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filterPrivacy="1" defaultThemeVersion="124226"/>
  <bookViews>
    <workbookView xWindow="0" yWindow="0" windowWidth="24000" windowHeight="8985" firstSheet="3" activeTab="12"/>
  </bookViews>
  <sheets>
    <sheet name="Consolidado " sheetId="1" r:id="rId1"/>
    <sheet name="Enero" sheetId="5" r:id="rId2"/>
    <sheet name="Febrero" sheetId="6" r:id="rId3"/>
    <sheet name="MARZO" sheetId="14" r:id="rId4"/>
    <sheet name="Abril " sheetId="13" r:id="rId5"/>
    <sheet name="Mayo " sheetId="12" r:id="rId6"/>
    <sheet name="Junio" sheetId="11" r:id="rId7"/>
    <sheet name="Julio" sheetId="10" r:id="rId8"/>
    <sheet name="Agosto" sheetId="9" r:id="rId9"/>
    <sheet name="Septiembre" sheetId="8" r:id="rId10"/>
    <sheet name="Octubre " sheetId="4" r:id="rId11"/>
    <sheet name="Noviembre" sheetId="2" r:id="rId12"/>
    <sheet name="Diciembre "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calcPr calcId="171027"/>
</workbook>
</file>

<file path=xl/calcChain.xml><?xml version="1.0" encoding="utf-8"?>
<calcChain xmlns="http://schemas.openxmlformats.org/spreadsheetml/2006/main">
  <c r="B231" i="3" l="1"/>
  <c r="B198" i="3"/>
  <c r="B191" i="3"/>
  <c r="AR184" i="3"/>
  <c r="AQ184" i="3"/>
  <c r="AP184" i="3"/>
  <c r="AO184" i="3"/>
  <c r="AN184" i="3"/>
  <c r="AM184" i="3"/>
  <c r="AL184" i="3"/>
  <c r="AK184" i="3"/>
  <c r="AJ184" i="3"/>
  <c r="AI184" i="3"/>
  <c r="AH184" i="3"/>
  <c r="AG184" i="3"/>
  <c r="AF184" i="3"/>
  <c r="AE184" i="3"/>
  <c r="AD184" i="3"/>
  <c r="AC184" i="3"/>
  <c r="AB184" i="3"/>
  <c r="AA184" i="3"/>
  <c r="Z184" i="3"/>
  <c r="Y184" i="3"/>
  <c r="X184" i="3"/>
  <c r="W184" i="3"/>
  <c r="V184" i="3"/>
  <c r="U184" i="3"/>
  <c r="T184" i="3"/>
  <c r="S184" i="3"/>
  <c r="R184" i="3"/>
  <c r="Q184" i="3"/>
  <c r="P184" i="3"/>
  <c r="O184" i="3"/>
  <c r="N184" i="3"/>
  <c r="M184" i="3"/>
  <c r="L184" i="3"/>
  <c r="K184" i="3"/>
  <c r="J184" i="3"/>
  <c r="I184" i="3"/>
  <c r="H184" i="3"/>
  <c r="G184" i="3"/>
  <c r="F184" i="3"/>
  <c r="E184" i="3"/>
  <c r="D183" i="3"/>
  <c r="C183" i="3"/>
  <c r="B183" i="3" s="1"/>
  <c r="D182" i="3"/>
  <c r="C182" i="3"/>
  <c r="B182" i="3" s="1"/>
  <c r="D181" i="3"/>
  <c r="C181" i="3"/>
  <c r="B181" i="3"/>
  <c r="CB181" i="3" s="1"/>
  <c r="D180" i="3"/>
  <c r="B180" i="3" s="1"/>
  <c r="C180" i="3"/>
  <c r="D179" i="3"/>
  <c r="D184" i="3" s="1"/>
  <c r="C179" i="3"/>
  <c r="C184" i="3" s="1"/>
  <c r="D174" i="3"/>
  <c r="C174" i="3"/>
  <c r="B174" i="3" s="1"/>
  <c r="D173" i="3"/>
  <c r="C173" i="3"/>
  <c r="B173" i="3"/>
  <c r="D172" i="3"/>
  <c r="B172" i="3" s="1"/>
  <c r="C172" i="3"/>
  <c r="D171" i="3"/>
  <c r="D169" i="3" s="1"/>
  <c r="C171" i="3"/>
  <c r="B171" i="3" s="1"/>
  <c r="D170" i="3"/>
  <c r="C170" i="3"/>
  <c r="B170" i="3" s="1"/>
  <c r="AS169" i="3"/>
  <c r="AR169" i="3"/>
  <c r="AQ169" i="3"/>
  <c r="AP169" i="3"/>
  <c r="AO169" i="3"/>
  <c r="AN169" i="3"/>
  <c r="AM169" i="3"/>
  <c r="AL169" i="3"/>
  <c r="AK169" i="3"/>
  <c r="AJ169" i="3"/>
  <c r="AI169" i="3"/>
  <c r="AH169" i="3"/>
  <c r="AG169" i="3"/>
  <c r="AF169" i="3"/>
  <c r="AE169" i="3"/>
  <c r="AD169" i="3"/>
  <c r="AC169" i="3"/>
  <c r="AB169" i="3"/>
  <c r="AA169" i="3"/>
  <c r="Z169" i="3"/>
  <c r="Y169" i="3"/>
  <c r="X169" i="3"/>
  <c r="W169" i="3"/>
  <c r="V169" i="3"/>
  <c r="U169" i="3"/>
  <c r="T169" i="3"/>
  <c r="S169" i="3"/>
  <c r="R169" i="3"/>
  <c r="Q169" i="3"/>
  <c r="P169" i="3"/>
  <c r="O169" i="3"/>
  <c r="N169" i="3"/>
  <c r="M169" i="3"/>
  <c r="L169" i="3"/>
  <c r="K169" i="3"/>
  <c r="J169" i="3"/>
  <c r="I169" i="3"/>
  <c r="H169" i="3"/>
  <c r="G169" i="3"/>
  <c r="F169" i="3"/>
  <c r="E169" i="3"/>
  <c r="C169" i="3"/>
  <c r="D168" i="3"/>
  <c r="C168" i="3"/>
  <c r="B168" i="3" s="1"/>
  <c r="D167" i="3"/>
  <c r="C167" i="3"/>
  <c r="B167" i="3" s="1"/>
  <c r="D166" i="3"/>
  <c r="C166" i="3"/>
  <c r="B166" i="3"/>
  <c r="CG166" i="3" s="1"/>
  <c r="D165" i="3"/>
  <c r="C165" i="3"/>
  <c r="B165" i="3" s="1"/>
  <c r="D164" i="3"/>
  <c r="C164" i="3"/>
  <c r="B164" i="3" s="1"/>
  <c r="D163" i="3"/>
  <c r="B163" i="3" s="1"/>
  <c r="C163" i="3"/>
  <c r="D162" i="3"/>
  <c r="C162" i="3"/>
  <c r="B162" i="3"/>
  <c r="CG162" i="3" s="1"/>
  <c r="D161" i="3"/>
  <c r="C161" i="3"/>
  <c r="B161" i="3" s="1"/>
  <c r="D160" i="3"/>
  <c r="C160" i="3"/>
  <c r="B160" i="3" s="1"/>
  <c r="D159" i="3"/>
  <c r="C159" i="3"/>
  <c r="B159" i="3" s="1"/>
  <c r="D158" i="3"/>
  <c r="C158" i="3"/>
  <c r="B158" i="3"/>
  <c r="CG158" i="3" s="1"/>
  <c r="D157" i="3"/>
  <c r="C157" i="3"/>
  <c r="B157" i="3" s="1"/>
  <c r="D156" i="3"/>
  <c r="C156" i="3"/>
  <c r="B156" i="3" s="1"/>
  <c r="D155" i="3"/>
  <c r="C155" i="3"/>
  <c r="B155" i="3" s="1"/>
  <c r="D154" i="3"/>
  <c r="C154" i="3"/>
  <c r="B154" i="3"/>
  <c r="CG154" i="3" s="1"/>
  <c r="D153" i="3"/>
  <c r="C153" i="3"/>
  <c r="B153" i="3" s="1"/>
  <c r="D152" i="3"/>
  <c r="C152" i="3"/>
  <c r="B152" i="3" s="1"/>
  <c r="D151" i="3"/>
  <c r="C151" i="3"/>
  <c r="B151" i="3" s="1"/>
  <c r="CB150" i="3"/>
  <c r="D150" i="3"/>
  <c r="C150" i="3"/>
  <c r="B150" i="3" s="1"/>
  <c r="B124" i="3"/>
  <c r="CG124" i="3" s="1"/>
  <c r="CG123" i="3"/>
  <c r="B123" i="3"/>
  <c r="CA123" i="3" s="1"/>
  <c r="CG122" i="3"/>
  <c r="CA122" i="3"/>
  <c r="B122" i="3"/>
  <c r="D118" i="3"/>
  <c r="D117" i="3"/>
  <c r="C113" i="3"/>
  <c r="C112" i="3"/>
  <c r="E108" i="3"/>
  <c r="D108" i="3"/>
  <c r="C108" i="3"/>
  <c r="B108" i="3"/>
  <c r="E100" i="3"/>
  <c r="D100" i="3"/>
  <c r="C100" i="3"/>
  <c r="B100" i="3"/>
  <c r="E92" i="3"/>
  <c r="D92" i="3"/>
  <c r="C92" i="3"/>
  <c r="B92" i="3"/>
  <c r="B74" i="3"/>
  <c r="B67" i="3"/>
  <c r="AU60" i="3"/>
  <c r="AT60" i="3"/>
  <c r="AS60" i="3"/>
  <c r="AR60" i="3"/>
  <c r="AQ60" i="3"/>
  <c r="AP60" i="3"/>
  <c r="AO60" i="3"/>
  <c r="AN60" i="3"/>
  <c r="AM60" i="3"/>
  <c r="AL60" i="3"/>
  <c r="AK60" i="3"/>
  <c r="AJ60" i="3"/>
  <c r="AI60" i="3"/>
  <c r="AH60" i="3"/>
  <c r="AG60" i="3"/>
  <c r="AF60" i="3"/>
  <c r="AE60" i="3"/>
  <c r="AD60" i="3"/>
  <c r="AC60" i="3"/>
  <c r="AB60" i="3"/>
  <c r="AA60" i="3"/>
  <c r="Z60" i="3"/>
  <c r="Y60" i="3"/>
  <c r="X60" i="3"/>
  <c r="W60" i="3"/>
  <c r="V60" i="3"/>
  <c r="U60" i="3"/>
  <c r="T60" i="3"/>
  <c r="S60" i="3"/>
  <c r="R60" i="3"/>
  <c r="Q60" i="3"/>
  <c r="P60" i="3"/>
  <c r="O60" i="3"/>
  <c r="N60" i="3"/>
  <c r="M60" i="3"/>
  <c r="L60" i="3"/>
  <c r="K60" i="3"/>
  <c r="J60" i="3"/>
  <c r="I60" i="3"/>
  <c r="H60" i="3"/>
  <c r="G60" i="3"/>
  <c r="F60" i="3"/>
  <c r="E60" i="3"/>
  <c r="D59" i="3"/>
  <c r="C59" i="3"/>
  <c r="B59" i="3" s="1"/>
  <c r="D58" i="3"/>
  <c r="B58" i="3" s="1"/>
  <c r="C58" i="3"/>
  <c r="D57" i="3"/>
  <c r="C57" i="3"/>
  <c r="B57" i="3" s="1"/>
  <c r="D56" i="3"/>
  <c r="D60" i="3" s="1"/>
  <c r="C56" i="3"/>
  <c r="B56" i="3"/>
  <c r="CH56" i="3" s="1"/>
  <c r="D55" i="3"/>
  <c r="C55" i="3"/>
  <c r="C60" i="3" s="1"/>
  <c r="D50" i="3"/>
  <c r="D49" i="3"/>
  <c r="D48" i="3"/>
  <c r="D47" i="3"/>
  <c r="D46" i="3"/>
  <c r="D45" i="3"/>
  <c r="D44" i="3"/>
  <c r="D43" i="3"/>
  <c r="D42" i="3"/>
  <c r="D41" i="3"/>
  <c r="D40" i="3"/>
  <c r="D39" i="3"/>
  <c r="D38" i="3"/>
  <c r="D37" i="3"/>
  <c r="D36" i="3"/>
  <c r="D35" i="3"/>
  <c r="D34" i="3"/>
  <c r="D33" i="3"/>
  <c r="D32" i="3"/>
  <c r="D31" i="3"/>
  <c r="CJ30" i="3"/>
  <c r="CI30" i="3"/>
  <c r="CH30" i="3"/>
  <c r="CG30" i="3"/>
  <c r="CD30" i="3"/>
  <c r="CC30" i="3"/>
  <c r="CB30" i="3"/>
  <c r="CA30" i="3"/>
  <c r="D30" i="3"/>
  <c r="D27" i="3"/>
  <c r="C27" i="3"/>
  <c r="B27" i="3" s="1"/>
  <c r="D26" i="3"/>
  <c r="C26" i="3"/>
  <c r="B26" i="3"/>
  <c r="D25" i="3"/>
  <c r="C25" i="3"/>
  <c r="B25" i="3" s="1"/>
  <c r="D24" i="3"/>
  <c r="B24" i="3" s="1"/>
  <c r="C24" i="3"/>
  <c r="D23" i="3"/>
  <c r="C23" i="3"/>
  <c r="B23" i="3" s="1"/>
  <c r="D22" i="3"/>
  <c r="D21" i="3" s="1"/>
  <c r="C22" i="3"/>
  <c r="B22" i="3"/>
  <c r="AT21" i="3"/>
  <c r="AS21" i="3"/>
  <c r="AR21" i="3"/>
  <c r="AQ21" i="3"/>
  <c r="AP21" i="3"/>
  <c r="AO21" i="3"/>
  <c r="AN21" i="3"/>
  <c r="AM21" i="3"/>
  <c r="AL21" i="3"/>
  <c r="AK21" i="3"/>
  <c r="AJ21" i="3"/>
  <c r="AI21" i="3"/>
  <c r="AH21" i="3"/>
  <c r="AG21" i="3"/>
  <c r="AF21" i="3"/>
  <c r="AE21" i="3"/>
  <c r="AD21" i="3"/>
  <c r="AC21" i="3"/>
  <c r="AB21" i="3"/>
  <c r="AA21" i="3"/>
  <c r="Z21" i="3"/>
  <c r="Y21" i="3"/>
  <c r="X21" i="3"/>
  <c r="W21" i="3"/>
  <c r="V21" i="3"/>
  <c r="U21" i="3"/>
  <c r="T21" i="3"/>
  <c r="S21" i="3"/>
  <c r="R21" i="3"/>
  <c r="Q21" i="3"/>
  <c r="P21" i="3"/>
  <c r="O21" i="3"/>
  <c r="N21" i="3"/>
  <c r="M21" i="3"/>
  <c r="L21" i="3"/>
  <c r="K21" i="3"/>
  <c r="J21" i="3"/>
  <c r="I21" i="3"/>
  <c r="H21" i="3"/>
  <c r="G21" i="3"/>
  <c r="F21" i="3"/>
  <c r="E21" i="3"/>
  <c r="C21" i="3"/>
  <c r="B21" i="3" s="1"/>
  <c r="D20" i="3"/>
  <c r="C20" i="3"/>
  <c r="B20" i="3"/>
  <c r="D19" i="3"/>
  <c r="C19" i="3"/>
  <c r="B19" i="3" s="1"/>
  <c r="D18" i="3"/>
  <c r="B18" i="3" s="1"/>
  <c r="C18" i="3"/>
  <c r="D17" i="3"/>
  <c r="C17" i="3"/>
  <c r="B17" i="3" s="1"/>
  <c r="D16" i="3"/>
  <c r="C16" i="3"/>
  <c r="B16" i="3"/>
  <c r="D15" i="3"/>
  <c r="C15" i="3"/>
  <c r="B15" i="3" s="1"/>
  <c r="D14" i="3"/>
  <c r="B14" i="3" s="1"/>
  <c r="C14" i="3"/>
  <c r="D13" i="3"/>
  <c r="C13" i="3"/>
  <c r="B13" i="3" s="1"/>
  <c r="A5" i="3"/>
  <c r="A4" i="3"/>
  <c r="A3" i="3"/>
  <c r="A2" i="3"/>
  <c r="CA31" i="3" l="1"/>
  <c r="CB58" i="3"/>
  <c r="CA58" i="3"/>
  <c r="CH58" i="3"/>
  <c r="CG58" i="3"/>
  <c r="CG156" i="3"/>
  <c r="CA156" i="3"/>
  <c r="CG165" i="3"/>
  <c r="CA165" i="3"/>
  <c r="CA57" i="3"/>
  <c r="CH57" i="3"/>
  <c r="CG57" i="3"/>
  <c r="CB57" i="3"/>
  <c r="CG59" i="3"/>
  <c r="CB59" i="3"/>
  <c r="CA59" i="3"/>
  <c r="CH59" i="3"/>
  <c r="CA151" i="3"/>
  <c r="CG151" i="3"/>
  <c r="CG153" i="3"/>
  <c r="CA153" i="3"/>
  <c r="CG160" i="3"/>
  <c r="CA160" i="3"/>
  <c r="CA163" i="3"/>
  <c r="CG163" i="3"/>
  <c r="CA167" i="3"/>
  <c r="CG167" i="3"/>
  <c r="CA180" i="3"/>
  <c r="CH180" i="3"/>
  <c r="CG180" i="3"/>
  <c r="CB180" i="3"/>
  <c r="CG182" i="3"/>
  <c r="CB182" i="3"/>
  <c r="CA182" i="3"/>
  <c r="CH182" i="3"/>
  <c r="CG150" i="3"/>
  <c r="CA150" i="3"/>
  <c r="CA155" i="3"/>
  <c r="CG155" i="3"/>
  <c r="CG157" i="3"/>
  <c r="CA157" i="3"/>
  <c r="CG164" i="3"/>
  <c r="CA164" i="3"/>
  <c r="CG31" i="3"/>
  <c r="CG152" i="3"/>
  <c r="CA152" i="3"/>
  <c r="CA159" i="3"/>
  <c r="CG159" i="3"/>
  <c r="CG161" i="3"/>
  <c r="CA161" i="3"/>
  <c r="CG168" i="3"/>
  <c r="CA168" i="3"/>
  <c r="B169" i="3"/>
  <c r="CH183" i="3"/>
  <c r="CG183" i="3"/>
  <c r="CB183" i="3"/>
  <c r="CA183" i="3"/>
  <c r="CA56" i="3"/>
  <c r="CA124" i="3"/>
  <c r="CG181" i="3"/>
  <c r="CB56" i="3"/>
  <c r="B179" i="3"/>
  <c r="CH181" i="3"/>
  <c r="B55" i="3"/>
  <c r="CG56" i="3"/>
  <c r="CA154" i="3"/>
  <c r="CA158" i="3"/>
  <c r="CA162" i="3"/>
  <c r="CA166" i="3"/>
  <c r="CA181" i="3"/>
  <c r="B231" i="2"/>
  <c r="B198" i="2"/>
  <c r="B191" i="2"/>
  <c r="AR184" i="2"/>
  <c r="AQ184" i="2"/>
  <c r="AP184" i="2"/>
  <c r="AO184" i="2"/>
  <c r="AN184" i="2"/>
  <c r="AM184" i="2"/>
  <c r="AL184" i="2"/>
  <c r="AK184" i="2"/>
  <c r="AJ184" i="2"/>
  <c r="AI184" i="2"/>
  <c r="AH184" i="2"/>
  <c r="AG184" i="2"/>
  <c r="AF184" i="2"/>
  <c r="AE184" i="2"/>
  <c r="AD184" i="2"/>
  <c r="AC184" i="2"/>
  <c r="AB184" i="2"/>
  <c r="AA184" i="2"/>
  <c r="Z184" i="2"/>
  <c r="Y184" i="2"/>
  <c r="X184" i="2"/>
  <c r="W184" i="2"/>
  <c r="V184" i="2"/>
  <c r="U184" i="2"/>
  <c r="T184" i="2"/>
  <c r="S184" i="2"/>
  <c r="R184" i="2"/>
  <c r="Q184" i="2"/>
  <c r="P184" i="2"/>
  <c r="O184" i="2"/>
  <c r="N184" i="2"/>
  <c r="M184" i="2"/>
  <c r="L184" i="2"/>
  <c r="K184" i="2"/>
  <c r="J184" i="2"/>
  <c r="I184" i="2"/>
  <c r="H184" i="2"/>
  <c r="G184" i="2"/>
  <c r="F184" i="2"/>
  <c r="E184" i="2"/>
  <c r="D183" i="2"/>
  <c r="C183" i="2"/>
  <c r="B183" i="2" s="1"/>
  <c r="D182" i="2"/>
  <c r="C182" i="2"/>
  <c r="B182" i="2" s="1"/>
  <c r="D181" i="2"/>
  <c r="B181" i="2" s="1"/>
  <c r="C181" i="2"/>
  <c r="D180" i="2"/>
  <c r="C180" i="2"/>
  <c r="B180" i="2" s="1"/>
  <c r="D179" i="2"/>
  <c r="D184" i="2" s="1"/>
  <c r="C179" i="2"/>
  <c r="C184" i="2" s="1"/>
  <c r="B179" i="2"/>
  <c r="CH179" i="2" s="1"/>
  <c r="D174" i="2"/>
  <c r="C174" i="2"/>
  <c r="B174" i="2" s="1"/>
  <c r="D173" i="2"/>
  <c r="B173" i="2" s="1"/>
  <c r="C173" i="2"/>
  <c r="D172" i="2"/>
  <c r="C172" i="2"/>
  <c r="C169" i="2" s="1"/>
  <c r="D171" i="2"/>
  <c r="D169" i="2" s="1"/>
  <c r="C171" i="2"/>
  <c r="B171" i="2"/>
  <c r="D170" i="2"/>
  <c r="C170" i="2"/>
  <c r="B170" i="2" s="1"/>
  <c r="AS169" i="2"/>
  <c r="AR169" i="2"/>
  <c r="AQ169" i="2"/>
  <c r="AP169" i="2"/>
  <c r="AO169" i="2"/>
  <c r="AN169" i="2"/>
  <c r="AM169" i="2"/>
  <c r="AL169" i="2"/>
  <c r="AK169" i="2"/>
  <c r="AJ169" i="2"/>
  <c r="AI169" i="2"/>
  <c r="AH169" i="2"/>
  <c r="AG169" i="2"/>
  <c r="AF169" i="2"/>
  <c r="AE169" i="2"/>
  <c r="AD169" i="2"/>
  <c r="AC169" i="2"/>
  <c r="AB169" i="2"/>
  <c r="AA169" i="2"/>
  <c r="Z169" i="2"/>
  <c r="Y169" i="2"/>
  <c r="X169" i="2"/>
  <c r="W169" i="2"/>
  <c r="V169" i="2"/>
  <c r="U169" i="2"/>
  <c r="T169" i="2"/>
  <c r="S169" i="2"/>
  <c r="R169" i="2"/>
  <c r="Q169" i="2"/>
  <c r="P169" i="2"/>
  <c r="O169" i="2"/>
  <c r="N169" i="2"/>
  <c r="M169" i="2"/>
  <c r="L169" i="2"/>
  <c r="K169" i="2"/>
  <c r="J169" i="2"/>
  <c r="I169" i="2"/>
  <c r="H169" i="2"/>
  <c r="G169" i="2"/>
  <c r="F169" i="2"/>
  <c r="E169" i="2"/>
  <c r="D168" i="2"/>
  <c r="C168" i="2"/>
  <c r="B168" i="2"/>
  <c r="CG168" i="2" s="1"/>
  <c r="D167" i="2"/>
  <c r="C167" i="2"/>
  <c r="B167" i="2" s="1"/>
  <c r="D166" i="2"/>
  <c r="B166" i="2" s="1"/>
  <c r="C166" i="2"/>
  <c r="D165" i="2"/>
  <c r="C165" i="2"/>
  <c r="B165" i="2" s="1"/>
  <c r="D164" i="2"/>
  <c r="C164" i="2"/>
  <c r="B164" i="2"/>
  <c r="CG164" i="2" s="1"/>
  <c r="D163" i="2"/>
  <c r="C163" i="2"/>
  <c r="B163" i="2" s="1"/>
  <c r="D162" i="2"/>
  <c r="B162" i="2" s="1"/>
  <c r="C162" i="2"/>
  <c r="D161" i="2"/>
  <c r="C161" i="2"/>
  <c r="B161" i="2" s="1"/>
  <c r="D160" i="2"/>
  <c r="C160" i="2"/>
  <c r="B160" i="2" s="1"/>
  <c r="D159" i="2"/>
  <c r="C159" i="2"/>
  <c r="B159" i="2" s="1"/>
  <c r="D158" i="2"/>
  <c r="B158" i="2" s="1"/>
  <c r="C158" i="2"/>
  <c r="D157" i="2"/>
  <c r="C157" i="2"/>
  <c r="B157" i="2"/>
  <c r="CG157" i="2" s="1"/>
  <c r="D156" i="2"/>
  <c r="C156" i="2"/>
  <c r="B156" i="2" s="1"/>
  <c r="D155" i="2"/>
  <c r="C155" i="2"/>
  <c r="B155" i="2" s="1"/>
  <c r="D154" i="2"/>
  <c r="B154" i="2" s="1"/>
  <c r="C154" i="2"/>
  <c r="D153" i="2"/>
  <c r="C153" i="2"/>
  <c r="B153" i="2"/>
  <c r="CG153" i="2" s="1"/>
  <c r="D152" i="2"/>
  <c r="C152" i="2"/>
  <c r="B152" i="2" s="1"/>
  <c r="D151" i="2"/>
  <c r="C151" i="2"/>
  <c r="B151" i="2" s="1"/>
  <c r="CB150" i="2"/>
  <c r="D150" i="2"/>
  <c r="C150" i="2"/>
  <c r="B150" i="2"/>
  <c r="CG150" i="2" s="1"/>
  <c r="CG124" i="2"/>
  <c r="B124" i="2"/>
  <c r="CA124" i="2" s="1"/>
  <c r="CG123" i="2"/>
  <c r="CA123" i="2"/>
  <c r="B123" i="2"/>
  <c r="CA122" i="2"/>
  <c r="B122" i="2"/>
  <c r="CG122" i="2" s="1"/>
  <c r="D118" i="2"/>
  <c r="D117" i="2"/>
  <c r="C113" i="2"/>
  <c r="C112" i="2"/>
  <c r="E108" i="2"/>
  <c r="D108" i="2"/>
  <c r="C108" i="2"/>
  <c r="B108" i="2"/>
  <c r="E100" i="2"/>
  <c r="D100" i="2"/>
  <c r="C100" i="2"/>
  <c r="B100" i="2"/>
  <c r="E92" i="2"/>
  <c r="D92" i="2"/>
  <c r="C92" i="2"/>
  <c r="B92" i="2"/>
  <c r="B74" i="2"/>
  <c r="B67"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R60" i="2"/>
  <c r="Q60" i="2"/>
  <c r="P60" i="2"/>
  <c r="O60" i="2"/>
  <c r="N60" i="2"/>
  <c r="M60" i="2"/>
  <c r="L60" i="2"/>
  <c r="K60" i="2"/>
  <c r="J60" i="2"/>
  <c r="I60" i="2"/>
  <c r="H60" i="2"/>
  <c r="G60" i="2"/>
  <c r="F60" i="2"/>
  <c r="E60" i="2"/>
  <c r="D59" i="2"/>
  <c r="C59" i="2"/>
  <c r="B59" i="2"/>
  <c r="CG59" i="2" s="1"/>
  <c r="D58" i="2"/>
  <c r="B58" i="2" s="1"/>
  <c r="C58" i="2"/>
  <c r="D57" i="2"/>
  <c r="C57" i="2"/>
  <c r="B57" i="2" s="1"/>
  <c r="D56" i="2"/>
  <c r="C56" i="2"/>
  <c r="C60" i="2" s="1"/>
  <c r="D55" i="2"/>
  <c r="D60" i="2" s="1"/>
  <c r="C55" i="2"/>
  <c r="B55" i="2"/>
  <c r="CG55" i="2" s="1"/>
  <c r="D50" i="2"/>
  <c r="D49" i="2"/>
  <c r="D48" i="2"/>
  <c r="D47" i="2"/>
  <c r="D46" i="2"/>
  <c r="D45" i="2"/>
  <c r="D44" i="2"/>
  <c r="D43" i="2"/>
  <c r="D42" i="2"/>
  <c r="D41" i="2"/>
  <c r="D40" i="2"/>
  <c r="D39" i="2"/>
  <c r="D38" i="2"/>
  <c r="D37" i="2"/>
  <c r="D36" i="2"/>
  <c r="D35" i="2"/>
  <c r="D34" i="2"/>
  <c r="D33" i="2"/>
  <c r="D32" i="2"/>
  <c r="D31" i="2"/>
  <c r="CJ30" i="2"/>
  <c r="CI30" i="2"/>
  <c r="CH30" i="2"/>
  <c r="CG30" i="2"/>
  <c r="CD30" i="2"/>
  <c r="CC30" i="2"/>
  <c r="CB30" i="2"/>
  <c r="CA30" i="2"/>
  <c r="D30" i="2"/>
  <c r="D27" i="2"/>
  <c r="B27" i="2" s="1"/>
  <c r="C27" i="2"/>
  <c r="D26" i="2"/>
  <c r="C26" i="2"/>
  <c r="B26" i="2" s="1"/>
  <c r="D25" i="2"/>
  <c r="C25" i="2"/>
  <c r="B25" i="2"/>
  <c r="D24" i="2"/>
  <c r="C24" i="2"/>
  <c r="B24" i="2"/>
  <c r="D23" i="2"/>
  <c r="C23" i="2"/>
  <c r="B23" i="2" s="1"/>
  <c r="D22" i="2"/>
  <c r="C22" i="2"/>
  <c r="B22" i="2" s="1"/>
  <c r="AT21" i="2"/>
  <c r="AS21" i="2"/>
  <c r="AR21" i="2"/>
  <c r="AQ21" i="2"/>
  <c r="AP21" i="2"/>
  <c r="AO21" i="2"/>
  <c r="AN21" i="2"/>
  <c r="AM21" i="2"/>
  <c r="AL21" i="2"/>
  <c r="AK21" i="2"/>
  <c r="AJ21" i="2"/>
  <c r="AI21" i="2"/>
  <c r="AH21" i="2"/>
  <c r="AG21" i="2"/>
  <c r="AF21" i="2"/>
  <c r="AE21" i="2"/>
  <c r="AD21" i="2"/>
  <c r="AC21" i="2"/>
  <c r="AB21" i="2"/>
  <c r="AA21" i="2"/>
  <c r="Z21" i="2"/>
  <c r="Y21" i="2"/>
  <c r="X21" i="2"/>
  <c r="W21" i="2"/>
  <c r="V21" i="2"/>
  <c r="U21" i="2"/>
  <c r="T21" i="2"/>
  <c r="S21" i="2"/>
  <c r="R21" i="2"/>
  <c r="Q21" i="2"/>
  <c r="P21" i="2"/>
  <c r="O21" i="2"/>
  <c r="N21" i="2"/>
  <c r="M21" i="2"/>
  <c r="L21" i="2"/>
  <c r="K21" i="2"/>
  <c r="J21" i="2"/>
  <c r="I21" i="2"/>
  <c r="H21" i="2"/>
  <c r="G21" i="2"/>
  <c r="F21" i="2"/>
  <c r="E21" i="2"/>
  <c r="D21" i="2"/>
  <c r="D20" i="2"/>
  <c r="C20" i="2"/>
  <c r="B20" i="2" s="1"/>
  <c r="D19" i="2"/>
  <c r="C19" i="2"/>
  <c r="B19" i="2"/>
  <c r="D18" i="2"/>
  <c r="C18" i="2"/>
  <c r="B18" i="2"/>
  <c r="D17" i="2"/>
  <c r="B17" i="2" s="1"/>
  <c r="C17" i="2"/>
  <c r="D16" i="2"/>
  <c r="C16" i="2"/>
  <c r="B16" i="2" s="1"/>
  <c r="D15" i="2"/>
  <c r="C15" i="2"/>
  <c r="B15" i="2"/>
  <c r="D14" i="2"/>
  <c r="C14" i="2"/>
  <c r="B14" i="2"/>
  <c r="D13" i="2"/>
  <c r="B13" i="2" s="1"/>
  <c r="C13" i="2"/>
  <c r="A5" i="2"/>
  <c r="A4" i="2"/>
  <c r="A3" i="2"/>
  <c r="A2" i="2"/>
  <c r="CH179" i="3" l="1"/>
  <c r="CG179" i="3"/>
  <c r="CB179" i="3"/>
  <c r="B184" i="3"/>
  <c r="CA179" i="3"/>
  <c r="CG55" i="3"/>
  <c r="B295" i="3" s="1"/>
  <c r="CB55" i="3"/>
  <c r="B60" i="3"/>
  <c r="A295" i="3" s="1"/>
  <c r="CA55" i="3"/>
  <c r="CH55" i="3"/>
  <c r="CG152" i="2"/>
  <c r="CA152" i="2"/>
  <c r="CG161" i="2"/>
  <c r="CA161" i="2"/>
  <c r="CG166" i="2"/>
  <c r="CA166" i="2"/>
  <c r="CB181" i="2"/>
  <c r="CA181" i="2"/>
  <c r="CH181" i="2"/>
  <c r="CG181" i="2"/>
  <c r="CG31" i="2"/>
  <c r="CA31" i="2"/>
  <c r="CG156" i="2"/>
  <c r="CA156" i="2"/>
  <c r="CA167" i="2"/>
  <c r="CG167" i="2"/>
  <c r="CA180" i="2"/>
  <c r="CH180" i="2"/>
  <c r="CG180" i="2"/>
  <c r="CB180" i="2"/>
  <c r="CG182" i="2"/>
  <c r="CB182" i="2"/>
  <c r="CA182" i="2"/>
  <c r="CH182" i="2"/>
  <c r="CB58" i="2"/>
  <c r="CA58" i="2"/>
  <c r="CH58" i="2"/>
  <c r="CG58" i="2"/>
  <c r="CA151" i="2"/>
  <c r="CG151" i="2"/>
  <c r="CG154" i="2"/>
  <c r="CA154" i="2"/>
  <c r="CG160" i="2"/>
  <c r="CA160" i="2"/>
  <c r="CA159" i="2"/>
  <c r="CG159" i="2"/>
  <c r="CA163" i="2"/>
  <c r="CG163" i="2"/>
  <c r="CG165" i="2"/>
  <c r="CA165" i="2"/>
  <c r="CA57" i="2"/>
  <c r="CH57" i="2"/>
  <c r="CG57" i="2"/>
  <c r="CB57" i="2"/>
  <c r="CA155" i="2"/>
  <c r="CG155" i="2"/>
  <c r="CG158" i="2"/>
  <c r="CA158" i="2"/>
  <c r="CG162" i="2"/>
  <c r="CA162" i="2"/>
  <c r="B169" i="2"/>
  <c r="CH183" i="2"/>
  <c r="CG183" i="2"/>
  <c r="CB183" i="2"/>
  <c r="CA183" i="2"/>
  <c r="CH55" i="2"/>
  <c r="CH59" i="2"/>
  <c r="CA164" i="2"/>
  <c r="CA168" i="2"/>
  <c r="B172" i="2"/>
  <c r="CA179" i="2"/>
  <c r="B184" i="2"/>
  <c r="C21" i="2"/>
  <c r="B21" i="2" s="1"/>
  <c r="A295" i="2" s="1"/>
  <c r="CA55" i="2"/>
  <c r="B56" i="2"/>
  <c r="CA59" i="2"/>
  <c r="B60" i="2"/>
  <c r="CA150" i="2"/>
  <c r="CA153" i="2"/>
  <c r="CA157" i="2"/>
  <c r="CB179" i="2"/>
  <c r="CB55" i="2"/>
  <c r="CB59" i="2"/>
  <c r="CG179" i="2"/>
  <c r="B231" i="8"/>
  <c r="B198" i="8"/>
  <c r="B191" i="8"/>
  <c r="AR184" i="8"/>
  <c r="AQ184" i="8"/>
  <c r="AP184" i="8"/>
  <c r="AO184" i="8"/>
  <c r="AN184" i="8"/>
  <c r="AM184" i="8"/>
  <c r="AL184" i="8"/>
  <c r="AK184" i="8"/>
  <c r="AJ184" i="8"/>
  <c r="AI184" i="8"/>
  <c r="AH184" i="8"/>
  <c r="AG184" i="8"/>
  <c r="AF184" i="8"/>
  <c r="AE184" i="8"/>
  <c r="AD184" i="8"/>
  <c r="AC184" i="8"/>
  <c r="AB184" i="8"/>
  <c r="AA184" i="8"/>
  <c r="Z184" i="8"/>
  <c r="Y184" i="8"/>
  <c r="X184" i="8"/>
  <c r="W184" i="8"/>
  <c r="V184" i="8"/>
  <c r="U184" i="8"/>
  <c r="T184" i="8"/>
  <c r="S184" i="8"/>
  <c r="R184" i="8"/>
  <c r="Q184" i="8"/>
  <c r="P184" i="8"/>
  <c r="O184" i="8"/>
  <c r="N184" i="8"/>
  <c r="M184" i="8"/>
  <c r="L184" i="8"/>
  <c r="K184" i="8"/>
  <c r="J184" i="8"/>
  <c r="I184" i="8"/>
  <c r="H184" i="8"/>
  <c r="G184" i="8"/>
  <c r="F184" i="8"/>
  <c r="E184" i="8"/>
  <c r="D183" i="8"/>
  <c r="C183" i="8"/>
  <c r="B183" i="8" s="1"/>
  <c r="D182" i="8"/>
  <c r="C182" i="8"/>
  <c r="B182" i="8"/>
  <c r="CG182" i="8" s="1"/>
  <c r="CA181" i="8"/>
  <c r="D181" i="8"/>
  <c r="C181" i="8"/>
  <c r="B181" i="8"/>
  <c r="CB181" i="8" s="1"/>
  <c r="D180" i="8"/>
  <c r="B180" i="8" s="1"/>
  <c r="C180" i="8"/>
  <c r="D179" i="8"/>
  <c r="D184" i="8" s="1"/>
  <c r="C179" i="8"/>
  <c r="C184" i="8" s="1"/>
  <c r="D174" i="8"/>
  <c r="C174" i="8"/>
  <c r="B174" i="8"/>
  <c r="D173" i="8"/>
  <c r="C173" i="8"/>
  <c r="B173" i="8"/>
  <c r="D172" i="8"/>
  <c r="B172" i="8" s="1"/>
  <c r="C172" i="8"/>
  <c r="D171" i="8"/>
  <c r="C171" i="8"/>
  <c r="C169" i="8" s="1"/>
  <c r="D170" i="8"/>
  <c r="C170" i="8"/>
  <c r="B170" i="8"/>
  <c r="AS169" i="8"/>
  <c r="AR169" i="8"/>
  <c r="AQ169" i="8"/>
  <c r="AP169" i="8"/>
  <c r="AO169" i="8"/>
  <c r="AN169" i="8"/>
  <c r="AM169" i="8"/>
  <c r="AL169" i="8"/>
  <c r="AK169" i="8"/>
  <c r="AJ169" i="8"/>
  <c r="AI169" i="8"/>
  <c r="AH169" i="8"/>
  <c r="AG169" i="8"/>
  <c r="AF169" i="8"/>
  <c r="AE169" i="8"/>
  <c r="AD169" i="8"/>
  <c r="AC169" i="8"/>
  <c r="AB169" i="8"/>
  <c r="AA169" i="8"/>
  <c r="Z169" i="8"/>
  <c r="Y169" i="8"/>
  <c r="X169" i="8"/>
  <c r="W169" i="8"/>
  <c r="V169" i="8"/>
  <c r="U169" i="8"/>
  <c r="T169" i="8"/>
  <c r="S169" i="8"/>
  <c r="R169" i="8"/>
  <c r="Q169" i="8"/>
  <c r="P169" i="8"/>
  <c r="O169" i="8"/>
  <c r="N169" i="8"/>
  <c r="M169" i="8"/>
  <c r="L169" i="8"/>
  <c r="K169" i="8"/>
  <c r="J169" i="8"/>
  <c r="I169" i="8"/>
  <c r="H169" i="8"/>
  <c r="G169" i="8"/>
  <c r="F169" i="8"/>
  <c r="E169" i="8"/>
  <c r="D168" i="8"/>
  <c r="C168" i="8"/>
  <c r="B168" i="8" s="1"/>
  <c r="D167" i="8"/>
  <c r="B167" i="8" s="1"/>
  <c r="C167" i="8"/>
  <c r="D166" i="8"/>
  <c r="C166" i="8"/>
  <c r="B166" i="8" s="1"/>
  <c r="D165" i="8"/>
  <c r="C165" i="8"/>
  <c r="B165" i="8"/>
  <c r="CG165" i="8" s="1"/>
  <c r="D164" i="8"/>
  <c r="C164" i="8"/>
  <c r="B164" i="8" s="1"/>
  <c r="D163" i="8"/>
  <c r="B163" i="8" s="1"/>
  <c r="C163" i="8"/>
  <c r="D162" i="8"/>
  <c r="C162" i="8"/>
  <c r="B162" i="8" s="1"/>
  <c r="D161" i="8"/>
  <c r="C161" i="8"/>
  <c r="B161" i="8"/>
  <c r="CG161" i="8" s="1"/>
  <c r="D160" i="8"/>
  <c r="C160" i="8"/>
  <c r="B160" i="8" s="1"/>
  <c r="D159" i="8"/>
  <c r="B159" i="8" s="1"/>
  <c r="C159" i="8"/>
  <c r="D158" i="8"/>
  <c r="C158" i="8"/>
  <c r="B158" i="8" s="1"/>
  <c r="D157" i="8"/>
  <c r="C157" i="8"/>
  <c r="B157" i="8"/>
  <c r="CG157" i="8" s="1"/>
  <c r="D156" i="8"/>
  <c r="C156" i="8"/>
  <c r="B156" i="8" s="1"/>
  <c r="D155" i="8"/>
  <c r="B155" i="8" s="1"/>
  <c r="C155" i="8"/>
  <c r="D154" i="8"/>
  <c r="C154" i="8"/>
  <c r="B154" i="8" s="1"/>
  <c r="D153" i="8"/>
  <c r="C153" i="8"/>
  <c r="B153" i="8"/>
  <c r="CG153" i="8" s="1"/>
  <c r="D152" i="8"/>
  <c r="C152" i="8"/>
  <c r="B152" i="8" s="1"/>
  <c r="D151" i="8"/>
  <c r="B151" i="8" s="1"/>
  <c r="C151" i="8"/>
  <c r="CB150" i="8"/>
  <c r="D150" i="8"/>
  <c r="C150" i="8"/>
  <c r="B150" i="8"/>
  <c r="CG150" i="8" s="1"/>
  <c r="B124" i="8"/>
  <c r="CG124" i="8" s="1"/>
  <c r="CG123" i="8"/>
  <c r="B123" i="8"/>
  <c r="CA123" i="8" s="1"/>
  <c r="CG122" i="8"/>
  <c r="CA122" i="8"/>
  <c r="B122" i="8"/>
  <c r="D118" i="8"/>
  <c r="D117" i="8"/>
  <c r="C113" i="8"/>
  <c r="C112" i="8"/>
  <c r="E108" i="8"/>
  <c r="D108" i="8"/>
  <c r="C108" i="8"/>
  <c r="B108" i="8"/>
  <c r="E100" i="8"/>
  <c r="D100" i="8"/>
  <c r="C100" i="8"/>
  <c r="B100" i="8"/>
  <c r="E92" i="8"/>
  <c r="D92" i="8"/>
  <c r="C92" i="8"/>
  <c r="B92" i="8"/>
  <c r="B74" i="8"/>
  <c r="B67"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R60" i="8"/>
  <c r="Q60" i="8"/>
  <c r="P60" i="8"/>
  <c r="O60" i="8"/>
  <c r="N60" i="8"/>
  <c r="M60" i="8"/>
  <c r="L60" i="8"/>
  <c r="K60" i="8"/>
  <c r="J60" i="8"/>
  <c r="I60" i="8"/>
  <c r="H60" i="8"/>
  <c r="G60" i="8"/>
  <c r="F60" i="8"/>
  <c r="E60" i="8"/>
  <c r="D59" i="8"/>
  <c r="C59" i="8"/>
  <c r="B59" i="8"/>
  <c r="CG59" i="8" s="1"/>
  <c r="CA58" i="8"/>
  <c r="D58" i="8"/>
  <c r="C58" i="8"/>
  <c r="B58" i="8"/>
  <c r="CB58" i="8" s="1"/>
  <c r="D57" i="8"/>
  <c r="B57" i="8" s="1"/>
  <c r="C57" i="8"/>
  <c r="D56" i="8"/>
  <c r="D60" i="8" s="1"/>
  <c r="C56" i="8"/>
  <c r="C60" i="8" s="1"/>
  <c r="D55" i="8"/>
  <c r="C55" i="8"/>
  <c r="B55" i="8"/>
  <c r="CG55" i="8" s="1"/>
  <c r="D50" i="8"/>
  <c r="D49" i="8"/>
  <c r="D48" i="8"/>
  <c r="D47" i="8"/>
  <c r="D46" i="8"/>
  <c r="D45" i="8"/>
  <c r="D44" i="8"/>
  <c r="D43" i="8"/>
  <c r="D42" i="8"/>
  <c r="D41" i="8"/>
  <c r="D40" i="8"/>
  <c r="D39" i="8"/>
  <c r="D38" i="8"/>
  <c r="D37" i="8"/>
  <c r="D36" i="8"/>
  <c r="D35" i="8"/>
  <c r="D34" i="8"/>
  <c r="D33" i="8"/>
  <c r="D32" i="8"/>
  <c r="D31" i="8"/>
  <c r="CJ30" i="8"/>
  <c r="CI30" i="8"/>
  <c r="CH30" i="8"/>
  <c r="CG30" i="8"/>
  <c r="CD30" i="8"/>
  <c r="CC30" i="8"/>
  <c r="CB30" i="8"/>
  <c r="CA30" i="8"/>
  <c r="D30" i="8"/>
  <c r="CA31" i="8" s="1"/>
  <c r="D27" i="8"/>
  <c r="C27" i="8"/>
  <c r="B27" i="8"/>
  <c r="D26" i="8"/>
  <c r="C26" i="8"/>
  <c r="B26" i="8" s="1"/>
  <c r="D25" i="8"/>
  <c r="B25" i="8" s="1"/>
  <c r="C25" i="8"/>
  <c r="D24" i="8"/>
  <c r="C24" i="8"/>
  <c r="B24" i="8" s="1"/>
  <c r="D23" i="8"/>
  <c r="C23" i="8"/>
  <c r="B23" i="8"/>
  <c r="D22" i="8"/>
  <c r="C22" i="8"/>
  <c r="B22" i="8" s="1"/>
  <c r="AT21" i="8"/>
  <c r="AS21" i="8"/>
  <c r="AR21" i="8"/>
  <c r="AQ21" i="8"/>
  <c r="AP21" i="8"/>
  <c r="AO21" i="8"/>
  <c r="AN21" i="8"/>
  <c r="AM21" i="8"/>
  <c r="AL21" i="8"/>
  <c r="AK21" i="8"/>
  <c r="AJ21" i="8"/>
  <c r="AI21" i="8"/>
  <c r="AH21" i="8"/>
  <c r="AG21" i="8"/>
  <c r="AF21" i="8"/>
  <c r="AE21" i="8"/>
  <c r="AD21" i="8"/>
  <c r="AC21" i="8"/>
  <c r="AB21" i="8"/>
  <c r="AA21" i="8"/>
  <c r="Z21" i="8"/>
  <c r="Y21" i="8"/>
  <c r="X21" i="8"/>
  <c r="W21" i="8"/>
  <c r="V21" i="8"/>
  <c r="U21" i="8"/>
  <c r="T21" i="8"/>
  <c r="S21" i="8"/>
  <c r="R21" i="8"/>
  <c r="Q21" i="8"/>
  <c r="P21" i="8"/>
  <c r="O21" i="8"/>
  <c r="N21" i="8"/>
  <c r="M21" i="8"/>
  <c r="L21" i="8"/>
  <c r="K21" i="8"/>
  <c r="J21" i="8"/>
  <c r="I21" i="8"/>
  <c r="H21" i="8"/>
  <c r="G21" i="8"/>
  <c r="F21" i="8"/>
  <c r="E21" i="8"/>
  <c r="D20" i="8"/>
  <c r="C20" i="8"/>
  <c r="B20" i="8" s="1"/>
  <c r="D19" i="8"/>
  <c r="C19" i="8"/>
  <c r="B19" i="8"/>
  <c r="D18" i="8"/>
  <c r="C18" i="8"/>
  <c r="B18" i="8"/>
  <c r="D17" i="8"/>
  <c r="B17" i="8" s="1"/>
  <c r="C17" i="8"/>
  <c r="D16" i="8"/>
  <c r="C16" i="8"/>
  <c r="B16" i="8" s="1"/>
  <c r="D15" i="8"/>
  <c r="C15" i="8"/>
  <c r="B15" i="8"/>
  <c r="D14" i="8"/>
  <c r="C14" i="8"/>
  <c r="B14" i="8"/>
  <c r="D13" i="8"/>
  <c r="B13" i="8" s="1"/>
  <c r="C13" i="8"/>
  <c r="A5" i="8"/>
  <c r="A4" i="8"/>
  <c r="A3" i="8"/>
  <c r="A2" i="8"/>
  <c r="B231" i="9"/>
  <c r="B198" i="9"/>
  <c r="B191" i="9"/>
  <c r="AR184" i="9"/>
  <c r="AQ184" i="9"/>
  <c r="AP184" i="9"/>
  <c r="AO184" i="9"/>
  <c r="AN184" i="9"/>
  <c r="AM184" i="9"/>
  <c r="AL184" i="9"/>
  <c r="AK184" i="9"/>
  <c r="AJ184" i="9"/>
  <c r="AI184" i="9"/>
  <c r="AH184" i="9"/>
  <c r="AG184" i="9"/>
  <c r="AF184" i="9"/>
  <c r="AE184" i="9"/>
  <c r="AD184" i="9"/>
  <c r="AC184" i="9"/>
  <c r="AB184" i="9"/>
  <c r="AA184" i="9"/>
  <c r="Z184" i="9"/>
  <c r="Y184" i="9"/>
  <c r="X184" i="9"/>
  <c r="W184" i="9"/>
  <c r="V184" i="9"/>
  <c r="U184" i="9"/>
  <c r="T184" i="9"/>
  <c r="S184" i="9"/>
  <c r="R184" i="9"/>
  <c r="Q184" i="9"/>
  <c r="P184" i="9"/>
  <c r="O184" i="9"/>
  <c r="N184" i="9"/>
  <c r="M184" i="9"/>
  <c r="L184" i="9"/>
  <c r="K184" i="9"/>
  <c r="J184" i="9"/>
  <c r="I184" i="9"/>
  <c r="H184" i="9"/>
  <c r="G184" i="9"/>
  <c r="F184" i="9"/>
  <c r="E184" i="9"/>
  <c r="D183" i="9"/>
  <c r="C183" i="9"/>
  <c r="B183" i="9" s="1"/>
  <c r="D182" i="9"/>
  <c r="C182" i="9"/>
  <c r="B182" i="9" s="1"/>
  <c r="D181" i="9"/>
  <c r="C181" i="9"/>
  <c r="B181" i="9"/>
  <c r="CA181" i="9" s="1"/>
  <c r="D180" i="9"/>
  <c r="C180" i="9"/>
  <c r="B180" i="9" s="1"/>
  <c r="D179" i="9"/>
  <c r="D184" i="9" s="1"/>
  <c r="C179" i="9"/>
  <c r="C184" i="9" s="1"/>
  <c r="D174" i="9"/>
  <c r="C174" i="9"/>
  <c r="B174" i="9" s="1"/>
  <c r="D173" i="9"/>
  <c r="C173" i="9"/>
  <c r="B173" i="9"/>
  <c r="D172" i="9"/>
  <c r="C172" i="9"/>
  <c r="B172" i="9" s="1"/>
  <c r="D171" i="9"/>
  <c r="D169" i="9" s="1"/>
  <c r="C171" i="9"/>
  <c r="B171" i="9" s="1"/>
  <c r="D170" i="9"/>
  <c r="C170" i="9"/>
  <c r="B170" i="9" s="1"/>
  <c r="B169" i="9" s="1"/>
  <c r="AS169" i="9"/>
  <c r="AR169" i="9"/>
  <c r="AQ169" i="9"/>
  <c r="AP169" i="9"/>
  <c r="AO169" i="9"/>
  <c r="AN169" i="9"/>
  <c r="AM169" i="9"/>
  <c r="AL169" i="9"/>
  <c r="AK169" i="9"/>
  <c r="AJ169" i="9"/>
  <c r="AI169" i="9"/>
  <c r="AH169" i="9"/>
  <c r="AG169" i="9"/>
  <c r="AF169" i="9"/>
  <c r="AE169" i="9"/>
  <c r="AD169" i="9"/>
  <c r="AC169" i="9"/>
  <c r="AB169" i="9"/>
  <c r="AA169" i="9"/>
  <c r="Z169" i="9"/>
  <c r="Y169" i="9"/>
  <c r="X169" i="9"/>
  <c r="W169" i="9"/>
  <c r="V169" i="9"/>
  <c r="U169" i="9"/>
  <c r="T169" i="9"/>
  <c r="S169" i="9"/>
  <c r="R169" i="9"/>
  <c r="Q169" i="9"/>
  <c r="P169" i="9"/>
  <c r="O169" i="9"/>
  <c r="N169" i="9"/>
  <c r="M169" i="9"/>
  <c r="L169" i="9"/>
  <c r="K169" i="9"/>
  <c r="J169" i="9"/>
  <c r="I169" i="9"/>
  <c r="H169" i="9"/>
  <c r="G169" i="9"/>
  <c r="F169" i="9"/>
  <c r="E169" i="9"/>
  <c r="C169" i="9"/>
  <c r="D168" i="9"/>
  <c r="C168" i="9"/>
  <c r="B168" i="9" s="1"/>
  <c r="D167" i="9"/>
  <c r="C167" i="9"/>
  <c r="B167" i="9" s="1"/>
  <c r="D166" i="9"/>
  <c r="C166" i="9"/>
  <c r="B166" i="9"/>
  <c r="CA166" i="9" s="1"/>
  <c r="D165" i="9"/>
  <c r="C165" i="9"/>
  <c r="B165" i="9" s="1"/>
  <c r="D164" i="9"/>
  <c r="C164" i="9"/>
  <c r="B164" i="9" s="1"/>
  <c r="D163" i="9"/>
  <c r="C163" i="9"/>
  <c r="B163" i="9" s="1"/>
  <c r="D162" i="9"/>
  <c r="C162" i="9"/>
  <c r="B162" i="9"/>
  <c r="CA162" i="9" s="1"/>
  <c r="D161" i="9"/>
  <c r="C161" i="9"/>
  <c r="B161" i="9" s="1"/>
  <c r="D160" i="9"/>
  <c r="C160" i="9"/>
  <c r="B160" i="9" s="1"/>
  <c r="D159" i="9"/>
  <c r="C159" i="9"/>
  <c r="B159" i="9" s="1"/>
  <c r="D158" i="9"/>
  <c r="C158" i="9"/>
  <c r="B158" i="9"/>
  <c r="CA158" i="9" s="1"/>
  <c r="D157" i="9"/>
  <c r="C157" i="9"/>
  <c r="B157" i="9" s="1"/>
  <c r="D156" i="9"/>
  <c r="C156" i="9"/>
  <c r="B156" i="9" s="1"/>
  <c r="D155" i="9"/>
  <c r="C155" i="9"/>
  <c r="B155" i="9" s="1"/>
  <c r="D154" i="9"/>
  <c r="C154" i="9"/>
  <c r="B154" i="9"/>
  <c r="CA154" i="9" s="1"/>
  <c r="D153" i="9"/>
  <c r="C153" i="9"/>
  <c r="B153" i="9" s="1"/>
  <c r="D152" i="9"/>
  <c r="C152" i="9"/>
  <c r="B152" i="9" s="1"/>
  <c r="D151" i="9"/>
  <c r="C151" i="9"/>
  <c r="B151" i="9" s="1"/>
  <c r="CB150" i="9"/>
  <c r="D150" i="9"/>
  <c r="C150" i="9"/>
  <c r="B150" i="9" s="1"/>
  <c r="B124" i="9"/>
  <c r="CG124" i="9" s="1"/>
  <c r="CG123" i="9"/>
  <c r="CA123" i="9"/>
  <c r="B123" i="9"/>
  <c r="CG122" i="9"/>
  <c r="CA122" i="9"/>
  <c r="B122" i="9"/>
  <c r="D118" i="9"/>
  <c r="D117" i="9"/>
  <c r="C113" i="9"/>
  <c r="C112" i="9"/>
  <c r="E108" i="9"/>
  <c r="D108" i="9"/>
  <c r="C108" i="9"/>
  <c r="B108" i="9"/>
  <c r="E100" i="9"/>
  <c r="D100" i="9"/>
  <c r="C100" i="9"/>
  <c r="B100" i="9"/>
  <c r="E92" i="9"/>
  <c r="D92" i="9"/>
  <c r="C92" i="9"/>
  <c r="B92" i="9"/>
  <c r="B74" i="9"/>
  <c r="B67" i="9"/>
  <c r="AU60" i="9"/>
  <c r="AT60" i="9"/>
  <c r="AS60" i="9"/>
  <c r="AR60" i="9"/>
  <c r="AQ60" i="9"/>
  <c r="AP60" i="9"/>
  <c r="AO60" i="9"/>
  <c r="AN60" i="9"/>
  <c r="AM60" i="9"/>
  <c r="AL60" i="9"/>
  <c r="AK60" i="9"/>
  <c r="AJ60" i="9"/>
  <c r="AI60" i="9"/>
  <c r="AH60" i="9"/>
  <c r="AG60" i="9"/>
  <c r="AF60" i="9"/>
  <c r="AE60" i="9"/>
  <c r="AD60" i="9"/>
  <c r="AC60" i="9"/>
  <c r="AB60" i="9"/>
  <c r="AA60" i="9"/>
  <c r="Z60" i="9"/>
  <c r="Y60" i="9"/>
  <c r="X60" i="9"/>
  <c r="W60" i="9"/>
  <c r="V60" i="9"/>
  <c r="U60" i="9"/>
  <c r="T60" i="9"/>
  <c r="S60" i="9"/>
  <c r="R60" i="9"/>
  <c r="Q60" i="9"/>
  <c r="P60" i="9"/>
  <c r="O60" i="9"/>
  <c r="N60" i="9"/>
  <c r="M60" i="9"/>
  <c r="L60" i="9"/>
  <c r="K60" i="9"/>
  <c r="J60" i="9"/>
  <c r="I60" i="9"/>
  <c r="H60" i="9"/>
  <c r="G60" i="9"/>
  <c r="F60" i="9"/>
  <c r="E60" i="9"/>
  <c r="D59" i="9"/>
  <c r="C59" i="9"/>
  <c r="B59" i="9" s="1"/>
  <c r="D58" i="9"/>
  <c r="C58" i="9"/>
  <c r="B58" i="9"/>
  <c r="CA58" i="9" s="1"/>
  <c r="D57" i="9"/>
  <c r="C57" i="9"/>
  <c r="B57" i="9" s="1"/>
  <c r="D56" i="9"/>
  <c r="B56" i="9" s="1"/>
  <c r="C56" i="9"/>
  <c r="D55" i="9"/>
  <c r="C55" i="9"/>
  <c r="C60" i="9" s="1"/>
  <c r="D50" i="9"/>
  <c r="D49" i="9"/>
  <c r="D48" i="9"/>
  <c r="D47" i="9"/>
  <c r="D46" i="9"/>
  <c r="D45" i="9"/>
  <c r="D44" i="9"/>
  <c r="D43" i="9"/>
  <c r="D42" i="9"/>
  <c r="D41" i="9"/>
  <c r="D40" i="9"/>
  <c r="D39" i="9"/>
  <c r="D38" i="9"/>
  <c r="D37" i="9"/>
  <c r="D36" i="9"/>
  <c r="D35" i="9"/>
  <c r="D34" i="9"/>
  <c r="D33" i="9"/>
  <c r="D32" i="9"/>
  <c r="D31" i="9"/>
  <c r="CJ30" i="9"/>
  <c r="CI30" i="9"/>
  <c r="CH30" i="9"/>
  <c r="CG30" i="9"/>
  <c r="CD30" i="9"/>
  <c r="CC30" i="9"/>
  <c r="CB30" i="9"/>
  <c r="CA30" i="9"/>
  <c r="D30" i="9"/>
  <c r="CG31" i="9" s="1"/>
  <c r="D27" i="9"/>
  <c r="C27" i="9"/>
  <c r="B27" i="9" s="1"/>
  <c r="D26" i="9"/>
  <c r="B26" i="9" s="1"/>
  <c r="C26" i="9"/>
  <c r="D25" i="9"/>
  <c r="C25" i="9"/>
  <c r="B25" i="9" s="1"/>
  <c r="D24" i="9"/>
  <c r="C24" i="9"/>
  <c r="B24" i="9"/>
  <c r="D23" i="9"/>
  <c r="C23" i="9"/>
  <c r="B23" i="9" s="1"/>
  <c r="D22" i="9"/>
  <c r="D21" i="9" s="1"/>
  <c r="C22" i="9"/>
  <c r="AT21" i="9"/>
  <c r="AS21" i="9"/>
  <c r="AR21" i="9"/>
  <c r="AQ21" i="9"/>
  <c r="AP21" i="9"/>
  <c r="AO21" i="9"/>
  <c r="AN21" i="9"/>
  <c r="AM21" i="9"/>
  <c r="AL21" i="9"/>
  <c r="AK21" i="9"/>
  <c r="AJ21" i="9"/>
  <c r="AI21" i="9"/>
  <c r="AH21" i="9"/>
  <c r="AG21" i="9"/>
  <c r="AF21" i="9"/>
  <c r="AE21" i="9"/>
  <c r="AD21" i="9"/>
  <c r="AC21" i="9"/>
  <c r="AB21" i="9"/>
  <c r="AA21" i="9"/>
  <c r="Z21" i="9"/>
  <c r="Y21" i="9"/>
  <c r="X21" i="9"/>
  <c r="W21" i="9"/>
  <c r="V21" i="9"/>
  <c r="U21" i="9"/>
  <c r="T21" i="9"/>
  <c r="S21" i="9"/>
  <c r="R21" i="9"/>
  <c r="Q21" i="9"/>
  <c r="P21" i="9"/>
  <c r="O21" i="9"/>
  <c r="N21" i="9"/>
  <c r="M21" i="9"/>
  <c r="L21" i="9"/>
  <c r="K21" i="9"/>
  <c r="J21" i="9"/>
  <c r="I21" i="9"/>
  <c r="H21" i="9"/>
  <c r="G21" i="9"/>
  <c r="F21" i="9"/>
  <c r="E21" i="9"/>
  <c r="D20" i="9"/>
  <c r="B20" i="9" s="1"/>
  <c r="C20" i="9"/>
  <c r="D19" i="9"/>
  <c r="C19" i="9"/>
  <c r="B19" i="9" s="1"/>
  <c r="D18" i="9"/>
  <c r="C18" i="9"/>
  <c r="B18" i="9"/>
  <c r="D17" i="9"/>
  <c r="C17" i="9"/>
  <c r="B17" i="9" s="1"/>
  <c r="D16" i="9"/>
  <c r="B16" i="9" s="1"/>
  <c r="C16" i="9"/>
  <c r="D15" i="9"/>
  <c r="C15" i="9"/>
  <c r="B15" i="9" s="1"/>
  <c r="D14" i="9"/>
  <c r="C14" i="9"/>
  <c r="B14" i="9"/>
  <c r="D13" i="9"/>
  <c r="C13" i="9"/>
  <c r="B13" i="9" s="1"/>
  <c r="A5" i="9"/>
  <c r="A4" i="9"/>
  <c r="A3" i="9"/>
  <c r="A2" i="9"/>
  <c r="B295" i="2" l="1"/>
  <c r="CH56" i="2"/>
  <c r="CG56" i="2"/>
  <c r="CB56" i="2"/>
  <c r="CA56" i="2"/>
  <c r="CG158" i="8"/>
  <c r="CA158" i="8"/>
  <c r="CG160" i="8"/>
  <c r="CA160" i="8"/>
  <c r="CA163" i="8"/>
  <c r="CG163" i="8"/>
  <c r="CA57" i="8"/>
  <c r="CH57" i="8"/>
  <c r="CG57" i="8"/>
  <c r="CB57" i="8"/>
  <c r="CG152" i="8"/>
  <c r="CA152" i="8"/>
  <c r="CA155" i="8"/>
  <c r="CG155" i="8"/>
  <c r="CG166" i="8"/>
  <c r="CA166" i="8"/>
  <c r="CG168" i="8"/>
  <c r="CA168" i="8"/>
  <c r="CG31" i="8"/>
  <c r="CG154" i="8"/>
  <c r="CA154" i="8"/>
  <c r="CG156" i="8"/>
  <c r="CA156" i="8"/>
  <c r="CA159" i="8"/>
  <c r="CG159" i="8"/>
  <c r="CA151" i="8"/>
  <c r="CG151" i="8"/>
  <c r="CG162" i="8"/>
  <c r="CA162" i="8"/>
  <c r="CG164" i="8"/>
  <c r="CA164" i="8"/>
  <c r="CA167" i="8"/>
  <c r="CG167" i="8"/>
  <c r="CA180" i="8"/>
  <c r="CH180" i="8"/>
  <c r="CG180" i="8"/>
  <c r="CB180" i="8"/>
  <c r="CH183" i="8"/>
  <c r="CG183" i="8"/>
  <c r="CB183" i="8"/>
  <c r="CA183" i="8"/>
  <c r="CH55" i="8"/>
  <c r="CG58" i="8"/>
  <c r="CH59" i="8"/>
  <c r="CA124" i="8"/>
  <c r="D169" i="8"/>
  <c r="CG181" i="8"/>
  <c r="CH182" i="8"/>
  <c r="C21" i="8"/>
  <c r="CA55" i="8"/>
  <c r="B56" i="8"/>
  <c r="CH58" i="8"/>
  <c r="CA59" i="8"/>
  <c r="B60" i="8"/>
  <c r="CA150" i="8"/>
  <c r="CA153" i="8"/>
  <c r="CA157" i="8"/>
  <c r="CA161" i="8"/>
  <c r="CA165" i="8"/>
  <c r="B171" i="8"/>
  <c r="B169" i="8" s="1"/>
  <c r="B179" i="8"/>
  <c r="CH181" i="8"/>
  <c r="CA182" i="8"/>
  <c r="D21" i="8"/>
  <c r="CB55" i="8"/>
  <c r="CB59" i="8"/>
  <c r="CB182" i="8"/>
  <c r="CB59" i="9"/>
  <c r="CA59" i="9"/>
  <c r="CH59" i="9"/>
  <c r="CG59" i="9"/>
  <c r="CG156" i="9"/>
  <c r="CA156" i="9"/>
  <c r="CA163" i="9"/>
  <c r="CG163" i="9"/>
  <c r="CG165" i="9"/>
  <c r="CA165" i="9"/>
  <c r="CH180" i="9"/>
  <c r="CG180" i="9"/>
  <c r="CA180" i="9"/>
  <c r="CB180" i="9"/>
  <c r="CG56" i="9"/>
  <c r="CB56" i="9"/>
  <c r="CA56" i="9"/>
  <c r="CH56" i="9"/>
  <c r="CA150" i="9"/>
  <c r="CG150" i="9"/>
  <c r="CG155" i="9"/>
  <c r="CA155" i="9"/>
  <c r="CG157" i="9"/>
  <c r="CA157" i="9"/>
  <c r="CG164" i="9"/>
  <c r="CA164" i="9"/>
  <c r="CH57" i="9"/>
  <c r="CG57" i="9"/>
  <c r="CB57" i="9"/>
  <c r="CA57" i="9"/>
  <c r="CG152" i="9"/>
  <c r="CA152" i="9"/>
  <c r="CG161" i="9"/>
  <c r="CA161" i="9"/>
  <c r="CG168" i="9"/>
  <c r="CA168" i="9"/>
  <c r="CG183" i="9"/>
  <c r="CH183" i="9"/>
  <c r="CB183" i="9"/>
  <c r="CA183" i="9"/>
  <c r="CA151" i="9"/>
  <c r="CG151" i="9"/>
  <c r="CG153" i="9"/>
  <c r="CA153" i="9"/>
  <c r="CG160" i="9"/>
  <c r="CA160" i="9"/>
  <c r="CG167" i="9"/>
  <c r="CA167" i="9"/>
  <c r="CB182" i="9"/>
  <c r="CA182" i="9"/>
  <c r="CH182" i="9"/>
  <c r="CG182" i="9"/>
  <c r="CG159" i="9"/>
  <c r="CA159" i="9"/>
  <c r="CG154" i="9"/>
  <c r="CG158" i="9"/>
  <c r="CB181" i="9"/>
  <c r="CG58" i="9"/>
  <c r="CA124" i="9"/>
  <c r="CG181" i="9"/>
  <c r="D60" i="9"/>
  <c r="CG166" i="9"/>
  <c r="C21" i="9"/>
  <c r="B21" i="9" s="1"/>
  <c r="B22" i="9"/>
  <c r="CA31" i="9"/>
  <c r="CH58" i="9"/>
  <c r="B179" i="9"/>
  <c r="CH181" i="9"/>
  <c r="CB58" i="9"/>
  <c r="CG162" i="9"/>
  <c r="B55" i="9"/>
  <c r="B231" i="10"/>
  <c r="B198" i="10"/>
  <c r="B191" i="10"/>
  <c r="AR184" i="10"/>
  <c r="AQ184" i="10"/>
  <c r="AP184" i="10"/>
  <c r="AO184" i="10"/>
  <c r="AN184" i="10"/>
  <c r="AM184" i="10"/>
  <c r="AL184" i="10"/>
  <c r="AK184" i="10"/>
  <c r="AJ184" i="10"/>
  <c r="AI184" i="10"/>
  <c r="AH184" i="10"/>
  <c r="AG184" i="10"/>
  <c r="AF184" i="10"/>
  <c r="AE184" i="10"/>
  <c r="AD184" i="10"/>
  <c r="AC184" i="10"/>
  <c r="AB184" i="10"/>
  <c r="AA184" i="10"/>
  <c r="Z184" i="10"/>
  <c r="Y184" i="10"/>
  <c r="X184" i="10"/>
  <c r="W184" i="10"/>
  <c r="V184" i="10"/>
  <c r="U184" i="10"/>
  <c r="T184" i="10"/>
  <c r="S184" i="10"/>
  <c r="R184" i="10"/>
  <c r="Q184" i="10"/>
  <c r="P184" i="10"/>
  <c r="O184" i="10"/>
  <c r="N184" i="10"/>
  <c r="M184" i="10"/>
  <c r="L184" i="10"/>
  <c r="K184" i="10"/>
  <c r="J184" i="10"/>
  <c r="I184" i="10"/>
  <c r="H184" i="10"/>
  <c r="G184" i="10"/>
  <c r="F184" i="10"/>
  <c r="E184" i="10"/>
  <c r="D183" i="10"/>
  <c r="C183" i="10"/>
  <c r="B183" i="10"/>
  <c r="CH183" i="10" s="1"/>
  <c r="CA182" i="10"/>
  <c r="D182" i="10"/>
  <c r="C182" i="10"/>
  <c r="B182" i="10"/>
  <c r="CG182" i="10" s="1"/>
  <c r="D181" i="10"/>
  <c r="B181" i="10" s="1"/>
  <c r="C181" i="10"/>
  <c r="D180" i="10"/>
  <c r="D184" i="10" s="1"/>
  <c r="C180" i="10"/>
  <c r="B180" i="10" s="1"/>
  <c r="D179" i="10"/>
  <c r="C179" i="10"/>
  <c r="B179" i="10"/>
  <c r="CH179" i="10" s="1"/>
  <c r="D174" i="10"/>
  <c r="C174" i="10"/>
  <c r="B174" i="10"/>
  <c r="D173" i="10"/>
  <c r="B173" i="10" s="1"/>
  <c r="C173" i="10"/>
  <c r="D172" i="10"/>
  <c r="D169" i="10" s="1"/>
  <c r="C172" i="10"/>
  <c r="B172" i="10" s="1"/>
  <c r="D171" i="10"/>
  <c r="C171" i="10"/>
  <c r="C169" i="10" s="1"/>
  <c r="B171" i="10"/>
  <c r="D170" i="10"/>
  <c r="C170" i="10"/>
  <c r="B170" i="10"/>
  <c r="AS169" i="10"/>
  <c r="AR169" i="10"/>
  <c r="AQ169" i="10"/>
  <c r="AP169" i="10"/>
  <c r="AO169" i="10"/>
  <c r="AN169" i="10"/>
  <c r="AM169" i="10"/>
  <c r="AL169" i="10"/>
  <c r="AK169" i="10"/>
  <c r="AJ169" i="10"/>
  <c r="AI169" i="10"/>
  <c r="AH169" i="10"/>
  <c r="AG169" i="10"/>
  <c r="AF169" i="10"/>
  <c r="AE169" i="10"/>
  <c r="AD169" i="10"/>
  <c r="AC169" i="10"/>
  <c r="AB169" i="10"/>
  <c r="AA169" i="10"/>
  <c r="Z169" i="10"/>
  <c r="Y169" i="10"/>
  <c r="X169" i="10"/>
  <c r="W169" i="10"/>
  <c r="V169" i="10"/>
  <c r="U169" i="10"/>
  <c r="T169" i="10"/>
  <c r="S169" i="10"/>
  <c r="R169" i="10"/>
  <c r="Q169" i="10"/>
  <c r="P169" i="10"/>
  <c r="O169" i="10"/>
  <c r="N169" i="10"/>
  <c r="M169" i="10"/>
  <c r="L169" i="10"/>
  <c r="K169" i="10"/>
  <c r="J169" i="10"/>
  <c r="I169" i="10"/>
  <c r="H169" i="10"/>
  <c r="G169" i="10"/>
  <c r="F169" i="10"/>
  <c r="E169" i="10"/>
  <c r="D168" i="10"/>
  <c r="C168" i="10"/>
  <c r="B168" i="10" s="1"/>
  <c r="D167" i="10"/>
  <c r="C167" i="10"/>
  <c r="B167" i="10" s="1"/>
  <c r="D166" i="10"/>
  <c r="B166" i="10" s="1"/>
  <c r="C166" i="10"/>
  <c r="CA165" i="10"/>
  <c r="D165" i="10"/>
  <c r="C165" i="10"/>
  <c r="B165" i="10"/>
  <c r="CG165" i="10" s="1"/>
  <c r="D164" i="10"/>
  <c r="C164" i="10"/>
  <c r="B164" i="10"/>
  <c r="CA164" i="10" s="1"/>
  <c r="D163" i="10"/>
  <c r="C163" i="10"/>
  <c r="B163" i="10" s="1"/>
  <c r="D162" i="10"/>
  <c r="C162" i="10"/>
  <c r="B162" i="10" s="1"/>
  <c r="CA161" i="10"/>
  <c r="D161" i="10"/>
  <c r="C161" i="10"/>
  <c r="B161" i="10"/>
  <c r="CG161" i="10" s="1"/>
  <c r="D160" i="10"/>
  <c r="C160" i="10"/>
  <c r="B160" i="10"/>
  <c r="CA160" i="10" s="1"/>
  <c r="D159" i="10"/>
  <c r="C159" i="10"/>
  <c r="B159" i="10" s="1"/>
  <c r="D158" i="10"/>
  <c r="C158" i="10"/>
  <c r="B158" i="10" s="1"/>
  <c r="CA157" i="10"/>
  <c r="D157" i="10"/>
  <c r="C157" i="10"/>
  <c r="B157" i="10"/>
  <c r="CG157" i="10" s="1"/>
  <c r="D156" i="10"/>
  <c r="C156" i="10"/>
  <c r="B156" i="10"/>
  <c r="CA156" i="10" s="1"/>
  <c r="D155" i="10"/>
  <c r="C155" i="10"/>
  <c r="B155" i="10" s="1"/>
  <c r="D154" i="10"/>
  <c r="C154" i="10"/>
  <c r="B154" i="10" s="1"/>
  <c r="CA153" i="10"/>
  <c r="D153" i="10"/>
  <c r="C153" i="10"/>
  <c r="B153" i="10"/>
  <c r="CG153" i="10" s="1"/>
  <c r="D152" i="10"/>
  <c r="C152" i="10"/>
  <c r="B152" i="10"/>
  <c r="CA152" i="10" s="1"/>
  <c r="D151" i="10"/>
  <c r="C151" i="10"/>
  <c r="B151" i="10" s="1"/>
  <c r="CB150" i="10"/>
  <c r="CA150" i="10"/>
  <c r="D150" i="10"/>
  <c r="C150" i="10"/>
  <c r="B150" i="10"/>
  <c r="CG150" i="10" s="1"/>
  <c r="CG124" i="10"/>
  <c r="B124" i="10"/>
  <c r="CA124" i="10" s="1"/>
  <c r="CG123" i="10"/>
  <c r="CA123" i="10"/>
  <c r="B123" i="10"/>
  <c r="B122" i="10"/>
  <c r="CG122" i="10" s="1"/>
  <c r="D118" i="10"/>
  <c r="D117" i="10"/>
  <c r="C113" i="10"/>
  <c r="C112" i="10"/>
  <c r="E108" i="10"/>
  <c r="D108" i="10"/>
  <c r="C108" i="10"/>
  <c r="B108" i="10"/>
  <c r="E100" i="10"/>
  <c r="D100" i="10"/>
  <c r="C100" i="10"/>
  <c r="B100" i="10"/>
  <c r="E92" i="10"/>
  <c r="D92" i="10"/>
  <c r="C92" i="10"/>
  <c r="B92" i="10"/>
  <c r="B74" i="10"/>
  <c r="B67"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R60" i="10"/>
  <c r="Q60" i="10"/>
  <c r="P60" i="10"/>
  <c r="O60" i="10"/>
  <c r="N60" i="10"/>
  <c r="M60" i="10"/>
  <c r="L60" i="10"/>
  <c r="K60" i="10"/>
  <c r="J60" i="10"/>
  <c r="I60" i="10"/>
  <c r="H60" i="10"/>
  <c r="G60" i="10"/>
  <c r="F60" i="10"/>
  <c r="E60" i="10"/>
  <c r="CA59" i="10"/>
  <c r="D59" i="10"/>
  <c r="C59" i="10"/>
  <c r="B59" i="10"/>
  <c r="CG59" i="10" s="1"/>
  <c r="D58" i="10"/>
  <c r="C58" i="10"/>
  <c r="B58" i="10" s="1"/>
  <c r="D57" i="10"/>
  <c r="C57" i="10"/>
  <c r="B57" i="10" s="1"/>
  <c r="D56" i="10"/>
  <c r="C56" i="10"/>
  <c r="C60" i="10" s="1"/>
  <c r="B56" i="10"/>
  <c r="CH56" i="10" s="1"/>
  <c r="CA55" i="10"/>
  <c r="D55" i="10"/>
  <c r="D60" i="10" s="1"/>
  <c r="C55" i="10"/>
  <c r="B55" i="10"/>
  <c r="CG55" i="10" s="1"/>
  <c r="D50" i="10"/>
  <c r="D49" i="10"/>
  <c r="D48" i="10"/>
  <c r="D47" i="10"/>
  <c r="D46" i="10"/>
  <c r="D45" i="10"/>
  <c r="D44" i="10"/>
  <c r="D43" i="10"/>
  <c r="D42" i="10"/>
  <c r="D41" i="10"/>
  <c r="D40" i="10"/>
  <c r="D39" i="10"/>
  <c r="D38" i="10"/>
  <c r="D37" i="10"/>
  <c r="D36" i="10"/>
  <c r="D35" i="10"/>
  <c r="D34" i="10"/>
  <c r="D33" i="10"/>
  <c r="D32" i="10"/>
  <c r="D31" i="10"/>
  <c r="CJ30" i="10"/>
  <c r="CI30" i="10"/>
  <c r="CH30" i="10"/>
  <c r="CG30" i="10"/>
  <c r="CD30" i="10"/>
  <c r="CC30" i="10"/>
  <c r="CB30" i="10"/>
  <c r="CA30" i="10"/>
  <c r="D30" i="10"/>
  <c r="D27" i="10"/>
  <c r="C27" i="10"/>
  <c r="B27" i="10" s="1"/>
  <c r="D26" i="10"/>
  <c r="C26" i="10"/>
  <c r="B26" i="10"/>
  <c r="D25" i="10"/>
  <c r="C25" i="10"/>
  <c r="B25" i="10"/>
  <c r="D24" i="10"/>
  <c r="B24" i="10" s="1"/>
  <c r="C24" i="10"/>
  <c r="D23" i="10"/>
  <c r="C23" i="10"/>
  <c r="B23" i="10" s="1"/>
  <c r="D22" i="10"/>
  <c r="C22" i="10"/>
  <c r="B22" i="10"/>
  <c r="AT21" i="10"/>
  <c r="AS21" i="10"/>
  <c r="AR21" i="10"/>
  <c r="AQ21" i="10"/>
  <c r="AP21" i="10"/>
  <c r="AO21" i="10"/>
  <c r="AN21" i="10"/>
  <c r="AM21" i="10"/>
  <c r="AL21" i="10"/>
  <c r="AK21" i="10"/>
  <c r="AJ21" i="10"/>
  <c r="AI21" i="10"/>
  <c r="AH21" i="10"/>
  <c r="AG21" i="10"/>
  <c r="AF21" i="10"/>
  <c r="AE21" i="10"/>
  <c r="AD21" i="10"/>
  <c r="AC21" i="10"/>
  <c r="AB21" i="10"/>
  <c r="AA21" i="10"/>
  <c r="Z21" i="10"/>
  <c r="Y21" i="10"/>
  <c r="X21" i="10"/>
  <c r="W21" i="10"/>
  <c r="V21" i="10"/>
  <c r="U21" i="10"/>
  <c r="T21" i="10"/>
  <c r="S21" i="10"/>
  <c r="R21" i="10"/>
  <c r="Q21" i="10"/>
  <c r="P21" i="10"/>
  <c r="O21" i="10"/>
  <c r="N21" i="10"/>
  <c r="M21" i="10"/>
  <c r="L21" i="10"/>
  <c r="K21" i="10"/>
  <c r="J21" i="10"/>
  <c r="I21" i="10"/>
  <c r="H21" i="10"/>
  <c r="G21" i="10"/>
  <c r="F21" i="10"/>
  <c r="E21" i="10"/>
  <c r="C21" i="10"/>
  <c r="D20" i="10"/>
  <c r="C20" i="10"/>
  <c r="B20" i="10"/>
  <c r="D19" i="10"/>
  <c r="C19" i="10"/>
  <c r="B19" i="10"/>
  <c r="D18" i="10"/>
  <c r="B18" i="10" s="1"/>
  <c r="C18" i="10"/>
  <c r="D17" i="10"/>
  <c r="C17" i="10"/>
  <c r="B17" i="10" s="1"/>
  <c r="D16" i="10"/>
  <c r="C16" i="10"/>
  <c r="B16" i="10"/>
  <c r="D15" i="10"/>
  <c r="C15" i="10"/>
  <c r="B15" i="10"/>
  <c r="D14" i="10"/>
  <c r="B14" i="10" s="1"/>
  <c r="C14" i="10"/>
  <c r="D13" i="10"/>
  <c r="C13" i="10"/>
  <c r="B13" i="10" s="1"/>
  <c r="A5" i="10"/>
  <c r="A4" i="10"/>
  <c r="A3" i="10"/>
  <c r="A2" i="10"/>
  <c r="A2" i="11"/>
  <c r="A3" i="11"/>
  <c r="A4" i="11"/>
  <c r="A5" i="11"/>
  <c r="C13" i="11"/>
  <c r="B13" i="11" s="1"/>
  <c r="D13" i="11"/>
  <c r="B14" i="11"/>
  <c r="C14" i="11"/>
  <c r="D14" i="11"/>
  <c r="C15" i="11"/>
  <c r="B15" i="11" s="1"/>
  <c r="D15" i="11"/>
  <c r="C16" i="11"/>
  <c r="D16" i="11"/>
  <c r="B16" i="11" s="1"/>
  <c r="C17" i="11"/>
  <c r="B17" i="11" s="1"/>
  <c r="D17" i="11"/>
  <c r="B18" i="11"/>
  <c r="C18" i="11"/>
  <c r="D18" i="11"/>
  <c r="C19" i="11"/>
  <c r="B19" i="11" s="1"/>
  <c r="D19" i="11"/>
  <c r="C20" i="11"/>
  <c r="D20" i="11"/>
  <c r="B20" i="11" s="1"/>
  <c r="E21" i="11"/>
  <c r="F21" i="11"/>
  <c r="G21" i="11"/>
  <c r="H21" i="11"/>
  <c r="I21" i="11"/>
  <c r="J21" i="11"/>
  <c r="K21" i="11"/>
  <c r="L21" i="11"/>
  <c r="M21" i="11"/>
  <c r="N21" i="11"/>
  <c r="O21" i="11"/>
  <c r="P21" i="11"/>
  <c r="Q21" i="11"/>
  <c r="R21" i="11"/>
  <c r="S21" i="11"/>
  <c r="T21" i="11"/>
  <c r="U21" i="11"/>
  <c r="V21" i="11"/>
  <c r="W21" i="11"/>
  <c r="X21" i="11"/>
  <c r="Y21" i="11"/>
  <c r="Z21" i="11"/>
  <c r="AA21" i="11"/>
  <c r="AB21" i="11"/>
  <c r="AC21" i="11"/>
  <c r="AD21" i="11"/>
  <c r="AE21" i="11"/>
  <c r="AF21" i="11"/>
  <c r="AG21" i="11"/>
  <c r="AH21" i="11"/>
  <c r="AI21" i="11"/>
  <c r="AJ21" i="11"/>
  <c r="AK21" i="11"/>
  <c r="AL21" i="11"/>
  <c r="AM21" i="11"/>
  <c r="AN21" i="11"/>
  <c r="AO21" i="11"/>
  <c r="AP21" i="11"/>
  <c r="AQ21" i="11"/>
  <c r="AR21" i="11"/>
  <c r="AS21" i="11"/>
  <c r="AT21" i="11"/>
  <c r="C22" i="11"/>
  <c r="D22" i="11"/>
  <c r="B22" i="11" s="1"/>
  <c r="C23" i="11"/>
  <c r="B23" i="11" s="1"/>
  <c r="D23" i="11"/>
  <c r="B24" i="11"/>
  <c r="C24" i="11"/>
  <c r="D24" i="11"/>
  <c r="C25" i="11"/>
  <c r="B25" i="11" s="1"/>
  <c r="D25" i="11"/>
  <c r="C26" i="11"/>
  <c r="D26" i="11"/>
  <c r="B26" i="11" s="1"/>
  <c r="C27" i="11"/>
  <c r="B27" i="11" s="1"/>
  <c r="D27" i="11"/>
  <c r="D30" i="11"/>
  <c r="CG31" i="11" s="1"/>
  <c r="CA30" i="11"/>
  <c r="CB30" i="11"/>
  <c r="CC30" i="11"/>
  <c r="CD30" i="11"/>
  <c r="CG30" i="11"/>
  <c r="CH30" i="11"/>
  <c r="CI30" i="11"/>
  <c r="CJ30" i="11"/>
  <c r="D31" i="11"/>
  <c r="D32" i="11"/>
  <c r="D33" i="11"/>
  <c r="D34" i="11"/>
  <c r="D35" i="11"/>
  <c r="D36" i="11"/>
  <c r="D37" i="11"/>
  <c r="D38" i="11"/>
  <c r="D39" i="11"/>
  <c r="D40" i="11"/>
  <c r="D41" i="11"/>
  <c r="D42" i="11"/>
  <c r="D43" i="11"/>
  <c r="D44" i="11"/>
  <c r="D45" i="11"/>
  <c r="D46" i="11"/>
  <c r="D47" i="11"/>
  <c r="D48" i="11"/>
  <c r="D49" i="11"/>
  <c r="D50" i="11"/>
  <c r="C55" i="11"/>
  <c r="B55" i="11" s="1"/>
  <c r="D55" i="11"/>
  <c r="B56" i="11"/>
  <c r="CA56" i="11" s="1"/>
  <c r="C56" i="11"/>
  <c r="D56" i="11"/>
  <c r="CB56" i="11"/>
  <c r="C57" i="11"/>
  <c r="B57" i="11" s="1"/>
  <c r="D57" i="11"/>
  <c r="C58" i="11"/>
  <c r="D58" i="11"/>
  <c r="B58" i="11" s="1"/>
  <c r="C59" i="11"/>
  <c r="B59" i="11" s="1"/>
  <c r="D59" i="11"/>
  <c r="E60" i="11"/>
  <c r="F60" i="11"/>
  <c r="G60" i="11"/>
  <c r="H60" i="11"/>
  <c r="I60" i="11"/>
  <c r="J60" i="11"/>
  <c r="K60" i="11"/>
  <c r="L60" i="11"/>
  <c r="M60" i="11"/>
  <c r="N60" i="11"/>
  <c r="O60" i="11"/>
  <c r="P60" i="11"/>
  <c r="Q60" i="11"/>
  <c r="R60" i="11"/>
  <c r="S60" i="11"/>
  <c r="T60" i="11"/>
  <c r="U60" i="11"/>
  <c r="V60" i="11"/>
  <c r="W60" i="11"/>
  <c r="X60" i="11"/>
  <c r="Y60" i="11"/>
  <c r="Z60" i="11"/>
  <c r="AA60" i="11"/>
  <c r="AB60" i="11"/>
  <c r="AC60" i="11"/>
  <c r="AD60" i="11"/>
  <c r="AE60" i="11"/>
  <c r="AF60" i="11"/>
  <c r="AG60" i="11"/>
  <c r="AH60" i="11"/>
  <c r="AI60" i="11"/>
  <c r="AJ60" i="11"/>
  <c r="AK60" i="11"/>
  <c r="AL60" i="11"/>
  <c r="AM60" i="11"/>
  <c r="AN60" i="11"/>
  <c r="AO60" i="11"/>
  <c r="AP60" i="11"/>
  <c r="AQ60" i="11"/>
  <c r="AR60" i="11"/>
  <c r="AS60" i="11"/>
  <c r="AT60" i="11"/>
  <c r="AU60" i="11"/>
  <c r="B67" i="11"/>
  <c r="B74" i="11"/>
  <c r="B92" i="11"/>
  <c r="C92" i="11"/>
  <c r="D92" i="11"/>
  <c r="E92" i="11"/>
  <c r="B100" i="11"/>
  <c r="C100" i="11"/>
  <c r="D100" i="11"/>
  <c r="E100" i="11"/>
  <c r="B108" i="11"/>
  <c r="C108" i="11"/>
  <c r="D108" i="11"/>
  <c r="E108" i="11"/>
  <c r="C112" i="11"/>
  <c r="C113" i="11"/>
  <c r="D117" i="11"/>
  <c r="D118" i="11"/>
  <c r="B122" i="11"/>
  <c r="CA122" i="11" s="1"/>
  <c r="B123" i="11"/>
  <c r="CA123" i="11"/>
  <c r="CG123" i="11"/>
  <c r="B124" i="11"/>
  <c r="CA124" i="11" s="1"/>
  <c r="CG124" i="11"/>
  <c r="C150" i="11"/>
  <c r="B150" i="11" s="1"/>
  <c r="D150" i="11"/>
  <c r="CB150" i="11"/>
  <c r="C151" i="11"/>
  <c r="B151" i="11" s="1"/>
  <c r="D151" i="11"/>
  <c r="B152" i="11"/>
  <c r="CA152" i="11" s="1"/>
  <c r="C152" i="11"/>
  <c r="D152" i="11"/>
  <c r="CG152" i="11"/>
  <c r="C153" i="11"/>
  <c r="B153" i="11" s="1"/>
  <c r="D153" i="11"/>
  <c r="C154" i="11"/>
  <c r="D154" i="11"/>
  <c r="B154" i="11" s="1"/>
  <c r="C155" i="11"/>
  <c r="B155" i="11" s="1"/>
  <c r="D155" i="11"/>
  <c r="B156" i="11"/>
  <c r="CA156" i="11" s="1"/>
  <c r="C156" i="11"/>
  <c r="D156" i="11"/>
  <c r="CG156" i="11"/>
  <c r="C157" i="11"/>
  <c r="B157" i="11" s="1"/>
  <c r="D157" i="11"/>
  <c r="C158" i="11"/>
  <c r="D158" i="11"/>
  <c r="B158" i="11" s="1"/>
  <c r="C159" i="11"/>
  <c r="B159" i="11" s="1"/>
  <c r="D159" i="11"/>
  <c r="B160" i="11"/>
  <c r="CA160" i="11" s="1"/>
  <c r="C160" i="11"/>
  <c r="D160" i="11"/>
  <c r="CG160" i="11"/>
  <c r="C161" i="11"/>
  <c r="B161" i="11" s="1"/>
  <c r="D161" i="11"/>
  <c r="C162" i="11"/>
  <c r="D162" i="11"/>
  <c r="B162" i="11" s="1"/>
  <c r="C163" i="11"/>
  <c r="B163" i="11" s="1"/>
  <c r="D163" i="11"/>
  <c r="B164" i="11"/>
  <c r="CA164" i="11" s="1"/>
  <c r="C164" i="11"/>
  <c r="D164" i="11"/>
  <c r="CG164" i="11"/>
  <c r="C165" i="11"/>
  <c r="B165" i="11" s="1"/>
  <c r="D165" i="11"/>
  <c r="C166" i="11"/>
  <c r="D166" i="11"/>
  <c r="B166" i="11" s="1"/>
  <c r="C167" i="11"/>
  <c r="B167" i="11" s="1"/>
  <c r="D167" i="11"/>
  <c r="B168" i="11"/>
  <c r="CA168" i="11" s="1"/>
  <c r="C168" i="11"/>
  <c r="D168" i="11"/>
  <c r="CG168" i="11"/>
  <c r="E169" i="11"/>
  <c r="F169" i="11"/>
  <c r="G169" i="11"/>
  <c r="H169" i="11"/>
  <c r="I169" i="11"/>
  <c r="J169" i="11"/>
  <c r="K169" i="11"/>
  <c r="L169" i="11"/>
  <c r="M169" i="11"/>
  <c r="N169" i="11"/>
  <c r="O169" i="11"/>
  <c r="P169" i="11"/>
  <c r="Q169" i="11"/>
  <c r="R169" i="11"/>
  <c r="S169" i="11"/>
  <c r="T169" i="11"/>
  <c r="U169" i="11"/>
  <c r="V169" i="11"/>
  <c r="W169" i="11"/>
  <c r="X169" i="11"/>
  <c r="Y169" i="11"/>
  <c r="Z169" i="11"/>
  <c r="AA169" i="11"/>
  <c r="AB169" i="11"/>
  <c r="AC169" i="11"/>
  <c r="AD169" i="11"/>
  <c r="AE169" i="11"/>
  <c r="AF169" i="11"/>
  <c r="AG169" i="11"/>
  <c r="AH169" i="11"/>
  <c r="AI169" i="11"/>
  <c r="AJ169" i="11"/>
  <c r="AK169" i="11"/>
  <c r="AL169" i="11"/>
  <c r="AM169" i="11"/>
  <c r="AN169" i="11"/>
  <c r="AO169" i="11"/>
  <c r="AP169" i="11"/>
  <c r="AQ169" i="11"/>
  <c r="AR169" i="11"/>
  <c r="AS169" i="11"/>
  <c r="C170" i="11"/>
  <c r="B170" i="11" s="1"/>
  <c r="D170" i="11"/>
  <c r="D169" i="11" s="1"/>
  <c r="B171" i="11"/>
  <c r="C171" i="11"/>
  <c r="D171" i="11"/>
  <c r="C172" i="11"/>
  <c r="B172" i="11" s="1"/>
  <c r="D172" i="11"/>
  <c r="C173" i="11"/>
  <c r="D173" i="11"/>
  <c r="B173" i="11" s="1"/>
  <c r="C174" i="11"/>
  <c r="B174" i="11" s="1"/>
  <c r="D174" i="11"/>
  <c r="B179" i="11"/>
  <c r="CA179" i="11" s="1"/>
  <c r="C179" i="11"/>
  <c r="D179" i="11"/>
  <c r="D184" i="11" s="1"/>
  <c r="CB179" i="11"/>
  <c r="C180" i="11"/>
  <c r="B180" i="11" s="1"/>
  <c r="D180" i="11"/>
  <c r="C181" i="11"/>
  <c r="D181" i="11"/>
  <c r="B181" i="11" s="1"/>
  <c r="C182" i="11"/>
  <c r="B182" i="11" s="1"/>
  <c r="D182" i="11"/>
  <c r="B183" i="11"/>
  <c r="CA183" i="11" s="1"/>
  <c r="C183" i="11"/>
  <c r="D183" i="11"/>
  <c r="CB183" i="11"/>
  <c r="C184" i="11"/>
  <c r="E184" i="11"/>
  <c r="F184" i="11"/>
  <c r="G184" i="11"/>
  <c r="H184" i="11"/>
  <c r="I184" i="11"/>
  <c r="J184" i="11"/>
  <c r="K184" i="11"/>
  <c r="L184" i="11"/>
  <c r="M184" i="11"/>
  <c r="N184" i="11"/>
  <c r="O184" i="11"/>
  <c r="P184" i="11"/>
  <c r="Q184" i="11"/>
  <c r="R184" i="11"/>
  <c r="S184" i="11"/>
  <c r="T184" i="11"/>
  <c r="U184" i="11"/>
  <c r="V184" i="11"/>
  <c r="W184" i="11"/>
  <c r="X184" i="11"/>
  <c r="Y184" i="11"/>
  <c r="Z184" i="11"/>
  <c r="AA184" i="11"/>
  <c r="AB184" i="11"/>
  <c r="AC184" i="11"/>
  <c r="AD184" i="11"/>
  <c r="AE184" i="11"/>
  <c r="AF184" i="11"/>
  <c r="AG184" i="11"/>
  <c r="AH184" i="11"/>
  <c r="AI184" i="11"/>
  <c r="AJ184" i="11"/>
  <c r="AK184" i="11"/>
  <c r="AL184" i="11"/>
  <c r="AM184" i="11"/>
  <c r="AN184" i="11"/>
  <c r="AO184" i="11"/>
  <c r="AP184" i="11"/>
  <c r="AQ184" i="11"/>
  <c r="AR184" i="11"/>
  <c r="B191" i="11"/>
  <c r="B198" i="11"/>
  <c r="B231" i="11"/>
  <c r="CH179" i="8" l="1"/>
  <c r="CG179" i="8"/>
  <c r="CB179" i="8"/>
  <c r="B184" i="8"/>
  <c r="CA179" i="8"/>
  <c r="B21" i="8"/>
  <c r="CH56" i="8"/>
  <c r="CG56" i="8"/>
  <c r="B295" i="8" s="1"/>
  <c r="CB56" i="8"/>
  <c r="CA56" i="8"/>
  <c r="CB55" i="9"/>
  <c r="B60" i="9"/>
  <c r="CA55" i="9"/>
  <c r="CH55" i="9"/>
  <c r="CG55" i="9"/>
  <c r="B295" i="9" s="1"/>
  <c r="CG179" i="9"/>
  <c r="CB179" i="9"/>
  <c r="B184" i="9"/>
  <c r="A295" i="9" s="1"/>
  <c r="CA179" i="9"/>
  <c r="CH179" i="9"/>
  <c r="CG162" i="10"/>
  <c r="CA162" i="10"/>
  <c r="CG166" i="10"/>
  <c r="CA166" i="10"/>
  <c r="CA151" i="10"/>
  <c r="CG151" i="10"/>
  <c r="CG158" i="10"/>
  <c r="CA158" i="10"/>
  <c r="CA167" i="10"/>
  <c r="CG167" i="10"/>
  <c r="CG154" i="10"/>
  <c r="CA154" i="10"/>
  <c r="CA163" i="10"/>
  <c r="CG163" i="10"/>
  <c r="CA180" i="10"/>
  <c r="CH180" i="10"/>
  <c r="CB180" i="10"/>
  <c r="CG180" i="10"/>
  <c r="CA155" i="10"/>
  <c r="CG155" i="10"/>
  <c r="CA57" i="10"/>
  <c r="CB57" i="10"/>
  <c r="CH57" i="10"/>
  <c r="CG57" i="10"/>
  <c r="B169" i="10"/>
  <c r="CB181" i="10"/>
  <c r="CA181" i="10"/>
  <c r="CG181" i="10"/>
  <c r="CH181" i="10"/>
  <c r="CG31" i="10"/>
  <c r="CA31" i="10"/>
  <c r="CB58" i="10"/>
  <c r="CH58" i="10"/>
  <c r="CG58" i="10"/>
  <c r="CA58" i="10"/>
  <c r="CA159" i="10"/>
  <c r="CG159" i="10"/>
  <c r="CA168" i="10"/>
  <c r="CG168" i="10"/>
  <c r="CG152" i="10"/>
  <c r="CG156" i="10"/>
  <c r="CG160" i="10"/>
  <c r="CG164" i="10"/>
  <c r="CB179" i="10"/>
  <c r="CB183" i="10"/>
  <c r="C184" i="10"/>
  <c r="D21" i="10"/>
  <c r="B21" i="10" s="1"/>
  <c r="A295" i="10" s="1"/>
  <c r="CB55" i="10"/>
  <c r="CG56" i="10"/>
  <c r="CB59" i="10"/>
  <c r="CA122" i="10"/>
  <c r="CH55" i="10"/>
  <c r="B295" i="10" s="1"/>
  <c r="CA56" i="10"/>
  <c r="CH59" i="10"/>
  <c r="CA179" i="10"/>
  <c r="CH182" i="10"/>
  <c r="CA183" i="10"/>
  <c r="B184" i="10"/>
  <c r="CB56" i="10"/>
  <c r="B60" i="10"/>
  <c r="CG179" i="10"/>
  <c r="CB182" i="10"/>
  <c r="CG183" i="10"/>
  <c r="CG58" i="11"/>
  <c r="CA58" i="11"/>
  <c r="CB58" i="11"/>
  <c r="CH58" i="11"/>
  <c r="CH182" i="11"/>
  <c r="CB182" i="11"/>
  <c r="CG182" i="11"/>
  <c r="CA182" i="11"/>
  <c r="CB180" i="11"/>
  <c r="CH180" i="11"/>
  <c r="CA180" i="11"/>
  <c r="CG180" i="11"/>
  <c r="CG163" i="11"/>
  <c r="CA163" i="11"/>
  <c r="CG161" i="11"/>
  <c r="CA161" i="11"/>
  <c r="CG155" i="11"/>
  <c r="CA155" i="11"/>
  <c r="CG153" i="11"/>
  <c r="CA153" i="11"/>
  <c r="CH55" i="11"/>
  <c r="CB55" i="11"/>
  <c r="CG55" i="11"/>
  <c r="B295" i="11" s="1"/>
  <c r="CA55" i="11"/>
  <c r="B60" i="11"/>
  <c r="B169" i="11"/>
  <c r="CA166" i="11"/>
  <c r="CG166" i="11"/>
  <c r="CA158" i="11"/>
  <c r="CG158" i="11"/>
  <c r="CG181" i="11"/>
  <c r="CA181" i="11"/>
  <c r="CB181" i="11"/>
  <c r="CH181" i="11"/>
  <c r="CA162" i="11"/>
  <c r="CG162" i="11"/>
  <c r="CA154" i="11"/>
  <c r="CG154" i="11"/>
  <c r="CG150" i="11"/>
  <c r="CA150" i="11"/>
  <c r="CG167" i="11"/>
  <c r="CA167" i="11"/>
  <c r="CG165" i="11"/>
  <c r="CA165" i="11"/>
  <c r="CG159" i="11"/>
  <c r="CA159" i="11"/>
  <c r="CG157" i="11"/>
  <c r="CA157" i="11"/>
  <c r="CG151" i="11"/>
  <c r="CA151" i="11"/>
  <c r="CH59" i="11"/>
  <c r="CB59" i="11"/>
  <c r="CG59" i="11"/>
  <c r="CA59" i="11"/>
  <c r="CB57" i="11"/>
  <c r="CH57" i="11"/>
  <c r="CA57" i="11"/>
  <c r="CG57" i="11"/>
  <c r="CA31" i="11"/>
  <c r="CH183" i="11"/>
  <c r="CH179" i="11"/>
  <c r="C169" i="11"/>
  <c r="CG122" i="11"/>
  <c r="D60" i="11"/>
  <c r="CH56" i="11"/>
  <c r="CG183" i="11"/>
  <c r="CG179" i="11"/>
  <c r="C60" i="11"/>
  <c r="CG56" i="11"/>
  <c r="D21" i="11"/>
  <c r="C21" i="11"/>
  <c r="B184" i="11"/>
  <c r="B207" i="1"/>
  <c r="B208" i="1"/>
  <c r="B209" i="1"/>
  <c r="B210" i="1"/>
  <c r="B211" i="1"/>
  <c r="B212" i="1"/>
  <c r="B213" i="1"/>
  <c r="B214" i="1"/>
  <c r="B215" i="1"/>
  <c r="B216" i="1"/>
  <c r="B217" i="1"/>
  <c r="B218" i="1"/>
  <c r="B219" i="1"/>
  <c r="B220" i="1"/>
  <c r="B221" i="1"/>
  <c r="B222" i="1"/>
  <c r="B223" i="1"/>
  <c r="B224" i="1"/>
  <c r="B225" i="1"/>
  <c r="B226" i="1"/>
  <c r="B227" i="1"/>
  <c r="B228" i="1"/>
  <c r="B229" i="1"/>
  <c r="B230" i="1"/>
  <c r="B206" i="1"/>
  <c r="B202" i="1"/>
  <c r="B203" i="1"/>
  <c r="B201" i="1"/>
  <c r="B195" i="1"/>
  <c r="B196" i="1"/>
  <c r="B197" i="1"/>
  <c r="B194" i="1"/>
  <c r="B188" i="1"/>
  <c r="B189" i="1"/>
  <c r="B190" i="1"/>
  <c r="B187" i="1"/>
  <c r="E180" i="1"/>
  <c r="F180" i="1"/>
  <c r="G180" i="1"/>
  <c r="H180" i="1"/>
  <c r="I180" i="1"/>
  <c r="J180" i="1"/>
  <c r="K180" i="1"/>
  <c r="L180" i="1"/>
  <c r="M180" i="1"/>
  <c r="N180" i="1"/>
  <c r="O180" i="1"/>
  <c r="P180" i="1"/>
  <c r="Q180" i="1"/>
  <c r="R180" i="1"/>
  <c r="S180" i="1"/>
  <c r="T180" i="1"/>
  <c r="U180" i="1"/>
  <c r="V180" i="1"/>
  <c r="W180" i="1"/>
  <c r="X180" i="1"/>
  <c r="Y180" i="1"/>
  <c r="Z180" i="1"/>
  <c r="AA180" i="1"/>
  <c r="AB180" i="1"/>
  <c r="AC180" i="1"/>
  <c r="AD180" i="1"/>
  <c r="AE180" i="1"/>
  <c r="AF180" i="1"/>
  <c r="AG180" i="1"/>
  <c r="AH180" i="1"/>
  <c r="AI180" i="1"/>
  <c r="AJ180" i="1"/>
  <c r="AK180" i="1"/>
  <c r="AL180" i="1"/>
  <c r="AM180" i="1"/>
  <c r="AN180" i="1"/>
  <c r="AO180" i="1"/>
  <c r="AP180" i="1"/>
  <c r="AQ180" i="1"/>
  <c r="AR180" i="1"/>
  <c r="E181" i="1"/>
  <c r="F181" i="1"/>
  <c r="G181" i="1"/>
  <c r="H181" i="1"/>
  <c r="I181" i="1"/>
  <c r="J181" i="1"/>
  <c r="K181" i="1"/>
  <c r="L181" i="1"/>
  <c r="M181" i="1"/>
  <c r="N181" i="1"/>
  <c r="O181" i="1"/>
  <c r="P181" i="1"/>
  <c r="Q181" i="1"/>
  <c r="R181" i="1"/>
  <c r="S181" i="1"/>
  <c r="T181" i="1"/>
  <c r="U181" i="1"/>
  <c r="V181" i="1"/>
  <c r="W181" i="1"/>
  <c r="X181" i="1"/>
  <c r="Y181" i="1"/>
  <c r="Z181" i="1"/>
  <c r="AA181" i="1"/>
  <c r="AB181" i="1"/>
  <c r="AC181" i="1"/>
  <c r="AD181" i="1"/>
  <c r="AE181" i="1"/>
  <c r="AF181" i="1"/>
  <c r="AG181" i="1"/>
  <c r="AH181" i="1"/>
  <c r="AI181" i="1"/>
  <c r="AJ181" i="1"/>
  <c r="AK181" i="1"/>
  <c r="AL181" i="1"/>
  <c r="AM181" i="1"/>
  <c r="AN181" i="1"/>
  <c r="AO181" i="1"/>
  <c r="AP181" i="1"/>
  <c r="AQ181" i="1"/>
  <c r="AR181" i="1"/>
  <c r="E182" i="1"/>
  <c r="F182" i="1"/>
  <c r="G182" i="1"/>
  <c r="H182" i="1"/>
  <c r="I182" i="1"/>
  <c r="J182" i="1"/>
  <c r="K182" i="1"/>
  <c r="L182" i="1"/>
  <c r="M182" i="1"/>
  <c r="N182" i="1"/>
  <c r="O182" i="1"/>
  <c r="P182" i="1"/>
  <c r="Q182" i="1"/>
  <c r="R182" i="1"/>
  <c r="S182" i="1"/>
  <c r="T182" i="1"/>
  <c r="U182" i="1"/>
  <c r="V182" i="1"/>
  <c r="W182" i="1"/>
  <c r="X182" i="1"/>
  <c r="Y182" i="1"/>
  <c r="Z182" i="1"/>
  <c r="AA182" i="1"/>
  <c r="AB182" i="1"/>
  <c r="AC182" i="1"/>
  <c r="AD182" i="1"/>
  <c r="AE182" i="1"/>
  <c r="AF182" i="1"/>
  <c r="AG182" i="1"/>
  <c r="AH182" i="1"/>
  <c r="AI182" i="1"/>
  <c r="AJ182" i="1"/>
  <c r="AK182" i="1"/>
  <c r="AL182" i="1"/>
  <c r="AM182" i="1"/>
  <c r="AN182" i="1"/>
  <c r="AO182" i="1"/>
  <c r="AP182" i="1"/>
  <c r="AQ182" i="1"/>
  <c r="AR182" i="1"/>
  <c r="E183" i="1"/>
  <c r="F183" i="1"/>
  <c r="G183" i="1"/>
  <c r="H183" i="1"/>
  <c r="I183" i="1"/>
  <c r="J183" i="1"/>
  <c r="K183" i="1"/>
  <c r="L183" i="1"/>
  <c r="M183" i="1"/>
  <c r="N183" i="1"/>
  <c r="O183" i="1"/>
  <c r="P183" i="1"/>
  <c r="Q183" i="1"/>
  <c r="R183" i="1"/>
  <c r="S183" i="1"/>
  <c r="T183" i="1"/>
  <c r="U183" i="1"/>
  <c r="V183" i="1"/>
  <c r="W183" i="1"/>
  <c r="X183" i="1"/>
  <c r="Y183" i="1"/>
  <c r="Z183" i="1"/>
  <c r="AA183" i="1"/>
  <c r="AB183" i="1"/>
  <c r="AC183" i="1"/>
  <c r="AD183" i="1"/>
  <c r="AE183" i="1"/>
  <c r="AF183" i="1"/>
  <c r="AG183" i="1"/>
  <c r="AH183" i="1"/>
  <c r="AI183" i="1"/>
  <c r="AJ183" i="1"/>
  <c r="AK183" i="1"/>
  <c r="AL183" i="1"/>
  <c r="AM183" i="1"/>
  <c r="AN183" i="1"/>
  <c r="AO183" i="1"/>
  <c r="AP183" i="1"/>
  <c r="AQ183" i="1"/>
  <c r="AR183" i="1"/>
  <c r="F179" i="1"/>
  <c r="G179" i="1"/>
  <c r="H179" i="1"/>
  <c r="I179" i="1"/>
  <c r="J179" i="1"/>
  <c r="K179" i="1"/>
  <c r="L179" i="1"/>
  <c r="M179" i="1"/>
  <c r="N179" i="1"/>
  <c r="O179" i="1"/>
  <c r="P179" i="1"/>
  <c r="Q179" i="1"/>
  <c r="R179" i="1"/>
  <c r="S179" i="1"/>
  <c r="T179" i="1"/>
  <c r="U179" i="1"/>
  <c r="V179" i="1"/>
  <c r="W179" i="1"/>
  <c r="X179" i="1"/>
  <c r="Y179" i="1"/>
  <c r="Z179" i="1"/>
  <c r="AA179" i="1"/>
  <c r="AB179" i="1"/>
  <c r="AC179" i="1"/>
  <c r="AD179" i="1"/>
  <c r="AE179" i="1"/>
  <c r="AF179" i="1"/>
  <c r="AG179" i="1"/>
  <c r="AH179" i="1"/>
  <c r="AI179" i="1"/>
  <c r="AJ179" i="1"/>
  <c r="AK179" i="1"/>
  <c r="AL179" i="1"/>
  <c r="AM179" i="1"/>
  <c r="AN179" i="1"/>
  <c r="AO179" i="1"/>
  <c r="AP179" i="1"/>
  <c r="AQ179" i="1"/>
  <c r="AR179" i="1"/>
  <c r="E179" i="1"/>
  <c r="E171" i="1"/>
  <c r="F171" i="1"/>
  <c r="G171" i="1"/>
  <c r="H171" i="1"/>
  <c r="I171" i="1"/>
  <c r="J171" i="1"/>
  <c r="K171" i="1"/>
  <c r="L171" i="1"/>
  <c r="M171" i="1"/>
  <c r="N171" i="1"/>
  <c r="O171" i="1"/>
  <c r="P171" i="1"/>
  <c r="Q171" i="1"/>
  <c r="R171" i="1"/>
  <c r="S171" i="1"/>
  <c r="T171" i="1"/>
  <c r="U171" i="1"/>
  <c r="V171" i="1"/>
  <c r="W171" i="1"/>
  <c r="X171" i="1"/>
  <c r="Y171" i="1"/>
  <c r="Z171" i="1"/>
  <c r="AA171" i="1"/>
  <c r="AB171" i="1"/>
  <c r="AC171" i="1"/>
  <c r="AD171" i="1"/>
  <c r="AE171" i="1"/>
  <c r="AF171" i="1"/>
  <c r="AG171" i="1"/>
  <c r="AH171" i="1"/>
  <c r="AI171" i="1"/>
  <c r="AJ171" i="1"/>
  <c r="AK171" i="1"/>
  <c r="AL171" i="1"/>
  <c r="AM171" i="1"/>
  <c r="AN171" i="1"/>
  <c r="AO171" i="1"/>
  <c r="AP171" i="1"/>
  <c r="AQ171" i="1"/>
  <c r="AR171" i="1"/>
  <c r="AS171" i="1"/>
  <c r="E172" i="1"/>
  <c r="F172" i="1"/>
  <c r="G172" i="1"/>
  <c r="H172" i="1"/>
  <c r="I172" i="1"/>
  <c r="J172" i="1"/>
  <c r="K172" i="1"/>
  <c r="L172" i="1"/>
  <c r="M172" i="1"/>
  <c r="N172" i="1"/>
  <c r="O172" i="1"/>
  <c r="P172" i="1"/>
  <c r="Q172" i="1"/>
  <c r="R172" i="1"/>
  <c r="S172" i="1"/>
  <c r="T172" i="1"/>
  <c r="U172" i="1"/>
  <c r="V172" i="1"/>
  <c r="W172" i="1"/>
  <c r="X172" i="1"/>
  <c r="Y172" i="1"/>
  <c r="Z172" i="1"/>
  <c r="AA172" i="1"/>
  <c r="AB172" i="1"/>
  <c r="AC172" i="1"/>
  <c r="AD172" i="1"/>
  <c r="AE172" i="1"/>
  <c r="AF172" i="1"/>
  <c r="AG172" i="1"/>
  <c r="AH172" i="1"/>
  <c r="AI172" i="1"/>
  <c r="AJ172" i="1"/>
  <c r="AK172" i="1"/>
  <c r="AL172" i="1"/>
  <c r="AM172" i="1"/>
  <c r="AN172" i="1"/>
  <c r="AO172" i="1"/>
  <c r="AP172" i="1"/>
  <c r="AQ172" i="1"/>
  <c r="AR172" i="1"/>
  <c r="AS172" i="1"/>
  <c r="E173" i="1"/>
  <c r="F173" i="1"/>
  <c r="G173" i="1"/>
  <c r="H173" i="1"/>
  <c r="I173" i="1"/>
  <c r="J173" i="1"/>
  <c r="K173" i="1"/>
  <c r="L173" i="1"/>
  <c r="M173" i="1"/>
  <c r="N173" i="1"/>
  <c r="O173" i="1"/>
  <c r="P173" i="1"/>
  <c r="Q173" i="1"/>
  <c r="R173" i="1"/>
  <c r="S173" i="1"/>
  <c r="T173" i="1"/>
  <c r="U173" i="1"/>
  <c r="V173" i="1"/>
  <c r="W173" i="1"/>
  <c r="X173" i="1"/>
  <c r="Y173" i="1"/>
  <c r="Z173" i="1"/>
  <c r="AA173" i="1"/>
  <c r="AB173" i="1"/>
  <c r="AC173" i="1"/>
  <c r="AD173" i="1"/>
  <c r="AE173" i="1"/>
  <c r="AF173" i="1"/>
  <c r="AG173" i="1"/>
  <c r="AH173" i="1"/>
  <c r="AI173" i="1"/>
  <c r="AJ173" i="1"/>
  <c r="AK173" i="1"/>
  <c r="AL173" i="1"/>
  <c r="AM173" i="1"/>
  <c r="AN173" i="1"/>
  <c r="AO173" i="1"/>
  <c r="AP173" i="1"/>
  <c r="AQ173" i="1"/>
  <c r="AR173" i="1"/>
  <c r="AS173" i="1"/>
  <c r="E174" i="1"/>
  <c r="F174" i="1"/>
  <c r="G174" i="1"/>
  <c r="H174" i="1"/>
  <c r="I174" i="1"/>
  <c r="J174" i="1"/>
  <c r="K174" i="1"/>
  <c r="L174" i="1"/>
  <c r="M174" i="1"/>
  <c r="N174" i="1"/>
  <c r="O174" i="1"/>
  <c r="P174" i="1"/>
  <c r="Q174" i="1"/>
  <c r="R174" i="1"/>
  <c r="S174" i="1"/>
  <c r="T174" i="1"/>
  <c r="U174" i="1"/>
  <c r="V174" i="1"/>
  <c r="W174" i="1"/>
  <c r="X174" i="1"/>
  <c r="Y174" i="1"/>
  <c r="Z174" i="1"/>
  <c r="AA174" i="1"/>
  <c r="AB174" i="1"/>
  <c r="AC174" i="1"/>
  <c r="AD174" i="1"/>
  <c r="AE174" i="1"/>
  <c r="AF174" i="1"/>
  <c r="AG174" i="1"/>
  <c r="AH174" i="1"/>
  <c r="AI174" i="1"/>
  <c r="AJ174" i="1"/>
  <c r="AK174" i="1"/>
  <c r="AL174" i="1"/>
  <c r="AM174" i="1"/>
  <c r="AN174" i="1"/>
  <c r="AO174" i="1"/>
  <c r="AP174" i="1"/>
  <c r="AQ174" i="1"/>
  <c r="AR174" i="1"/>
  <c r="AS174" i="1"/>
  <c r="F170" i="1"/>
  <c r="G170" i="1"/>
  <c r="H170" i="1"/>
  <c r="I170" i="1"/>
  <c r="J170" i="1"/>
  <c r="K170" i="1"/>
  <c r="L170" i="1"/>
  <c r="M170" i="1"/>
  <c r="N170" i="1"/>
  <c r="O170" i="1"/>
  <c r="P170" i="1"/>
  <c r="Q170" i="1"/>
  <c r="R170" i="1"/>
  <c r="S170" i="1"/>
  <c r="T170" i="1"/>
  <c r="U170" i="1"/>
  <c r="V170" i="1"/>
  <c r="W170" i="1"/>
  <c r="X170" i="1"/>
  <c r="Y170" i="1"/>
  <c r="Z170" i="1"/>
  <c r="AA170" i="1"/>
  <c r="AB170" i="1"/>
  <c r="AC170" i="1"/>
  <c r="AD170" i="1"/>
  <c r="AE170" i="1"/>
  <c r="AF170" i="1"/>
  <c r="AG170" i="1"/>
  <c r="AH170" i="1"/>
  <c r="AI170" i="1"/>
  <c r="AJ170" i="1"/>
  <c r="AK170" i="1"/>
  <c r="AL170" i="1"/>
  <c r="AM170" i="1"/>
  <c r="AN170" i="1"/>
  <c r="AO170" i="1"/>
  <c r="AP170" i="1"/>
  <c r="AQ170" i="1"/>
  <c r="AR170" i="1"/>
  <c r="AS170" i="1"/>
  <c r="E170" i="1"/>
  <c r="E151" i="1"/>
  <c r="F151" i="1"/>
  <c r="G151" i="1"/>
  <c r="H151" i="1"/>
  <c r="I151" i="1"/>
  <c r="J151" i="1"/>
  <c r="K151" i="1"/>
  <c r="L151" i="1"/>
  <c r="M151" i="1"/>
  <c r="N151" i="1"/>
  <c r="O151" i="1"/>
  <c r="P151" i="1"/>
  <c r="Q151" i="1"/>
  <c r="R151" i="1"/>
  <c r="S151" i="1"/>
  <c r="T151" i="1"/>
  <c r="U151" i="1"/>
  <c r="V151" i="1"/>
  <c r="W151" i="1"/>
  <c r="X151" i="1"/>
  <c r="Y151" i="1"/>
  <c r="Z151" i="1"/>
  <c r="AA151" i="1"/>
  <c r="AB151" i="1"/>
  <c r="AC151" i="1"/>
  <c r="AD151" i="1"/>
  <c r="AE151" i="1"/>
  <c r="AF151" i="1"/>
  <c r="AG151" i="1"/>
  <c r="AH151" i="1"/>
  <c r="AI151" i="1"/>
  <c r="AJ151" i="1"/>
  <c r="AK151" i="1"/>
  <c r="AL151" i="1"/>
  <c r="AM151" i="1"/>
  <c r="AN151" i="1"/>
  <c r="AO151" i="1"/>
  <c r="AP151" i="1"/>
  <c r="AQ151" i="1"/>
  <c r="AR151" i="1"/>
  <c r="AS151" i="1"/>
  <c r="E152" i="1"/>
  <c r="F152" i="1"/>
  <c r="G152" i="1"/>
  <c r="H152" i="1"/>
  <c r="I152" i="1"/>
  <c r="J152" i="1"/>
  <c r="K152" i="1"/>
  <c r="L152" i="1"/>
  <c r="M152" i="1"/>
  <c r="N152" i="1"/>
  <c r="O152" i="1"/>
  <c r="P152" i="1"/>
  <c r="Q152" i="1"/>
  <c r="R152" i="1"/>
  <c r="S152" i="1"/>
  <c r="T152" i="1"/>
  <c r="U152" i="1"/>
  <c r="V152" i="1"/>
  <c r="W152" i="1"/>
  <c r="X152" i="1"/>
  <c r="Y152" i="1"/>
  <c r="Z152" i="1"/>
  <c r="AA152" i="1"/>
  <c r="AB152" i="1"/>
  <c r="AC152" i="1"/>
  <c r="AD152" i="1"/>
  <c r="AE152" i="1"/>
  <c r="AF152" i="1"/>
  <c r="AG152" i="1"/>
  <c r="AH152" i="1"/>
  <c r="AI152" i="1"/>
  <c r="AJ152" i="1"/>
  <c r="AK152" i="1"/>
  <c r="AL152" i="1"/>
  <c r="AM152" i="1"/>
  <c r="AN152" i="1"/>
  <c r="AO152" i="1"/>
  <c r="AP152" i="1"/>
  <c r="AQ152" i="1"/>
  <c r="AR152" i="1"/>
  <c r="AS152" i="1"/>
  <c r="E153" i="1"/>
  <c r="F153" i="1"/>
  <c r="G153" i="1"/>
  <c r="H153" i="1"/>
  <c r="I153" i="1"/>
  <c r="J153" i="1"/>
  <c r="K153" i="1"/>
  <c r="L153" i="1"/>
  <c r="M153" i="1"/>
  <c r="N153" i="1"/>
  <c r="O153" i="1"/>
  <c r="P153" i="1"/>
  <c r="Q153" i="1"/>
  <c r="R153" i="1"/>
  <c r="S153" i="1"/>
  <c r="T153" i="1"/>
  <c r="U153" i="1"/>
  <c r="V153" i="1"/>
  <c r="W153" i="1"/>
  <c r="X153" i="1"/>
  <c r="Y153" i="1"/>
  <c r="Z153" i="1"/>
  <c r="AA153" i="1"/>
  <c r="AB153" i="1"/>
  <c r="AC153" i="1"/>
  <c r="AD153" i="1"/>
  <c r="AE153" i="1"/>
  <c r="AF153" i="1"/>
  <c r="AG153" i="1"/>
  <c r="AH153" i="1"/>
  <c r="AI153" i="1"/>
  <c r="AJ153" i="1"/>
  <c r="AK153" i="1"/>
  <c r="AL153" i="1"/>
  <c r="AM153" i="1"/>
  <c r="AN153" i="1"/>
  <c r="AO153" i="1"/>
  <c r="AP153" i="1"/>
  <c r="AQ153" i="1"/>
  <c r="AR153" i="1"/>
  <c r="AS153" i="1"/>
  <c r="E154" i="1"/>
  <c r="F154" i="1"/>
  <c r="G154" i="1"/>
  <c r="H154" i="1"/>
  <c r="I154" i="1"/>
  <c r="J154" i="1"/>
  <c r="K154" i="1"/>
  <c r="L154" i="1"/>
  <c r="M154" i="1"/>
  <c r="N154" i="1"/>
  <c r="O154" i="1"/>
  <c r="P154" i="1"/>
  <c r="Q154" i="1"/>
  <c r="R154" i="1"/>
  <c r="S154" i="1"/>
  <c r="T154" i="1"/>
  <c r="U154" i="1"/>
  <c r="V154" i="1"/>
  <c r="W154" i="1"/>
  <c r="X154" i="1"/>
  <c r="Y154" i="1"/>
  <c r="Z154" i="1"/>
  <c r="AA154" i="1"/>
  <c r="AB154" i="1"/>
  <c r="AC154" i="1"/>
  <c r="AD154" i="1"/>
  <c r="AE154" i="1"/>
  <c r="AF154" i="1"/>
  <c r="AG154" i="1"/>
  <c r="AH154" i="1"/>
  <c r="AI154" i="1"/>
  <c r="AJ154" i="1"/>
  <c r="AK154" i="1"/>
  <c r="AL154" i="1"/>
  <c r="AM154" i="1"/>
  <c r="AN154" i="1"/>
  <c r="AO154" i="1"/>
  <c r="AP154" i="1"/>
  <c r="AQ154" i="1"/>
  <c r="AR154" i="1"/>
  <c r="AS154" i="1"/>
  <c r="E155" i="1"/>
  <c r="F155" i="1"/>
  <c r="G155" i="1"/>
  <c r="H155" i="1"/>
  <c r="I155" i="1"/>
  <c r="J155" i="1"/>
  <c r="K155" i="1"/>
  <c r="L155" i="1"/>
  <c r="M155" i="1"/>
  <c r="N155" i="1"/>
  <c r="O155" i="1"/>
  <c r="P155" i="1"/>
  <c r="Q155" i="1"/>
  <c r="R155" i="1"/>
  <c r="S155" i="1"/>
  <c r="T155" i="1"/>
  <c r="U155" i="1"/>
  <c r="V155" i="1"/>
  <c r="W155" i="1"/>
  <c r="X155" i="1"/>
  <c r="Y155" i="1"/>
  <c r="Z155" i="1"/>
  <c r="AA155" i="1"/>
  <c r="AB155" i="1"/>
  <c r="AC155" i="1"/>
  <c r="AD155" i="1"/>
  <c r="AE155" i="1"/>
  <c r="AF155" i="1"/>
  <c r="AG155" i="1"/>
  <c r="AH155" i="1"/>
  <c r="AI155" i="1"/>
  <c r="AJ155" i="1"/>
  <c r="AK155" i="1"/>
  <c r="AL155" i="1"/>
  <c r="AM155" i="1"/>
  <c r="AN155" i="1"/>
  <c r="AO155" i="1"/>
  <c r="AP155" i="1"/>
  <c r="AQ155" i="1"/>
  <c r="AR155" i="1"/>
  <c r="AS155" i="1"/>
  <c r="E156" i="1"/>
  <c r="F156" i="1"/>
  <c r="G156" i="1"/>
  <c r="H156" i="1"/>
  <c r="I156" i="1"/>
  <c r="J156" i="1"/>
  <c r="K156" i="1"/>
  <c r="L156" i="1"/>
  <c r="M156" i="1"/>
  <c r="N156" i="1"/>
  <c r="O156" i="1"/>
  <c r="P156" i="1"/>
  <c r="Q156" i="1"/>
  <c r="R156" i="1"/>
  <c r="S156" i="1"/>
  <c r="T156" i="1"/>
  <c r="U156" i="1"/>
  <c r="V156" i="1"/>
  <c r="W156" i="1"/>
  <c r="X156" i="1"/>
  <c r="Y156" i="1"/>
  <c r="Z156" i="1"/>
  <c r="AA156" i="1"/>
  <c r="AB156" i="1"/>
  <c r="AC156" i="1"/>
  <c r="AD156" i="1"/>
  <c r="AE156" i="1"/>
  <c r="AF156" i="1"/>
  <c r="AG156" i="1"/>
  <c r="AH156" i="1"/>
  <c r="AI156" i="1"/>
  <c r="AJ156" i="1"/>
  <c r="AK156" i="1"/>
  <c r="AL156" i="1"/>
  <c r="AM156" i="1"/>
  <c r="AN156" i="1"/>
  <c r="AO156" i="1"/>
  <c r="AP156" i="1"/>
  <c r="AQ156" i="1"/>
  <c r="AR156" i="1"/>
  <c r="AS156" i="1"/>
  <c r="E157" i="1"/>
  <c r="F157" i="1"/>
  <c r="G157" i="1"/>
  <c r="H157" i="1"/>
  <c r="I157" i="1"/>
  <c r="J157" i="1"/>
  <c r="K157" i="1"/>
  <c r="L157" i="1"/>
  <c r="M157" i="1"/>
  <c r="N157" i="1"/>
  <c r="O157" i="1"/>
  <c r="P157" i="1"/>
  <c r="Q157" i="1"/>
  <c r="R157" i="1"/>
  <c r="S157" i="1"/>
  <c r="T157" i="1"/>
  <c r="U157" i="1"/>
  <c r="V157" i="1"/>
  <c r="W157" i="1"/>
  <c r="X157" i="1"/>
  <c r="Y157" i="1"/>
  <c r="Z157" i="1"/>
  <c r="AA157" i="1"/>
  <c r="AB157" i="1"/>
  <c r="AC157" i="1"/>
  <c r="AD157" i="1"/>
  <c r="AE157" i="1"/>
  <c r="AF157" i="1"/>
  <c r="AG157" i="1"/>
  <c r="AH157" i="1"/>
  <c r="AI157" i="1"/>
  <c r="AJ157" i="1"/>
  <c r="AK157" i="1"/>
  <c r="AL157" i="1"/>
  <c r="AM157" i="1"/>
  <c r="AN157" i="1"/>
  <c r="AO157" i="1"/>
  <c r="AP157" i="1"/>
  <c r="AQ157" i="1"/>
  <c r="AR157" i="1"/>
  <c r="AS157" i="1"/>
  <c r="E158" i="1"/>
  <c r="F158" i="1"/>
  <c r="G158" i="1"/>
  <c r="H158" i="1"/>
  <c r="I158" i="1"/>
  <c r="J158" i="1"/>
  <c r="K158" i="1"/>
  <c r="L158" i="1"/>
  <c r="M158" i="1"/>
  <c r="N158" i="1"/>
  <c r="O158" i="1"/>
  <c r="P158" i="1"/>
  <c r="Q158" i="1"/>
  <c r="R158" i="1"/>
  <c r="S158" i="1"/>
  <c r="T158" i="1"/>
  <c r="U158" i="1"/>
  <c r="V158" i="1"/>
  <c r="W158" i="1"/>
  <c r="X158" i="1"/>
  <c r="Y158" i="1"/>
  <c r="Z158" i="1"/>
  <c r="AA158" i="1"/>
  <c r="AB158" i="1"/>
  <c r="AC158" i="1"/>
  <c r="AD158" i="1"/>
  <c r="AE158" i="1"/>
  <c r="AF158" i="1"/>
  <c r="AG158" i="1"/>
  <c r="AH158" i="1"/>
  <c r="AI158" i="1"/>
  <c r="AJ158" i="1"/>
  <c r="AK158" i="1"/>
  <c r="AL158" i="1"/>
  <c r="AM158" i="1"/>
  <c r="AN158" i="1"/>
  <c r="AO158" i="1"/>
  <c r="AP158" i="1"/>
  <c r="AQ158" i="1"/>
  <c r="AR158" i="1"/>
  <c r="AS158" i="1"/>
  <c r="E159" i="1"/>
  <c r="F159" i="1"/>
  <c r="G159" i="1"/>
  <c r="H159" i="1"/>
  <c r="I159" i="1"/>
  <c r="J159" i="1"/>
  <c r="K159" i="1"/>
  <c r="L159" i="1"/>
  <c r="M159" i="1"/>
  <c r="N159" i="1"/>
  <c r="O159" i="1"/>
  <c r="P159" i="1"/>
  <c r="Q159" i="1"/>
  <c r="R159" i="1"/>
  <c r="S159" i="1"/>
  <c r="T159" i="1"/>
  <c r="U159" i="1"/>
  <c r="V159" i="1"/>
  <c r="W159" i="1"/>
  <c r="X159" i="1"/>
  <c r="Y159" i="1"/>
  <c r="Z159" i="1"/>
  <c r="AA159" i="1"/>
  <c r="AB159" i="1"/>
  <c r="AC159" i="1"/>
  <c r="AD159" i="1"/>
  <c r="AE159" i="1"/>
  <c r="AF159" i="1"/>
  <c r="AG159" i="1"/>
  <c r="AH159" i="1"/>
  <c r="AI159" i="1"/>
  <c r="AJ159" i="1"/>
  <c r="AK159" i="1"/>
  <c r="AL159" i="1"/>
  <c r="AM159" i="1"/>
  <c r="AN159" i="1"/>
  <c r="AO159" i="1"/>
  <c r="AP159" i="1"/>
  <c r="AQ159" i="1"/>
  <c r="AR159" i="1"/>
  <c r="AS159" i="1"/>
  <c r="E160" i="1"/>
  <c r="F160" i="1"/>
  <c r="G160" i="1"/>
  <c r="H160" i="1"/>
  <c r="I160" i="1"/>
  <c r="J160" i="1"/>
  <c r="K160" i="1"/>
  <c r="L160" i="1"/>
  <c r="M160" i="1"/>
  <c r="N160" i="1"/>
  <c r="O160" i="1"/>
  <c r="P160" i="1"/>
  <c r="Q160" i="1"/>
  <c r="R160" i="1"/>
  <c r="S160" i="1"/>
  <c r="T160" i="1"/>
  <c r="U160" i="1"/>
  <c r="V160" i="1"/>
  <c r="W160" i="1"/>
  <c r="X160" i="1"/>
  <c r="Y160" i="1"/>
  <c r="Z160" i="1"/>
  <c r="AA160" i="1"/>
  <c r="AB160" i="1"/>
  <c r="AC160" i="1"/>
  <c r="AD160" i="1"/>
  <c r="AE160" i="1"/>
  <c r="AF160" i="1"/>
  <c r="AG160" i="1"/>
  <c r="AH160" i="1"/>
  <c r="AI160" i="1"/>
  <c r="AJ160" i="1"/>
  <c r="AK160" i="1"/>
  <c r="AL160" i="1"/>
  <c r="AM160" i="1"/>
  <c r="AN160" i="1"/>
  <c r="AO160" i="1"/>
  <c r="AP160" i="1"/>
  <c r="AQ160" i="1"/>
  <c r="AR160" i="1"/>
  <c r="AS160" i="1"/>
  <c r="E161" i="1"/>
  <c r="F161" i="1"/>
  <c r="G161" i="1"/>
  <c r="H161" i="1"/>
  <c r="I161" i="1"/>
  <c r="J161" i="1"/>
  <c r="K161" i="1"/>
  <c r="L161" i="1"/>
  <c r="M161" i="1"/>
  <c r="N161" i="1"/>
  <c r="O161" i="1"/>
  <c r="P161" i="1"/>
  <c r="Q161" i="1"/>
  <c r="R161" i="1"/>
  <c r="S161" i="1"/>
  <c r="T161" i="1"/>
  <c r="U161" i="1"/>
  <c r="V161" i="1"/>
  <c r="W161" i="1"/>
  <c r="X161" i="1"/>
  <c r="Y161" i="1"/>
  <c r="Z161" i="1"/>
  <c r="AA161" i="1"/>
  <c r="AB161" i="1"/>
  <c r="AC161" i="1"/>
  <c r="AD161" i="1"/>
  <c r="AE161" i="1"/>
  <c r="AF161" i="1"/>
  <c r="AG161" i="1"/>
  <c r="AH161" i="1"/>
  <c r="AI161" i="1"/>
  <c r="AJ161" i="1"/>
  <c r="AK161" i="1"/>
  <c r="AL161" i="1"/>
  <c r="AM161" i="1"/>
  <c r="AN161" i="1"/>
  <c r="AO161" i="1"/>
  <c r="AP161" i="1"/>
  <c r="AQ161" i="1"/>
  <c r="AR161" i="1"/>
  <c r="AS161" i="1"/>
  <c r="E162" i="1"/>
  <c r="F162" i="1"/>
  <c r="G162" i="1"/>
  <c r="H162" i="1"/>
  <c r="I162" i="1"/>
  <c r="J162" i="1"/>
  <c r="K162" i="1"/>
  <c r="L162" i="1"/>
  <c r="M162" i="1"/>
  <c r="N162" i="1"/>
  <c r="O162" i="1"/>
  <c r="P162" i="1"/>
  <c r="Q162" i="1"/>
  <c r="R162" i="1"/>
  <c r="S162" i="1"/>
  <c r="T162" i="1"/>
  <c r="U162" i="1"/>
  <c r="V162" i="1"/>
  <c r="W162" i="1"/>
  <c r="X162" i="1"/>
  <c r="Y162" i="1"/>
  <c r="Z162" i="1"/>
  <c r="AA162" i="1"/>
  <c r="AB162" i="1"/>
  <c r="AC162" i="1"/>
  <c r="AD162" i="1"/>
  <c r="AE162" i="1"/>
  <c r="AF162" i="1"/>
  <c r="AG162" i="1"/>
  <c r="AH162" i="1"/>
  <c r="AI162" i="1"/>
  <c r="AJ162" i="1"/>
  <c r="AK162" i="1"/>
  <c r="AL162" i="1"/>
  <c r="AM162" i="1"/>
  <c r="AN162" i="1"/>
  <c r="AO162" i="1"/>
  <c r="AP162" i="1"/>
  <c r="AQ162" i="1"/>
  <c r="AR162" i="1"/>
  <c r="AS162" i="1"/>
  <c r="E163" i="1"/>
  <c r="F163" i="1"/>
  <c r="G163" i="1"/>
  <c r="H163" i="1"/>
  <c r="I163" i="1"/>
  <c r="J163" i="1"/>
  <c r="K163" i="1"/>
  <c r="L163" i="1"/>
  <c r="M163" i="1"/>
  <c r="N163" i="1"/>
  <c r="O163" i="1"/>
  <c r="P163" i="1"/>
  <c r="Q163" i="1"/>
  <c r="R163" i="1"/>
  <c r="S163" i="1"/>
  <c r="T163" i="1"/>
  <c r="U163" i="1"/>
  <c r="V163" i="1"/>
  <c r="W163" i="1"/>
  <c r="X163" i="1"/>
  <c r="Y163" i="1"/>
  <c r="Z163" i="1"/>
  <c r="AA163" i="1"/>
  <c r="AB163" i="1"/>
  <c r="AC163" i="1"/>
  <c r="AD163" i="1"/>
  <c r="AE163" i="1"/>
  <c r="AF163" i="1"/>
  <c r="AG163" i="1"/>
  <c r="AH163" i="1"/>
  <c r="AI163" i="1"/>
  <c r="AJ163" i="1"/>
  <c r="AK163" i="1"/>
  <c r="AL163" i="1"/>
  <c r="AM163" i="1"/>
  <c r="AN163" i="1"/>
  <c r="AO163" i="1"/>
  <c r="AP163" i="1"/>
  <c r="AQ163" i="1"/>
  <c r="AR163" i="1"/>
  <c r="AS163" i="1"/>
  <c r="E164" i="1"/>
  <c r="F164" i="1"/>
  <c r="G164" i="1"/>
  <c r="H164" i="1"/>
  <c r="I164" i="1"/>
  <c r="J164" i="1"/>
  <c r="K164" i="1"/>
  <c r="L164" i="1"/>
  <c r="M164" i="1"/>
  <c r="N164" i="1"/>
  <c r="O164" i="1"/>
  <c r="P164" i="1"/>
  <c r="Q164" i="1"/>
  <c r="R164" i="1"/>
  <c r="S164" i="1"/>
  <c r="T164" i="1"/>
  <c r="U164" i="1"/>
  <c r="V164" i="1"/>
  <c r="W164" i="1"/>
  <c r="X164" i="1"/>
  <c r="Y164" i="1"/>
  <c r="Z164" i="1"/>
  <c r="AA164" i="1"/>
  <c r="AB164" i="1"/>
  <c r="AC164" i="1"/>
  <c r="AD164" i="1"/>
  <c r="AE164" i="1"/>
  <c r="AF164" i="1"/>
  <c r="AG164" i="1"/>
  <c r="AH164" i="1"/>
  <c r="AI164" i="1"/>
  <c r="AJ164" i="1"/>
  <c r="AK164" i="1"/>
  <c r="AL164" i="1"/>
  <c r="AM164" i="1"/>
  <c r="AN164" i="1"/>
  <c r="AO164" i="1"/>
  <c r="AP164" i="1"/>
  <c r="AQ164" i="1"/>
  <c r="AR164" i="1"/>
  <c r="AS164" i="1"/>
  <c r="E165" i="1"/>
  <c r="F165" i="1"/>
  <c r="G165" i="1"/>
  <c r="H165" i="1"/>
  <c r="I165" i="1"/>
  <c r="J165" i="1"/>
  <c r="K165" i="1"/>
  <c r="L165" i="1"/>
  <c r="M165" i="1"/>
  <c r="N165" i="1"/>
  <c r="O165" i="1"/>
  <c r="P165" i="1"/>
  <c r="Q165" i="1"/>
  <c r="R165" i="1"/>
  <c r="S165" i="1"/>
  <c r="T165" i="1"/>
  <c r="U165" i="1"/>
  <c r="V165" i="1"/>
  <c r="W165" i="1"/>
  <c r="X165" i="1"/>
  <c r="Y165" i="1"/>
  <c r="Z165" i="1"/>
  <c r="AA165" i="1"/>
  <c r="AB165" i="1"/>
  <c r="AC165" i="1"/>
  <c r="AD165" i="1"/>
  <c r="AE165" i="1"/>
  <c r="AF165" i="1"/>
  <c r="AG165" i="1"/>
  <c r="AH165" i="1"/>
  <c r="AI165" i="1"/>
  <c r="AJ165" i="1"/>
  <c r="AK165" i="1"/>
  <c r="AL165" i="1"/>
  <c r="AM165" i="1"/>
  <c r="AN165" i="1"/>
  <c r="AO165" i="1"/>
  <c r="AP165" i="1"/>
  <c r="AQ165" i="1"/>
  <c r="AR165" i="1"/>
  <c r="AS165" i="1"/>
  <c r="E166" i="1"/>
  <c r="F166" i="1"/>
  <c r="G166" i="1"/>
  <c r="H166" i="1"/>
  <c r="I166" i="1"/>
  <c r="J166" i="1"/>
  <c r="K166" i="1"/>
  <c r="L166" i="1"/>
  <c r="M166" i="1"/>
  <c r="N166" i="1"/>
  <c r="O166" i="1"/>
  <c r="P166" i="1"/>
  <c r="Q166" i="1"/>
  <c r="R166" i="1"/>
  <c r="S166" i="1"/>
  <c r="T166" i="1"/>
  <c r="U166" i="1"/>
  <c r="V166" i="1"/>
  <c r="W166" i="1"/>
  <c r="X166" i="1"/>
  <c r="Y166" i="1"/>
  <c r="Z166" i="1"/>
  <c r="AA166" i="1"/>
  <c r="AB166" i="1"/>
  <c r="AC166" i="1"/>
  <c r="AD166" i="1"/>
  <c r="AE166" i="1"/>
  <c r="AF166" i="1"/>
  <c r="AG166" i="1"/>
  <c r="AH166" i="1"/>
  <c r="AI166" i="1"/>
  <c r="AJ166" i="1"/>
  <c r="AK166" i="1"/>
  <c r="AL166" i="1"/>
  <c r="AM166" i="1"/>
  <c r="AN166" i="1"/>
  <c r="AO166" i="1"/>
  <c r="AP166" i="1"/>
  <c r="AQ166" i="1"/>
  <c r="AR166" i="1"/>
  <c r="AS166" i="1"/>
  <c r="E167" i="1"/>
  <c r="F167" i="1"/>
  <c r="G167" i="1"/>
  <c r="H167" i="1"/>
  <c r="I167" i="1"/>
  <c r="J167" i="1"/>
  <c r="K167" i="1"/>
  <c r="L167" i="1"/>
  <c r="M167" i="1"/>
  <c r="N167" i="1"/>
  <c r="O167" i="1"/>
  <c r="P167" i="1"/>
  <c r="Q167" i="1"/>
  <c r="R167" i="1"/>
  <c r="S167" i="1"/>
  <c r="T167" i="1"/>
  <c r="U167" i="1"/>
  <c r="V167" i="1"/>
  <c r="W167" i="1"/>
  <c r="X167" i="1"/>
  <c r="Y167" i="1"/>
  <c r="Z167" i="1"/>
  <c r="AA167" i="1"/>
  <c r="AB167" i="1"/>
  <c r="AC167" i="1"/>
  <c r="AD167" i="1"/>
  <c r="AE167" i="1"/>
  <c r="AF167" i="1"/>
  <c r="AG167" i="1"/>
  <c r="AH167" i="1"/>
  <c r="AI167" i="1"/>
  <c r="AJ167" i="1"/>
  <c r="AK167" i="1"/>
  <c r="AL167" i="1"/>
  <c r="AM167" i="1"/>
  <c r="AN167" i="1"/>
  <c r="AO167" i="1"/>
  <c r="AP167" i="1"/>
  <c r="AQ167" i="1"/>
  <c r="AR167" i="1"/>
  <c r="AS167" i="1"/>
  <c r="E168" i="1"/>
  <c r="F168" i="1"/>
  <c r="G168" i="1"/>
  <c r="H168" i="1"/>
  <c r="I168" i="1"/>
  <c r="J168" i="1"/>
  <c r="K168" i="1"/>
  <c r="L168" i="1"/>
  <c r="M168" i="1"/>
  <c r="N168" i="1"/>
  <c r="O168" i="1"/>
  <c r="P168" i="1"/>
  <c r="Q168" i="1"/>
  <c r="R168" i="1"/>
  <c r="S168" i="1"/>
  <c r="T168" i="1"/>
  <c r="U168" i="1"/>
  <c r="V168" i="1"/>
  <c r="W168" i="1"/>
  <c r="X168" i="1"/>
  <c r="Y168" i="1"/>
  <c r="Z168" i="1"/>
  <c r="AA168" i="1"/>
  <c r="AB168" i="1"/>
  <c r="AC168" i="1"/>
  <c r="AD168" i="1"/>
  <c r="AE168" i="1"/>
  <c r="AF168" i="1"/>
  <c r="AG168" i="1"/>
  <c r="AH168" i="1"/>
  <c r="AI168" i="1"/>
  <c r="AJ168" i="1"/>
  <c r="AK168" i="1"/>
  <c r="AL168" i="1"/>
  <c r="AM168" i="1"/>
  <c r="AN168" i="1"/>
  <c r="AO168" i="1"/>
  <c r="AP168" i="1"/>
  <c r="AQ168" i="1"/>
  <c r="AR168" i="1"/>
  <c r="AS168" i="1"/>
  <c r="F150" i="1"/>
  <c r="G150" i="1"/>
  <c r="H150" i="1"/>
  <c r="I150" i="1"/>
  <c r="J150" i="1"/>
  <c r="K150" i="1"/>
  <c r="L150" i="1"/>
  <c r="M150" i="1"/>
  <c r="N150" i="1"/>
  <c r="O150" i="1"/>
  <c r="P150" i="1"/>
  <c r="Q150" i="1"/>
  <c r="R150" i="1"/>
  <c r="S150" i="1"/>
  <c r="T150" i="1"/>
  <c r="U150" i="1"/>
  <c r="V150" i="1"/>
  <c r="W150" i="1"/>
  <c r="X150" i="1"/>
  <c r="Y150" i="1"/>
  <c r="Z150" i="1"/>
  <c r="AA150" i="1"/>
  <c r="AB150" i="1"/>
  <c r="AC150" i="1"/>
  <c r="AD150" i="1"/>
  <c r="AE150" i="1"/>
  <c r="AF150" i="1"/>
  <c r="AG150" i="1"/>
  <c r="AH150" i="1"/>
  <c r="AI150" i="1"/>
  <c r="AJ150" i="1"/>
  <c r="AK150" i="1"/>
  <c r="AL150" i="1"/>
  <c r="AM150" i="1"/>
  <c r="AN150" i="1"/>
  <c r="AO150" i="1"/>
  <c r="AP150" i="1"/>
  <c r="AQ150" i="1"/>
  <c r="AR150" i="1"/>
  <c r="AS150" i="1"/>
  <c r="E150" i="1"/>
  <c r="C129" i="1"/>
  <c r="D129" i="1"/>
  <c r="E129" i="1"/>
  <c r="F129" i="1"/>
  <c r="G129" i="1"/>
  <c r="H129" i="1"/>
  <c r="I129" i="1"/>
  <c r="J129" i="1"/>
  <c r="C130" i="1"/>
  <c r="D130" i="1"/>
  <c r="E130" i="1"/>
  <c r="F130" i="1"/>
  <c r="G130" i="1"/>
  <c r="H130" i="1"/>
  <c r="I130" i="1"/>
  <c r="J130" i="1"/>
  <c r="C131" i="1"/>
  <c r="D131" i="1"/>
  <c r="E131" i="1"/>
  <c r="F131" i="1"/>
  <c r="G131" i="1"/>
  <c r="H131" i="1"/>
  <c r="I131" i="1"/>
  <c r="J131" i="1"/>
  <c r="C132" i="1"/>
  <c r="D132" i="1"/>
  <c r="E132" i="1"/>
  <c r="F132" i="1"/>
  <c r="G132" i="1"/>
  <c r="H132" i="1"/>
  <c r="I132" i="1"/>
  <c r="J132" i="1"/>
  <c r="C133" i="1"/>
  <c r="D133" i="1"/>
  <c r="E133" i="1"/>
  <c r="F133" i="1"/>
  <c r="G133" i="1"/>
  <c r="H133" i="1"/>
  <c r="I133" i="1"/>
  <c r="J133" i="1"/>
  <c r="C134" i="1"/>
  <c r="D134" i="1"/>
  <c r="E134" i="1"/>
  <c r="F134" i="1"/>
  <c r="G134" i="1"/>
  <c r="H134" i="1"/>
  <c r="I134" i="1"/>
  <c r="J134" i="1"/>
  <c r="C135" i="1"/>
  <c r="D135" i="1"/>
  <c r="E135" i="1"/>
  <c r="F135" i="1"/>
  <c r="G135" i="1"/>
  <c r="H135" i="1"/>
  <c r="I135" i="1"/>
  <c r="J135" i="1"/>
  <c r="C136" i="1"/>
  <c r="D136" i="1"/>
  <c r="E136" i="1"/>
  <c r="F136" i="1"/>
  <c r="G136" i="1"/>
  <c r="H136" i="1"/>
  <c r="I136" i="1"/>
  <c r="J136" i="1"/>
  <c r="C137" i="1"/>
  <c r="D137" i="1"/>
  <c r="E137" i="1"/>
  <c r="F137" i="1"/>
  <c r="G137" i="1"/>
  <c r="H137" i="1"/>
  <c r="I137" i="1"/>
  <c r="J137" i="1"/>
  <c r="C138" i="1"/>
  <c r="D138" i="1"/>
  <c r="E138" i="1"/>
  <c r="F138" i="1"/>
  <c r="G138" i="1"/>
  <c r="H138" i="1"/>
  <c r="I138" i="1"/>
  <c r="J138" i="1"/>
  <c r="C139" i="1"/>
  <c r="D139" i="1"/>
  <c r="E139" i="1"/>
  <c r="F139" i="1"/>
  <c r="G139" i="1"/>
  <c r="H139" i="1"/>
  <c r="I139" i="1"/>
  <c r="J139" i="1"/>
  <c r="C140" i="1"/>
  <c r="D140" i="1"/>
  <c r="E140" i="1"/>
  <c r="F140" i="1"/>
  <c r="G140" i="1"/>
  <c r="H140" i="1"/>
  <c r="I140" i="1"/>
  <c r="J140" i="1"/>
  <c r="C141" i="1"/>
  <c r="D141" i="1"/>
  <c r="E141" i="1"/>
  <c r="F141" i="1"/>
  <c r="G141" i="1"/>
  <c r="H141" i="1"/>
  <c r="I141" i="1"/>
  <c r="J141" i="1"/>
  <c r="C142" i="1"/>
  <c r="D142" i="1"/>
  <c r="E142" i="1"/>
  <c r="F142" i="1"/>
  <c r="G142" i="1"/>
  <c r="H142" i="1"/>
  <c r="I142" i="1"/>
  <c r="J142" i="1"/>
  <c r="C143" i="1"/>
  <c r="D143" i="1"/>
  <c r="E143" i="1"/>
  <c r="F143" i="1"/>
  <c r="G143" i="1"/>
  <c r="H143" i="1"/>
  <c r="I143" i="1"/>
  <c r="J143" i="1"/>
  <c r="C144" i="1"/>
  <c r="D144" i="1"/>
  <c r="E144" i="1"/>
  <c r="F144" i="1"/>
  <c r="G144" i="1"/>
  <c r="H144" i="1"/>
  <c r="I144" i="1"/>
  <c r="J144" i="1"/>
  <c r="D128" i="1"/>
  <c r="E128" i="1"/>
  <c r="F128" i="1"/>
  <c r="G128" i="1"/>
  <c r="H128" i="1"/>
  <c r="I128" i="1"/>
  <c r="J128" i="1"/>
  <c r="C128" i="1"/>
  <c r="C123" i="1"/>
  <c r="D123" i="1"/>
  <c r="E123" i="1"/>
  <c r="F123" i="1"/>
  <c r="G123" i="1"/>
  <c r="H123" i="1"/>
  <c r="I123" i="1"/>
  <c r="J123" i="1"/>
  <c r="K123" i="1"/>
  <c r="L123" i="1"/>
  <c r="C124" i="1"/>
  <c r="D124" i="1"/>
  <c r="E124" i="1"/>
  <c r="F124" i="1"/>
  <c r="G124" i="1"/>
  <c r="H124" i="1"/>
  <c r="I124" i="1"/>
  <c r="J124" i="1"/>
  <c r="K124" i="1"/>
  <c r="L124" i="1"/>
  <c r="D122" i="1"/>
  <c r="E122" i="1"/>
  <c r="F122" i="1"/>
  <c r="G122" i="1"/>
  <c r="H122" i="1"/>
  <c r="I122" i="1"/>
  <c r="J122" i="1"/>
  <c r="K122" i="1"/>
  <c r="L122" i="1"/>
  <c r="C122" i="1"/>
  <c r="E118" i="1"/>
  <c r="F118" i="1"/>
  <c r="G118" i="1"/>
  <c r="H118" i="1"/>
  <c r="F117" i="1"/>
  <c r="G117" i="1"/>
  <c r="H117" i="1"/>
  <c r="E117" i="1"/>
  <c r="D113" i="1"/>
  <c r="E113" i="1"/>
  <c r="F113" i="1"/>
  <c r="G113" i="1"/>
  <c r="E112" i="1"/>
  <c r="F112" i="1"/>
  <c r="G112" i="1"/>
  <c r="D112" i="1"/>
  <c r="B104" i="1"/>
  <c r="C104" i="1"/>
  <c r="D104" i="1"/>
  <c r="E104" i="1"/>
  <c r="B105" i="1"/>
  <c r="C105" i="1"/>
  <c r="D105" i="1"/>
  <c r="E105" i="1"/>
  <c r="B106" i="1"/>
  <c r="C106" i="1"/>
  <c r="D106" i="1"/>
  <c r="E106" i="1"/>
  <c r="B107" i="1"/>
  <c r="C107" i="1"/>
  <c r="D107" i="1"/>
  <c r="E107" i="1"/>
  <c r="C103" i="1"/>
  <c r="D103" i="1"/>
  <c r="E103" i="1"/>
  <c r="B103" i="1"/>
  <c r="B96" i="1"/>
  <c r="C96" i="1"/>
  <c r="D96" i="1"/>
  <c r="E96" i="1"/>
  <c r="B97" i="1"/>
  <c r="C97" i="1"/>
  <c r="D97" i="1"/>
  <c r="E97" i="1"/>
  <c r="B98" i="1"/>
  <c r="C98" i="1"/>
  <c r="D98" i="1"/>
  <c r="E98" i="1"/>
  <c r="B99" i="1"/>
  <c r="C99" i="1"/>
  <c r="D99" i="1"/>
  <c r="E99" i="1"/>
  <c r="C95" i="1"/>
  <c r="D95" i="1"/>
  <c r="E95" i="1"/>
  <c r="B95" i="1"/>
  <c r="B78" i="1"/>
  <c r="C78" i="1"/>
  <c r="D78" i="1"/>
  <c r="E78" i="1"/>
  <c r="B79" i="1"/>
  <c r="C79" i="1"/>
  <c r="D79" i="1"/>
  <c r="E79" i="1"/>
  <c r="B80" i="1"/>
  <c r="C80" i="1"/>
  <c r="D80" i="1"/>
  <c r="E80" i="1"/>
  <c r="B81" i="1"/>
  <c r="C81" i="1"/>
  <c r="D81" i="1"/>
  <c r="E81" i="1"/>
  <c r="B82" i="1"/>
  <c r="C82" i="1"/>
  <c r="D82" i="1"/>
  <c r="E82" i="1"/>
  <c r="B83" i="1"/>
  <c r="C83" i="1"/>
  <c r="D83" i="1"/>
  <c r="E83" i="1"/>
  <c r="B84" i="1"/>
  <c r="C84" i="1"/>
  <c r="D84" i="1"/>
  <c r="E84" i="1"/>
  <c r="B85" i="1"/>
  <c r="C85" i="1"/>
  <c r="D85" i="1"/>
  <c r="E85" i="1"/>
  <c r="B86" i="1"/>
  <c r="C86" i="1"/>
  <c r="D86" i="1"/>
  <c r="E86" i="1"/>
  <c r="B87" i="1"/>
  <c r="C87" i="1"/>
  <c r="D87" i="1"/>
  <c r="E87" i="1"/>
  <c r="B88" i="1"/>
  <c r="C88" i="1"/>
  <c r="D88" i="1"/>
  <c r="E88" i="1"/>
  <c r="B89" i="1"/>
  <c r="C89" i="1"/>
  <c r="D89" i="1"/>
  <c r="E89" i="1"/>
  <c r="B90" i="1"/>
  <c r="C90" i="1"/>
  <c r="D90" i="1"/>
  <c r="E90" i="1"/>
  <c r="B91" i="1"/>
  <c r="C91" i="1"/>
  <c r="D91" i="1"/>
  <c r="E91" i="1"/>
  <c r="C77" i="1"/>
  <c r="D77" i="1"/>
  <c r="E77" i="1"/>
  <c r="B77" i="1"/>
  <c r="B71" i="1"/>
  <c r="B72" i="1"/>
  <c r="B73" i="1"/>
  <c r="B70" i="1"/>
  <c r="B64" i="1"/>
  <c r="B65" i="1"/>
  <c r="B66" i="1"/>
  <c r="B63" i="1"/>
  <c r="E56" i="1"/>
  <c r="F56" i="1"/>
  <c r="G56" i="1"/>
  <c r="H56" i="1"/>
  <c r="I56" i="1"/>
  <c r="J56" i="1"/>
  <c r="K56" i="1"/>
  <c r="L56" i="1"/>
  <c r="M56" i="1"/>
  <c r="N56" i="1"/>
  <c r="O56" i="1"/>
  <c r="P56" i="1"/>
  <c r="Q56" i="1"/>
  <c r="R56" i="1"/>
  <c r="S56" i="1"/>
  <c r="T56" i="1"/>
  <c r="U56" i="1"/>
  <c r="V56" i="1"/>
  <c r="W56" i="1"/>
  <c r="X56" i="1"/>
  <c r="Y56" i="1"/>
  <c r="Z56" i="1"/>
  <c r="AA56" i="1"/>
  <c r="AB56" i="1"/>
  <c r="AC56" i="1"/>
  <c r="AD56" i="1"/>
  <c r="AE56" i="1"/>
  <c r="AF56" i="1"/>
  <c r="AG56" i="1"/>
  <c r="AH56" i="1"/>
  <c r="AI56" i="1"/>
  <c r="AJ56" i="1"/>
  <c r="AK56" i="1"/>
  <c r="AL56" i="1"/>
  <c r="AM56" i="1"/>
  <c r="AN56" i="1"/>
  <c r="AO56" i="1"/>
  <c r="AP56" i="1"/>
  <c r="AQ56" i="1"/>
  <c r="AR56" i="1"/>
  <c r="AS56" i="1"/>
  <c r="AT56" i="1"/>
  <c r="AU56" i="1"/>
  <c r="E57" i="1"/>
  <c r="F57" i="1"/>
  <c r="G57" i="1"/>
  <c r="H57" i="1"/>
  <c r="I57" i="1"/>
  <c r="J57" i="1"/>
  <c r="K57" i="1"/>
  <c r="L57" i="1"/>
  <c r="M57" i="1"/>
  <c r="N57" i="1"/>
  <c r="O57" i="1"/>
  <c r="P57" i="1"/>
  <c r="Q57" i="1"/>
  <c r="R57" i="1"/>
  <c r="S57" i="1"/>
  <c r="T57" i="1"/>
  <c r="U57" i="1"/>
  <c r="V57" i="1"/>
  <c r="W57" i="1"/>
  <c r="X57" i="1"/>
  <c r="Y57" i="1"/>
  <c r="Z57" i="1"/>
  <c r="AA57" i="1"/>
  <c r="AB57" i="1"/>
  <c r="AC57" i="1"/>
  <c r="AD57" i="1"/>
  <c r="AE57" i="1"/>
  <c r="AF57" i="1"/>
  <c r="AG57" i="1"/>
  <c r="AH57" i="1"/>
  <c r="AI57" i="1"/>
  <c r="AJ57" i="1"/>
  <c r="AK57" i="1"/>
  <c r="AL57" i="1"/>
  <c r="AM57" i="1"/>
  <c r="AN57" i="1"/>
  <c r="AO57" i="1"/>
  <c r="AP57" i="1"/>
  <c r="AQ57" i="1"/>
  <c r="AR57" i="1"/>
  <c r="AS57" i="1"/>
  <c r="AT57" i="1"/>
  <c r="AU57" i="1"/>
  <c r="E58" i="1"/>
  <c r="F58" i="1"/>
  <c r="G58" i="1"/>
  <c r="H58" i="1"/>
  <c r="I58" i="1"/>
  <c r="J58" i="1"/>
  <c r="K58" i="1"/>
  <c r="L58" i="1"/>
  <c r="M58" i="1"/>
  <c r="N58" i="1"/>
  <c r="O58" i="1"/>
  <c r="P58" i="1"/>
  <c r="Q58" i="1"/>
  <c r="R58" i="1"/>
  <c r="S58" i="1"/>
  <c r="T58" i="1"/>
  <c r="U58" i="1"/>
  <c r="V58" i="1"/>
  <c r="W58" i="1"/>
  <c r="X58" i="1"/>
  <c r="Y58" i="1"/>
  <c r="Z58" i="1"/>
  <c r="AA58" i="1"/>
  <c r="AB58" i="1"/>
  <c r="AC58" i="1"/>
  <c r="AD58" i="1"/>
  <c r="AE58" i="1"/>
  <c r="AF58" i="1"/>
  <c r="AG58" i="1"/>
  <c r="AH58" i="1"/>
  <c r="AI58" i="1"/>
  <c r="AJ58" i="1"/>
  <c r="AK58" i="1"/>
  <c r="AL58" i="1"/>
  <c r="AM58" i="1"/>
  <c r="AN58" i="1"/>
  <c r="AO58" i="1"/>
  <c r="AP58" i="1"/>
  <c r="AQ58" i="1"/>
  <c r="AR58" i="1"/>
  <c r="AS58" i="1"/>
  <c r="AT58" i="1"/>
  <c r="AU58" i="1"/>
  <c r="E59" i="1"/>
  <c r="F59" i="1"/>
  <c r="G59" i="1"/>
  <c r="H59" i="1"/>
  <c r="I59" i="1"/>
  <c r="J59" i="1"/>
  <c r="K59" i="1"/>
  <c r="L59" i="1"/>
  <c r="M59" i="1"/>
  <c r="N59" i="1"/>
  <c r="O59" i="1"/>
  <c r="P59" i="1"/>
  <c r="Q59" i="1"/>
  <c r="R59" i="1"/>
  <c r="S59" i="1"/>
  <c r="T59" i="1"/>
  <c r="U59" i="1"/>
  <c r="V59" i="1"/>
  <c r="W59" i="1"/>
  <c r="X59" i="1"/>
  <c r="Y59" i="1"/>
  <c r="Z59" i="1"/>
  <c r="AA59" i="1"/>
  <c r="AB59" i="1"/>
  <c r="AC59" i="1"/>
  <c r="AD59" i="1"/>
  <c r="AE59" i="1"/>
  <c r="AF59" i="1"/>
  <c r="AG59" i="1"/>
  <c r="AH59" i="1"/>
  <c r="AI59" i="1"/>
  <c r="AJ59" i="1"/>
  <c r="AK59" i="1"/>
  <c r="AL59" i="1"/>
  <c r="AM59" i="1"/>
  <c r="AN59" i="1"/>
  <c r="AO59" i="1"/>
  <c r="AP59" i="1"/>
  <c r="AQ59" i="1"/>
  <c r="AR59" i="1"/>
  <c r="AS59" i="1"/>
  <c r="AT59" i="1"/>
  <c r="AU59" i="1"/>
  <c r="F55" i="1"/>
  <c r="G55" i="1"/>
  <c r="H55" i="1"/>
  <c r="I55" i="1"/>
  <c r="J55" i="1"/>
  <c r="K55" i="1"/>
  <c r="L55" i="1"/>
  <c r="M55" i="1"/>
  <c r="N55" i="1"/>
  <c r="O55" i="1"/>
  <c r="P55" i="1"/>
  <c r="Q55" i="1"/>
  <c r="R55" i="1"/>
  <c r="S55" i="1"/>
  <c r="T55" i="1"/>
  <c r="U55" i="1"/>
  <c r="V55" i="1"/>
  <c r="W55" i="1"/>
  <c r="X55" i="1"/>
  <c r="Y55" i="1"/>
  <c r="Z55" i="1"/>
  <c r="AA55" i="1"/>
  <c r="AB55" i="1"/>
  <c r="AC55" i="1"/>
  <c r="AD55" i="1"/>
  <c r="AE55" i="1"/>
  <c r="AF55" i="1"/>
  <c r="AG55" i="1"/>
  <c r="AH55" i="1"/>
  <c r="AI55" i="1"/>
  <c r="AJ55" i="1"/>
  <c r="AK55" i="1"/>
  <c r="AL55" i="1"/>
  <c r="AM55" i="1"/>
  <c r="AN55" i="1"/>
  <c r="AO55" i="1"/>
  <c r="AP55" i="1"/>
  <c r="AQ55" i="1"/>
  <c r="AR55" i="1"/>
  <c r="AS55" i="1"/>
  <c r="AT55" i="1"/>
  <c r="AU55" i="1"/>
  <c r="E55" i="1"/>
  <c r="E31" i="1"/>
  <c r="F31" i="1"/>
  <c r="G31" i="1"/>
  <c r="H31" i="1"/>
  <c r="I31" i="1"/>
  <c r="E32" i="1"/>
  <c r="F32" i="1"/>
  <c r="G32" i="1"/>
  <c r="H32" i="1"/>
  <c r="I32" i="1"/>
  <c r="E33" i="1"/>
  <c r="F33" i="1"/>
  <c r="G33" i="1"/>
  <c r="H33" i="1"/>
  <c r="I33" i="1"/>
  <c r="E34" i="1"/>
  <c r="F34" i="1"/>
  <c r="G34" i="1"/>
  <c r="H34" i="1"/>
  <c r="I34" i="1"/>
  <c r="E35" i="1"/>
  <c r="F35" i="1"/>
  <c r="G35" i="1"/>
  <c r="H35" i="1"/>
  <c r="I35" i="1"/>
  <c r="E36" i="1"/>
  <c r="F36" i="1"/>
  <c r="G36" i="1"/>
  <c r="H36" i="1"/>
  <c r="I36" i="1"/>
  <c r="E37" i="1"/>
  <c r="F37" i="1"/>
  <c r="G37" i="1"/>
  <c r="H37" i="1"/>
  <c r="I37" i="1"/>
  <c r="E38" i="1"/>
  <c r="F38" i="1"/>
  <c r="G38" i="1"/>
  <c r="H38" i="1"/>
  <c r="I38" i="1"/>
  <c r="E39" i="1"/>
  <c r="F39" i="1"/>
  <c r="G39" i="1"/>
  <c r="H39" i="1"/>
  <c r="I39" i="1"/>
  <c r="E40" i="1"/>
  <c r="F40" i="1"/>
  <c r="G40" i="1"/>
  <c r="H40" i="1"/>
  <c r="I40" i="1"/>
  <c r="E41" i="1"/>
  <c r="F41" i="1"/>
  <c r="G41" i="1"/>
  <c r="H41" i="1"/>
  <c r="I41" i="1"/>
  <c r="E42" i="1"/>
  <c r="F42" i="1"/>
  <c r="G42" i="1"/>
  <c r="H42" i="1"/>
  <c r="I42" i="1"/>
  <c r="E43" i="1"/>
  <c r="F43" i="1"/>
  <c r="G43" i="1"/>
  <c r="H43" i="1"/>
  <c r="I43" i="1"/>
  <c r="E44" i="1"/>
  <c r="F44" i="1"/>
  <c r="G44" i="1"/>
  <c r="H44" i="1"/>
  <c r="I44" i="1"/>
  <c r="E45" i="1"/>
  <c r="F45" i="1"/>
  <c r="G45" i="1"/>
  <c r="H45" i="1"/>
  <c r="I45" i="1"/>
  <c r="E46" i="1"/>
  <c r="F46" i="1"/>
  <c r="G46" i="1"/>
  <c r="H46" i="1"/>
  <c r="I46" i="1"/>
  <c r="E47" i="1"/>
  <c r="F47" i="1"/>
  <c r="G47" i="1"/>
  <c r="H47" i="1"/>
  <c r="I47" i="1"/>
  <c r="E48" i="1"/>
  <c r="F48" i="1"/>
  <c r="G48" i="1"/>
  <c r="H48" i="1"/>
  <c r="I48" i="1"/>
  <c r="E49" i="1"/>
  <c r="F49" i="1"/>
  <c r="G49" i="1"/>
  <c r="H49" i="1"/>
  <c r="I49" i="1"/>
  <c r="E50" i="1"/>
  <c r="F50" i="1"/>
  <c r="G50" i="1"/>
  <c r="H50" i="1"/>
  <c r="I50" i="1"/>
  <c r="F30" i="1"/>
  <c r="G30" i="1"/>
  <c r="H30" i="1"/>
  <c r="I30" i="1"/>
  <c r="E30" i="1"/>
  <c r="E23" i="1"/>
  <c r="F23" i="1"/>
  <c r="G23" i="1"/>
  <c r="H23" i="1"/>
  <c r="I23" i="1"/>
  <c r="J23" i="1"/>
  <c r="K23" i="1"/>
  <c r="L23" i="1"/>
  <c r="M23" i="1"/>
  <c r="N23" i="1"/>
  <c r="O23" i="1"/>
  <c r="P23" i="1"/>
  <c r="Q23" i="1"/>
  <c r="R23" i="1"/>
  <c r="S23" i="1"/>
  <c r="T23" i="1"/>
  <c r="U23" i="1"/>
  <c r="V23" i="1"/>
  <c r="W23" i="1"/>
  <c r="X23" i="1"/>
  <c r="Y23" i="1"/>
  <c r="Z23" i="1"/>
  <c r="AA23" i="1"/>
  <c r="AB23" i="1"/>
  <c r="AC23" i="1"/>
  <c r="AD23" i="1"/>
  <c r="AE23" i="1"/>
  <c r="AF23" i="1"/>
  <c r="AG23" i="1"/>
  <c r="AH23" i="1"/>
  <c r="AI23" i="1"/>
  <c r="AJ23" i="1"/>
  <c r="AK23" i="1"/>
  <c r="AL23" i="1"/>
  <c r="AM23" i="1"/>
  <c r="AN23" i="1"/>
  <c r="AO23" i="1"/>
  <c r="AP23" i="1"/>
  <c r="AQ23" i="1"/>
  <c r="AR23" i="1"/>
  <c r="AS23" i="1"/>
  <c r="AT23" i="1"/>
  <c r="E24" i="1"/>
  <c r="F24" i="1"/>
  <c r="G24" i="1"/>
  <c r="H24" i="1"/>
  <c r="I24" i="1"/>
  <c r="J24" i="1"/>
  <c r="K24" i="1"/>
  <c r="L24" i="1"/>
  <c r="M24" i="1"/>
  <c r="N24" i="1"/>
  <c r="O24" i="1"/>
  <c r="P24" i="1"/>
  <c r="Q24" i="1"/>
  <c r="R24" i="1"/>
  <c r="S24" i="1"/>
  <c r="T24" i="1"/>
  <c r="U24" i="1"/>
  <c r="V24" i="1"/>
  <c r="W24" i="1"/>
  <c r="X24" i="1"/>
  <c r="Y24" i="1"/>
  <c r="Z24" i="1"/>
  <c r="AA24" i="1"/>
  <c r="AB24" i="1"/>
  <c r="AC24" i="1"/>
  <c r="AD24" i="1"/>
  <c r="AE24" i="1"/>
  <c r="AF24" i="1"/>
  <c r="AG24" i="1"/>
  <c r="AH24" i="1"/>
  <c r="AI24" i="1"/>
  <c r="AJ24" i="1"/>
  <c r="AK24" i="1"/>
  <c r="AL24" i="1"/>
  <c r="AM24" i="1"/>
  <c r="AN24" i="1"/>
  <c r="AO24" i="1"/>
  <c r="AP24" i="1"/>
  <c r="AQ24" i="1"/>
  <c r="AR24" i="1"/>
  <c r="AS24" i="1"/>
  <c r="AT24" i="1"/>
  <c r="E25" i="1"/>
  <c r="F25" i="1"/>
  <c r="G25" i="1"/>
  <c r="H25" i="1"/>
  <c r="I25" i="1"/>
  <c r="J25" i="1"/>
  <c r="K25" i="1"/>
  <c r="L25" i="1"/>
  <c r="M25" i="1"/>
  <c r="N25" i="1"/>
  <c r="O25" i="1"/>
  <c r="P25" i="1"/>
  <c r="Q25" i="1"/>
  <c r="R25" i="1"/>
  <c r="S25" i="1"/>
  <c r="T25" i="1"/>
  <c r="U25" i="1"/>
  <c r="V25" i="1"/>
  <c r="W25" i="1"/>
  <c r="X25" i="1"/>
  <c r="Y25" i="1"/>
  <c r="Z25" i="1"/>
  <c r="AA25" i="1"/>
  <c r="AB25" i="1"/>
  <c r="AC25" i="1"/>
  <c r="AD25" i="1"/>
  <c r="AE25" i="1"/>
  <c r="AF25" i="1"/>
  <c r="AG25" i="1"/>
  <c r="AH25" i="1"/>
  <c r="AI25" i="1"/>
  <c r="AJ25" i="1"/>
  <c r="AK25" i="1"/>
  <c r="AL25" i="1"/>
  <c r="AM25" i="1"/>
  <c r="AN25" i="1"/>
  <c r="AO25" i="1"/>
  <c r="AP25" i="1"/>
  <c r="AQ25" i="1"/>
  <c r="AR25" i="1"/>
  <c r="AS25" i="1"/>
  <c r="AT25" i="1"/>
  <c r="E26" i="1"/>
  <c r="F26" i="1"/>
  <c r="G26" i="1"/>
  <c r="H26" i="1"/>
  <c r="I26" i="1"/>
  <c r="J26" i="1"/>
  <c r="K26" i="1"/>
  <c r="L26" i="1"/>
  <c r="M26" i="1"/>
  <c r="N26" i="1"/>
  <c r="O26" i="1"/>
  <c r="P26" i="1"/>
  <c r="Q26" i="1"/>
  <c r="R26" i="1"/>
  <c r="S26" i="1"/>
  <c r="T26" i="1"/>
  <c r="U26" i="1"/>
  <c r="V26" i="1"/>
  <c r="W26" i="1"/>
  <c r="X26" i="1"/>
  <c r="Y26" i="1"/>
  <c r="Z26" i="1"/>
  <c r="AA26" i="1"/>
  <c r="AB26" i="1"/>
  <c r="AC26" i="1"/>
  <c r="AD26" i="1"/>
  <c r="AE26" i="1"/>
  <c r="AF26" i="1"/>
  <c r="AG26" i="1"/>
  <c r="AH26" i="1"/>
  <c r="AI26" i="1"/>
  <c r="AJ26" i="1"/>
  <c r="AK26" i="1"/>
  <c r="AL26" i="1"/>
  <c r="AM26" i="1"/>
  <c r="AN26" i="1"/>
  <c r="AO26" i="1"/>
  <c r="AP26" i="1"/>
  <c r="AQ26" i="1"/>
  <c r="AR26" i="1"/>
  <c r="AS26" i="1"/>
  <c r="AT26" i="1"/>
  <c r="E27" i="1"/>
  <c r="F27" i="1"/>
  <c r="G27" i="1"/>
  <c r="H27" i="1"/>
  <c r="I27" i="1"/>
  <c r="J27" i="1"/>
  <c r="K27" i="1"/>
  <c r="L27" i="1"/>
  <c r="M27" i="1"/>
  <c r="N27" i="1"/>
  <c r="O27" i="1"/>
  <c r="P27" i="1"/>
  <c r="Q27" i="1"/>
  <c r="R27" i="1"/>
  <c r="S27" i="1"/>
  <c r="T27" i="1"/>
  <c r="U27" i="1"/>
  <c r="V27" i="1"/>
  <c r="W27" i="1"/>
  <c r="X27" i="1"/>
  <c r="Y27" i="1"/>
  <c r="Z27" i="1"/>
  <c r="AA27" i="1"/>
  <c r="AB27" i="1"/>
  <c r="AC27" i="1"/>
  <c r="AD27" i="1"/>
  <c r="AE27" i="1"/>
  <c r="AF27" i="1"/>
  <c r="AG27" i="1"/>
  <c r="AH27" i="1"/>
  <c r="AI27" i="1"/>
  <c r="AJ27" i="1"/>
  <c r="AK27" i="1"/>
  <c r="AL27" i="1"/>
  <c r="AM27" i="1"/>
  <c r="AN27" i="1"/>
  <c r="AO27" i="1"/>
  <c r="AP27" i="1"/>
  <c r="AQ27" i="1"/>
  <c r="AR27" i="1"/>
  <c r="AS27" i="1"/>
  <c r="AT27" i="1"/>
  <c r="F22" i="1"/>
  <c r="G22" i="1"/>
  <c r="H22" i="1"/>
  <c r="I22" i="1"/>
  <c r="J22" i="1"/>
  <c r="K22" i="1"/>
  <c r="L22" i="1"/>
  <c r="M22" i="1"/>
  <c r="N22" i="1"/>
  <c r="O22" i="1"/>
  <c r="P22" i="1"/>
  <c r="Q22" i="1"/>
  <c r="R22" i="1"/>
  <c r="S22" i="1"/>
  <c r="T22" i="1"/>
  <c r="U22" i="1"/>
  <c r="V22" i="1"/>
  <c r="W22" i="1"/>
  <c r="X22" i="1"/>
  <c r="Y22" i="1"/>
  <c r="Z22" i="1"/>
  <c r="AA22" i="1"/>
  <c r="AB22" i="1"/>
  <c r="AC22" i="1"/>
  <c r="AD22" i="1"/>
  <c r="AE22" i="1"/>
  <c r="AF22" i="1"/>
  <c r="AG22" i="1"/>
  <c r="AH22" i="1"/>
  <c r="AI22" i="1"/>
  <c r="AJ22" i="1"/>
  <c r="AK22" i="1"/>
  <c r="AL22" i="1"/>
  <c r="AM22" i="1"/>
  <c r="AN22" i="1"/>
  <c r="AO22" i="1"/>
  <c r="AP22" i="1"/>
  <c r="AQ22" i="1"/>
  <c r="AR22" i="1"/>
  <c r="AS22" i="1"/>
  <c r="AT22" i="1"/>
  <c r="E22" i="1"/>
  <c r="E14" i="1"/>
  <c r="F14" i="1"/>
  <c r="G14" i="1"/>
  <c r="H14" i="1"/>
  <c r="I14" i="1"/>
  <c r="J14" i="1"/>
  <c r="K14" i="1"/>
  <c r="L14" i="1"/>
  <c r="M14" i="1"/>
  <c r="N14" i="1"/>
  <c r="O14" i="1"/>
  <c r="P14" i="1"/>
  <c r="Q14" i="1"/>
  <c r="R14" i="1"/>
  <c r="S14" i="1"/>
  <c r="T14" i="1"/>
  <c r="U14" i="1"/>
  <c r="V14" i="1"/>
  <c r="W14" i="1"/>
  <c r="X14" i="1"/>
  <c r="Y14" i="1"/>
  <c r="Z14" i="1"/>
  <c r="AA14" i="1"/>
  <c r="AB14" i="1"/>
  <c r="AC14" i="1"/>
  <c r="AD14" i="1"/>
  <c r="AE14" i="1"/>
  <c r="AF14" i="1"/>
  <c r="AG14" i="1"/>
  <c r="AH14" i="1"/>
  <c r="AI14" i="1"/>
  <c r="AJ14" i="1"/>
  <c r="AK14" i="1"/>
  <c r="AL14" i="1"/>
  <c r="AM14" i="1"/>
  <c r="AN14" i="1"/>
  <c r="AO14" i="1"/>
  <c r="AP14" i="1"/>
  <c r="AQ14" i="1"/>
  <c r="AR14" i="1"/>
  <c r="AS14" i="1"/>
  <c r="AT14" i="1"/>
  <c r="E15" i="1"/>
  <c r="F15" i="1"/>
  <c r="G15" i="1"/>
  <c r="H15" i="1"/>
  <c r="I15" i="1"/>
  <c r="J15" i="1"/>
  <c r="K15" i="1"/>
  <c r="L15" i="1"/>
  <c r="M15" i="1"/>
  <c r="N15" i="1"/>
  <c r="O15" i="1"/>
  <c r="P15" i="1"/>
  <c r="Q15" i="1"/>
  <c r="R15" i="1"/>
  <c r="S15" i="1"/>
  <c r="T15" i="1"/>
  <c r="U15" i="1"/>
  <c r="V15" i="1"/>
  <c r="W15" i="1"/>
  <c r="X15" i="1"/>
  <c r="Y15" i="1"/>
  <c r="Z15" i="1"/>
  <c r="AA15" i="1"/>
  <c r="AB15" i="1"/>
  <c r="AC15" i="1"/>
  <c r="AD15" i="1"/>
  <c r="AE15" i="1"/>
  <c r="AF15" i="1"/>
  <c r="AG15" i="1"/>
  <c r="AH15" i="1"/>
  <c r="AI15" i="1"/>
  <c r="AJ15" i="1"/>
  <c r="AK15" i="1"/>
  <c r="AL15" i="1"/>
  <c r="AM15" i="1"/>
  <c r="AN15" i="1"/>
  <c r="AO15" i="1"/>
  <c r="AP15" i="1"/>
  <c r="AQ15" i="1"/>
  <c r="AR15" i="1"/>
  <c r="AS15" i="1"/>
  <c r="AT15" i="1"/>
  <c r="E16" i="1"/>
  <c r="F16" i="1"/>
  <c r="G16" i="1"/>
  <c r="H16" i="1"/>
  <c r="I16" i="1"/>
  <c r="J16" i="1"/>
  <c r="K16" i="1"/>
  <c r="L16" i="1"/>
  <c r="M16" i="1"/>
  <c r="N16" i="1"/>
  <c r="O16" i="1"/>
  <c r="P16" i="1"/>
  <c r="Q16" i="1"/>
  <c r="R16" i="1"/>
  <c r="S16" i="1"/>
  <c r="T16" i="1"/>
  <c r="U16" i="1"/>
  <c r="V16" i="1"/>
  <c r="W16" i="1"/>
  <c r="X16" i="1"/>
  <c r="Y16" i="1"/>
  <c r="Z16" i="1"/>
  <c r="AA16" i="1"/>
  <c r="AB16" i="1"/>
  <c r="AC16" i="1"/>
  <c r="AD16" i="1"/>
  <c r="AE16" i="1"/>
  <c r="AF16" i="1"/>
  <c r="AG16" i="1"/>
  <c r="AH16" i="1"/>
  <c r="AI16" i="1"/>
  <c r="AJ16" i="1"/>
  <c r="AK16" i="1"/>
  <c r="AL16" i="1"/>
  <c r="AM16" i="1"/>
  <c r="AN16" i="1"/>
  <c r="AO16" i="1"/>
  <c r="AP16" i="1"/>
  <c r="AQ16" i="1"/>
  <c r="AR16" i="1"/>
  <c r="AS16" i="1"/>
  <c r="AT16" i="1"/>
  <c r="E17" i="1"/>
  <c r="F17" i="1"/>
  <c r="G17" i="1"/>
  <c r="H17" i="1"/>
  <c r="I17" i="1"/>
  <c r="J17" i="1"/>
  <c r="K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E18" i="1"/>
  <c r="F18" i="1"/>
  <c r="G18" i="1"/>
  <c r="H18" i="1"/>
  <c r="I18" i="1"/>
  <c r="J18" i="1"/>
  <c r="K18" i="1"/>
  <c r="L18" i="1"/>
  <c r="M18" i="1"/>
  <c r="N18" i="1"/>
  <c r="O18" i="1"/>
  <c r="P18" i="1"/>
  <c r="Q18" i="1"/>
  <c r="R18" i="1"/>
  <c r="S18" i="1"/>
  <c r="T18" i="1"/>
  <c r="U18" i="1"/>
  <c r="V18" i="1"/>
  <c r="W18" i="1"/>
  <c r="X18" i="1"/>
  <c r="Y18" i="1"/>
  <c r="Z18" i="1"/>
  <c r="AA18" i="1"/>
  <c r="AB18" i="1"/>
  <c r="AC18" i="1"/>
  <c r="AD18" i="1"/>
  <c r="AE18" i="1"/>
  <c r="AF18" i="1"/>
  <c r="AG18" i="1"/>
  <c r="AH18" i="1"/>
  <c r="AI18" i="1"/>
  <c r="AJ18" i="1"/>
  <c r="AK18" i="1"/>
  <c r="AL18" i="1"/>
  <c r="AM18" i="1"/>
  <c r="AN18" i="1"/>
  <c r="AO18" i="1"/>
  <c r="AP18" i="1"/>
  <c r="AQ18" i="1"/>
  <c r="AR18" i="1"/>
  <c r="AS18" i="1"/>
  <c r="AT18" i="1"/>
  <c r="E19" i="1"/>
  <c r="F19" i="1"/>
  <c r="G19" i="1"/>
  <c r="H19" i="1"/>
  <c r="I19" i="1"/>
  <c r="J19" i="1"/>
  <c r="K19" i="1"/>
  <c r="L19" i="1"/>
  <c r="M19" i="1"/>
  <c r="N19" i="1"/>
  <c r="O19" i="1"/>
  <c r="P19" i="1"/>
  <c r="Q19" i="1"/>
  <c r="R19" i="1"/>
  <c r="S19" i="1"/>
  <c r="T19" i="1"/>
  <c r="U19" i="1"/>
  <c r="V19" i="1"/>
  <c r="W19" i="1"/>
  <c r="X19" i="1"/>
  <c r="Y19" i="1"/>
  <c r="Z19" i="1"/>
  <c r="AA19" i="1"/>
  <c r="AB19" i="1"/>
  <c r="AC19" i="1"/>
  <c r="AD19" i="1"/>
  <c r="AE19" i="1"/>
  <c r="AF19" i="1"/>
  <c r="AG19" i="1"/>
  <c r="AH19" i="1"/>
  <c r="AI19" i="1"/>
  <c r="AJ19" i="1"/>
  <c r="AK19" i="1"/>
  <c r="AL19" i="1"/>
  <c r="AM19" i="1"/>
  <c r="AN19" i="1"/>
  <c r="AO19" i="1"/>
  <c r="AP19" i="1"/>
  <c r="AQ19" i="1"/>
  <c r="AR19" i="1"/>
  <c r="AS19" i="1"/>
  <c r="AT19" i="1"/>
  <c r="E20" i="1"/>
  <c r="F20" i="1"/>
  <c r="G20" i="1"/>
  <c r="H20" i="1"/>
  <c r="I20" i="1"/>
  <c r="J20" i="1"/>
  <c r="K20" i="1"/>
  <c r="L20" i="1"/>
  <c r="M20" i="1"/>
  <c r="N20" i="1"/>
  <c r="O20" i="1"/>
  <c r="P20" i="1"/>
  <c r="Q20" i="1"/>
  <c r="R20" i="1"/>
  <c r="S20" i="1"/>
  <c r="T20" i="1"/>
  <c r="U20" i="1"/>
  <c r="V20" i="1"/>
  <c r="W20" i="1"/>
  <c r="X20" i="1"/>
  <c r="Y20" i="1"/>
  <c r="Z20" i="1"/>
  <c r="AA20" i="1"/>
  <c r="AB20" i="1"/>
  <c r="AC20" i="1"/>
  <c r="AD20" i="1"/>
  <c r="AE20" i="1"/>
  <c r="AF20" i="1"/>
  <c r="AG20" i="1"/>
  <c r="AH20" i="1"/>
  <c r="AI20" i="1"/>
  <c r="AJ20" i="1"/>
  <c r="AK20" i="1"/>
  <c r="AL20" i="1"/>
  <c r="AM20" i="1"/>
  <c r="AN20" i="1"/>
  <c r="AO20" i="1"/>
  <c r="AP20" i="1"/>
  <c r="AQ20" i="1"/>
  <c r="AR20" i="1"/>
  <c r="AS20" i="1"/>
  <c r="AT20" i="1"/>
  <c r="F13" i="1"/>
  <c r="G13" i="1"/>
  <c r="H13" i="1"/>
  <c r="I13" i="1"/>
  <c r="J13" i="1"/>
  <c r="K13" i="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AQ13" i="1"/>
  <c r="AR13" i="1"/>
  <c r="AS13" i="1"/>
  <c r="AT13" i="1"/>
  <c r="E13" i="1"/>
  <c r="A295" i="8" l="1"/>
  <c r="B21" i="11"/>
  <c r="A295" i="11" s="1"/>
  <c r="F21" i="1"/>
  <c r="G21" i="1"/>
  <c r="H21" i="1"/>
  <c r="I21" i="1"/>
  <c r="J21" i="1"/>
  <c r="K21" i="1"/>
  <c r="L21" i="1"/>
  <c r="M21" i="1"/>
  <c r="N21" i="1"/>
  <c r="O21" i="1"/>
  <c r="P21" i="1"/>
  <c r="Q21" i="1"/>
  <c r="R21" i="1"/>
  <c r="S21" i="1"/>
  <c r="T21" i="1"/>
  <c r="U21" i="1"/>
  <c r="V21" i="1"/>
  <c r="W21" i="1"/>
  <c r="X21" i="1"/>
  <c r="Y21" i="1"/>
  <c r="Z21" i="1"/>
  <c r="AA21" i="1"/>
  <c r="AB21" i="1"/>
  <c r="AC21" i="1"/>
  <c r="AD21" i="1"/>
  <c r="AE21" i="1"/>
  <c r="AF21" i="1"/>
  <c r="AG21" i="1"/>
  <c r="AH21" i="1"/>
  <c r="AI21" i="1"/>
  <c r="AJ21" i="1"/>
  <c r="AK21" i="1"/>
  <c r="AL21" i="1"/>
  <c r="AM21" i="1"/>
  <c r="AN21" i="1"/>
  <c r="AO21" i="1"/>
  <c r="AP21" i="1"/>
  <c r="AQ21" i="1"/>
  <c r="AR21" i="1"/>
  <c r="AS21" i="1"/>
  <c r="AT21" i="1"/>
  <c r="E21" i="13"/>
  <c r="E21" i="1"/>
  <c r="B231" i="12" l="1"/>
  <c r="B198" i="12"/>
  <c r="B191" i="12"/>
  <c r="AR184" i="12"/>
  <c r="AQ184" i="12"/>
  <c r="AP184" i="12"/>
  <c r="AO184" i="12"/>
  <c r="AN184" i="12"/>
  <c r="AM184" i="12"/>
  <c r="AL184" i="12"/>
  <c r="AK184" i="12"/>
  <c r="AJ184" i="12"/>
  <c r="AI184" i="12"/>
  <c r="AH184" i="12"/>
  <c r="AG184" i="12"/>
  <c r="AF184" i="12"/>
  <c r="AE184" i="12"/>
  <c r="AD184" i="12"/>
  <c r="AC184" i="12"/>
  <c r="AB184" i="12"/>
  <c r="AA184" i="12"/>
  <c r="Z184" i="12"/>
  <c r="Y184" i="12"/>
  <c r="X184" i="12"/>
  <c r="W184" i="12"/>
  <c r="V184" i="12"/>
  <c r="U184" i="12"/>
  <c r="T184" i="12"/>
  <c r="S184" i="12"/>
  <c r="R184" i="12"/>
  <c r="Q184" i="12"/>
  <c r="P184" i="12"/>
  <c r="O184" i="12"/>
  <c r="N184" i="12"/>
  <c r="M184" i="12"/>
  <c r="L184" i="12"/>
  <c r="K184" i="12"/>
  <c r="J184" i="12"/>
  <c r="I184" i="12"/>
  <c r="H184" i="12"/>
  <c r="G184" i="12"/>
  <c r="F184" i="12"/>
  <c r="E184" i="12"/>
  <c r="D183" i="12"/>
  <c r="C183" i="12"/>
  <c r="B183" i="12" s="1"/>
  <c r="D182" i="12"/>
  <c r="C182" i="12"/>
  <c r="B182" i="12"/>
  <c r="CA182" i="12" s="1"/>
  <c r="CA181" i="12"/>
  <c r="D181" i="12"/>
  <c r="C181" i="12"/>
  <c r="B181" i="12"/>
  <c r="CH181" i="12" s="1"/>
  <c r="D180" i="12"/>
  <c r="D184" i="12" s="1"/>
  <c r="C180" i="12"/>
  <c r="D179" i="12"/>
  <c r="C179" i="12"/>
  <c r="C184" i="12" s="1"/>
  <c r="D174" i="12"/>
  <c r="C174" i="12"/>
  <c r="B174" i="12"/>
  <c r="D173" i="12"/>
  <c r="C173" i="12"/>
  <c r="B173" i="12"/>
  <c r="D172" i="12"/>
  <c r="B172" i="12" s="1"/>
  <c r="C172" i="12"/>
  <c r="D171" i="12"/>
  <c r="D169" i="12" s="1"/>
  <c r="C171" i="12"/>
  <c r="B171" i="12" s="1"/>
  <c r="B169" i="12" s="1"/>
  <c r="D170" i="12"/>
  <c r="C170" i="12"/>
  <c r="B170"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T169" i="12"/>
  <c r="S169" i="12"/>
  <c r="R169" i="12"/>
  <c r="Q169" i="12"/>
  <c r="P169" i="12"/>
  <c r="O169" i="12"/>
  <c r="N169" i="12"/>
  <c r="M169" i="12"/>
  <c r="L169" i="12"/>
  <c r="K169" i="12"/>
  <c r="J169" i="12"/>
  <c r="I169" i="12"/>
  <c r="H169" i="12"/>
  <c r="G169" i="12"/>
  <c r="F169" i="12"/>
  <c r="E169" i="12"/>
  <c r="D168" i="12"/>
  <c r="C168" i="12"/>
  <c r="B168" i="12" s="1"/>
  <c r="D167" i="12"/>
  <c r="B167" i="12" s="1"/>
  <c r="C167" i="12"/>
  <c r="CA166" i="12"/>
  <c r="D166" i="12"/>
  <c r="C166" i="12"/>
  <c r="B166" i="12"/>
  <c r="CG166" i="12" s="1"/>
  <c r="D165" i="12"/>
  <c r="C165" i="12"/>
  <c r="B165" i="12"/>
  <c r="CA165" i="12" s="1"/>
  <c r="D164" i="12"/>
  <c r="C164" i="12"/>
  <c r="B164" i="12" s="1"/>
  <c r="D163" i="12"/>
  <c r="B163" i="12" s="1"/>
  <c r="C163" i="12"/>
  <c r="CA162" i="12"/>
  <c r="D162" i="12"/>
  <c r="C162" i="12"/>
  <c r="B162" i="12"/>
  <c r="CG162" i="12" s="1"/>
  <c r="D161" i="12"/>
  <c r="C161" i="12"/>
  <c r="B161" i="12"/>
  <c r="CA161" i="12" s="1"/>
  <c r="D160" i="12"/>
  <c r="C160" i="12"/>
  <c r="B160" i="12" s="1"/>
  <c r="D159" i="12"/>
  <c r="B159" i="12" s="1"/>
  <c r="C159" i="12"/>
  <c r="CA158" i="12"/>
  <c r="D158" i="12"/>
  <c r="C158" i="12"/>
  <c r="B158" i="12"/>
  <c r="CG158" i="12" s="1"/>
  <c r="D157" i="12"/>
  <c r="C157" i="12"/>
  <c r="B157" i="12"/>
  <c r="CA157" i="12" s="1"/>
  <c r="D156" i="12"/>
  <c r="C156" i="12"/>
  <c r="B156" i="12" s="1"/>
  <c r="D155" i="12"/>
  <c r="B155" i="12" s="1"/>
  <c r="C155" i="12"/>
  <c r="CA154" i="12"/>
  <c r="D154" i="12"/>
  <c r="C154" i="12"/>
  <c r="B154" i="12"/>
  <c r="CG154" i="12" s="1"/>
  <c r="D153" i="12"/>
  <c r="C153" i="12"/>
  <c r="B153" i="12"/>
  <c r="CA153" i="12" s="1"/>
  <c r="D152" i="12"/>
  <c r="C152" i="12"/>
  <c r="B152" i="12" s="1"/>
  <c r="D151" i="12"/>
  <c r="B151" i="12" s="1"/>
  <c r="C151" i="12"/>
  <c r="CB150" i="12"/>
  <c r="D150" i="12"/>
  <c r="C150" i="12"/>
  <c r="B150" i="12"/>
  <c r="CA150" i="12" s="1"/>
  <c r="B124" i="12"/>
  <c r="CG124" i="12" s="1"/>
  <c r="CG123" i="12"/>
  <c r="B123" i="12"/>
  <c r="CA123" i="12" s="1"/>
  <c r="CG122" i="12"/>
  <c r="CA122" i="12"/>
  <c r="B122" i="12"/>
  <c r="D118" i="12"/>
  <c r="D117" i="12"/>
  <c r="C113" i="12"/>
  <c r="C112" i="12"/>
  <c r="E108" i="12"/>
  <c r="D108" i="12"/>
  <c r="C108" i="12"/>
  <c r="B108" i="12"/>
  <c r="E100" i="12"/>
  <c r="D100" i="12"/>
  <c r="C100" i="12"/>
  <c r="B100" i="12"/>
  <c r="E92" i="12"/>
  <c r="D92" i="12"/>
  <c r="C92" i="12"/>
  <c r="B92" i="12"/>
  <c r="B74" i="12"/>
  <c r="B67"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R60" i="12"/>
  <c r="Q60" i="12"/>
  <c r="P60" i="12"/>
  <c r="O60" i="12"/>
  <c r="N60" i="12"/>
  <c r="M60" i="12"/>
  <c r="L60" i="12"/>
  <c r="K60" i="12"/>
  <c r="J60" i="12"/>
  <c r="I60" i="12"/>
  <c r="H60" i="12"/>
  <c r="G60" i="12"/>
  <c r="F60" i="12"/>
  <c r="E60" i="12"/>
  <c r="D59" i="12"/>
  <c r="C59" i="12"/>
  <c r="B59" i="12"/>
  <c r="CA59" i="12" s="1"/>
  <c r="CA58" i="12"/>
  <c r="D58" i="12"/>
  <c r="C58" i="12"/>
  <c r="B58" i="12"/>
  <c r="CH58" i="12" s="1"/>
  <c r="D57" i="12"/>
  <c r="B57" i="12" s="1"/>
  <c r="C57" i="12"/>
  <c r="D56" i="12"/>
  <c r="D60" i="12" s="1"/>
  <c r="C56" i="12"/>
  <c r="B56" i="12" s="1"/>
  <c r="D55" i="12"/>
  <c r="C55" i="12"/>
  <c r="B55" i="12"/>
  <c r="D50" i="12"/>
  <c r="D49" i="12"/>
  <c r="D48" i="12"/>
  <c r="D47" i="12"/>
  <c r="D46" i="12"/>
  <c r="D45" i="12"/>
  <c r="D44" i="12"/>
  <c r="D43" i="12"/>
  <c r="D42" i="12"/>
  <c r="D41" i="12"/>
  <c r="D40" i="12"/>
  <c r="D39" i="12"/>
  <c r="D38" i="12"/>
  <c r="D37" i="12"/>
  <c r="D36" i="12"/>
  <c r="D35" i="12"/>
  <c r="D34" i="12"/>
  <c r="D33" i="12"/>
  <c r="D32" i="12"/>
  <c r="D31" i="12"/>
  <c r="CJ30" i="12"/>
  <c r="CI30" i="12"/>
  <c r="CH30" i="12"/>
  <c r="CG30" i="12"/>
  <c r="CD30" i="12"/>
  <c r="CC30" i="12"/>
  <c r="CB30" i="12"/>
  <c r="CA30" i="12"/>
  <c r="D30" i="12"/>
  <c r="D27" i="12"/>
  <c r="B27" i="12" s="1"/>
  <c r="C27" i="12"/>
  <c r="D26" i="12"/>
  <c r="C26" i="12"/>
  <c r="B26" i="12" s="1"/>
  <c r="D25" i="12"/>
  <c r="C25" i="12"/>
  <c r="B25" i="12"/>
  <c r="D24" i="12"/>
  <c r="C24" i="12"/>
  <c r="B24" i="12"/>
  <c r="D23" i="12"/>
  <c r="B23" i="12" s="1"/>
  <c r="C23" i="12"/>
  <c r="D22" i="12"/>
  <c r="C22" i="12"/>
  <c r="B22" i="12" s="1"/>
  <c r="AT21" i="12"/>
  <c r="AS21" i="12"/>
  <c r="AR21" i="12"/>
  <c r="AQ21" i="12"/>
  <c r="AP21" i="12"/>
  <c r="AO21" i="12"/>
  <c r="AN21" i="12"/>
  <c r="AM21" i="12"/>
  <c r="AL21" i="12"/>
  <c r="AK21" i="12"/>
  <c r="AJ21" i="12"/>
  <c r="AI21" i="12"/>
  <c r="AH21" i="12"/>
  <c r="AG21" i="12"/>
  <c r="AF21" i="12"/>
  <c r="AE21" i="12"/>
  <c r="AD21" i="12"/>
  <c r="AC21" i="12"/>
  <c r="AB21" i="12"/>
  <c r="AA21" i="12"/>
  <c r="Z21" i="12"/>
  <c r="Y21" i="12"/>
  <c r="X21" i="12"/>
  <c r="W21" i="12"/>
  <c r="V21" i="12"/>
  <c r="U21" i="12"/>
  <c r="T21" i="12"/>
  <c r="S21" i="12"/>
  <c r="R21" i="12"/>
  <c r="Q21" i="12"/>
  <c r="P21" i="12"/>
  <c r="O21" i="12"/>
  <c r="N21" i="12"/>
  <c r="M21" i="12"/>
  <c r="L21" i="12"/>
  <c r="K21" i="12"/>
  <c r="J21" i="12"/>
  <c r="I21" i="12"/>
  <c r="H21" i="12"/>
  <c r="G21" i="12"/>
  <c r="F21" i="12"/>
  <c r="E21" i="12"/>
  <c r="D21" i="12"/>
  <c r="D20" i="12"/>
  <c r="C20" i="12"/>
  <c r="B20" i="12" s="1"/>
  <c r="D19" i="12"/>
  <c r="C19" i="12"/>
  <c r="B19" i="12"/>
  <c r="D18" i="12"/>
  <c r="C18" i="12"/>
  <c r="B18" i="12"/>
  <c r="D17" i="12"/>
  <c r="B17" i="12" s="1"/>
  <c r="C17" i="12"/>
  <c r="D16" i="12"/>
  <c r="C16" i="12"/>
  <c r="B16" i="12" s="1"/>
  <c r="D15" i="12"/>
  <c r="C15" i="12"/>
  <c r="B15" i="12"/>
  <c r="D14" i="12"/>
  <c r="C14" i="12"/>
  <c r="B14" i="12"/>
  <c r="D13" i="12"/>
  <c r="B13" i="12" s="1"/>
  <c r="C13" i="12"/>
  <c r="A5" i="12"/>
  <c r="A4" i="12"/>
  <c r="A3" i="12"/>
  <c r="A2" i="12"/>
  <c r="CA155" i="12" l="1"/>
  <c r="CG155" i="12"/>
  <c r="CG160" i="12"/>
  <c r="CA160" i="12"/>
  <c r="CG31" i="12"/>
  <c r="CA31" i="12"/>
  <c r="CB56" i="12"/>
  <c r="CH56" i="12"/>
  <c r="CA56" i="12"/>
  <c r="CG56" i="12"/>
  <c r="CG152" i="12"/>
  <c r="CA152" i="12"/>
  <c r="CA163" i="12"/>
  <c r="CG163" i="12"/>
  <c r="CG168" i="12"/>
  <c r="CA168" i="12"/>
  <c r="B60" i="12"/>
  <c r="CG159" i="12"/>
  <c r="CA159" i="12"/>
  <c r="CG164" i="12"/>
  <c r="CA164" i="12"/>
  <c r="CG57" i="12"/>
  <c r="CB57" i="12"/>
  <c r="CA57" i="12"/>
  <c r="CH57" i="12"/>
  <c r="CA151" i="12"/>
  <c r="CG151" i="12"/>
  <c r="CG156" i="12"/>
  <c r="CA156" i="12"/>
  <c r="CA167" i="12"/>
  <c r="CG167" i="12"/>
  <c r="CB183" i="12"/>
  <c r="CA183" i="12"/>
  <c r="CH183" i="12"/>
  <c r="CG183" i="12"/>
  <c r="CB55" i="12"/>
  <c r="CB59" i="12"/>
  <c r="C60" i="12"/>
  <c r="CG165" i="12"/>
  <c r="CB58" i="12"/>
  <c r="CG59" i="12"/>
  <c r="CG182" i="12"/>
  <c r="CH55" i="12"/>
  <c r="CG58" i="12"/>
  <c r="CH59" i="12"/>
  <c r="CA124" i="12"/>
  <c r="B180" i="12"/>
  <c r="CG181" i="12"/>
  <c r="CH182" i="12"/>
  <c r="CG153" i="12"/>
  <c r="CG157" i="12"/>
  <c r="CG161" i="12"/>
  <c r="CB182" i="12"/>
  <c r="CG55" i="12"/>
  <c r="CG150" i="12"/>
  <c r="C169" i="12"/>
  <c r="CB181" i="12"/>
  <c r="C21" i="12"/>
  <c r="B21" i="12" s="1"/>
  <c r="CA55" i="12"/>
  <c r="B179" i="12"/>
  <c r="B295" i="12" l="1"/>
  <c r="CB179" i="12"/>
  <c r="CH179" i="12"/>
  <c r="B184" i="12"/>
  <c r="A295" i="12" s="1"/>
  <c r="CA179" i="12"/>
  <c r="CG179" i="12"/>
  <c r="CG180" i="12"/>
  <c r="CB180" i="12"/>
  <c r="CA180" i="12"/>
  <c r="CH180" i="12"/>
  <c r="B231" i="13" l="1"/>
  <c r="B198" i="13"/>
  <c r="B191" i="13"/>
  <c r="AR184" i="13"/>
  <c r="AQ184" i="13"/>
  <c r="AP184" i="13"/>
  <c r="AO184" i="13"/>
  <c r="AN184" i="13"/>
  <c r="AM184" i="13"/>
  <c r="AL184" i="13"/>
  <c r="AK184" i="13"/>
  <c r="AJ184" i="13"/>
  <c r="AI184" i="13"/>
  <c r="AH184" i="13"/>
  <c r="AG184" i="13"/>
  <c r="AF184" i="13"/>
  <c r="AE184" i="13"/>
  <c r="AD184" i="13"/>
  <c r="AC184" i="13"/>
  <c r="AB184" i="13"/>
  <c r="AA184" i="13"/>
  <c r="Z184" i="13"/>
  <c r="Y184" i="13"/>
  <c r="X184" i="13"/>
  <c r="W184" i="13"/>
  <c r="V184" i="13"/>
  <c r="U184" i="13"/>
  <c r="T184" i="13"/>
  <c r="S184" i="13"/>
  <c r="R184" i="13"/>
  <c r="Q184" i="13"/>
  <c r="P184" i="13"/>
  <c r="O184" i="13"/>
  <c r="N184" i="13"/>
  <c r="M184" i="13"/>
  <c r="L184" i="13"/>
  <c r="K184" i="13"/>
  <c r="J184" i="13"/>
  <c r="I184" i="13"/>
  <c r="H184" i="13"/>
  <c r="G184" i="13"/>
  <c r="F184" i="13"/>
  <c r="E184" i="13"/>
  <c r="D183" i="13"/>
  <c r="C183" i="13"/>
  <c r="B183" i="13" s="1"/>
  <c r="D182" i="13"/>
  <c r="C182" i="13"/>
  <c r="B182" i="13" s="1"/>
  <c r="D181" i="13"/>
  <c r="C181" i="13"/>
  <c r="B181" i="13"/>
  <c r="CA181" i="13" s="1"/>
  <c r="CA180" i="13"/>
  <c r="D180" i="13"/>
  <c r="C180" i="13"/>
  <c r="B180" i="13"/>
  <c r="CH180" i="13" s="1"/>
  <c r="D179" i="13"/>
  <c r="D184" i="13" s="1"/>
  <c r="C179" i="13"/>
  <c r="C184" i="13" s="1"/>
  <c r="D174" i="13"/>
  <c r="C174" i="13"/>
  <c r="B174" i="13" s="1"/>
  <c r="D173" i="13"/>
  <c r="C173" i="13"/>
  <c r="B173" i="13"/>
  <c r="D172" i="13"/>
  <c r="C172" i="13"/>
  <c r="B172" i="13"/>
  <c r="D171" i="13"/>
  <c r="D169" i="13" s="1"/>
  <c r="C171" i="13"/>
  <c r="B171" i="13" s="1"/>
  <c r="D170" i="13"/>
  <c r="C170" i="13"/>
  <c r="B170" i="13" s="1"/>
  <c r="B169" i="13" s="1"/>
  <c r="AS169" i="13"/>
  <c r="AR169" i="13"/>
  <c r="AQ169" i="13"/>
  <c r="AP169" i="13"/>
  <c r="AO169" i="13"/>
  <c r="AN169" i="13"/>
  <c r="AM169" i="13"/>
  <c r="AL169" i="13"/>
  <c r="AK169" i="13"/>
  <c r="AJ169" i="13"/>
  <c r="AI169" i="13"/>
  <c r="AH169" i="13"/>
  <c r="AG169" i="13"/>
  <c r="AF169" i="13"/>
  <c r="AE169" i="13"/>
  <c r="AD169" i="13"/>
  <c r="AC169" i="13"/>
  <c r="AB169" i="13"/>
  <c r="AA169" i="13"/>
  <c r="Z169" i="13"/>
  <c r="Y169" i="13"/>
  <c r="X169" i="13"/>
  <c r="W169" i="13"/>
  <c r="V169" i="13"/>
  <c r="U169" i="13"/>
  <c r="T169" i="13"/>
  <c r="S169" i="13"/>
  <c r="R169" i="13"/>
  <c r="Q169" i="13"/>
  <c r="P169" i="13"/>
  <c r="O169" i="13"/>
  <c r="N169" i="13"/>
  <c r="M169" i="13"/>
  <c r="L169" i="13"/>
  <c r="K169" i="13"/>
  <c r="J169" i="13"/>
  <c r="I169" i="13"/>
  <c r="H169" i="13"/>
  <c r="G169" i="13"/>
  <c r="F169" i="13"/>
  <c r="E169" i="13"/>
  <c r="C169" i="13"/>
  <c r="D168" i="13"/>
  <c r="C168" i="13"/>
  <c r="B168" i="13" s="1"/>
  <c r="CA167" i="13"/>
  <c r="D167" i="13"/>
  <c r="C167" i="13"/>
  <c r="B167" i="13"/>
  <c r="CG167" i="13" s="1"/>
  <c r="D166" i="13"/>
  <c r="C166" i="13"/>
  <c r="B166" i="13"/>
  <c r="CA166" i="13" s="1"/>
  <c r="D165" i="13"/>
  <c r="C165" i="13"/>
  <c r="B165" i="13" s="1"/>
  <c r="D164" i="13"/>
  <c r="C164" i="13"/>
  <c r="B164" i="13" s="1"/>
  <c r="CA163" i="13"/>
  <c r="D163" i="13"/>
  <c r="C163" i="13"/>
  <c r="B163" i="13"/>
  <c r="CG163" i="13" s="1"/>
  <c r="D162" i="13"/>
  <c r="C162" i="13"/>
  <c r="B162" i="13"/>
  <c r="CA162" i="13" s="1"/>
  <c r="D161" i="13"/>
  <c r="C161" i="13"/>
  <c r="B161" i="13" s="1"/>
  <c r="D160" i="13"/>
  <c r="C160" i="13"/>
  <c r="B160" i="13" s="1"/>
  <c r="CA159" i="13"/>
  <c r="D159" i="13"/>
  <c r="C159" i="13"/>
  <c r="B159" i="13"/>
  <c r="CG159" i="13" s="1"/>
  <c r="D158" i="13"/>
  <c r="C158" i="13"/>
  <c r="B158" i="13"/>
  <c r="CA158" i="13" s="1"/>
  <c r="D157" i="13"/>
  <c r="C157" i="13"/>
  <c r="B157" i="13" s="1"/>
  <c r="D156" i="13"/>
  <c r="C156" i="13"/>
  <c r="B156" i="13" s="1"/>
  <c r="CA155" i="13"/>
  <c r="D155" i="13"/>
  <c r="C155" i="13"/>
  <c r="B155" i="13"/>
  <c r="CG155" i="13" s="1"/>
  <c r="D154" i="13"/>
  <c r="C154" i="13"/>
  <c r="B154" i="13"/>
  <c r="CA154" i="13" s="1"/>
  <c r="D153" i="13"/>
  <c r="C153" i="13"/>
  <c r="B153" i="13" s="1"/>
  <c r="D152" i="13"/>
  <c r="C152" i="13"/>
  <c r="B152" i="13" s="1"/>
  <c r="CA151" i="13"/>
  <c r="D151" i="13"/>
  <c r="C151" i="13"/>
  <c r="B151" i="13"/>
  <c r="CG151" i="13" s="1"/>
  <c r="CB150" i="13"/>
  <c r="D150" i="13"/>
  <c r="C150" i="13"/>
  <c r="B150" i="13" s="1"/>
  <c r="B124" i="13"/>
  <c r="CG124" i="13" s="1"/>
  <c r="B123" i="13"/>
  <c r="CG123" i="13" s="1"/>
  <c r="CG122" i="13"/>
  <c r="CA122" i="13"/>
  <c r="B122" i="13"/>
  <c r="D118" i="13"/>
  <c r="D117" i="13"/>
  <c r="C113" i="13"/>
  <c r="C112" i="13"/>
  <c r="E108" i="13"/>
  <c r="D108" i="13"/>
  <c r="C108" i="13"/>
  <c r="B108" i="13"/>
  <c r="E100" i="13"/>
  <c r="D100" i="13"/>
  <c r="C100" i="13"/>
  <c r="B100" i="13"/>
  <c r="E92" i="13"/>
  <c r="D92" i="13"/>
  <c r="C92" i="13"/>
  <c r="B92" i="13"/>
  <c r="B74" i="13"/>
  <c r="B67" i="13"/>
  <c r="AU60" i="13"/>
  <c r="AT60" i="13"/>
  <c r="AS60" i="13"/>
  <c r="AR60" i="13"/>
  <c r="AQ60" i="13"/>
  <c r="AP60" i="13"/>
  <c r="AO60" i="13"/>
  <c r="AN60" i="13"/>
  <c r="AM60" i="13"/>
  <c r="AL60" i="13"/>
  <c r="AK60" i="13"/>
  <c r="AJ60" i="13"/>
  <c r="AI60" i="13"/>
  <c r="AH60" i="13"/>
  <c r="AG60" i="13"/>
  <c r="AF60" i="13"/>
  <c r="AE60" i="13"/>
  <c r="AD60" i="13"/>
  <c r="AC60" i="13"/>
  <c r="AB60" i="13"/>
  <c r="AA60" i="13"/>
  <c r="Z60" i="13"/>
  <c r="Y60" i="13"/>
  <c r="X60" i="13"/>
  <c r="W60" i="13"/>
  <c r="V60" i="13"/>
  <c r="U60" i="13"/>
  <c r="T60" i="13"/>
  <c r="S60" i="13"/>
  <c r="R60" i="13"/>
  <c r="Q60" i="13"/>
  <c r="P60" i="13"/>
  <c r="O60" i="13"/>
  <c r="N60" i="13"/>
  <c r="M60" i="13"/>
  <c r="L60" i="13"/>
  <c r="K60" i="13"/>
  <c r="J60" i="13"/>
  <c r="I60" i="13"/>
  <c r="H60" i="13"/>
  <c r="G60" i="13"/>
  <c r="F60" i="13"/>
  <c r="E60" i="13"/>
  <c r="D59" i="13"/>
  <c r="C59" i="13"/>
  <c r="B59" i="13" s="1"/>
  <c r="D58" i="13"/>
  <c r="C58" i="13"/>
  <c r="B58" i="13"/>
  <c r="CA58" i="13" s="1"/>
  <c r="CA57" i="13"/>
  <c r="D57" i="13"/>
  <c r="C57" i="13"/>
  <c r="B57" i="13"/>
  <c r="CH57" i="13" s="1"/>
  <c r="D56" i="13"/>
  <c r="D60" i="13" s="1"/>
  <c r="C56" i="13"/>
  <c r="B56" i="13" s="1"/>
  <c r="D55" i="13"/>
  <c r="C55" i="13"/>
  <c r="C60" i="13" s="1"/>
  <c r="D50" i="13"/>
  <c r="D49" i="13"/>
  <c r="D48" i="13"/>
  <c r="D47" i="13"/>
  <c r="D46" i="13"/>
  <c r="D45" i="13"/>
  <c r="D44" i="13"/>
  <c r="D43" i="13"/>
  <c r="D42" i="13"/>
  <c r="D41" i="13"/>
  <c r="D40" i="13"/>
  <c r="D39" i="13"/>
  <c r="D38" i="13"/>
  <c r="D37" i="13"/>
  <c r="D36" i="13"/>
  <c r="D35" i="13"/>
  <c r="D34" i="13"/>
  <c r="D33" i="13"/>
  <c r="D32" i="13"/>
  <c r="D31" i="13"/>
  <c r="CJ30" i="13"/>
  <c r="CI30" i="13"/>
  <c r="CH30" i="13"/>
  <c r="CG30" i="13"/>
  <c r="CD30" i="13"/>
  <c r="CC30" i="13"/>
  <c r="CB30" i="13"/>
  <c r="CA30" i="13"/>
  <c r="D30" i="13"/>
  <c r="CG31" i="13" s="1"/>
  <c r="D27" i="13"/>
  <c r="C27" i="13"/>
  <c r="B27" i="13"/>
  <c r="D26" i="13"/>
  <c r="C26" i="13"/>
  <c r="B26" i="13" s="1"/>
  <c r="D25" i="13"/>
  <c r="C25" i="13"/>
  <c r="B25" i="13" s="1"/>
  <c r="D24" i="13"/>
  <c r="C24" i="13"/>
  <c r="B24" i="13"/>
  <c r="D23" i="13"/>
  <c r="C23" i="13"/>
  <c r="B23" i="13"/>
  <c r="D22" i="13"/>
  <c r="D21" i="13" s="1"/>
  <c r="C22" i="13"/>
  <c r="B22" i="13" s="1"/>
  <c r="AT21" i="13"/>
  <c r="AS21" i="13"/>
  <c r="AR21" i="13"/>
  <c r="AQ21" i="13"/>
  <c r="AP21" i="13"/>
  <c r="AO21" i="13"/>
  <c r="AN21" i="13"/>
  <c r="AM21" i="13"/>
  <c r="AL21" i="13"/>
  <c r="AK21" i="13"/>
  <c r="AJ21" i="13"/>
  <c r="AI21" i="13"/>
  <c r="AH21" i="13"/>
  <c r="AG21" i="13"/>
  <c r="AF21" i="13"/>
  <c r="AE21" i="13"/>
  <c r="AD21" i="13"/>
  <c r="AC21" i="13"/>
  <c r="AB21" i="13"/>
  <c r="AA21" i="13"/>
  <c r="Z21" i="13"/>
  <c r="Y21" i="13"/>
  <c r="X21" i="13"/>
  <c r="W21" i="13"/>
  <c r="V21" i="13"/>
  <c r="U21" i="13"/>
  <c r="T21" i="13"/>
  <c r="S21" i="13"/>
  <c r="R21" i="13"/>
  <c r="Q21" i="13"/>
  <c r="P21" i="13"/>
  <c r="O21" i="13"/>
  <c r="N21" i="13"/>
  <c r="M21" i="13"/>
  <c r="L21" i="13"/>
  <c r="K21" i="13"/>
  <c r="J21" i="13"/>
  <c r="I21" i="13"/>
  <c r="H21" i="13"/>
  <c r="G21" i="13"/>
  <c r="F21" i="13"/>
  <c r="D20" i="13"/>
  <c r="C20" i="13"/>
  <c r="B20" i="13" s="1"/>
  <c r="D19" i="13"/>
  <c r="C19" i="13"/>
  <c r="B19" i="13" s="1"/>
  <c r="D18" i="13"/>
  <c r="C18" i="13"/>
  <c r="B18" i="13"/>
  <c r="D17" i="13"/>
  <c r="C17" i="13"/>
  <c r="B17" i="13"/>
  <c r="D16" i="13"/>
  <c r="C16" i="13"/>
  <c r="B16" i="13" s="1"/>
  <c r="D15" i="13"/>
  <c r="C15" i="13"/>
  <c r="B15" i="13" s="1"/>
  <c r="D14" i="13"/>
  <c r="C14" i="13"/>
  <c r="B14" i="13"/>
  <c r="D13" i="13"/>
  <c r="C13" i="13"/>
  <c r="B13" i="13"/>
  <c r="A5" i="13"/>
  <c r="A4" i="13"/>
  <c r="A3" i="13"/>
  <c r="A2" i="13"/>
  <c r="CG152" i="13" l="1"/>
  <c r="CA152" i="13"/>
  <c r="CB59" i="13"/>
  <c r="CH59" i="13"/>
  <c r="CA59" i="13"/>
  <c r="CG59" i="13"/>
  <c r="CG157" i="13"/>
  <c r="CA157" i="13"/>
  <c r="CA164" i="13"/>
  <c r="CG164" i="13"/>
  <c r="CB182" i="13"/>
  <c r="CA182" i="13"/>
  <c r="CH182" i="13"/>
  <c r="CG182" i="13"/>
  <c r="CG153" i="13"/>
  <c r="CA153" i="13"/>
  <c r="CG160" i="13"/>
  <c r="CA160" i="13"/>
  <c r="CG56" i="13"/>
  <c r="CA56" i="13"/>
  <c r="CH56" i="13"/>
  <c r="CB56" i="13"/>
  <c r="CG161" i="13"/>
  <c r="CA161" i="13"/>
  <c r="CG168" i="13"/>
  <c r="CA168" i="13"/>
  <c r="CA150" i="13"/>
  <c r="CG150" i="13"/>
  <c r="CA156" i="13"/>
  <c r="CG156" i="13"/>
  <c r="CG165" i="13"/>
  <c r="CA165" i="13"/>
  <c r="CG183" i="13"/>
  <c r="CB183" i="13"/>
  <c r="CA183" i="13"/>
  <c r="CH183" i="13"/>
  <c r="CB58" i="13"/>
  <c r="CG158" i="13"/>
  <c r="CG162" i="13"/>
  <c r="CB57" i="13"/>
  <c r="CA124" i="13"/>
  <c r="CG181" i="13"/>
  <c r="C21" i="13"/>
  <c r="B21" i="13" s="1"/>
  <c r="CA31" i="13"/>
  <c r="CG57" i="13"/>
  <c r="CH58" i="13"/>
  <c r="CA123" i="13"/>
  <c r="B179" i="13"/>
  <c r="CG180" i="13"/>
  <c r="CH181" i="13"/>
  <c r="CG154" i="13"/>
  <c r="CG166" i="13"/>
  <c r="CB181" i="13"/>
  <c r="CG58" i="13"/>
  <c r="CB180" i="13"/>
  <c r="B55" i="13"/>
  <c r="CB55" i="13" l="1"/>
  <c r="CG55" i="13"/>
  <c r="B295" i="13" s="1"/>
  <c r="B60" i="13"/>
  <c r="A295" i="13" s="1"/>
  <c r="CA55" i="13"/>
  <c r="CH55" i="13"/>
  <c r="CG179" i="13"/>
  <c r="CH179" i="13"/>
  <c r="CB179" i="13"/>
  <c r="B184" i="13"/>
  <c r="CA179" i="13"/>
  <c r="B191" i="1" l="1"/>
  <c r="C183" i="1"/>
  <c r="D183" i="1"/>
  <c r="C182" i="1"/>
  <c r="D182" i="1"/>
  <c r="C181" i="1"/>
  <c r="D181" i="1"/>
  <c r="D180" i="1"/>
  <c r="AR184" i="1"/>
  <c r="AQ184" i="1"/>
  <c r="AP184" i="1"/>
  <c r="AM184" i="1"/>
  <c r="AL184" i="1"/>
  <c r="AJ184" i="1"/>
  <c r="AI184" i="1"/>
  <c r="AH184" i="1"/>
  <c r="AE184" i="1"/>
  <c r="AD184" i="1"/>
  <c r="AB184" i="1"/>
  <c r="Z184" i="1"/>
  <c r="X184" i="1"/>
  <c r="W184" i="1"/>
  <c r="V184" i="1"/>
  <c r="R184" i="1"/>
  <c r="N184" i="1"/>
  <c r="L184" i="1"/>
  <c r="K184" i="1"/>
  <c r="J184" i="1"/>
  <c r="F184" i="1"/>
  <c r="C174" i="1"/>
  <c r="D173" i="1"/>
  <c r="C172" i="1"/>
  <c r="AL169" i="1"/>
  <c r="AH169" i="1"/>
  <c r="AD169" i="1"/>
  <c r="Z169" i="1"/>
  <c r="V169" i="1"/>
  <c r="N169" i="1"/>
  <c r="J169" i="1"/>
  <c r="F169" i="1"/>
  <c r="C170" i="1"/>
  <c r="D165" i="1"/>
  <c r="C164" i="1"/>
  <c r="D161" i="1"/>
  <c r="C160" i="1"/>
  <c r="C158" i="1"/>
  <c r="D156" i="1"/>
  <c r="D154" i="1"/>
  <c r="C151" i="1"/>
  <c r="C150" i="1"/>
  <c r="D150" i="1"/>
  <c r="D117" i="1"/>
  <c r="C108" i="1"/>
  <c r="B108" i="1"/>
  <c r="E100" i="1"/>
  <c r="E92" i="1"/>
  <c r="C92" i="1"/>
  <c r="B92" i="1"/>
  <c r="B67" i="1"/>
  <c r="AS60" i="1"/>
  <c r="U60" i="1"/>
  <c r="D57" i="1"/>
  <c r="AC60" i="1"/>
  <c r="E60" i="1"/>
  <c r="AG60" i="1"/>
  <c r="M60" i="1"/>
  <c r="D42" i="1"/>
  <c r="D38" i="1"/>
  <c r="CJ30" i="1"/>
  <c r="D30" i="1"/>
  <c r="C27" i="1"/>
  <c r="D27" i="1"/>
  <c r="D26" i="1"/>
  <c r="C25" i="1"/>
  <c r="D24" i="1"/>
  <c r="C24" i="1"/>
  <c r="D22" i="1"/>
  <c r="C17" i="1"/>
  <c r="D18" i="1"/>
  <c r="B198" i="1"/>
  <c r="AO184" i="1"/>
  <c r="AN184" i="1"/>
  <c r="AK184" i="1"/>
  <c r="AG184" i="1"/>
  <c r="AF184" i="1"/>
  <c r="AC184" i="1"/>
  <c r="AA184" i="1"/>
  <c r="Y184" i="1"/>
  <c r="U184" i="1"/>
  <c r="T184" i="1"/>
  <c r="S184" i="1"/>
  <c r="Q184" i="1"/>
  <c r="P184" i="1"/>
  <c r="O184" i="1"/>
  <c r="M184" i="1"/>
  <c r="I184" i="1"/>
  <c r="H184" i="1"/>
  <c r="E184" i="1"/>
  <c r="C180" i="1"/>
  <c r="D179" i="1"/>
  <c r="AP169" i="1"/>
  <c r="R169" i="1"/>
  <c r="D167" i="1"/>
  <c r="C167" i="1"/>
  <c r="D163" i="1"/>
  <c r="C162" i="1"/>
  <c r="D151" i="1"/>
  <c r="E108" i="1"/>
  <c r="D108" i="1"/>
  <c r="D100" i="1"/>
  <c r="C100" i="1"/>
  <c r="B100" i="1"/>
  <c r="D92" i="1"/>
  <c r="AK60" i="1"/>
  <c r="Q60" i="1"/>
  <c r="D59" i="1"/>
  <c r="C58" i="1"/>
  <c r="D55" i="1"/>
  <c r="D46" i="1"/>
  <c r="CD30" i="1"/>
  <c r="C26" i="1"/>
  <c r="D25" i="1"/>
  <c r="C23" i="1"/>
  <c r="D20" i="1"/>
  <c r="C19" i="1"/>
  <c r="D15" i="1"/>
  <c r="C15" i="1"/>
  <c r="A5" i="1"/>
  <c r="A4" i="1"/>
  <c r="A3" i="1"/>
  <c r="A2" i="1"/>
  <c r="B231" i="14"/>
  <c r="B198" i="14"/>
  <c r="B191" i="14"/>
  <c r="AR184" i="14"/>
  <c r="AQ184" i="14"/>
  <c r="AP184" i="14"/>
  <c r="AO184" i="14"/>
  <c r="AN184" i="14"/>
  <c r="AM184" i="14"/>
  <c r="AL184" i="14"/>
  <c r="AK184" i="14"/>
  <c r="AJ184" i="14"/>
  <c r="AI184" i="14"/>
  <c r="AH184" i="14"/>
  <c r="AG184" i="14"/>
  <c r="AF184" i="14"/>
  <c r="AE184" i="14"/>
  <c r="AD184" i="14"/>
  <c r="AC184" i="14"/>
  <c r="AB184" i="14"/>
  <c r="AA184" i="14"/>
  <c r="Z184" i="14"/>
  <c r="Y184" i="14"/>
  <c r="X184" i="14"/>
  <c r="W184" i="14"/>
  <c r="V184" i="14"/>
  <c r="U184" i="14"/>
  <c r="T184" i="14"/>
  <c r="S184" i="14"/>
  <c r="R184" i="14"/>
  <c r="Q184" i="14"/>
  <c r="P184" i="14"/>
  <c r="O184" i="14"/>
  <c r="N184" i="14"/>
  <c r="M184" i="14"/>
  <c r="L184" i="14"/>
  <c r="K184" i="14"/>
  <c r="J184" i="14"/>
  <c r="I184" i="14"/>
  <c r="H184" i="14"/>
  <c r="G184" i="14"/>
  <c r="F184" i="14"/>
  <c r="E184" i="14"/>
  <c r="D183" i="14"/>
  <c r="C183" i="14"/>
  <c r="D182" i="14"/>
  <c r="C182" i="14"/>
  <c r="B182" i="14"/>
  <c r="D181" i="14"/>
  <c r="C181" i="14"/>
  <c r="B181" i="14"/>
  <c r="CH181" i="14" s="1"/>
  <c r="D180" i="14"/>
  <c r="C180" i="14"/>
  <c r="D179" i="14"/>
  <c r="C179" i="14"/>
  <c r="D174" i="14"/>
  <c r="C174" i="14"/>
  <c r="B174" i="14"/>
  <c r="D173" i="14"/>
  <c r="B173" i="14" s="1"/>
  <c r="C173" i="14"/>
  <c r="D172" i="14"/>
  <c r="C172" i="14"/>
  <c r="D171" i="14"/>
  <c r="C171" i="14"/>
  <c r="D170" i="14"/>
  <c r="C170" i="14"/>
  <c r="B170" i="14" s="1"/>
  <c r="AS169" i="14"/>
  <c r="AR169" i="14"/>
  <c r="AQ169" i="14"/>
  <c r="AP169" i="14"/>
  <c r="AO169" i="14"/>
  <c r="AN169" i="14"/>
  <c r="AM169" i="14"/>
  <c r="AL169" i="14"/>
  <c r="AK169" i="14"/>
  <c r="AJ169" i="14"/>
  <c r="AI169" i="14"/>
  <c r="AH169" i="14"/>
  <c r="AG169" i="14"/>
  <c r="AF169" i="14"/>
  <c r="AE169" i="14"/>
  <c r="AD169" i="14"/>
  <c r="AC169" i="14"/>
  <c r="AB169" i="14"/>
  <c r="AA169" i="14"/>
  <c r="Z169" i="14"/>
  <c r="Y169" i="14"/>
  <c r="X169" i="14"/>
  <c r="W169" i="14"/>
  <c r="V169" i="14"/>
  <c r="U169" i="14"/>
  <c r="T169" i="14"/>
  <c r="S169" i="14"/>
  <c r="R169" i="14"/>
  <c r="Q169" i="14"/>
  <c r="P169" i="14"/>
  <c r="O169" i="14"/>
  <c r="N169" i="14"/>
  <c r="M169" i="14"/>
  <c r="L169" i="14"/>
  <c r="K169" i="14"/>
  <c r="J169" i="14"/>
  <c r="I169" i="14"/>
  <c r="H169" i="14"/>
  <c r="G169" i="14"/>
  <c r="F169" i="14"/>
  <c r="E169" i="14"/>
  <c r="D168" i="14"/>
  <c r="C168" i="14"/>
  <c r="B168" i="14" s="1"/>
  <c r="D167" i="14"/>
  <c r="C167" i="14"/>
  <c r="D166" i="14"/>
  <c r="B166" i="14" s="1"/>
  <c r="C166" i="14"/>
  <c r="D165" i="14"/>
  <c r="C165" i="14"/>
  <c r="B165" i="14" s="1"/>
  <c r="CA165" i="14" s="1"/>
  <c r="D164" i="14"/>
  <c r="C164" i="14"/>
  <c r="B164" i="14" s="1"/>
  <c r="D163" i="14"/>
  <c r="B163" i="14" s="1"/>
  <c r="C163" i="14"/>
  <c r="D162" i="14"/>
  <c r="C162" i="14"/>
  <c r="B162" i="14" s="1"/>
  <c r="D161" i="14"/>
  <c r="C161" i="14"/>
  <c r="B161" i="14"/>
  <c r="CA161" i="14" s="1"/>
  <c r="D160" i="14"/>
  <c r="C160" i="14"/>
  <c r="B160" i="14" s="1"/>
  <c r="D159" i="14"/>
  <c r="C159" i="14"/>
  <c r="D158" i="14"/>
  <c r="C158" i="14"/>
  <c r="B158" i="14"/>
  <c r="CG158" i="14" s="1"/>
  <c r="D157" i="14"/>
  <c r="C157" i="14"/>
  <c r="B157" i="14"/>
  <c r="CA157" i="14" s="1"/>
  <c r="D156" i="14"/>
  <c r="C156" i="14"/>
  <c r="D155" i="14"/>
  <c r="C155" i="14"/>
  <c r="CA154" i="14"/>
  <c r="D154" i="14"/>
  <c r="C154" i="14"/>
  <c r="B154" i="14"/>
  <c r="CG154" i="14" s="1"/>
  <c r="D153" i="14"/>
  <c r="B153" i="14" s="1"/>
  <c r="CA153" i="14" s="1"/>
  <c r="C153" i="14"/>
  <c r="D152" i="14"/>
  <c r="C152" i="14"/>
  <c r="B152" i="14" s="1"/>
  <c r="D151" i="14"/>
  <c r="C151" i="14"/>
  <c r="CB150" i="14"/>
  <c r="D150" i="14"/>
  <c r="B150" i="14" s="1"/>
  <c r="C150" i="14"/>
  <c r="B124" i="14"/>
  <c r="B123" i="14"/>
  <c r="B122" i="14"/>
  <c r="D118" i="14"/>
  <c r="D117" i="14"/>
  <c r="C113" i="14"/>
  <c r="C112" i="14"/>
  <c r="E108" i="14"/>
  <c r="D108" i="14"/>
  <c r="C108" i="14"/>
  <c r="B108" i="14"/>
  <c r="E100" i="14"/>
  <c r="D100" i="14"/>
  <c r="C100" i="14"/>
  <c r="B100" i="14"/>
  <c r="E92" i="14"/>
  <c r="D92" i="14"/>
  <c r="C92" i="14"/>
  <c r="B92" i="14"/>
  <c r="B74" i="14"/>
  <c r="B67" i="14"/>
  <c r="AU60" i="14"/>
  <c r="AT60" i="14"/>
  <c r="AS60" i="14"/>
  <c r="AR60" i="14"/>
  <c r="AQ60" i="14"/>
  <c r="AP60" i="14"/>
  <c r="AO60" i="14"/>
  <c r="AN60" i="14"/>
  <c r="AM60" i="14"/>
  <c r="AL60" i="14"/>
  <c r="AK60" i="14"/>
  <c r="AJ60" i="14"/>
  <c r="AI60" i="14"/>
  <c r="AH60" i="14"/>
  <c r="AG60" i="14"/>
  <c r="AF60" i="14"/>
  <c r="AE60" i="14"/>
  <c r="AD60" i="14"/>
  <c r="AC60" i="14"/>
  <c r="AB60" i="14"/>
  <c r="AA60" i="14"/>
  <c r="Z60" i="14"/>
  <c r="Y60" i="14"/>
  <c r="X60" i="14"/>
  <c r="W60" i="14"/>
  <c r="V60" i="14"/>
  <c r="U60" i="14"/>
  <c r="T60" i="14"/>
  <c r="S60" i="14"/>
  <c r="R60" i="14"/>
  <c r="Q60" i="14"/>
  <c r="P60" i="14"/>
  <c r="O60" i="14"/>
  <c r="N60" i="14"/>
  <c r="M60" i="14"/>
  <c r="L60" i="14"/>
  <c r="K60" i="14"/>
  <c r="J60" i="14"/>
  <c r="I60" i="14"/>
  <c r="H60" i="14"/>
  <c r="G60" i="14"/>
  <c r="F60" i="14"/>
  <c r="E60" i="14"/>
  <c r="D59" i="14"/>
  <c r="C59" i="14"/>
  <c r="D58" i="14"/>
  <c r="C58" i="14"/>
  <c r="B58" i="14" s="1"/>
  <c r="D57" i="14"/>
  <c r="C57" i="14"/>
  <c r="B57" i="14" s="1"/>
  <c r="D56" i="14"/>
  <c r="C56" i="14"/>
  <c r="B56" i="14"/>
  <c r="D55" i="14"/>
  <c r="C55" i="14"/>
  <c r="D50" i="14"/>
  <c r="D49" i="14"/>
  <c r="D48" i="14"/>
  <c r="D47" i="14"/>
  <c r="D46" i="14"/>
  <c r="D45" i="14"/>
  <c r="D44" i="14"/>
  <c r="D43" i="14"/>
  <c r="D42" i="14"/>
  <c r="D41" i="14"/>
  <c r="D40" i="14"/>
  <c r="D39" i="14"/>
  <c r="D38" i="14"/>
  <c r="D37" i="14"/>
  <c r="D36" i="14"/>
  <c r="D35" i="14"/>
  <c r="D34" i="14"/>
  <c r="D33" i="14"/>
  <c r="D32" i="14"/>
  <c r="D31" i="14"/>
  <c r="CJ30" i="14"/>
  <c r="CI30" i="14"/>
  <c r="CH30" i="14"/>
  <c r="CG30" i="14"/>
  <c r="CD30" i="14"/>
  <c r="CC30" i="14"/>
  <c r="CB30" i="14"/>
  <c r="CA30" i="14"/>
  <c r="D30" i="14"/>
  <c r="D27" i="14"/>
  <c r="B27" i="14" s="1"/>
  <c r="C27" i="14"/>
  <c r="D26" i="14"/>
  <c r="C26" i="14"/>
  <c r="B26" i="14" s="1"/>
  <c r="D25" i="14"/>
  <c r="C25" i="14"/>
  <c r="D24" i="14"/>
  <c r="C24" i="14"/>
  <c r="D23" i="14"/>
  <c r="C23" i="14"/>
  <c r="B23" i="14"/>
  <c r="D22" i="14"/>
  <c r="C22" i="14"/>
  <c r="B22" i="14"/>
  <c r="AT21" i="14"/>
  <c r="AS21" i="14"/>
  <c r="AR21" i="14"/>
  <c r="AQ21" i="14"/>
  <c r="AP21" i="14"/>
  <c r="AO21" i="14"/>
  <c r="AN21" i="14"/>
  <c r="AM21" i="14"/>
  <c r="AL21" i="14"/>
  <c r="AK21" i="14"/>
  <c r="AJ21" i="14"/>
  <c r="AI21" i="14"/>
  <c r="AH21" i="14"/>
  <c r="AG21" i="14"/>
  <c r="AF21" i="14"/>
  <c r="AE21" i="14"/>
  <c r="AD21" i="14"/>
  <c r="AC21" i="14"/>
  <c r="AB21" i="14"/>
  <c r="AA21" i="14"/>
  <c r="Z21" i="14"/>
  <c r="Y21" i="14"/>
  <c r="X21" i="14"/>
  <c r="W21" i="14"/>
  <c r="V21" i="14"/>
  <c r="U21" i="14"/>
  <c r="T21" i="14"/>
  <c r="S21" i="14"/>
  <c r="R21" i="14"/>
  <c r="Q21" i="14"/>
  <c r="P21" i="14"/>
  <c r="O21" i="14"/>
  <c r="N21" i="14"/>
  <c r="M21" i="14"/>
  <c r="L21" i="14"/>
  <c r="K21" i="14"/>
  <c r="J21" i="14"/>
  <c r="I21" i="14"/>
  <c r="H21" i="14"/>
  <c r="G21" i="14"/>
  <c r="F21" i="14"/>
  <c r="E21" i="14"/>
  <c r="D20" i="14"/>
  <c r="C20" i="14"/>
  <c r="B20" i="14"/>
  <c r="D19" i="14"/>
  <c r="C19" i="14"/>
  <c r="D18" i="14"/>
  <c r="C18" i="14"/>
  <c r="B18" i="14" s="1"/>
  <c r="D17" i="14"/>
  <c r="C17" i="14"/>
  <c r="B17" i="14"/>
  <c r="D16" i="14"/>
  <c r="B16" i="14" s="1"/>
  <c r="C16" i="14"/>
  <c r="D15" i="14"/>
  <c r="C15" i="14"/>
  <c r="D14" i="14"/>
  <c r="C14" i="14"/>
  <c r="B14" i="14" s="1"/>
  <c r="D13" i="14"/>
  <c r="C13" i="14"/>
  <c r="B13" i="14" s="1"/>
  <c r="A5" i="14"/>
  <c r="A4" i="14"/>
  <c r="A3" i="14"/>
  <c r="A2" i="14"/>
  <c r="B167" i="1" l="1"/>
  <c r="B151" i="1"/>
  <c r="B25" i="1"/>
  <c r="CG162" i="14"/>
  <c r="CA162" i="14"/>
  <c r="CG166" i="14"/>
  <c r="CA166" i="14"/>
  <c r="D13" i="1"/>
  <c r="B27" i="1"/>
  <c r="B150" i="1"/>
  <c r="CG150" i="1" s="1"/>
  <c r="B15" i="14"/>
  <c r="B59" i="14"/>
  <c r="B159" i="14"/>
  <c r="CG159" i="14" s="1"/>
  <c r="B172" i="14"/>
  <c r="D23" i="1"/>
  <c r="B23" i="1" s="1"/>
  <c r="D19" i="1"/>
  <c r="B19" i="1" s="1"/>
  <c r="D17" i="1"/>
  <c r="B17" i="1" s="1"/>
  <c r="D34" i="1"/>
  <c r="D50" i="1"/>
  <c r="B74" i="1"/>
  <c r="C112" i="1"/>
  <c r="C113" i="1"/>
  <c r="D118" i="1"/>
  <c r="B122" i="1"/>
  <c r="C179" i="1"/>
  <c r="C184" i="1" s="1"/>
  <c r="G184" i="1"/>
  <c r="B25" i="14"/>
  <c r="B155" i="14"/>
  <c r="CG155" i="14" s="1"/>
  <c r="C56" i="1"/>
  <c r="D171" i="1"/>
  <c r="C20" i="1"/>
  <c r="B20" i="1" s="1"/>
  <c r="C18" i="1"/>
  <c r="B18" i="1" s="1"/>
  <c r="C16" i="1"/>
  <c r="C14" i="1"/>
  <c r="CH30" i="1"/>
  <c r="CG30" i="1"/>
  <c r="D33" i="1"/>
  <c r="D35" i="1"/>
  <c r="D37" i="1"/>
  <c r="D39" i="1"/>
  <c r="D41" i="1"/>
  <c r="D43" i="1"/>
  <c r="D45" i="1"/>
  <c r="D47" i="1"/>
  <c r="D49" i="1"/>
  <c r="C55" i="1"/>
  <c r="B55" i="1" s="1"/>
  <c r="I60" i="1"/>
  <c r="Y60" i="1"/>
  <c r="AO60" i="1"/>
  <c r="F60" i="1"/>
  <c r="J60" i="1"/>
  <c r="N60" i="1"/>
  <c r="R60" i="1"/>
  <c r="V60" i="1"/>
  <c r="Z60" i="1"/>
  <c r="AD60" i="1"/>
  <c r="AH60" i="1"/>
  <c r="AL60" i="1"/>
  <c r="AP60" i="1"/>
  <c r="AT60" i="1"/>
  <c r="G60" i="1"/>
  <c r="K60" i="1"/>
  <c r="O60" i="1"/>
  <c r="S60" i="1"/>
  <c r="W60" i="1"/>
  <c r="AA60" i="1"/>
  <c r="AE60" i="1"/>
  <c r="AI60" i="1"/>
  <c r="AM60" i="1"/>
  <c r="AQ60" i="1"/>
  <c r="AU60" i="1"/>
  <c r="D58" i="1"/>
  <c r="B58" i="1" s="1"/>
  <c r="L60" i="1"/>
  <c r="P60" i="1"/>
  <c r="T60" i="1"/>
  <c r="X60" i="1"/>
  <c r="AB60" i="1"/>
  <c r="AF60" i="1"/>
  <c r="AJ60" i="1"/>
  <c r="AN60" i="1"/>
  <c r="AR60" i="1"/>
  <c r="C59" i="1"/>
  <c r="B59" i="1" s="1"/>
  <c r="D152" i="1"/>
  <c r="C153" i="1"/>
  <c r="C155" i="1"/>
  <c r="C157" i="1"/>
  <c r="D158" i="1"/>
  <c r="B158" i="1" s="1"/>
  <c r="CA158" i="1" s="1"/>
  <c r="C159" i="1"/>
  <c r="D160" i="1"/>
  <c r="B160" i="1" s="1"/>
  <c r="C161" i="1"/>
  <c r="B161" i="1" s="1"/>
  <c r="CG161" i="1" s="1"/>
  <c r="D162" i="1"/>
  <c r="B162" i="1" s="1"/>
  <c r="CA162" i="1" s="1"/>
  <c r="C163" i="1"/>
  <c r="B163" i="1" s="1"/>
  <c r="CG163" i="1" s="1"/>
  <c r="D164" i="1"/>
  <c r="B164" i="1" s="1"/>
  <c r="C165" i="1"/>
  <c r="B165" i="1" s="1"/>
  <c r="CG165" i="1" s="1"/>
  <c r="D166" i="1"/>
  <c r="D168" i="1"/>
  <c r="B19" i="14"/>
  <c r="B151" i="14"/>
  <c r="B156" i="14"/>
  <c r="CG156" i="14" s="1"/>
  <c r="CA158" i="14"/>
  <c r="B167" i="14"/>
  <c r="CA181" i="14"/>
  <c r="B183" i="14"/>
  <c r="CH183" i="14" s="1"/>
  <c r="C22" i="1"/>
  <c r="C21" i="1" s="1"/>
  <c r="D56" i="1"/>
  <c r="D16" i="1"/>
  <c r="D14" i="1"/>
  <c r="CI30" i="1"/>
  <c r="D32" i="1"/>
  <c r="D36" i="1"/>
  <c r="D40" i="1"/>
  <c r="D44" i="1"/>
  <c r="D48" i="1"/>
  <c r="B123" i="1"/>
  <c r="B124" i="1"/>
  <c r="CB150" i="1"/>
  <c r="C152" i="1"/>
  <c r="D153" i="1"/>
  <c r="C154" i="1"/>
  <c r="B154" i="1" s="1"/>
  <c r="CG154" i="1" s="1"/>
  <c r="D155" i="1"/>
  <c r="C156" i="1"/>
  <c r="B156" i="1" s="1"/>
  <c r="CG156" i="1" s="1"/>
  <c r="D157" i="1"/>
  <c r="D159" i="1"/>
  <c r="C166" i="1"/>
  <c r="C168" i="1"/>
  <c r="D170" i="1"/>
  <c r="B170" i="1" s="1"/>
  <c r="C171" i="1"/>
  <c r="I169" i="1"/>
  <c r="M169" i="1"/>
  <c r="Q169" i="1"/>
  <c r="U169" i="1"/>
  <c r="Y169" i="1"/>
  <c r="AC169" i="1"/>
  <c r="AG169" i="1"/>
  <c r="AK169" i="1"/>
  <c r="AO169" i="1"/>
  <c r="AS169" i="1"/>
  <c r="D172" i="1"/>
  <c r="B172" i="1" s="1"/>
  <c r="L169" i="1"/>
  <c r="P169" i="1"/>
  <c r="T169" i="1"/>
  <c r="X169" i="1"/>
  <c r="AB169" i="1"/>
  <c r="AF169" i="1"/>
  <c r="AJ169" i="1"/>
  <c r="AN169" i="1"/>
  <c r="AR169" i="1"/>
  <c r="C173" i="1"/>
  <c r="B173" i="1" s="1"/>
  <c r="K169" i="1"/>
  <c r="O169" i="1"/>
  <c r="S169" i="1"/>
  <c r="W169" i="1"/>
  <c r="AA169" i="1"/>
  <c r="AE169" i="1"/>
  <c r="AI169" i="1"/>
  <c r="AM169" i="1"/>
  <c r="AQ169" i="1"/>
  <c r="D174" i="1"/>
  <c r="B174" i="1" s="1"/>
  <c r="B231" i="1"/>
  <c r="B183" i="1"/>
  <c r="CH183" i="1" s="1"/>
  <c r="B181" i="1"/>
  <c r="CB181" i="1" s="1"/>
  <c r="B182" i="1"/>
  <c r="CG182" i="1" s="1"/>
  <c r="D184" i="1"/>
  <c r="B180" i="1"/>
  <c r="CB180" i="1" s="1"/>
  <c r="G169" i="1"/>
  <c r="H169" i="1"/>
  <c r="E169" i="1"/>
  <c r="H60" i="1"/>
  <c r="C57" i="1"/>
  <c r="B57" i="1" s="1"/>
  <c r="CA30" i="1"/>
  <c r="D31" i="1"/>
  <c r="CB30" i="1"/>
  <c r="CC30" i="1"/>
  <c r="B26" i="1"/>
  <c r="B15" i="1"/>
  <c r="C13" i="1"/>
  <c r="CA151" i="1"/>
  <c r="CG151" i="1"/>
  <c r="CA167" i="1"/>
  <c r="CG167" i="1"/>
  <c r="CA182" i="1"/>
  <c r="B24" i="1"/>
  <c r="CA161" i="1"/>
  <c r="CG31" i="14"/>
  <c r="CA31" i="14"/>
  <c r="CA150" i="14"/>
  <c r="CG150" i="14"/>
  <c r="CA183" i="14"/>
  <c r="B24" i="14"/>
  <c r="C21" i="14"/>
  <c r="B21" i="14" s="1"/>
  <c r="D60" i="14"/>
  <c r="B55" i="14"/>
  <c r="CG151" i="14"/>
  <c r="CA151" i="14"/>
  <c r="CA159" i="14"/>
  <c r="CG163" i="14"/>
  <c r="CA163" i="14"/>
  <c r="CG167" i="14"/>
  <c r="CA167" i="14"/>
  <c r="B171" i="14"/>
  <c r="B169" i="14" s="1"/>
  <c r="C169" i="14"/>
  <c r="CA182" i="14"/>
  <c r="CH182" i="14"/>
  <c r="CG182" i="14"/>
  <c r="CB182" i="14"/>
  <c r="D21" i="14"/>
  <c r="CG152" i="14"/>
  <c r="CA152" i="14"/>
  <c r="CG160" i="14"/>
  <c r="CA160" i="14"/>
  <c r="CG164" i="14"/>
  <c r="CA164" i="14"/>
  <c r="CG168" i="14"/>
  <c r="CA168" i="14"/>
  <c r="D169" i="14"/>
  <c r="C60" i="14"/>
  <c r="CG153" i="14"/>
  <c r="CG157" i="14"/>
  <c r="CG161" i="14"/>
  <c r="CG165" i="14"/>
  <c r="C184" i="14"/>
  <c r="B179" i="14"/>
  <c r="B180" i="14"/>
  <c r="D184" i="14"/>
  <c r="CB181" i="14"/>
  <c r="CG181" i="14"/>
  <c r="B171" i="1" l="1"/>
  <c r="CA165" i="1"/>
  <c r="D60" i="1"/>
  <c r="B152" i="1"/>
  <c r="CA152" i="1" s="1"/>
  <c r="CA181" i="1"/>
  <c r="CG158" i="1"/>
  <c r="B153" i="1"/>
  <c r="CG153" i="1" s="1"/>
  <c r="CH181" i="1"/>
  <c r="CG162" i="1"/>
  <c r="CA163" i="1"/>
  <c r="B22" i="1"/>
  <c r="B13" i="1"/>
  <c r="CA31" i="1" s="1"/>
  <c r="CA183" i="1"/>
  <c r="CA180" i="1"/>
  <c r="B179" i="1"/>
  <c r="CB179" i="1" s="1"/>
  <c r="D169" i="1"/>
  <c r="CG164" i="1"/>
  <c r="CA164" i="1"/>
  <c r="CA156" i="1"/>
  <c r="B168" i="1"/>
  <c r="CA168" i="1" s="1"/>
  <c r="CA150" i="1"/>
  <c r="D21" i="1"/>
  <c r="B21" i="1" s="1"/>
  <c r="B16" i="1"/>
  <c r="CG160" i="1"/>
  <c r="CA160" i="1"/>
  <c r="B155" i="1"/>
  <c r="CA156" i="14"/>
  <c r="CB183" i="14"/>
  <c r="B169" i="1"/>
  <c r="C169" i="1"/>
  <c r="B159" i="1"/>
  <c r="CA155" i="14"/>
  <c r="B60" i="14"/>
  <c r="CG183" i="14"/>
  <c r="CG183" i="1"/>
  <c r="CG180" i="1"/>
  <c r="B56" i="1"/>
  <c r="B60" i="1" s="1"/>
  <c r="B166" i="1"/>
  <c r="CB183" i="1"/>
  <c r="CH180" i="1"/>
  <c r="B157" i="1"/>
  <c r="B14" i="1"/>
  <c r="CB182" i="1"/>
  <c r="CG181" i="1"/>
  <c r="CH182" i="1"/>
  <c r="CA154" i="1"/>
  <c r="C60" i="1"/>
  <c r="CB179" i="14"/>
  <c r="B184" i="14"/>
  <c r="CA179" i="14"/>
  <c r="CH179" i="14"/>
  <c r="CG179" i="14"/>
  <c r="B295" i="14" s="1"/>
  <c r="CG180" i="14"/>
  <c r="CB180" i="14"/>
  <c r="CA180" i="14"/>
  <c r="CH180" i="14"/>
  <c r="CG152" i="1" l="1"/>
  <c r="CG31" i="1"/>
  <c r="CA153" i="1"/>
  <c r="CG179" i="1"/>
  <c r="CA179" i="1"/>
  <c r="CH179" i="1"/>
  <c r="B184" i="1"/>
  <c r="A295" i="1" s="1"/>
  <c r="CG168" i="1"/>
  <c r="CG166" i="1"/>
  <c r="CA166" i="1"/>
  <c r="CA159" i="1"/>
  <c r="CG159" i="1"/>
  <c r="A295" i="14"/>
  <c r="CG157" i="1"/>
  <c r="CA157" i="1"/>
  <c r="CG155" i="1"/>
  <c r="CA155" i="1"/>
  <c r="B231" i="5"/>
  <c r="B198" i="5"/>
  <c r="B191" i="5"/>
  <c r="AR184" i="5"/>
  <c r="AQ184" i="5"/>
  <c r="AP184" i="5"/>
  <c r="AO184" i="5"/>
  <c r="AN184" i="5"/>
  <c r="AM184" i="5"/>
  <c r="AL184" i="5"/>
  <c r="AK184" i="5"/>
  <c r="AJ184" i="5"/>
  <c r="AI184" i="5"/>
  <c r="AH184" i="5"/>
  <c r="AG184" i="5"/>
  <c r="AF184" i="5"/>
  <c r="AE184" i="5"/>
  <c r="AD184" i="5"/>
  <c r="AC184" i="5"/>
  <c r="AB184" i="5"/>
  <c r="AA184" i="5"/>
  <c r="Z184" i="5"/>
  <c r="Y184" i="5"/>
  <c r="X184" i="5"/>
  <c r="W184" i="5"/>
  <c r="V184" i="5"/>
  <c r="U184" i="5"/>
  <c r="T184" i="5"/>
  <c r="S184" i="5"/>
  <c r="R184" i="5"/>
  <c r="Q184" i="5"/>
  <c r="P184" i="5"/>
  <c r="O184" i="5"/>
  <c r="N184" i="5"/>
  <c r="M184" i="5"/>
  <c r="L184" i="5"/>
  <c r="K184" i="5"/>
  <c r="J184" i="5"/>
  <c r="I184" i="5"/>
  <c r="H184" i="5"/>
  <c r="G184" i="5"/>
  <c r="F184" i="5"/>
  <c r="E184" i="5"/>
  <c r="D183" i="5"/>
  <c r="C183" i="5"/>
  <c r="B183" i="5" s="1"/>
  <c r="D182" i="5"/>
  <c r="C182" i="5"/>
  <c r="D181" i="5"/>
  <c r="C181" i="5"/>
  <c r="D180" i="5"/>
  <c r="C180" i="5"/>
  <c r="B180" i="5"/>
  <c r="CA180" i="5" s="1"/>
  <c r="D179" i="5"/>
  <c r="C179" i="5"/>
  <c r="B179" i="5"/>
  <c r="CH179" i="5" s="1"/>
  <c r="D174" i="5"/>
  <c r="C174" i="5"/>
  <c r="D173" i="5"/>
  <c r="C173" i="5"/>
  <c r="B173" i="5" s="1"/>
  <c r="D172" i="5"/>
  <c r="C172" i="5"/>
  <c r="B172" i="5"/>
  <c r="D171" i="5"/>
  <c r="B171" i="5" s="1"/>
  <c r="C171" i="5"/>
  <c r="D170" i="5"/>
  <c r="C170" i="5"/>
  <c r="AS169" i="5"/>
  <c r="AR169" i="5"/>
  <c r="AQ169" i="5"/>
  <c r="AP169" i="5"/>
  <c r="AO169" i="5"/>
  <c r="AN169" i="5"/>
  <c r="AM169" i="5"/>
  <c r="AL169" i="5"/>
  <c r="AK169" i="5"/>
  <c r="AJ169" i="5"/>
  <c r="AI169" i="5"/>
  <c r="AH169" i="5"/>
  <c r="AG169" i="5"/>
  <c r="AF169" i="5"/>
  <c r="AE169" i="5"/>
  <c r="AD169" i="5"/>
  <c r="AC169" i="5"/>
  <c r="AB169" i="5"/>
  <c r="AA169" i="5"/>
  <c r="Z169" i="5"/>
  <c r="Y169" i="5"/>
  <c r="X169" i="5"/>
  <c r="W169" i="5"/>
  <c r="V169" i="5"/>
  <c r="U169" i="5"/>
  <c r="T169" i="5"/>
  <c r="S169" i="5"/>
  <c r="R169" i="5"/>
  <c r="Q169" i="5"/>
  <c r="P169" i="5"/>
  <c r="O169" i="5"/>
  <c r="N169" i="5"/>
  <c r="M169" i="5"/>
  <c r="L169" i="5"/>
  <c r="K169" i="5"/>
  <c r="J169" i="5"/>
  <c r="I169" i="5"/>
  <c r="H169" i="5"/>
  <c r="G169" i="5"/>
  <c r="F169" i="5"/>
  <c r="E169" i="5"/>
  <c r="D168" i="5"/>
  <c r="B168" i="5" s="1"/>
  <c r="C168" i="5"/>
  <c r="D167" i="5"/>
  <c r="C167" i="5"/>
  <c r="B167" i="5" s="1"/>
  <c r="CA167" i="5" s="1"/>
  <c r="D166" i="5"/>
  <c r="C166" i="5"/>
  <c r="B166" i="5" s="1"/>
  <c r="D165" i="5"/>
  <c r="B165" i="5" s="1"/>
  <c r="C165" i="5"/>
  <c r="D164" i="5"/>
  <c r="C164" i="5"/>
  <c r="B164" i="5" s="1"/>
  <c r="D163" i="5"/>
  <c r="C163" i="5"/>
  <c r="B163" i="5"/>
  <c r="CA163" i="5" s="1"/>
  <c r="D162" i="5"/>
  <c r="C162" i="5"/>
  <c r="B162" i="5" s="1"/>
  <c r="D161" i="5"/>
  <c r="C161" i="5"/>
  <c r="D160" i="5"/>
  <c r="C160" i="5"/>
  <c r="B160" i="5"/>
  <c r="CG160" i="5" s="1"/>
  <c r="D159" i="5"/>
  <c r="C159" i="5"/>
  <c r="B159" i="5"/>
  <c r="CA159" i="5" s="1"/>
  <c r="D158" i="5"/>
  <c r="C158" i="5"/>
  <c r="D157" i="5"/>
  <c r="C157" i="5"/>
  <c r="CA156" i="5"/>
  <c r="D156" i="5"/>
  <c r="C156" i="5"/>
  <c r="B156" i="5"/>
  <c r="CG156" i="5" s="1"/>
  <c r="D155" i="5"/>
  <c r="B155" i="5" s="1"/>
  <c r="C155" i="5"/>
  <c r="D154" i="5"/>
  <c r="C154" i="5"/>
  <c r="B154" i="5" s="1"/>
  <c r="D153" i="5"/>
  <c r="C153" i="5"/>
  <c r="D152" i="5"/>
  <c r="B152" i="5" s="1"/>
  <c r="C152" i="5"/>
  <c r="D151" i="5"/>
  <c r="C151" i="5"/>
  <c r="B151" i="5" s="1"/>
  <c r="CA151" i="5" s="1"/>
  <c r="D150" i="5"/>
  <c r="C150" i="5"/>
  <c r="B150" i="5" s="1"/>
  <c r="B124" i="5"/>
  <c r="B123" i="5"/>
  <c r="B122" i="5"/>
  <c r="D118" i="5"/>
  <c r="D117" i="5"/>
  <c r="C113" i="5"/>
  <c r="C112" i="5"/>
  <c r="E108" i="5"/>
  <c r="D108" i="5"/>
  <c r="C108" i="5"/>
  <c r="B108" i="5"/>
  <c r="E100" i="5"/>
  <c r="D100" i="5"/>
  <c r="C100" i="5"/>
  <c r="B100" i="5"/>
  <c r="E92" i="5"/>
  <c r="D92" i="5"/>
  <c r="C92" i="5"/>
  <c r="B92" i="5"/>
  <c r="B74" i="5"/>
  <c r="B67" i="5"/>
  <c r="AU60" i="5"/>
  <c r="AT60" i="5"/>
  <c r="AS60" i="5"/>
  <c r="AR60" i="5"/>
  <c r="AQ60" i="5"/>
  <c r="AP60" i="5"/>
  <c r="AO60" i="5"/>
  <c r="AN60" i="5"/>
  <c r="AM60" i="5"/>
  <c r="AL60" i="5"/>
  <c r="AK60" i="5"/>
  <c r="AJ60" i="5"/>
  <c r="AI60" i="5"/>
  <c r="AH60" i="5"/>
  <c r="AG60" i="5"/>
  <c r="AF60" i="5"/>
  <c r="AE60" i="5"/>
  <c r="AD60" i="5"/>
  <c r="AC60" i="5"/>
  <c r="AB60" i="5"/>
  <c r="AA60" i="5"/>
  <c r="Z60" i="5"/>
  <c r="Y60" i="5"/>
  <c r="X60" i="5"/>
  <c r="W60" i="5"/>
  <c r="V60" i="5"/>
  <c r="U60" i="5"/>
  <c r="T60" i="5"/>
  <c r="S60" i="5"/>
  <c r="R60" i="5"/>
  <c r="Q60" i="5"/>
  <c r="P60" i="5"/>
  <c r="O60" i="5"/>
  <c r="N60" i="5"/>
  <c r="M60" i="5"/>
  <c r="L60" i="5"/>
  <c r="K60" i="5"/>
  <c r="J60" i="5"/>
  <c r="I60" i="5"/>
  <c r="H60" i="5"/>
  <c r="G60" i="5"/>
  <c r="F60" i="5"/>
  <c r="E60" i="5"/>
  <c r="D59" i="5"/>
  <c r="B59" i="5" s="1"/>
  <c r="C59" i="5"/>
  <c r="D58" i="5"/>
  <c r="C58" i="5"/>
  <c r="D57" i="5"/>
  <c r="C57" i="5"/>
  <c r="B57" i="5" s="1"/>
  <c r="D56" i="5"/>
  <c r="C56" i="5"/>
  <c r="C60" i="5" s="1"/>
  <c r="D55" i="5"/>
  <c r="C55" i="5"/>
  <c r="B55" i="5"/>
  <c r="D50" i="5"/>
  <c r="D49" i="5"/>
  <c r="D48" i="5"/>
  <c r="D47" i="5"/>
  <c r="D46" i="5"/>
  <c r="D45" i="5"/>
  <c r="D44" i="5"/>
  <c r="D43" i="5"/>
  <c r="D42" i="5"/>
  <c r="D41" i="5"/>
  <c r="D40" i="5"/>
  <c r="D39" i="5"/>
  <c r="D38" i="5"/>
  <c r="D37" i="5"/>
  <c r="D36" i="5"/>
  <c r="D35" i="5"/>
  <c r="D34" i="5"/>
  <c r="D33" i="5"/>
  <c r="D32" i="5"/>
  <c r="D31" i="5"/>
  <c r="CJ30" i="5"/>
  <c r="CI30" i="5"/>
  <c r="CH30" i="5"/>
  <c r="CG30" i="5"/>
  <c r="CD30" i="5"/>
  <c r="CC30" i="5"/>
  <c r="CB30" i="5"/>
  <c r="CA30" i="5"/>
  <c r="D30" i="5"/>
  <c r="D27" i="5"/>
  <c r="C27" i="5"/>
  <c r="B27" i="5" s="1"/>
  <c r="D26" i="5"/>
  <c r="B26" i="5" s="1"/>
  <c r="C26" i="5"/>
  <c r="D25" i="5"/>
  <c r="C25" i="5"/>
  <c r="B25" i="5" s="1"/>
  <c r="D24" i="5"/>
  <c r="C24" i="5"/>
  <c r="D23" i="5"/>
  <c r="C23" i="5"/>
  <c r="D22" i="5"/>
  <c r="C22" i="5"/>
  <c r="B22" i="5"/>
  <c r="AT21" i="5"/>
  <c r="AS21" i="5"/>
  <c r="AR21" i="5"/>
  <c r="AQ21" i="5"/>
  <c r="AP21" i="5"/>
  <c r="AO21" i="5"/>
  <c r="AN21" i="5"/>
  <c r="AM21" i="5"/>
  <c r="AL21" i="5"/>
  <c r="AK21" i="5"/>
  <c r="AJ21" i="5"/>
  <c r="AI21" i="5"/>
  <c r="AH21" i="5"/>
  <c r="AG21" i="5"/>
  <c r="AF21" i="5"/>
  <c r="AE21" i="5"/>
  <c r="AD21" i="5"/>
  <c r="AC21" i="5"/>
  <c r="AB21" i="5"/>
  <c r="AA21" i="5"/>
  <c r="Z21" i="5"/>
  <c r="Y21" i="5"/>
  <c r="X21" i="5"/>
  <c r="W21" i="5"/>
  <c r="V21" i="5"/>
  <c r="U21" i="5"/>
  <c r="T21" i="5"/>
  <c r="S21" i="5"/>
  <c r="R21" i="5"/>
  <c r="Q21" i="5"/>
  <c r="P21" i="5"/>
  <c r="O21" i="5"/>
  <c r="N21" i="5"/>
  <c r="M21" i="5"/>
  <c r="L21" i="5"/>
  <c r="K21" i="5"/>
  <c r="J21" i="5"/>
  <c r="I21" i="5"/>
  <c r="H21" i="5"/>
  <c r="G21" i="5"/>
  <c r="F21" i="5"/>
  <c r="D20" i="5"/>
  <c r="B20" i="5" s="1"/>
  <c r="C20" i="5"/>
  <c r="D19" i="5"/>
  <c r="C19" i="5"/>
  <c r="B19" i="5" s="1"/>
  <c r="D18" i="5"/>
  <c r="C18" i="5"/>
  <c r="D17" i="5"/>
  <c r="C17" i="5"/>
  <c r="D16" i="5"/>
  <c r="C16" i="5"/>
  <c r="B16" i="5"/>
  <c r="D15" i="5"/>
  <c r="C15" i="5"/>
  <c r="B15" i="5"/>
  <c r="D14" i="5"/>
  <c r="B14" i="5" s="1"/>
  <c r="C14" i="5"/>
  <c r="D13" i="5"/>
  <c r="C13" i="5"/>
  <c r="B13" i="5" s="1"/>
  <c r="CA31" i="5" s="1"/>
  <c r="A5" i="5"/>
  <c r="A4" i="5"/>
  <c r="A3" i="5"/>
  <c r="A2" i="5"/>
  <c r="B295" i="1" l="1"/>
  <c r="CG152" i="5"/>
  <c r="CA152" i="5"/>
  <c r="CG164" i="5"/>
  <c r="CA164" i="5"/>
  <c r="CH183" i="5"/>
  <c r="CA183" i="5"/>
  <c r="CG168" i="5"/>
  <c r="CA168" i="5"/>
  <c r="C21" i="5"/>
  <c r="D60" i="5"/>
  <c r="B58" i="5"/>
  <c r="B60" i="5" s="1"/>
  <c r="B161" i="5"/>
  <c r="CG161" i="5" s="1"/>
  <c r="B170" i="5"/>
  <c r="C184" i="5"/>
  <c r="B18" i="5"/>
  <c r="B157" i="5"/>
  <c r="CA157" i="5" s="1"/>
  <c r="D169" i="5"/>
  <c r="D184" i="5"/>
  <c r="B182" i="5"/>
  <c r="CB182" i="5" s="1"/>
  <c r="B17" i="5"/>
  <c r="B23" i="5"/>
  <c r="B56" i="5"/>
  <c r="B153" i="5"/>
  <c r="CA153" i="5" s="1"/>
  <c r="B158" i="5"/>
  <c r="CG158" i="5" s="1"/>
  <c r="CA160" i="5"/>
  <c r="C169" i="5"/>
  <c r="B174" i="5"/>
  <c r="B169" i="5" s="1"/>
  <c r="CA179" i="5"/>
  <c r="B181" i="5"/>
  <c r="CA155" i="5"/>
  <c r="CG155" i="5"/>
  <c r="CG157" i="5"/>
  <c r="CG162" i="5"/>
  <c r="CA162" i="5"/>
  <c r="CG182" i="5"/>
  <c r="CH182" i="5"/>
  <c r="B24" i="5"/>
  <c r="D21" i="5"/>
  <c r="CB181" i="5"/>
  <c r="CA181" i="5"/>
  <c r="CH181" i="5"/>
  <c r="CG181" i="5"/>
  <c r="CG150" i="5"/>
  <c r="CG153" i="5"/>
  <c r="CA150" i="5"/>
  <c r="CG154" i="5"/>
  <c r="CA154" i="5"/>
  <c r="CG165" i="5"/>
  <c r="CA165" i="5"/>
  <c r="CG31" i="5"/>
  <c r="B21" i="5"/>
  <c r="CG151" i="5"/>
  <c r="CG166" i="5"/>
  <c r="CA166" i="5"/>
  <c r="CG159" i="5"/>
  <c r="CG163" i="5"/>
  <c r="CG167" i="5"/>
  <c r="CB180" i="5"/>
  <c r="B184" i="5"/>
  <c r="CB179" i="5"/>
  <c r="CG180" i="5"/>
  <c r="CB183" i="5"/>
  <c r="CG179" i="5"/>
  <c r="CH180" i="5"/>
  <c r="CG183" i="5"/>
  <c r="B295" i="5" l="1"/>
  <c r="A295" i="5"/>
  <c r="CA161" i="5"/>
  <c r="CA158" i="5"/>
  <c r="CA182" i="5"/>
  <c r="B231" i="6"/>
  <c r="B198" i="6"/>
  <c r="B191" i="6"/>
  <c r="AR184" i="6"/>
  <c r="AQ184" i="6"/>
  <c r="AP184" i="6"/>
  <c r="AO184" i="6"/>
  <c r="AN184" i="6"/>
  <c r="AM184" i="6"/>
  <c r="AL184" i="6"/>
  <c r="AK184" i="6"/>
  <c r="AJ184" i="6"/>
  <c r="AI184" i="6"/>
  <c r="AH184" i="6"/>
  <c r="AG184" i="6"/>
  <c r="AF184" i="6"/>
  <c r="AE184" i="6"/>
  <c r="AD184" i="6"/>
  <c r="AC184" i="6"/>
  <c r="AB184" i="6"/>
  <c r="AA184" i="6"/>
  <c r="Z184" i="6"/>
  <c r="Y184" i="6"/>
  <c r="X184" i="6"/>
  <c r="W184" i="6"/>
  <c r="V184" i="6"/>
  <c r="U184" i="6"/>
  <c r="T184" i="6"/>
  <c r="S184" i="6"/>
  <c r="R184" i="6"/>
  <c r="Q184" i="6"/>
  <c r="P184" i="6"/>
  <c r="O184" i="6"/>
  <c r="N184" i="6"/>
  <c r="M184" i="6"/>
  <c r="L184" i="6"/>
  <c r="K184" i="6"/>
  <c r="J184" i="6"/>
  <c r="I184" i="6"/>
  <c r="H184" i="6"/>
  <c r="G184" i="6"/>
  <c r="F184" i="6"/>
  <c r="E184" i="6"/>
  <c r="D183" i="6"/>
  <c r="C183" i="6"/>
  <c r="B183" i="6" s="1"/>
  <c r="D182" i="6"/>
  <c r="C182" i="6"/>
  <c r="B182" i="6" s="1"/>
  <c r="CG182" i="6" s="1"/>
  <c r="D181" i="6"/>
  <c r="C181" i="6"/>
  <c r="B181" i="6" s="1"/>
  <c r="D180" i="6"/>
  <c r="D184" i="6" s="1"/>
  <c r="C180" i="6"/>
  <c r="D179" i="6"/>
  <c r="C179" i="6"/>
  <c r="D174" i="6"/>
  <c r="B174" i="6" s="1"/>
  <c r="C174" i="6"/>
  <c r="D173" i="6"/>
  <c r="C173" i="6"/>
  <c r="B173" i="6" s="1"/>
  <c r="D172" i="6"/>
  <c r="C172" i="6"/>
  <c r="B172" i="6" s="1"/>
  <c r="D171" i="6"/>
  <c r="C171" i="6"/>
  <c r="C169" i="6" s="1"/>
  <c r="D170" i="6"/>
  <c r="C170" i="6"/>
  <c r="B170" i="6"/>
  <c r="AS169" i="6"/>
  <c r="AR169" i="6"/>
  <c r="AQ169" i="6"/>
  <c r="AP169" i="6"/>
  <c r="AO169" i="6"/>
  <c r="AN169" i="6"/>
  <c r="AM169" i="6"/>
  <c r="AL169" i="6"/>
  <c r="AK169" i="6"/>
  <c r="AJ169" i="6"/>
  <c r="AI169" i="6"/>
  <c r="AH169" i="6"/>
  <c r="AG169" i="6"/>
  <c r="AF169" i="6"/>
  <c r="AE169" i="6"/>
  <c r="AD169" i="6"/>
  <c r="AC169" i="6"/>
  <c r="AB169" i="6"/>
  <c r="AA169" i="6"/>
  <c r="Z169" i="6"/>
  <c r="Y169" i="6"/>
  <c r="X169" i="6"/>
  <c r="W169" i="6"/>
  <c r="V169" i="6"/>
  <c r="U169" i="6"/>
  <c r="T169" i="6"/>
  <c r="S169" i="6"/>
  <c r="R169" i="6"/>
  <c r="Q169" i="6"/>
  <c r="P169" i="6"/>
  <c r="O169" i="6"/>
  <c r="N169" i="6"/>
  <c r="M169" i="6"/>
  <c r="L169" i="6"/>
  <c r="K169" i="6"/>
  <c r="J169" i="6"/>
  <c r="I169" i="6"/>
  <c r="H169" i="6"/>
  <c r="G169" i="6"/>
  <c r="F169" i="6"/>
  <c r="E169" i="6"/>
  <c r="D168" i="6"/>
  <c r="C168" i="6"/>
  <c r="B168" i="6" s="1"/>
  <c r="D167" i="6"/>
  <c r="C167" i="6"/>
  <c r="B167" i="6" s="1"/>
  <c r="D166" i="6"/>
  <c r="C166" i="6"/>
  <c r="B166" i="6" s="1"/>
  <c r="D165" i="6"/>
  <c r="C165" i="6"/>
  <c r="B165" i="6" s="1"/>
  <c r="CG165" i="6" s="1"/>
  <c r="D164" i="6"/>
  <c r="C164" i="6"/>
  <c r="B164" i="6" s="1"/>
  <c r="D163" i="6"/>
  <c r="C163" i="6"/>
  <c r="D162" i="6"/>
  <c r="C162" i="6"/>
  <c r="B162" i="6" s="1"/>
  <c r="D161" i="6"/>
  <c r="B161" i="6" s="1"/>
  <c r="CG161" i="6" s="1"/>
  <c r="C161" i="6"/>
  <c r="D160" i="6"/>
  <c r="C160" i="6"/>
  <c r="B160" i="6" s="1"/>
  <c r="D159" i="6"/>
  <c r="C159" i="6"/>
  <c r="B159" i="6" s="1"/>
  <c r="D158" i="6"/>
  <c r="C158" i="6"/>
  <c r="B158" i="6" s="1"/>
  <c r="D157" i="6"/>
  <c r="C157" i="6"/>
  <c r="B157" i="6"/>
  <c r="CG157" i="6" s="1"/>
  <c r="D156" i="6"/>
  <c r="C156" i="6"/>
  <c r="D155" i="6"/>
  <c r="C155" i="6"/>
  <c r="B155" i="6" s="1"/>
  <c r="D154" i="6"/>
  <c r="C154" i="6"/>
  <c r="D153" i="6"/>
  <c r="C153" i="6"/>
  <c r="B153" i="6"/>
  <c r="CA153" i="6" s="1"/>
  <c r="D152" i="6"/>
  <c r="C152" i="6"/>
  <c r="B152" i="6" s="1"/>
  <c r="D151" i="6"/>
  <c r="C151" i="6"/>
  <c r="B151" i="6" s="1"/>
  <c r="D150" i="6"/>
  <c r="C150" i="6"/>
  <c r="B150" i="6" s="1"/>
  <c r="B124" i="6"/>
  <c r="B123" i="6"/>
  <c r="B122" i="6"/>
  <c r="D118" i="6"/>
  <c r="D117" i="6"/>
  <c r="C113" i="6"/>
  <c r="C112" i="6"/>
  <c r="E108" i="6"/>
  <c r="D108" i="6"/>
  <c r="C108" i="6"/>
  <c r="B108" i="6"/>
  <c r="E100" i="6"/>
  <c r="D100" i="6"/>
  <c r="C100" i="6"/>
  <c r="B100" i="6"/>
  <c r="E92" i="6"/>
  <c r="D92" i="6"/>
  <c r="C92" i="6"/>
  <c r="B92" i="6"/>
  <c r="B74" i="6"/>
  <c r="B67" i="6"/>
  <c r="AU60" i="6"/>
  <c r="AT60" i="6"/>
  <c r="AS60" i="6"/>
  <c r="AR60" i="6"/>
  <c r="AQ60" i="6"/>
  <c r="AP60" i="6"/>
  <c r="AO60" i="6"/>
  <c r="AN60" i="6"/>
  <c r="AM60" i="6"/>
  <c r="AL60" i="6"/>
  <c r="AK60" i="6"/>
  <c r="AJ60" i="6"/>
  <c r="AI60" i="6"/>
  <c r="AH60" i="6"/>
  <c r="AG60" i="6"/>
  <c r="AF60" i="6"/>
  <c r="AE60" i="6"/>
  <c r="AD60" i="6"/>
  <c r="AC60" i="6"/>
  <c r="AB60" i="6"/>
  <c r="AA60" i="6"/>
  <c r="Z60" i="6"/>
  <c r="Y60" i="6"/>
  <c r="X60" i="6"/>
  <c r="W60" i="6"/>
  <c r="V60" i="6"/>
  <c r="U60" i="6"/>
  <c r="T60" i="6"/>
  <c r="S60" i="6"/>
  <c r="R60" i="6"/>
  <c r="Q60" i="6"/>
  <c r="P60" i="6"/>
  <c r="O60" i="6"/>
  <c r="N60" i="6"/>
  <c r="M60" i="6"/>
  <c r="L60" i="6"/>
  <c r="K60" i="6"/>
  <c r="J60" i="6"/>
  <c r="I60" i="6"/>
  <c r="H60" i="6"/>
  <c r="G60" i="6"/>
  <c r="F60" i="6"/>
  <c r="E60" i="6"/>
  <c r="D59" i="6"/>
  <c r="C59" i="6"/>
  <c r="B59" i="6" s="1"/>
  <c r="D58" i="6"/>
  <c r="C58" i="6"/>
  <c r="B58" i="6"/>
  <c r="D57" i="6"/>
  <c r="C57" i="6"/>
  <c r="D56" i="6"/>
  <c r="C56" i="6"/>
  <c r="B56" i="6" s="1"/>
  <c r="D55" i="6"/>
  <c r="C55" i="6"/>
  <c r="D50" i="6"/>
  <c r="D49" i="6"/>
  <c r="D48" i="6"/>
  <c r="D47" i="6"/>
  <c r="D46" i="6"/>
  <c r="D45" i="6"/>
  <c r="D44" i="6"/>
  <c r="D43" i="6"/>
  <c r="D42" i="6"/>
  <c r="D41" i="6"/>
  <c r="D40" i="6"/>
  <c r="D39" i="6"/>
  <c r="D38" i="6"/>
  <c r="D37" i="6"/>
  <c r="D36" i="6"/>
  <c r="D35" i="6"/>
  <c r="D34" i="6"/>
  <c r="D33" i="6"/>
  <c r="D32" i="6"/>
  <c r="D31" i="6"/>
  <c r="CJ30" i="6"/>
  <c r="CI30" i="6"/>
  <c r="CH30" i="6"/>
  <c r="CG30" i="6"/>
  <c r="CD30" i="6"/>
  <c r="CC30" i="6"/>
  <c r="CB30" i="6"/>
  <c r="CA30" i="6"/>
  <c r="D30" i="6"/>
  <c r="D27" i="6"/>
  <c r="C27" i="6"/>
  <c r="B27" i="6" s="1"/>
  <c r="D26" i="6"/>
  <c r="C26" i="6"/>
  <c r="B26" i="6" s="1"/>
  <c r="D25" i="6"/>
  <c r="C25" i="6"/>
  <c r="D24" i="6"/>
  <c r="C24" i="6"/>
  <c r="B24" i="6"/>
  <c r="D23" i="6"/>
  <c r="C23" i="6"/>
  <c r="B23" i="6"/>
  <c r="D22" i="6"/>
  <c r="D21" i="6" s="1"/>
  <c r="C22" i="6"/>
  <c r="AT21" i="6"/>
  <c r="AS21" i="6"/>
  <c r="AR21" i="6"/>
  <c r="AQ21" i="6"/>
  <c r="AP21" i="6"/>
  <c r="AO21" i="6"/>
  <c r="AN21" i="6"/>
  <c r="AM21" i="6"/>
  <c r="AL21" i="6"/>
  <c r="AK21" i="6"/>
  <c r="AJ21" i="6"/>
  <c r="AI21" i="6"/>
  <c r="AH21" i="6"/>
  <c r="AG21" i="6"/>
  <c r="AF21" i="6"/>
  <c r="AE21" i="6"/>
  <c r="AD21" i="6"/>
  <c r="AC21" i="6"/>
  <c r="AB21" i="6"/>
  <c r="AA21" i="6"/>
  <c r="Z21" i="6"/>
  <c r="Y21" i="6"/>
  <c r="X21" i="6"/>
  <c r="W21" i="6"/>
  <c r="V21" i="6"/>
  <c r="U21" i="6"/>
  <c r="T21" i="6"/>
  <c r="S21" i="6"/>
  <c r="R21" i="6"/>
  <c r="Q21" i="6"/>
  <c r="P21" i="6"/>
  <c r="O21" i="6"/>
  <c r="N21" i="6"/>
  <c r="M21" i="6"/>
  <c r="L21" i="6"/>
  <c r="K21" i="6"/>
  <c r="J21" i="6"/>
  <c r="I21" i="6"/>
  <c r="H21" i="6"/>
  <c r="G21" i="6"/>
  <c r="F21" i="6"/>
  <c r="E21" i="6"/>
  <c r="D20" i="6"/>
  <c r="C20" i="6"/>
  <c r="D19" i="6"/>
  <c r="C19" i="6"/>
  <c r="B19" i="6" s="1"/>
  <c r="D18" i="6"/>
  <c r="B18" i="6" s="1"/>
  <c r="C18" i="6"/>
  <c r="D17" i="6"/>
  <c r="C17" i="6"/>
  <c r="B17" i="6" s="1"/>
  <c r="D16" i="6"/>
  <c r="C16" i="6"/>
  <c r="B16" i="6" s="1"/>
  <c r="D15" i="6"/>
  <c r="C15" i="6"/>
  <c r="D14" i="6"/>
  <c r="C14" i="6"/>
  <c r="B14" i="6"/>
  <c r="D13" i="6"/>
  <c r="C13" i="6"/>
  <c r="B13" i="6"/>
  <c r="A5" i="6"/>
  <c r="A4" i="6"/>
  <c r="A3" i="6"/>
  <c r="A2" i="6"/>
  <c r="C184" i="6" l="1"/>
  <c r="CG31" i="6"/>
  <c r="D60" i="6"/>
  <c r="B15" i="6"/>
  <c r="B20" i="6"/>
  <c r="B22" i="6"/>
  <c r="B21" i="6" s="1"/>
  <c r="B25" i="6"/>
  <c r="C60" i="6"/>
  <c r="B57" i="6"/>
  <c r="B154" i="6"/>
  <c r="CA154" i="6" s="1"/>
  <c r="B156" i="6"/>
  <c r="B163" i="6"/>
  <c r="CA163" i="6" s="1"/>
  <c r="D169" i="6"/>
  <c r="B180" i="6"/>
  <c r="CH180" i="6" s="1"/>
  <c r="CG150" i="6"/>
  <c r="CG153" i="6"/>
  <c r="CA150" i="6"/>
  <c r="CG152" i="6"/>
  <c r="CA152" i="6"/>
  <c r="CA159" i="6"/>
  <c r="CG159" i="6"/>
  <c r="CG166" i="6"/>
  <c r="CA166" i="6"/>
  <c r="CG168" i="6"/>
  <c r="CA168" i="6"/>
  <c r="CH183" i="6"/>
  <c r="CG183" i="6"/>
  <c r="CB183" i="6"/>
  <c r="CA183" i="6"/>
  <c r="CG154" i="6"/>
  <c r="CG156" i="6"/>
  <c r="CA156" i="6"/>
  <c r="CA180" i="6"/>
  <c r="CG180" i="6"/>
  <c r="CB180" i="6"/>
  <c r="CA151" i="6"/>
  <c r="CG151" i="6"/>
  <c r="CG158" i="6"/>
  <c r="CA158" i="6"/>
  <c r="CG160" i="6"/>
  <c r="CA160" i="6"/>
  <c r="CA167" i="6"/>
  <c r="CG167" i="6"/>
  <c r="CA155" i="6"/>
  <c r="CG155" i="6"/>
  <c r="CG162" i="6"/>
  <c r="CA162" i="6"/>
  <c r="CG164" i="6"/>
  <c r="CA164" i="6"/>
  <c r="CB181" i="6"/>
  <c r="CA181" i="6"/>
  <c r="CH181" i="6"/>
  <c r="CG181" i="6"/>
  <c r="C21" i="6"/>
  <c r="CA31" i="6"/>
  <c r="CH182" i="6"/>
  <c r="B55" i="6"/>
  <c r="B60" i="6" s="1"/>
  <c r="CA157" i="6"/>
  <c r="CA161" i="6"/>
  <c r="CA165" i="6"/>
  <c r="B171" i="6"/>
  <c r="B169" i="6" s="1"/>
  <c r="B179" i="6"/>
  <c r="CA182" i="6"/>
  <c r="CB182" i="6"/>
  <c r="CG163" i="6" l="1"/>
  <c r="B295" i="6"/>
  <c r="CH179" i="6"/>
  <c r="CG179" i="6"/>
  <c r="CB179" i="6"/>
  <c r="B184" i="6"/>
  <c r="A295" i="6" s="1"/>
  <c r="CA179" i="6"/>
</calcChain>
</file>

<file path=xl/sharedStrings.xml><?xml version="1.0" encoding="utf-8"?>
<sst xmlns="http://schemas.openxmlformats.org/spreadsheetml/2006/main" count="7383" uniqueCount="209">
  <si>
    <t>SERVICIO DE SALUD</t>
  </si>
  <si>
    <t>TOTAL</t>
  </si>
  <si>
    <t>35 - 39</t>
  </si>
  <si>
    <t>40 - 44</t>
  </si>
  <si>
    <t>50 - 54</t>
  </si>
  <si>
    <t>55 - 59</t>
  </si>
  <si>
    <t>60 - 64</t>
  </si>
  <si>
    <t>65 - 69</t>
  </si>
  <si>
    <t>70 - 74</t>
  </si>
  <si>
    <t>75 - 79</t>
  </si>
  <si>
    <t>80 y mas</t>
  </si>
  <si>
    <t>Hombres</t>
  </si>
  <si>
    <t>Mujeres</t>
  </si>
  <si>
    <t>OTROS</t>
  </si>
  <si>
    <t>POR DE EDAD (en años)</t>
  </si>
  <si>
    <t xml:space="preserve">A. NIVEL PRIMARIO </t>
  </si>
  <si>
    <t>TIPO DE INGRESO</t>
  </si>
  <si>
    <t>POR EDAD (en años)</t>
  </si>
  <si>
    <t>INGRESOS CON PTI CUIDADOR</t>
  </si>
  <si>
    <t>&lt; 12 meses</t>
  </si>
  <si>
    <t>12 a 23 meses</t>
  </si>
  <si>
    <t>2 - 4</t>
  </si>
  <si>
    <t>5 - 9</t>
  </si>
  <si>
    <t>10 - 14</t>
  </si>
  <si>
    <t xml:space="preserve">15 - 19 </t>
  </si>
  <si>
    <t xml:space="preserve">20 - 24 </t>
  </si>
  <si>
    <t>25-29</t>
  </si>
  <si>
    <t>30-34</t>
  </si>
  <si>
    <t>45- 49</t>
  </si>
  <si>
    <t>INGRESOS</t>
  </si>
  <si>
    <t>INGRESOS CON PLAN DE TRATAMIENTO INTEGRAL (PTI)</t>
  </si>
  <si>
    <t xml:space="preserve">INGRESOS  DE USUARIOS CON CUIDADOR </t>
  </si>
  <si>
    <t>INGRESOS ACV REFERIDOS DESDE HOSPITAL</t>
  </si>
  <si>
    <t xml:space="preserve">TIPO DE ESTRATEGIA </t>
  </si>
  <si>
    <t>Otros</t>
  </si>
  <si>
    <t>Rehabilitación Base Comunitaria (RBC)</t>
  </si>
  <si>
    <t>Rehabilitación Integral(RI)</t>
  </si>
  <si>
    <t>Rehabilitación Rural (RR)</t>
  </si>
  <si>
    <t>EGRESOS POR ALTA</t>
  </si>
  <si>
    <t>EGRESOS POR ABANDONO</t>
  </si>
  <si>
    <t>EGRESOS POR FALLECIMIENTO</t>
  </si>
  <si>
    <t>CONCEPTO</t>
  </si>
  <si>
    <t>Rehabilitación Integral (RI)</t>
  </si>
  <si>
    <t>TOTAL INGRESO (N° DE PERSONAS)</t>
  </si>
  <si>
    <t>ARTROSIS LEVE Y MODERADA DE RODILLA Y CADERA</t>
  </si>
  <si>
    <t>SECUELA QUEMADURA</t>
  </si>
  <si>
    <t>ENFERMEDAD DE PARKINSON</t>
  </si>
  <si>
    <t>ADQUIRIDO</t>
  </si>
  <si>
    <t>CUIDADORES</t>
  </si>
  <si>
    <t>PROFESIONAL</t>
  </si>
  <si>
    <t xml:space="preserve">TOTAL      </t>
  </si>
  <si>
    <t>MÉDICO</t>
  </si>
  <si>
    <t>KINESIÓLOGO</t>
  </si>
  <si>
    <t>TERAPEUTA OCUPACIONAL</t>
  </si>
  <si>
    <t>FONOAUDIÓLOGO</t>
  </si>
  <si>
    <t>PSICÓLOGO/A</t>
  </si>
  <si>
    <t>TIPO</t>
  </si>
  <si>
    <t>Total Rehabilitacion Base Comunitaria</t>
  </si>
  <si>
    <t>Total Rehabilitación Integral</t>
  </si>
  <si>
    <t xml:space="preserve">Total Rehabilitacion  Rural </t>
  </si>
  <si>
    <t>ASISTENTE SOCIAL</t>
  </si>
  <si>
    <t>FAMILIA</t>
  </si>
  <si>
    <t>VISITA DOMICILIARIA INTEGRAL</t>
  </si>
  <si>
    <t>VISITA DE TRATAMIENTO Y/O PROCEDIMIENTO</t>
  </si>
  <si>
    <t>ÁREA TEMÁTICA DE PREVENCIÓN Y TRATAMIENTO</t>
  </si>
  <si>
    <t>COMPONENTE (Nº PERSONAS)</t>
  </si>
  <si>
    <t>LABORAL</t>
  </si>
  <si>
    <t>EDUCATIVA</t>
  </si>
  <si>
    <t>COMUNITARIO</t>
  </si>
  <si>
    <t>MODALIDADES DE INTERVENCIÓN</t>
  </si>
  <si>
    <t>GRUPO OBJETIVO</t>
  </si>
  <si>
    <t>COMUNAS, COMUNIDADES</t>
  </si>
  <si>
    <t>ORGANIZACIONES ASOCIADAS A DISCAPACIDAD</t>
  </si>
  <si>
    <t>ORGANIZACIONES COMUNITARIAS</t>
  </si>
  <si>
    <t>COMUNIDAD EDUCATIVA</t>
  </si>
  <si>
    <t>ACTIVIDADES DE PROMOCIÓN DE LA SALUD</t>
  </si>
  <si>
    <t>COMUNAS, COMUNIDADES.</t>
  </si>
  <si>
    <t>EMPLEADORES Y COMPAÑEROS DE TRABAJO</t>
  </si>
  <si>
    <t>RED DE APOYO</t>
  </si>
  <si>
    <t>ACTIVIDADES PARA FORTALECER LOS CONOCIMIENTOS Y DESTREZAS PERSONALES</t>
  </si>
  <si>
    <t>PROFESIONALES DE SALUD</t>
  </si>
  <si>
    <t>MONITORES</t>
  </si>
  <si>
    <t>ASESORÍA A GRUPOS COMUNITARIOS</t>
  </si>
  <si>
    <t>ORGANIZACIONES DE PSD</t>
  </si>
  <si>
    <t>ORGANIZACIONES PARA/POR PSD</t>
  </si>
  <si>
    <t>TIPO ATENCION</t>
  </si>
  <si>
    <t>EGRESOS ACV REFERIDO A APS</t>
  </si>
  <si>
    <t>INTERCONSULTAS A 
HOSPITALIZADOS 
(EN SALA)</t>
  </si>
  <si>
    <t>DERIVACIÓN</t>
  </si>
  <si>
    <t>A OTRO HOSPITAL (hospitalizado)</t>
  </si>
  <si>
    <t>A NIVEL SECUNDARIO (ambulatorio)</t>
  </si>
  <si>
    <t>A NIVEL PRIMARIO</t>
  </si>
  <si>
    <t>REM-28.  PROGRAMA DE REHABILITACIÓN INTEGRAL</t>
  </si>
  <si>
    <t>SECCIÓN A.1: INGRESOS Y EGRESOS  AL PROGRAMA DE REHABILITACIÓN INTEGRAL</t>
  </si>
  <si>
    <t>Ambos Sexos</t>
  </si>
  <si>
    <t>INGRESOS CON PLAN DE TRATAMIENTO INTEGRAL (PTI) CON OBJETIVOS PARA EL TRABAJO</t>
  </si>
  <si>
    <t>INGRESOS AMPUTADO PIE DIABÉTICO</t>
  </si>
  <si>
    <t xml:space="preserve">REINGRESO Al PROGRAMA </t>
  </si>
  <si>
    <t>EGRESOS</t>
  </si>
  <si>
    <t>EGRESOS CON PERFIL PRELABORAL</t>
  </si>
  <si>
    <t>EGRESOS CON PTI CUIDADOR</t>
  </si>
  <si>
    <t>SECCION A.2: INGRESOS POR CONDICIÓN DE SALUD</t>
  </si>
  <si>
    <t>CONDICIÓN DE SALUD</t>
  </si>
  <si>
    <t xml:space="preserve">    </t>
  </si>
  <si>
    <t>CONDICIÓN FÍSICA</t>
  </si>
  <si>
    <t>SÍNDROME DOLOROSO DE ORIGEN TRAUMÁTICO</t>
  </si>
  <si>
    <t>SÍNDROME DOLOROSO DE ORIGEN NO TRAUMÁTICO</t>
  </si>
  <si>
    <t>SECUELA DE ACCIDENTE CEREBRO VASCULAR (ACV)</t>
  </si>
  <si>
    <t>SECUELAS DE TRAUMATISMO ENCEFALO CRANEANO (TEC)</t>
  </si>
  <si>
    <t>SECUELA DE TRAUMATISMO RAQUIMEDULAR (TRM)</t>
  </si>
  <si>
    <t>OTRO DÉFICIT SECUNDARIO CON COMPROMISO NEUROMUSCULAR EN MENOR DE 20 AÑOS CONGÉNITO</t>
  </si>
  <si>
    <t>OTRO DÉFICIT SECUNDARIO CON COMPROMISO NEUROMUSCULAR EN MENOR DE 20 AÑOS ADQUIRIDO</t>
  </si>
  <si>
    <t xml:space="preserve">OTRO DÉFICIT SECUNDARIO CON COMPROMISO NEUROMUSCULAR  EN MAYOR DE 20 AÑOS </t>
  </si>
  <si>
    <t>AMPUTACIÓN POR PIE DIABETICO</t>
  </si>
  <si>
    <t>CONDICIÓN SENSORIAL VISUAL</t>
  </si>
  <si>
    <t>CONGÉNITO</t>
  </si>
  <si>
    <t>CONDICIÓN SENSORIAL AUDITIVO</t>
  </si>
  <si>
    <t>OTRAS CONDICIONES</t>
  </si>
  <si>
    <t>SECCIÓN A.3: EVALUACIÓN INICIAL</t>
  </si>
  <si>
    <t>A BENEFICIARIOS</t>
  </si>
  <si>
    <t xml:space="preserve"> </t>
  </si>
  <si>
    <t>SECCIÓN A.4: EVALUACIÓN INTERMEDIA</t>
  </si>
  <si>
    <t>SECCIÓN A.5: SESIONES DE REHABILITACIÓN</t>
  </si>
  <si>
    <t>SECCIÓN A.6: PROCEDIMIENTOS Y ACTIVIDADES</t>
  </si>
  <si>
    <t>EVALUACIÓN AYUDAS TÉCNICAS</t>
  </si>
  <si>
    <t>FISIOTERAPIA</t>
  </si>
  <si>
    <t>MASOTERAPIA</t>
  </si>
  <si>
    <t>EJERCICIOS TERAPÉUTICOS</t>
  </si>
  <si>
    <t>HABILITACIÓN Y/O REHABILITACIÓN EDUCACIONAL</t>
  </si>
  <si>
    <t>CONFECCIÓN ÓRTESIS Y/O ADAPTACIONES</t>
  </si>
  <si>
    <t>HABILITACIÓN Y REHABILITACIÓN DE AVD</t>
  </si>
  <si>
    <t>ADAPTACIÓN DEL HOGAR</t>
  </si>
  <si>
    <t>ACTIVIDADES RECREATIVAS</t>
  </si>
  <si>
    <t>ACTIVIDADES TERAPÉUTICAS</t>
  </si>
  <si>
    <t>ORIENTACIÓN Y MOVILIDAD</t>
  </si>
  <si>
    <t>ENTRENAMIENTO DE AYUDAS TECNICAS</t>
  </si>
  <si>
    <t>ORIENTACIÓN SOCIOLABORAL</t>
  </si>
  <si>
    <t>ORIENTACIÓN FAMILIAR Y A LA RED DE APOYO PARA EL TRABAJO</t>
  </si>
  <si>
    <t>GESTIÓN DE LA RED LOCAL PARA EL TRABAJO</t>
  </si>
  <si>
    <t>SECCIÓN A.7: CONSEJERÍA INDIVIDUAL AGENDADA</t>
  </si>
  <si>
    <t>SECCIÓN A.8: CONSEJERÍA FAMILIAR AGENDADA</t>
  </si>
  <si>
    <t>SECCIÓN A.9: VISITAS DOMICILIARIAS INTEGRALES</t>
  </si>
  <si>
    <t>SECCIÓN A.10:NÚMERO DE PERSONAS QUE INGRESAN Y NÚMERO DE SESIONES DE EDUCACIÓN GRUPAL</t>
  </si>
  <si>
    <t>NÙMERO DE PERSONAS (REHABILITACIÓN FÍSICA)</t>
  </si>
  <si>
    <t>NÙMERO DE SESIONES</t>
  </si>
  <si>
    <t xml:space="preserve">SECCIÓN A.11: PERSONAS QUE LOGRAN PARTICIPACION EN COMUNIDAD </t>
  </si>
  <si>
    <t>CON OBJETIVOS DE  HABILITACION Y REHABILITACION PRELABORAL</t>
  </si>
  <si>
    <t>Trabajo con objetivos de habilitación y rehabilitación</t>
  </si>
  <si>
    <t>Trabajo sin objetivos de habilitación y rehabilitación</t>
  </si>
  <si>
    <t>Dueña/o de casa</t>
  </si>
  <si>
    <t>SECCIÓN A.12: ACTIVIDADES Y PARTICIPACION</t>
  </si>
  <si>
    <t>TOTALES RBC</t>
  </si>
  <si>
    <t>TOTALES RI</t>
  </si>
  <si>
    <t>TOTALES RR</t>
  </si>
  <si>
    <t>OTROS TOTALES</t>
  </si>
  <si>
    <t xml:space="preserve"> Actividades </t>
  </si>
  <si>
    <t xml:space="preserve">Participantes </t>
  </si>
  <si>
    <t xml:space="preserve">DIAGNÓSTICO O PLANIFICACIÓN PARTICIPATIVA </t>
  </si>
  <si>
    <t>SECCIÓN B: NIVEL HOSPITALARIO</t>
  </si>
  <si>
    <t>SECCIÓN B.1: INGRESOS Y EGRESOS  AL PROGRAMA DE REHABILITACIÓN INTEGRAL</t>
  </si>
  <si>
    <t>ABIERTA</t>
  </si>
  <si>
    <t>CERRADA</t>
  </si>
  <si>
    <t>UPC</t>
  </si>
  <si>
    <t>Cuidados Medios y Básicos</t>
  </si>
  <si>
    <t>NEUROLÓGICOS TRAUMATISMO ENCÉFALO CRANEANO (TEC)</t>
  </si>
  <si>
    <t>NEUROLÓGICOS LM</t>
  </si>
  <si>
    <t>NEUROLÓGICOS ACV</t>
  </si>
  <si>
    <t>NEUROLÓGICAS TUMORES</t>
  </si>
  <si>
    <t>PARÁLISIS CEREBRAL</t>
  </si>
  <si>
    <t>QUEMADOS</t>
  </si>
  <si>
    <t>SENSORIALES AUDITIVOS</t>
  </si>
  <si>
    <t>SENSORIALES VISUALES</t>
  </si>
  <si>
    <t>TRAUMATOLÓGICOS</t>
  </si>
  <si>
    <t>AMPUTADOS</t>
  </si>
  <si>
    <t>AMPUTADOS PIE DIABÉTICO</t>
  </si>
  <si>
    <t>CARDIOVASCULAR</t>
  </si>
  <si>
    <t>RESPIRATORIO</t>
  </si>
  <si>
    <t>NEUROMUSCULARES AGUDAS</t>
  </si>
  <si>
    <t>NEUROMUSCULARES CRÓNICAS</t>
  </si>
  <si>
    <t>REUMATOLÓGICAS</t>
  </si>
  <si>
    <t>SECCIÓN B.2: EVALUACIÓN INICIAL</t>
  </si>
  <si>
    <t>SECCIÓN B.3: EVALUACION INTERMEDIA</t>
  </si>
  <si>
    <t>SECCIÓN B.4: SESIONES DE REHABILITACIÓN</t>
  </si>
  <si>
    <t>SECCION B.5: DERIVACIONES Y CONTINUIDAD EN LOS CUIDADOS</t>
  </si>
  <si>
    <t>SECCION B.6: PROCEDIMIENTOS Y OTRAS ACTIVIDADES</t>
  </si>
  <si>
    <t>TRATAMIENTO COMPRESIVO</t>
  </si>
  <si>
    <t>ATENCIÓN KINESIOLÓGICA INTEGRAL</t>
  </si>
  <si>
    <t>ENTRENAMIENTO PROTÉSICO</t>
  </si>
  <si>
    <t>EDUCACIÓN GRUPAL</t>
  </si>
  <si>
    <t>EDUCACIÓN FAMILIAR</t>
  </si>
  <si>
    <t>ASPIRACIÓN</t>
  </si>
  <si>
    <t>EVALUACIÓN DE LA VOZ, HABLA Y LENGUAJE</t>
  </si>
  <si>
    <t>TRATAMIENTO (VOZ, HABLA Y/O LENGUAJE)</t>
  </si>
  <si>
    <t xml:space="preserve">TRATAMIENTO FUNCIONES MOTORAS ORALES </t>
  </si>
  <si>
    <t>ESTIMULACIÓN COGNITIVA</t>
  </si>
  <si>
    <t>PREVENCIÓN DE DETERIORO DE ÓRGANOS FONO ARTICULATORIOS (OFA)</t>
  </si>
  <si>
    <t xml:space="preserve">EVALUACIÓN DE DEGLUCIÓN </t>
  </si>
  <si>
    <t>MANEJO TRASTORNO DEGLUCIÓN</t>
  </si>
  <si>
    <t>HABILITACIÓN Y REHABILITACIÓN EN ACTIVIDADES DE LA VIDA DIARIA (AVD)</t>
  </si>
  <si>
    <t>HABILITACIÓN Y REHABILITACIÓN LABORAL</t>
  </si>
  <si>
    <t>HABILITACIÓN Y REHABILITACIÓN EDUCACIONAL</t>
  </si>
  <si>
    <t>INTEGRACIÓN SENSORIAL</t>
  </si>
  <si>
    <t>PSICOTERAPIA INDIVIDUAL</t>
  </si>
  <si>
    <t>EGRESOS POR OTRAS CAUSAS</t>
  </si>
  <si>
    <t>COMUNA: Linares - ( 07401 )</t>
  </si>
  <si>
    <t>ESTABLECIMIENTO/ESTRATEGIA: Hospital Presidente Carlos Ibañez del Campo - ( 116108 )</t>
  </si>
  <si>
    <t>MES: OCTUBRE - ( 10 )</t>
  </si>
  <si>
    <t>AÑO: 2017</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</si>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</sst>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20" x14ac:knownFonts="1">
    <font>
      <sz val="11"/>
      <color theme="1"/>
      <name val="Calibri"/>
      <family val="2"/>
      <scheme val="minor"/>
    </font>
    <font>
      <b/>
      <sz val="8"/>
      <name val="Verdana"/>
      <family val="2"/>
    </font>
    <font>
      <sz val="10"/>
      <name val="Verdana"/>
      <family val="2"/>
    </font>
    <font>
      <sz val="8"/>
      <name val="Verdana"/>
      <family val="2"/>
    </font>
    <font>
      <b/>
      <sz val="12"/>
      <name val="Verdana"/>
      <family val="2"/>
    </font>
    <font>
      <b/>
      <sz val="11"/>
      <name val="Verdana"/>
      <family val="2"/>
    </font>
    <font>
      <sz val="9"/>
      <name val="Verdana"/>
      <family val="2"/>
    </font>
    <font>
      <b/>
      <sz val="10"/>
      <name val="Verdana"/>
      <family val="2"/>
    </font>
    <font>
      <sz val="11"/>
      <name val="Verdana"/>
      <family val="2"/>
    </font>
    <font>
      <b/>
      <sz val="20"/>
      <name val="Verdana"/>
      <family val="2"/>
    </font>
    <font>
      <b/>
      <sz val="8"/>
      <color indexed="8"/>
      <name val="Verdana"/>
      <family val="2"/>
    </font>
    <font>
      <sz val="11"/>
      <color indexed="8"/>
      <name val="Verdana"/>
      <family val="2"/>
    </font>
    <font>
      <sz val="7"/>
      <name val="Verdana"/>
      <family val="2"/>
    </font>
    <font>
      <sz val="8"/>
      <color indexed="10"/>
      <name val="Verdana"/>
      <family val="2"/>
    </font>
    <font>
      <b/>
      <sz val="11"/>
      <color indexed="8"/>
      <name val="Verdana"/>
      <family val="2"/>
    </font>
    <font>
      <sz val="8"/>
      <color indexed="8"/>
      <name val="Verdana"/>
      <family val="2"/>
    </font>
    <font>
      <sz val="8"/>
      <color rgb="FFFF0000"/>
      <name val="Verdana"/>
      <family val="2"/>
    </font>
    <font>
      <sz val="10"/>
      <color rgb="FFFF0000"/>
      <name val="Verdana"/>
      <family val="2"/>
    </font>
    <font>
      <sz val="11"/>
      <color indexed="8"/>
      <name val="Calibri"/>
      <family val="2"/>
    </font>
    <font>
      <sz val="10"/>
      <name val="Arial"/>
      <family val="2"/>
    </font>
  </fonts>
  <fills count="12">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theme="9" tint="0.39994506668294322"/>
        <bgColor indexed="64"/>
      </patternFill>
    </fill>
    <fill>
      <patternFill patternType="solid">
        <fgColor indexed="26"/>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CC"/>
      </patternFill>
    </fill>
    <fill>
      <patternFill patternType="solid">
        <fgColor indexed="43"/>
        <bgColor indexed="64"/>
      </patternFill>
    </fill>
  </fills>
  <borders count="1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diagonal/>
    </border>
    <border>
      <left/>
      <right style="thin">
        <color indexed="64"/>
      </right>
      <top/>
      <bottom/>
      <diagonal/>
    </border>
    <border>
      <left style="thin">
        <color indexed="9"/>
      </left>
      <right style="thin">
        <color indexed="9"/>
      </right>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right/>
      <top/>
      <bottom style="hair">
        <color indexed="64"/>
      </bottom>
      <diagonal/>
    </border>
    <border>
      <left/>
      <right style="thin">
        <color indexed="9"/>
      </right>
      <top/>
      <bottom style="thin">
        <color indexed="64"/>
      </bottom>
      <diagonal/>
    </border>
    <border>
      <left style="thin">
        <color indexed="9"/>
      </left>
      <right style="thin">
        <color indexed="9"/>
      </right>
      <top style="thin">
        <color indexed="9"/>
      </top>
      <bottom style="thin">
        <color indexed="64"/>
      </bottom>
      <diagonal/>
    </border>
    <border>
      <left/>
      <right style="thin">
        <color indexed="9"/>
      </right>
      <top style="thin">
        <color indexed="9"/>
      </top>
      <bottom style="thin">
        <color indexed="64"/>
      </bottom>
      <diagonal/>
    </border>
    <border>
      <left/>
      <right/>
      <top style="thin">
        <color indexed="9"/>
      </top>
      <bottom style="thin">
        <color indexed="64"/>
      </bottom>
      <diagonal/>
    </border>
    <border>
      <left style="thin">
        <color indexed="9"/>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thin">
        <color indexed="64"/>
      </bottom>
      <diagonal/>
    </border>
    <border>
      <left/>
      <right/>
      <top/>
      <bottom style="thin">
        <color indexed="9"/>
      </bottom>
      <diagonal/>
    </border>
    <border>
      <left style="thin">
        <color indexed="64"/>
      </left>
      <right style="thin">
        <color indexed="9"/>
      </right>
      <top style="thin">
        <color indexed="9"/>
      </top>
      <bottom style="thin">
        <color indexed="9"/>
      </bottom>
      <diagonal/>
    </border>
    <border>
      <left style="thin">
        <color indexed="9"/>
      </left>
      <right/>
      <top style="thin">
        <color indexed="9"/>
      </top>
      <bottom/>
      <diagonal/>
    </border>
    <border>
      <left/>
      <right/>
      <top style="hair">
        <color indexed="64"/>
      </top>
      <bottom/>
      <diagonal/>
    </border>
    <border>
      <left/>
      <right style="double">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55"/>
      </left>
      <right style="thin">
        <color indexed="55"/>
      </right>
      <top style="thin">
        <color indexed="55"/>
      </top>
      <bottom style="thin">
        <color indexed="55"/>
      </bottom>
      <diagonal/>
    </border>
  </borders>
  <cellStyleXfs count="22">
    <xf numFmtId="0" fontId="0" fillId="0" borderId="0"/>
    <xf numFmtId="0" fontId="19" fillId="0" borderId="0"/>
    <xf numFmtId="41" fontId="18" fillId="0" borderId="0" applyFont="0" applyFill="0" applyBorder="0" applyAlignment="0" applyProtection="0"/>
    <xf numFmtId="0" fontId="19" fillId="0" borderId="0"/>
    <xf numFmtId="0" fontId="19" fillId="7" borderId="104" applyNumberFormat="0" applyFont="0" applyAlignment="0" applyProtection="0"/>
    <xf numFmtId="41" fontId="19" fillId="0" borderId="0" applyFont="0" applyFill="0" applyBorder="0" applyAlignment="0" applyProtection="0"/>
    <xf numFmtId="41" fontId="19" fillId="0" borderId="0" applyFont="0" applyFill="0" applyBorder="0" applyAlignment="0" applyProtection="0"/>
    <xf numFmtId="41" fontId="18" fillId="0" borderId="0" applyFont="0" applyFill="0" applyBorder="0" applyAlignment="0" applyProtection="0"/>
    <xf numFmtId="43" fontId="19" fillId="0" borderId="0" applyFont="0" applyFill="0" applyBorder="0" applyAlignment="0" applyProtection="0"/>
    <xf numFmtId="43" fontId="18" fillId="0" borderId="0" applyFont="0" applyFill="0" applyBorder="0" applyAlignment="0" applyProtection="0"/>
    <xf numFmtId="0" fontId="19" fillId="0" borderId="0"/>
    <xf numFmtId="0" fontId="18" fillId="10" borderId="110" applyNumberFormat="0" applyFont="0" applyAlignment="0" applyProtection="0"/>
    <xf numFmtId="0" fontId="19" fillId="11" borderId="111" applyNumberFormat="0">
      <protection locked="0"/>
    </xf>
    <xf numFmtId="0" fontId="19" fillId="11" borderId="2" applyBorder="0">
      <protection locked="0"/>
    </xf>
    <xf numFmtId="41" fontId="18" fillId="0" borderId="0" applyFont="0" applyFill="0" applyBorder="0" applyAlignment="0" applyProtection="0"/>
    <xf numFmtId="0" fontId="18" fillId="10" borderId="110" applyNumberFormat="0" applyFont="0" applyAlignment="0" applyProtection="0"/>
    <xf numFmtId="41" fontId="19" fillId="0" borderId="0" applyFont="0" applyFill="0" applyBorder="0" applyAlignment="0" applyProtection="0"/>
    <xf numFmtId="41" fontId="19" fillId="0" borderId="0" applyFont="0" applyFill="0" applyBorder="0" applyAlignment="0" applyProtection="0"/>
    <xf numFmtId="41" fontId="18" fillId="0" borderId="0" applyFont="0" applyFill="0" applyBorder="0" applyAlignment="0" applyProtection="0"/>
    <xf numFmtId="43" fontId="19"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cellStyleXfs>
  <cellXfs count="1274">
    <xf numFmtId="0" fontId="0" fillId="0" borderId="0" xfId="0"/>
    <xf numFmtId="0" fontId="3" fillId="0" borderId="0" xfId="0" applyNumberFormat="1" applyFont="1" applyFill="1" applyBorder="1" applyAlignment="1" applyProtection="1"/>
    <xf numFmtId="3" fontId="3" fillId="0" borderId="2" xfId="0" applyNumberFormat="1" applyFont="1" applyFill="1" applyBorder="1" applyAlignment="1" applyProtection="1"/>
    <xf numFmtId="3" fontId="3" fillId="3" borderId="8" xfId="0" applyNumberFormat="1" applyFont="1" applyFill="1" applyBorder="1" applyAlignment="1" applyProtection="1">
      <protection locked="0"/>
    </xf>
    <xf numFmtId="3" fontId="3" fillId="3" borderId="7" xfId="0" applyNumberFormat="1" applyFont="1" applyFill="1" applyBorder="1" applyAlignment="1" applyProtection="1">
      <protection locked="0"/>
    </xf>
    <xf numFmtId="3" fontId="3" fillId="3" borderId="10" xfId="0" applyNumberFormat="1" applyFont="1" applyFill="1" applyBorder="1" applyAlignment="1" applyProtection="1">
      <protection locked="0"/>
    </xf>
    <xf numFmtId="3" fontId="3" fillId="0" borderId="13" xfId="0" applyNumberFormat="1" applyFont="1" applyFill="1" applyBorder="1" applyAlignment="1" applyProtection="1"/>
    <xf numFmtId="3" fontId="3" fillId="3" borderId="14" xfId="0" applyNumberFormat="1" applyFont="1" applyFill="1" applyBorder="1" applyAlignment="1" applyProtection="1">
      <protection locked="0"/>
    </xf>
    <xf numFmtId="3" fontId="3" fillId="3" borderId="15" xfId="0" applyNumberFormat="1" applyFont="1" applyFill="1" applyBorder="1" applyAlignment="1" applyProtection="1">
      <protection locked="0"/>
    </xf>
    <xf numFmtId="3" fontId="3" fillId="3" borderId="16" xfId="0" applyNumberFormat="1" applyFont="1" applyFill="1" applyBorder="1" applyAlignment="1" applyProtection="1">
      <protection locked="0"/>
    </xf>
    <xf numFmtId="3" fontId="3" fillId="0" borderId="17" xfId="0" applyNumberFormat="1" applyFont="1" applyFill="1" applyBorder="1" applyAlignment="1" applyProtection="1"/>
    <xf numFmtId="3" fontId="3" fillId="3" borderId="19" xfId="0" applyNumberFormat="1" applyFont="1" applyFill="1" applyBorder="1" applyAlignment="1" applyProtection="1">
      <protection locked="0"/>
    </xf>
    <xf numFmtId="3" fontId="3" fillId="3" borderId="21" xfId="0" applyNumberFormat="1" applyFont="1" applyFill="1" applyBorder="1" applyAlignment="1" applyProtection="1">
      <protection locked="0"/>
    </xf>
    <xf numFmtId="3" fontId="3" fillId="3" borderId="22" xfId="0" applyNumberFormat="1" applyFont="1" applyFill="1" applyBorder="1" applyAlignment="1" applyProtection="1">
      <protection locked="0"/>
    </xf>
    <xf numFmtId="3" fontId="3" fillId="3" borderId="18" xfId="0" applyNumberFormat="1" applyFont="1" applyFill="1" applyBorder="1" applyAlignment="1" applyProtection="1">
      <protection locked="0"/>
    </xf>
    <xf numFmtId="3" fontId="3" fillId="3" borderId="20" xfId="0" applyNumberFormat="1" applyFont="1" applyFill="1" applyBorder="1" applyAlignment="1" applyProtection="1">
      <protection locked="0"/>
    </xf>
    <xf numFmtId="3" fontId="3" fillId="0" borderId="23" xfId="0" applyNumberFormat="1" applyFont="1" applyFill="1" applyBorder="1" applyAlignment="1" applyProtection="1"/>
    <xf numFmtId="3" fontId="3" fillId="3" borderId="25" xfId="0" applyNumberFormat="1" applyFont="1" applyFill="1" applyBorder="1" applyAlignment="1" applyProtection="1">
      <protection locked="0"/>
    </xf>
    <xf numFmtId="3" fontId="3" fillId="3" borderId="26" xfId="0" applyNumberFormat="1" applyFont="1" applyFill="1" applyBorder="1" applyAlignment="1" applyProtection="1">
      <protection locked="0"/>
    </xf>
    <xf numFmtId="3" fontId="3" fillId="3" borderId="27" xfId="0" applyNumberFormat="1" applyFont="1" applyFill="1" applyBorder="1" applyAlignment="1" applyProtection="1">
      <protection locked="0"/>
    </xf>
    <xf numFmtId="0" fontId="3" fillId="0" borderId="29" xfId="0" applyFont="1" applyFill="1" applyBorder="1" applyAlignment="1" applyProtection="1">
      <alignment horizontal="center" vertical="center" wrapText="1"/>
    </xf>
    <xf numFmtId="3" fontId="3" fillId="3" borderId="30" xfId="0" applyNumberFormat="1" applyFont="1" applyFill="1" applyBorder="1" applyAlignment="1" applyProtection="1">
      <protection locked="0"/>
    </xf>
    <xf numFmtId="3" fontId="3" fillId="3" borderId="17" xfId="0" applyNumberFormat="1" applyFont="1" applyFill="1" applyBorder="1" applyAlignment="1" applyProtection="1">
      <protection locked="0"/>
    </xf>
    <xf numFmtId="3" fontId="3" fillId="3" borderId="32" xfId="0" applyNumberFormat="1" applyFont="1" applyFill="1" applyBorder="1" applyAlignment="1" applyProtection="1">
      <protection locked="0"/>
    </xf>
    <xf numFmtId="3" fontId="3" fillId="0" borderId="30" xfId="0" applyNumberFormat="1" applyFont="1" applyFill="1" applyBorder="1" applyAlignment="1" applyProtection="1"/>
    <xf numFmtId="3" fontId="3" fillId="3" borderId="13" xfId="0" applyNumberFormat="1" applyFont="1" applyFill="1" applyBorder="1" applyAlignment="1" applyProtection="1">
      <protection locked="0"/>
    </xf>
    <xf numFmtId="3" fontId="3" fillId="3" borderId="23" xfId="0" applyNumberFormat="1" applyFont="1" applyFill="1" applyBorder="1" applyAlignment="1" applyProtection="1">
      <protection locked="0"/>
    </xf>
    <xf numFmtId="3" fontId="3" fillId="3" borderId="37" xfId="0" applyNumberFormat="1" applyFont="1" applyFill="1" applyBorder="1" applyAlignment="1" applyProtection="1">
      <protection locked="0"/>
    </xf>
    <xf numFmtId="3" fontId="3" fillId="3" borderId="39" xfId="0" applyNumberFormat="1" applyFont="1" applyFill="1" applyBorder="1" applyAlignment="1" applyProtection="1">
      <protection locked="0"/>
    </xf>
    <xf numFmtId="3" fontId="3" fillId="3" borderId="40" xfId="0" applyNumberFormat="1" applyFont="1" applyFill="1" applyBorder="1" applyAlignment="1" applyProtection="1">
      <protection locked="0"/>
    </xf>
    <xf numFmtId="3" fontId="3" fillId="3" borderId="34" xfId="0" applyNumberFormat="1" applyFont="1" applyFill="1" applyBorder="1" applyAlignment="1" applyProtection="1">
      <protection locked="0"/>
    </xf>
    <xf numFmtId="3" fontId="3" fillId="0" borderId="6" xfId="0" applyNumberFormat="1" applyFont="1" applyFill="1" applyBorder="1" applyAlignment="1" applyProtection="1"/>
    <xf numFmtId="3" fontId="3" fillId="3" borderId="43" xfId="0" applyNumberFormat="1" applyFont="1" applyFill="1" applyBorder="1" applyAlignment="1" applyProtection="1">
      <protection locked="0"/>
    </xf>
    <xf numFmtId="3" fontId="3" fillId="3" borderId="45" xfId="0" applyNumberFormat="1" applyFont="1" applyFill="1" applyBorder="1" applyAlignment="1" applyProtection="1">
      <protection locked="0"/>
    </xf>
    <xf numFmtId="3" fontId="3" fillId="0" borderId="32" xfId="0" applyNumberFormat="1" applyFont="1" applyFill="1" applyBorder="1" applyAlignment="1" applyProtection="1"/>
    <xf numFmtId="3" fontId="3" fillId="0" borderId="7" xfId="0" applyNumberFormat="1" applyFont="1" applyFill="1" applyBorder="1" applyAlignment="1" applyProtection="1"/>
    <xf numFmtId="3" fontId="3" fillId="0" borderId="10" xfId="0" applyNumberFormat="1" applyFont="1" applyFill="1" applyBorder="1" applyAlignment="1" applyProtection="1"/>
    <xf numFmtId="3" fontId="3" fillId="3" borderId="54" xfId="0" applyNumberFormat="1" applyFont="1" applyFill="1" applyBorder="1" applyAlignment="1" applyProtection="1">
      <protection locked="0"/>
    </xf>
    <xf numFmtId="0" fontId="3" fillId="0" borderId="2" xfId="0" applyFont="1" applyFill="1" applyBorder="1" applyAlignment="1">
      <alignment horizontal="center" vertical="center"/>
    </xf>
    <xf numFmtId="0" fontId="3" fillId="0" borderId="7"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2" fillId="2" borderId="0" xfId="0" applyFont="1" applyFill="1"/>
    <xf numFmtId="0" fontId="3" fillId="2" borderId="0" xfId="0" applyFont="1" applyFill="1"/>
    <xf numFmtId="0" fontId="3" fillId="2" borderId="0" xfId="0" applyFont="1" applyFill="1" applyBorder="1"/>
    <xf numFmtId="0" fontId="3" fillId="0" borderId="0" xfId="0" applyFont="1" applyFill="1" applyBorder="1"/>
    <xf numFmtId="0" fontId="3" fillId="5" borderId="0" xfId="0" applyFont="1" applyFill="1" applyBorder="1"/>
    <xf numFmtId="0" fontId="1" fillId="2" borderId="0" xfId="0" applyFont="1" applyFill="1" applyBorder="1" applyAlignment="1" applyProtection="1">
      <alignment vertical="center" wrapText="1"/>
    </xf>
    <xf numFmtId="0" fontId="5" fillId="2" borderId="0" xfId="0" applyFont="1" applyFill="1"/>
    <xf numFmtId="0" fontId="8" fillId="0" borderId="0" xfId="0" applyFont="1"/>
    <xf numFmtId="0" fontId="5" fillId="0" borderId="56" xfId="0" applyFont="1" applyFill="1" applyBorder="1" applyProtection="1"/>
    <xf numFmtId="0" fontId="8" fillId="2" borderId="0" xfId="0" applyFont="1" applyFill="1"/>
    <xf numFmtId="0" fontId="3" fillId="2" borderId="0" xfId="0" applyNumberFormat="1" applyFont="1" applyFill="1" applyBorder="1" applyAlignment="1" applyProtection="1"/>
    <xf numFmtId="3" fontId="3" fillId="3" borderId="4" xfId="0" applyNumberFormat="1" applyFont="1" applyFill="1" applyBorder="1" applyAlignment="1" applyProtection="1">
      <protection locked="0"/>
    </xf>
    <xf numFmtId="0" fontId="3" fillId="0" borderId="13" xfId="0" applyFont="1" applyFill="1" applyBorder="1" applyAlignment="1" applyProtection="1">
      <alignment vertical="center" wrapText="1"/>
    </xf>
    <xf numFmtId="0" fontId="3" fillId="0" borderId="17" xfId="0" applyFont="1" applyFill="1" applyBorder="1" applyAlignment="1" applyProtection="1">
      <alignment vertical="center" wrapText="1"/>
    </xf>
    <xf numFmtId="3" fontId="3" fillId="4" borderId="22" xfId="0" applyNumberFormat="1" applyFont="1" applyFill="1" applyBorder="1" applyAlignment="1" applyProtection="1"/>
    <xf numFmtId="0" fontId="3" fillId="2" borderId="17" xfId="0" applyFont="1" applyFill="1" applyBorder="1" applyAlignment="1" applyProtection="1">
      <alignment vertical="center" wrapText="1"/>
    </xf>
    <xf numFmtId="0" fontId="3" fillId="0" borderId="30" xfId="0" applyFont="1" applyFill="1" applyBorder="1" applyAlignment="1" applyProtection="1">
      <alignment vertical="center" wrapText="1"/>
    </xf>
    <xf numFmtId="0" fontId="3" fillId="0" borderId="32" xfId="0" applyFont="1" applyFill="1" applyBorder="1" applyAlignment="1" applyProtection="1">
      <alignment vertical="center" wrapText="1"/>
    </xf>
    <xf numFmtId="3" fontId="3" fillId="0" borderId="2" xfId="0" applyNumberFormat="1" applyFont="1" applyFill="1" applyBorder="1" applyAlignment="1" applyProtection="1">
      <alignment horizontal="left"/>
    </xf>
    <xf numFmtId="0" fontId="5" fillId="0" borderId="0" xfId="0" applyFont="1" applyFill="1" applyBorder="1" applyProtection="1"/>
    <xf numFmtId="0" fontId="8" fillId="0" borderId="0" xfId="0" applyFont="1" applyBorder="1"/>
    <xf numFmtId="0" fontId="3" fillId="0" borderId="2" xfId="0" applyFont="1" applyBorder="1" applyAlignment="1" applyProtection="1">
      <alignment horizontal="center" vertical="center" wrapText="1"/>
    </xf>
    <xf numFmtId="3" fontId="3" fillId="0" borderId="4" xfId="0" applyNumberFormat="1" applyFont="1" applyBorder="1" applyAlignment="1" applyProtection="1">
      <alignment horizontal="right" vertical="center"/>
    </xf>
    <xf numFmtId="3" fontId="3" fillId="3" borderId="7" xfId="0" applyNumberFormat="1" applyFont="1" applyFill="1" applyBorder="1" applyAlignment="1" applyProtection="1">
      <alignment horizontal="right"/>
      <protection locked="0"/>
    </xf>
    <xf numFmtId="3" fontId="3" fillId="3" borderId="8" xfId="0" applyNumberFormat="1" applyFont="1" applyFill="1" applyBorder="1" applyAlignment="1" applyProtection="1">
      <alignment horizontal="right"/>
      <protection locked="0"/>
    </xf>
    <xf numFmtId="3" fontId="3" fillId="3" borderId="10" xfId="0" applyNumberFormat="1" applyFont="1" applyFill="1" applyBorder="1" applyAlignment="1" applyProtection="1">
      <alignment horizontal="right"/>
      <protection locked="0"/>
    </xf>
    <xf numFmtId="3" fontId="3" fillId="3" borderId="2" xfId="0" applyNumberFormat="1" applyFont="1" applyFill="1" applyBorder="1" applyAlignment="1" applyProtection="1">
      <alignment horizontal="right"/>
      <protection locked="0"/>
    </xf>
    <xf numFmtId="3" fontId="3" fillId="3" borderId="21" xfId="0" applyNumberFormat="1" applyFont="1" applyFill="1" applyBorder="1" applyAlignment="1" applyProtection="1">
      <alignment horizontal="right"/>
      <protection locked="0"/>
    </xf>
    <xf numFmtId="3" fontId="3" fillId="3" borderId="19" xfId="0" applyNumberFormat="1" applyFont="1" applyFill="1" applyBorder="1" applyAlignment="1" applyProtection="1">
      <alignment horizontal="right"/>
      <protection locked="0"/>
    </xf>
    <xf numFmtId="3" fontId="3" fillId="3" borderId="22" xfId="0" applyNumberFormat="1" applyFont="1" applyFill="1" applyBorder="1" applyAlignment="1" applyProtection="1">
      <alignment horizontal="right"/>
      <protection locked="0"/>
    </xf>
    <xf numFmtId="3" fontId="3" fillId="3" borderId="17" xfId="0" applyNumberFormat="1" applyFont="1" applyFill="1" applyBorder="1" applyAlignment="1" applyProtection="1">
      <alignment horizontal="right"/>
      <protection locked="0"/>
    </xf>
    <xf numFmtId="3" fontId="3" fillId="3" borderId="26" xfId="0" applyNumberFormat="1" applyFont="1" applyFill="1" applyBorder="1" applyAlignment="1" applyProtection="1">
      <alignment horizontal="right"/>
      <protection locked="0"/>
    </xf>
    <xf numFmtId="3" fontId="3" fillId="3" borderId="24" xfId="0" applyNumberFormat="1" applyFont="1" applyFill="1" applyBorder="1" applyAlignment="1" applyProtection="1">
      <alignment horizontal="right"/>
      <protection locked="0"/>
    </xf>
    <xf numFmtId="3" fontId="3" fillId="3" borderId="27" xfId="0" applyNumberFormat="1" applyFont="1" applyFill="1" applyBorder="1" applyAlignment="1" applyProtection="1">
      <alignment horizontal="right"/>
      <protection locked="0"/>
    </xf>
    <xf numFmtId="3" fontId="3" fillId="3" borderId="23" xfId="0" applyNumberFormat="1" applyFont="1" applyFill="1" applyBorder="1" applyAlignment="1" applyProtection="1">
      <alignment horizontal="right"/>
      <protection locked="0"/>
    </xf>
    <xf numFmtId="3" fontId="3" fillId="3" borderId="40" xfId="0" applyNumberFormat="1" applyFont="1" applyFill="1" applyBorder="1" applyAlignment="1" applyProtection="1">
      <alignment horizontal="right"/>
      <protection locked="0"/>
    </xf>
    <xf numFmtId="3" fontId="3" fillId="3" borderId="31" xfId="0" applyNumberFormat="1" applyFont="1" applyFill="1" applyBorder="1" applyAlignment="1" applyProtection="1">
      <alignment horizontal="right"/>
      <protection locked="0"/>
    </xf>
    <xf numFmtId="3" fontId="3" fillId="3" borderId="41" xfId="0" applyNumberFormat="1" applyFont="1" applyFill="1" applyBorder="1" applyAlignment="1" applyProtection="1">
      <alignment horizontal="right"/>
      <protection locked="0"/>
    </xf>
    <xf numFmtId="3" fontId="3" fillId="3" borderId="30" xfId="0" applyNumberFormat="1" applyFont="1" applyFill="1" applyBorder="1" applyAlignment="1" applyProtection="1">
      <alignment horizontal="right"/>
      <protection locked="0"/>
    </xf>
    <xf numFmtId="3" fontId="3" fillId="3" borderId="43" xfId="0" applyNumberFormat="1" applyFont="1" applyFill="1" applyBorder="1" applyAlignment="1" applyProtection="1">
      <alignment horizontal="right"/>
      <protection locked="0"/>
    </xf>
    <xf numFmtId="3" fontId="3" fillId="3" borderId="44" xfId="0" applyNumberFormat="1" applyFont="1" applyFill="1" applyBorder="1" applyAlignment="1" applyProtection="1">
      <alignment horizontal="right"/>
      <protection locked="0"/>
    </xf>
    <xf numFmtId="3" fontId="3" fillId="3" borderId="45" xfId="0" applyNumberFormat="1" applyFont="1" applyFill="1" applyBorder="1" applyAlignment="1" applyProtection="1">
      <alignment horizontal="right"/>
      <protection locked="0"/>
    </xf>
    <xf numFmtId="3" fontId="3" fillId="3" borderId="6" xfId="0" applyNumberFormat="1" applyFont="1" applyFill="1" applyBorder="1" applyAlignment="1" applyProtection="1">
      <alignment horizontal="right"/>
      <protection locked="0"/>
    </xf>
    <xf numFmtId="0" fontId="5" fillId="2" borderId="0" xfId="0" applyFont="1" applyFill="1" applyProtection="1"/>
    <xf numFmtId="0" fontId="3" fillId="0" borderId="12" xfId="0" applyFont="1" applyFill="1" applyBorder="1" applyAlignment="1" applyProtection="1">
      <alignment horizontal="center" vertical="center" wrapText="1"/>
    </xf>
    <xf numFmtId="0" fontId="3" fillId="0" borderId="17" xfId="0" applyNumberFormat="1" applyFont="1" applyFill="1" applyBorder="1" applyAlignment="1" applyProtection="1">
      <alignment horizontal="left"/>
    </xf>
    <xf numFmtId="3" fontId="3" fillId="3" borderId="17" xfId="0" applyNumberFormat="1" applyFont="1" applyFill="1" applyBorder="1" applyAlignment="1" applyProtection="1">
      <alignment wrapText="1"/>
      <protection locked="0"/>
    </xf>
    <xf numFmtId="0" fontId="3" fillId="0" borderId="23" xfId="0" applyNumberFormat="1" applyFont="1" applyFill="1" applyBorder="1" applyAlignment="1" applyProtection="1">
      <alignment horizontal="left" vertical="center"/>
    </xf>
    <xf numFmtId="3" fontId="3" fillId="3" borderId="23" xfId="0" applyNumberFormat="1" applyFont="1" applyFill="1" applyBorder="1" applyAlignment="1" applyProtection="1">
      <alignment wrapText="1"/>
      <protection locked="0"/>
    </xf>
    <xf numFmtId="0" fontId="3" fillId="2" borderId="3" xfId="0" applyNumberFormat="1" applyFont="1" applyFill="1" applyBorder="1" applyAlignment="1" applyProtection="1">
      <alignment wrapText="1"/>
    </xf>
    <xf numFmtId="3" fontId="3" fillId="2" borderId="2" xfId="0" applyNumberFormat="1" applyFont="1" applyFill="1" applyBorder="1" applyAlignment="1" applyProtection="1"/>
    <xf numFmtId="3" fontId="3" fillId="0" borderId="26" xfId="0" applyNumberFormat="1" applyFont="1" applyFill="1" applyBorder="1" applyAlignment="1" applyProtection="1"/>
    <xf numFmtId="3" fontId="3" fillId="0" borderId="25" xfId="0" applyNumberFormat="1" applyFont="1" applyFill="1" applyBorder="1" applyAlignment="1" applyProtection="1"/>
    <xf numFmtId="3" fontId="3" fillId="0" borderId="27" xfId="0" applyNumberFormat="1" applyFont="1" applyFill="1" applyBorder="1" applyAlignment="1" applyProtection="1"/>
    <xf numFmtId="3" fontId="3" fillId="0" borderId="23" xfId="0" applyNumberFormat="1" applyFont="1" applyFill="1" applyBorder="1" applyAlignment="1" applyProtection="1">
      <alignment wrapText="1"/>
    </xf>
    <xf numFmtId="0" fontId="5" fillId="0" borderId="0" xfId="0" applyFont="1" applyProtection="1"/>
    <xf numFmtId="0" fontId="3" fillId="0" borderId="13" xfId="0" applyNumberFormat="1" applyFont="1" applyFill="1" applyBorder="1" applyAlignment="1" applyProtection="1">
      <alignment horizontal="left"/>
    </xf>
    <xf numFmtId="0" fontId="5" fillId="2" borderId="0" xfId="0" applyNumberFormat="1" applyFont="1" applyFill="1" applyBorder="1" applyAlignment="1" applyProtection="1">
      <alignment horizontal="left"/>
    </xf>
    <xf numFmtId="0" fontId="3" fillId="2" borderId="0" xfId="0" applyNumberFormat="1" applyFont="1" applyFill="1" applyBorder="1" applyAlignment="1" applyProtection="1">
      <alignment horizontal="left" wrapText="1"/>
    </xf>
    <xf numFmtId="164" fontId="6" fillId="2" borderId="0" xfId="0" applyNumberFormat="1" applyFont="1" applyFill="1" applyBorder="1" applyAlignment="1" applyProtection="1">
      <protection locked="0"/>
    </xf>
    <xf numFmtId="0" fontId="3" fillId="2" borderId="2"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0" borderId="46" xfId="0" applyNumberFormat="1" applyFont="1" applyFill="1" applyBorder="1" applyAlignment="1" applyProtection="1">
      <alignment vertical="center"/>
    </xf>
    <xf numFmtId="0" fontId="3" fillId="0" borderId="36" xfId="0" applyFont="1" applyBorder="1" applyAlignment="1" applyProtection="1">
      <alignment horizontal="left" vertical="center"/>
    </xf>
    <xf numFmtId="0" fontId="3" fillId="0" borderId="36" xfId="0" applyFont="1" applyBorder="1" applyAlignment="1"/>
    <xf numFmtId="0" fontId="3" fillId="0" borderId="46" xfId="0" applyFont="1" applyBorder="1" applyAlignment="1" applyProtection="1">
      <alignment horizontal="left" vertical="center"/>
    </xf>
    <xf numFmtId="0" fontId="1" fillId="2" borderId="0" xfId="0" applyNumberFormat="1" applyFont="1" applyFill="1" applyBorder="1" applyAlignment="1" applyProtection="1">
      <alignment horizontal="left"/>
    </xf>
    <xf numFmtId="0" fontId="3" fillId="2" borderId="2" xfId="0" applyNumberFormat="1" applyFont="1" applyFill="1" applyBorder="1" applyAlignment="1" applyProtection="1">
      <alignment horizontal="center" vertical="center"/>
    </xf>
    <xf numFmtId="0" fontId="9" fillId="2" borderId="0" xfId="0" applyFont="1" applyFill="1"/>
    <xf numFmtId="0" fontId="3" fillId="2" borderId="30" xfId="0" applyNumberFormat="1" applyFont="1" applyFill="1" applyBorder="1" applyAlignment="1" applyProtection="1">
      <alignment horizontal="left"/>
    </xf>
    <xf numFmtId="0" fontId="3" fillId="2" borderId="17" xfId="0" applyNumberFormat="1" applyFont="1" applyFill="1" applyBorder="1" applyAlignment="1" applyProtection="1">
      <alignment horizontal="left"/>
    </xf>
    <xf numFmtId="0" fontId="3" fillId="2" borderId="23" xfId="0" applyNumberFormat="1" applyFont="1" applyFill="1" applyBorder="1" applyAlignment="1" applyProtection="1">
      <alignment wrapText="1"/>
    </xf>
    <xf numFmtId="0" fontId="8" fillId="2" borderId="0" xfId="0" applyFont="1" applyFill="1" applyAlignment="1" applyProtection="1"/>
    <xf numFmtId="0" fontId="8" fillId="2" borderId="0" xfId="0" applyFont="1" applyFill="1" applyBorder="1" applyAlignment="1" applyProtection="1"/>
    <xf numFmtId="0" fontId="3" fillId="2" borderId="42" xfId="0" applyFont="1" applyFill="1" applyBorder="1" applyAlignment="1" applyProtection="1">
      <alignment vertical="center"/>
    </xf>
    <xf numFmtId="0" fontId="3" fillId="2" borderId="48" xfId="0" applyFont="1" applyFill="1" applyBorder="1" applyAlignment="1" applyProtection="1">
      <alignment vertical="center"/>
    </xf>
    <xf numFmtId="0" fontId="3" fillId="2" borderId="11" xfId="0" applyFont="1" applyFill="1" applyBorder="1" applyAlignment="1" applyProtection="1">
      <alignment vertical="center"/>
    </xf>
    <xf numFmtId="3" fontId="3" fillId="3" borderId="2" xfId="0" applyNumberFormat="1" applyFont="1" applyFill="1" applyBorder="1" applyAlignment="1" applyProtection="1">
      <protection locked="0"/>
    </xf>
    <xf numFmtId="0" fontId="3" fillId="0" borderId="0" xfId="0" applyNumberFormat="1" applyFont="1" applyFill="1" applyBorder="1" applyAlignment="1" applyProtection="1">
      <alignment horizontal="left" wrapText="1"/>
    </xf>
    <xf numFmtId="164" fontId="6" fillId="0" borderId="0" xfId="0" applyNumberFormat="1" applyFont="1" applyFill="1" applyBorder="1" applyAlignment="1" applyProtection="1">
      <protection locked="0"/>
    </xf>
    <xf numFmtId="0" fontId="3" fillId="2" borderId="7" xfId="0" applyNumberFormat="1" applyFont="1" applyFill="1" applyBorder="1" applyAlignment="1" applyProtection="1">
      <alignment horizontal="center" vertical="center" wrapText="1"/>
    </xf>
    <xf numFmtId="0" fontId="3" fillId="0" borderId="30" xfId="0" applyNumberFormat="1" applyFont="1" applyFill="1" applyBorder="1" applyAlignment="1" applyProtection="1">
      <alignment horizontal="left" vertical="center" wrapText="1"/>
    </xf>
    <xf numFmtId="3" fontId="3" fillId="3" borderId="59" xfId="0" applyNumberFormat="1" applyFont="1" applyFill="1" applyBorder="1" applyAlignment="1" applyProtection="1">
      <protection locked="0"/>
    </xf>
    <xf numFmtId="0" fontId="3" fillId="0" borderId="17" xfId="0" applyNumberFormat="1" applyFont="1" applyFill="1" applyBorder="1" applyAlignment="1" applyProtection="1">
      <alignment horizontal="left" vertical="center" wrapText="1"/>
    </xf>
    <xf numFmtId="3" fontId="3" fillId="3" borderId="60" xfId="0" applyNumberFormat="1" applyFont="1" applyFill="1" applyBorder="1" applyAlignment="1" applyProtection="1">
      <protection locked="0"/>
    </xf>
    <xf numFmtId="0" fontId="3" fillId="0" borderId="23" xfId="0" applyNumberFormat="1" applyFont="1" applyFill="1" applyBorder="1" applyAlignment="1" applyProtection="1">
      <alignment horizontal="left" vertical="center" wrapText="1"/>
    </xf>
    <xf numFmtId="3" fontId="3" fillId="3" borderId="61" xfId="0" applyNumberFormat="1" applyFont="1" applyFill="1" applyBorder="1" applyAlignment="1" applyProtection="1">
      <protection locked="0"/>
    </xf>
    <xf numFmtId="0" fontId="3" fillId="0" borderId="0" xfId="0" applyFont="1" applyProtection="1"/>
    <xf numFmtId="0" fontId="3" fillId="0" borderId="47" xfId="0" applyFont="1" applyFill="1" applyBorder="1" applyAlignment="1" applyProtection="1">
      <alignment horizontal="center" vertical="center" wrapText="1"/>
    </xf>
    <xf numFmtId="0" fontId="3" fillId="0" borderId="62"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3" fontId="3" fillId="3" borderId="33" xfId="0" applyNumberFormat="1" applyFont="1" applyFill="1" applyBorder="1" applyAlignment="1" applyProtection="1">
      <protection locked="0"/>
    </xf>
    <xf numFmtId="3" fontId="3" fillId="3" borderId="63" xfId="0" applyNumberFormat="1" applyFont="1" applyFill="1" applyBorder="1" applyAlignment="1" applyProtection="1">
      <protection locked="0"/>
    </xf>
    <xf numFmtId="3" fontId="3" fillId="3" borderId="64" xfId="0" applyNumberFormat="1" applyFont="1" applyFill="1" applyBorder="1" applyAlignment="1" applyProtection="1">
      <protection locked="0"/>
    </xf>
    <xf numFmtId="3" fontId="3" fillId="3" borderId="36" xfId="0" applyNumberFormat="1" applyFont="1" applyFill="1" applyBorder="1" applyAlignment="1" applyProtection="1">
      <protection locked="0"/>
    </xf>
    <xf numFmtId="3" fontId="3" fillId="3" borderId="65" xfId="0" applyNumberFormat="1" applyFont="1" applyFill="1" applyBorder="1" applyAlignment="1" applyProtection="1">
      <protection locked="0"/>
    </xf>
    <xf numFmtId="3" fontId="3" fillId="3" borderId="66" xfId="0" applyNumberFormat="1" applyFont="1" applyFill="1" applyBorder="1" applyAlignment="1" applyProtection="1">
      <protection locked="0"/>
    </xf>
    <xf numFmtId="3" fontId="3" fillId="3" borderId="38" xfId="0" applyNumberFormat="1" applyFont="1" applyFill="1" applyBorder="1" applyAlignment="1" applyProtection="1">
      <protection locked="0"/>
    </xf>
    <xf numFmtId="3" fontId="3" fillId="3" borderId="67" xfId="0" applyNumberFormat="1" applyFont="1" applyFill="1" applyBorder="1" applyAlignment="1" applyProtection="1">
      <protection locked="0"/>
    </xf>
    <xf numFmtId="3" fontId="3" fillId="3" borderId="68" xfId="0" applyNumberFormat="1" applyFont="1" applyFill="1" applyBorder="1" applyAlignment="1" applyProtection="1">
      <protection locked="0"/>
    </xf>
    <xf numFmtId="0" fontId="3" fillId="0" borderId="35" xfId="0" applyNumberFormat="1" applyFont="1" applyFill="1" applyBorder="1" applyAlignment="1" applyProtection="1">
      <alignment horizontal="left" vertical="center" wrapText="1"/>
    </xf>
    <xf numFmtId="3" fontId="3" fillId="3" borderId="51" xfId="0" applyNumberFormat="1" applyFont="1" applyFill="1" applyBorder="1" applyAlignment="1" applyProtection="1">
      <protection locked="0"/>
    </xf>
    <xf numFmtId="3" fontId="3" fillId="3" borderId="69" xfId="0" applyNumberFormat="1" applyFont="1" applyFill="1" applyBorder="1" applyAlignment="1" applyProtection="1">
      <protection locked="0"/>
    </xf>
    <xf numFmtId="3" fontId="3" fillId="3" borderId="70" xfId="0" applyNumberFormat="1" applyFont="1" applyFill="1" applyBorder="1" applyAlignment="1" applyProtection="1">
      <protection locked="0"/>
    </xf>
    <xf numFmtId="3" fontId="3" fillId="3" borderId="35" xfId="0" applyNumberFormat="1" applyFont="1" applyFill="1" applyBorder="1" applyAlignment="1" applyProtection="1">
      <protection locked="0"/>
    </xf>
    <xf numFmtId="3" fontId="3" fillId="3" borderId="46" xfId="0" applyNumberFormat="1" applyFont="1" applyFill="1" applyBorder="1" applyAlignment="1" applyProtection="1">
      <protection locked="0"/>
    </xf>
    <xf numFmtId="3" fontId="3" fillId="3" borderId="71" xfId="0" applyNumberFormat="1" applyFont="1" applyFill="1" applyBorder="1" applyAlignment="1" applyProtection="1">
      <protection locked="0"/>
    </xf>
    <xf numFmtId="3" fontId="3" fillId="3" borderId="72" xfId="0" applyNumberFormat="1" applyFont="1" applyFill="1" applyBorder="1" applyAlignment="1" applyProtection="1">
      <protection locked="0"/>
    </xf>
    <xf numFmtId="3" fontId="3" fillId="3" borderId="55" xfId="0" applyNumberFormat="1" applyFont="1" applyFill="1" applyBorder="1" applyAlignment="1" applyProtection="1">
      <protection locked="0"/>
    </xf>
    <xf numFmtId="0" fontId="5" fillId="2" borderId="0" xfId="0" applyFont="1" applyFill="1" applyBorder="1"/>
    <xf numFmtId="0" fontId="7" fillId="2" borderId="0" xfId="0" applyFont="1" applyFill="1" applyBorder="1"/>
    <xf numFmtId="0" fontId="2" fillId="2" borderId="0" xfId="0" applyFont="1" applyFill="1" applyBorder="1"/>
    <xf numFmtId="0" fontId="8" fillId="2" borderId="0" xfId="0" applyFont="1" applyFill="1" applyBorder="1"/>
    <xf numFmtId="0" fontId="3" fillId="2" borderId="3" xfId="0" applyFont="1" applyFill="1" applyBorder="1" applyAlignment="1">
      <alignment horizontal="left" wrapText="1"/>
    </xf>
    <xf numFmtId="0" fontId="3" fillId="2" borderId="42" xfId="0" applyFont="1" applyFill="1" applyBorder="1" applyAlignment="1">
      <alignment horizontal="left" wrapText="1"/>
    </xf>
    <xf numFmtId="0" fontId="3" fillId="2" borderId="50" xfId="0" applyFont="1" applyFill="1" applyBorder="1" applyAlignment="1">
      <alignment horizontal="left" wrapText="1"/>
    </xf>
    <xf numFmtId="0" fontId="3" fillId="2" borderId="36" xfId="0" applyFont="1" applyFill="1" applyBorder="1" applyAlignment="1">
      <alignment horizontal="left" wrapText="1"/>
    </xf>
    <xf numFmtId="0" fontId="8" fillId="0" borderId="0" xfId="0" applyFont="1" applyAlignment="1">
      <alignment wrapText="1"/>
    </xf>
    <xf numFmtId="0" fontId="3" fillId="2" borderId="51" xfId="0" applyFont="1" applyFill="1" applyBorder="1" applyAlignment="1">
      <alignment horizontal="left" wrapText="1"/>
    </xf>
    <xf numFmtId="3" fontId="3" fillId="3" borderId="52" xfId="0" applyNumberFormat="1" applyFont="1" applyFill="1" applyBorder="1" applyAlignment="1" applyProtection="1">
      <alignment wrapText="1"/>
      <protection locked="0"/>
    </xf>
    <xf numFmtId="3" fontId="3" fillId="3" borderId="73" xfId="0" applyNumberFormat="1" applyFont="1" applyFill="1" applyBorder="1" applyAlignment="1" applyProtection="1">
      <alignment wrapText="1"/>
      <protection locked="0"/>
    </xf>
    <xf numFmtId="3" fontId="3" fillId="3" borderId="74" xfId="0" applyNumberFormat="1" applyFont="1" applyFill="1" applyBorder="1" applyAlignment="1" applyProtection="1">
      <alignment wrapText="1"/>
      <protection locked="0"/>
    </xf>
    <xf numFmtId="0" fontId="3" fillId="0" borderId="17" xfId="0" applyNumberFormat="1" applyFont="1" applyFill="1" applyBorder="1" applyAlignment="1" applyProtection="1">
      <alignment horizontal="left" vertical="center"/>
    </xf>
    <xf numFmtId="0" fontId="3" fillId="0" borderId="6" xfId="0" applyNumberFormat="1" applyFont="1" applyFill="1" applyBorder="1" applyAlignment="1" applyProtection="1">
      <alignment horizontal="left" vertical="center"/>
    </xf>
    <xf numFmtId="3" fontId="3" fillId="3" borderId="53" xfId="0" applyNumberFormat="1" applyFont="1" applyFill="1" applyBorder="1" applyAlignment="1" applyProtection="1">
      <alignment wrapText="1"/>
      <protection locked="0"/>
    </xf>
    <xf numFmtId="3" fontId="3" fillId="3" borderId="75" xfId="0" applyNumberFormat="1" applyFont="1" applyFill="1" applyBorder="1" applyAlignment="1" applyProtection="1">
      <alignment wrapText="1"/>
      <protection locked="0"/>
    </xf>
    <xf numFmtId="3" fontId="3" fillId="0" borderId="28" xfId="0" applyNumberFormat="1" applyFont="1" applyFill="1" applyBorder="1" applyAlignment="1" applyProtection="1"/>
    <xf numFmtId="3" fontId="3" fillId="0" borderId="76" xfId="0" applyNumberFormat="1" applyFont="1" applyFill="1" applyBorder="1" applyAlignment="1" applyProtection="1"/>
    <xf numFmtId="0" fontId="2" fillId="0" borderId="0" xfId="0" applyFont="1" applyFill="1" applyBorder="1"/>
    <xf numFmtId="3" fontId="3" fillId="2" borderId="13" xfId="0" applyNumberFormat="1" applyFont="1" applyFill="1" applyBorder="1" applyAlignment="1" applyProtection="1"/>
    <xf numFmtId="3" fontId="3" fillId="2" borderId="17" xfId="0" applyNumberFormat="1" applyFont="1" applyFill="1" applyBorder="1" applyAlignment="1" applyProtection="1"/>
    <xf numFmtId="3" fontId="3" fillId="2" borderId="23" xfId="0" applyNumberFormat="1" applyFont="1" applyFill="1" applyBorder="1" applyAlignment="1" applyProtection="1"/>
    <xf numFmtId="0" fontId="5" fillId="0" borderId="0" xfId="0" applyFont="1" applyFill="1" applyBorder="1"/>
    <xf numFmtId="0" fontId="3" fillId="0" borderId="33" xfId="0" applyFont="1" applyFill="1" applyBorder="1" applyAlignment="1"/>
    <xf numFmtId="0" fontId="3" fillId="0" borderId="36" xfId="0" applyFont="1" applyBorder="1" applyAlignment="1">
      <alignment wrapText="1"/>
    </xf>
    <xf numFmtId="0" fontId="3" fillId="0" borderId="36" xfId="0" applyFont="1" applyFill="1" applyBorder="1" applyAlignment="1"/>
    <xf numFmtId="0" fontId="3" fillId="0" borderId="36" xfId="0" applyFont="1" applyFill="1" applyBorder="1" applyAlignment="1">
      <alignment vertical="center" wrapText="1"/>
    </xf>
    <xf numFmtId="0" fontId="3" fillId="0" borderId="38" xfId="0" applyFont="1" applyBorder="1" applyAlignment="1"/>
    <xf numFmtId="0" fontId="3" fillId="0"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wrapText="1"/>
    </xf>
    <xf numFmtId="0" fontId="3" fillId="0" borderId="3" xfId="0" applyFont="1" applyBorder="1" applyAlignment="1" applyProtection="1">
      <alignment horizontal="left" vertical="center"/>
    </xf>
    <xf numFmtId="0" fontId="3" fillId="0" borderId="5" xfId="0" applyFont="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57"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10" fillId="2" borderId="0" xfId="0" applyFont="1" applyFill="1"/>
    <xf numFmtId="0" fontId="11" fillId="2" borderId="0" xfId="0" applyFont="1" applyFill="1"/>
    <xf numFmtId="0" fontId="11" fillId="2" borderId="0" xfId="0" applyFont="1" applyFill="1" applyProtection="1">
      <protection locked="0"/>
    </xf>
    <xf numFmtId="0" fontId="11" fillId="2" borderId="48" xfId="0" applyFont="1" applyFill="1" applyBorder="1"/>
    <xf numFmtId="0" fontId="11" fillId="2" borderId="0" xfId="0" applyFont="1" applyFill="1" applyBorder="1"/>
    <xf numFmtId="0" fontId="11" fillId="2" borderId="46" xfId="0" applyFont="1" applyFill="1" applyBorder="1"/>
    <xf numFmtId="3" fontId="3" fillId="0" borderId="2" xfId="0" applyNumberFormat="1" applyFont="1" applyFill="1" applyBorder="1" applyAlignment="1" applyProtection="1">
      <protection locked="0"/>
    </xf>
    <xf numFmtId="3" fontId="3" fillId="3" borderId="3" xfId="0" applyNumberFormat="1" applyFont="1" applyFill="1" applyBorder="1" applyAlignment="1" applyProtection="1">
      <protection locked="0"/>
    </xf>
    <xf numFmtId="3" fontId="3" fillId="0" borderId="13" xfId="0" applyNumberFormat="1" applyFont="1" applyFill="1" applyBorder="1" applyAlignment="1" applyProtection="1">
      <alignment vertical="center" wrapText="1"/>
      <protection locked="0"/>
    </xf>
    <xf numFmtId="3" fontId="3" fillId="0" borderId="13" xfId="0" applyNumberFormat="1" applyFont="1" applyFill="1" applyBorder="1" applyAlignment="1" applyProtection="1">
      <protection locked="0"/>
    </xf>
    <xf numFmtId="3" fontId="3" fillId="3" borderId="77" xfId="0" applyNumberFormat="1" applyFont="1" applyFill="1" applyBorder="1" applyAlignment="1" applyProtection="1">
      <protection locked="0"/>
    </xf>
    <xf numFmtId="3" fontId="3" fillId="3" borderId="50" xfId="0" applyNumberFormat="1" applyFont="1" applyFill="1" applyBorder="1" applyAlignment="1" applyProtection="1">
      <protection locked="0"/>
    </xf>
    <xf numFmtId="3" fontId="3" fillId="0" borderId="17" xfId="0" applyNumberFormat="1" applyFont="1" applyFill="1" applyBorder="1" applyAlignment="1" applyProtection="1">
      <alignment vertical="center" wrapText="1"/>
      <protection locked="0"/>
    </xf>
    <xf numFmtId="3" fontId="3" fillId="0" borderId="17" xfId="0" applyNumberFormat="1" applyFont="1" applyFill="1" applyBorder="1" applyAlignment="1" applyProtection="1">
      <protection locked="0"/>
    </xf>
    <xf numFmtId="3" fontId="3" fillId="4" borderId="21" xfId="0" applyNumberFormat="1" applyFont="1" applyFill="1" applyBorder="1" applyAlignment="1" applyProtection="1"/>
    <xf numFmtId="3" fontId="3" fillId="4" borderId="37" xfId="0" applyNumberFormat="1" applyFont="1" applyFill="1" applyBorder="1" applyAlignment="1" applyProtection="1"/>
    <xf numFmtId="3" fontId="3" fillId="2" borderId="17" xfId="0" applyNumberFormat="1" applyFont="1" applyFill="1" applyBorder="1" applyAlignment="1" applyProtection="1">
      <alignment vertical="center" wrapText="1"/>
      <protection locked="0"/>
    </xf>
    <xf numFmtId="3" fontId="3" fillId="2" borderId="32" xfId="0" applyNumberFormat="1" applyFont="1" applyFill="1" applyBorder="1" applyAlignment="1" applyProtection="1">
      <alignment vertical="center" wrapText="1"/>
      <protection locked="0"/>
    </xf>
    <xf numFmtId="3" fontId="3" fillId="0" borderId="32" xfId="0" applyNumberFormat="1" applyFont="1" applyFill="1" applyBorder="1" applyAlignment="1" applyProtection="1">
      <protection locked="0"/>
    </xf>
    <xf numFmtId="3" fontId="3" fillId="2" borderId="35" xfId="0" applyNumberFormat="1" applyFont="1" applyFill="1" applyBorder="1" applyAlignment="1" applyProtection="1">
      <alignment vertical="center" wrapText="1"/>
      <protection locked="0"/>
    </xf>
    <xf numFmtId="3" fontId="3" fillId="3" borderId="78" xfId="0" applyNumberFormat="1" applyFont="1" applyFill="1" applyBorder="1" applyAlignment="1" applyProtection="1">
      <protection locked="0"/>
    </xf>
    <xf numFmtId="3" fontId="3" fillId="3" borderId="79" xfId="0" applyNumberFormat="1" applyFont="1" applyFill="1" applyBorder="1" applyAlignment="1" applyProtection="1">
      <protection locked="0"/>
    </xf>
    <xf numFmtId="3" fontId="3" fillId="3" borderId="80" xfId="0" applyNumberFormat="1" applyFont="1" applyFill="1" applyBorder="1" applyAlignment="1" applyProtection="1">
      <protection locked="0"/>
    </xf>
    <xf numFmtId="3" fontId="3" fillId="0" borderId="35" xfId="0" applyNumberFormat="1" applyFont="1" applyFill="1" applyBorder="1" applyAlignment="1" applyProtection="1">
      <protection locked="0"/>
    </xf>
    <xf numFmtId="3" fontId="3" fillId="3" borderId="81" xfId="0" applyNumberFormat="1" applyFont="1" applyFill="1" applyBorder="1" applyAlignment="1" applyProtection="1">
      <protection locked="0"/>
    </xf>
    <xf numFmtId="3" fontId="3" fillId="2" borderId="23" xfId="0" applyNumberFormat="1" applyFont="1" applyFill="1" applyBorder="1" applyAlignment="1" applyProtection="1">
      <alignment vertical="center" wrapText="1"/>
      <protection locked="0"/>
    </xf>
    <xf numFmtId="3" fontId="3" fillId="2" borderId="6" xfId="0" applyNumberFormat="1" applyFont="1" applyFill="1" applyBorder="1" applyAlignment="1" applyProtection="1">
      <alignment vertical="center" wrapText="1"/>
      <protection locked="0"/>
    </xf>
    <xf numFmtId="3" fontId="3" fillId="0" borderId="23" xfId="0" applyNumberFormat="1" applyFont="1" applyFill="1" applyBorder="1" applyAlignment="1" applyProtection="1">
      <protection locked="0"/>
    </xf>
    <xf numFmtId="3" fontId="3" fillId="4" borderId="26" xfId="0" applyNumberFormat="1" applyFont="1" applyFill="1" applyBorder="1" applyAlignment="1" applyProtection="1"/>
    <xf numFmtId="3" fontId="3" fillId="4" borderId="11" xfId="0" applyNumberFormat="1" applyFont="1" applyFill="1" applyBorder="1" applyAlignment="1" applyProtection="1"/>
    <xf numFmtId="3" fontId="3" fillId="4" borderId="43" xfId="0" applyNumberFormat="1" applyFont="1" applyFill="1" applyBorder="1" applyAlignment="1" applyProtection="1"/>
    <xf numFmtId="3" fontId="3" fillId="4" borderId="45" xfId="0" applyNumberFormat="1" applyFont="1" applyFill="1" applyBorder="1" applyAlignment="1" applyProtection="1"/>
    <xf numFmtId="3" fontId="3" fillId="3" borderId="42" xfId="0" applyNumberFormat="1" applyFont="1" applyFill="1" applyBorder="1" applyAlignment="1" applyProtection="1">
      <protection locked="0"/>
    </xf>
    <xf numFmtId="3" fontId="3" fillId="0" borderId="7" xfId="0" applyNumberFormat="1" applyFont="1" applyFill="1" applyBorder="1" applyAlignment="1" applyProtection="1">
      <protection locked="0"/>
    </xf>
    <xf numFmtId="3" fontId="3" fillId="0" borderId="4" xfId="0" applyNumberFormat="1" applyFont="1" applyFill="1" applyBorder="1" applyAlignment="1" applyProtection="1">
      <protection locked="0"/>
    </xf>
    <xf numFmtId="3" fontId="3" fillId="0" borderId="10" xfId="0" applyNumberFormat="1" applyFont="1" applyFill="1" applyBorder="1" applyAlignment="1" applyProtection="1">
      <protection locked="0"/>
    </xf>
    <xf numFmtId="3" fontId="3" fillId="0" borderId="3" xfId="0" applyNumberFormat="1" applyFont="1" applyFill="1" applyBorder="1" applyAlignment="1" applyProtection="1">
      <protection locked="0"/>
    </xf>
    <xf numFmtId="3" fontId="3" fillId="0" borderId="1" xfId="0" applyNumberFormat="1" applyFont="1" applyFill="1" applyBorder="1" applyAlignment="1" applyProtection="1">
      <protection locked="0"/>
    </xf>
    <xf numFmtId="3" fontId="3" fillId="3" borderId="1" xfId="0" applyNumberFormat="1" applyFont="1" applyFill="1" applyBorder="1" applyAlignment="1" applyProtection="1">
      <protection locked="0"/>
    </xf>
    <xf numFmtId="0" fontId="3" fillId="0" borderId="22" xfId="0" applyFont="1" applyFill="1" applyBorder="1" applyAlignment="1" applyProtection="1">
      <alignment vertical="center" wrapText="1"/>
    </xf>
    <xf numFmtId="3" fontId="3" fillId="0" borderId="17" xfId="0" applyNumberFormat="1" applyFont="1" applyFill="1" applyBorder="1" applyAlignment="1" applyProtection="1">
      <alignment horizontal="left"/>
    </xf>
    <xf numFmtId="0" fontId="3" fillId="0" borderId="23" xfId="0" applyFont="1" applyFill="1" applyBorder="1" applyAlignment="1" applyProtection="1">
      <alignment vertical="center" wrapText="1"/>
    </xf>
    <xf numFmtId="3" fontId="3" fillId="0" borderId="6" xfId="0" applyNumberFormat="1" applyFont="1" applyFill="1" applyBorder="1" applyAlignment="1" applyProtection="1">
      <protection locked="0"/>
    </xf>
    <xf numFmtId="3" fontId="3" fillId="3" borderId="11" xfId="0" applyNumberFormat="1" applyFont="1" applyFill="1" applyBorder="1" applyAlignment="1" applyProtection="1">
      <protection locked="0"/>
    </xf>
    <xf numFmtId="3" fontId="3" fillId="0" borderId="4" xfId="0" applyNumberFormat="1" applyFont="1" applyBorder="1" applyAlignment="1" applyProtection="1">
      <alignment horizontal="right" vertical="center"/>
      <protection locked="0"/>
    </xf>
    <xf numFmtId="3" fontId="3" fillId="4" borderId="2" xfId="0" applyNumberFormat="1" applyFont="1" applyFill="1" applyBorder="1" applyAlignment="1" applyProtection="1">
      <alignment horizontal="right"/>
    </xf>
    <xf numFmtId="0" fontId="13" fillId="2" borderId="0" xfId="0" applyFont="1" applyFill="1" applyProtection="1">
      <protection locked="0"/>
    </xf>
    <xf numFmtId="3" fontId="3" fillId="0" borderId="30" xfId="0" applyNumberFormat="1" applyFont="1" applyBorder="1" applyAlignment="1" applyProtection="1">
      <alignment horizontal="right" vertical="center"/>
      <protection locked="0"/>
    </xf>
    <xf numFmtId="3" fontId="3" fillId="0" borderId="17" xfId="0" applyNumberFormat="1" applyFont="1" applyBorder="1" applyAlignment="1" applyProtection="1">
      <alignment horizontal="right" vertical="center"/>
      <protection locked="0"/>
    </xf>
    <xf numFmtId="3" fontId="3" fillId="3" borderId="81" xfId="0" applyNumberFormat="1" applyFont="1" applyFill="1" applyBorder="1" applyAlignment="1" applyProtection="1">
      <alignment horizontal="right"/>
      <protection locked="0"/>
    </xf>
    <xf numFmtId="3" fontId="3" fillId="3" borderId="82" xfId="0" applyNumberFormat="1" applyFont="1" applyFill="1" applyBorder="1" applyAlignment="1" applyProtection="1">
      <alignment horizontal="right"/>
      <protection locked="0"/>
    </xf>
    <xf numFmtId="3" fontId="3" fillId="3" borderId="80" xfId="0" applyNumberFormat="1" applyFont="1" applyFill="1" applyBorder="1" applyAlignment="1" applyProtection="1">
      <alignment horizontal="right"/>
      <protection locked="0"/>
    </xf>
    <xf numFmtId="3" fontId="3" fillId="3" borderId="35" xfId="0" applyNumberFormat="1" applyFont="1" applyFill="1" applyBorder="1" applyAlignment="1" applyProtection="1">
      <alignment horizontal="right"/>
      <protection locked="0"/>
    </xf>
    <xf numFmtId="3" fontId="3" fillId="0" borderId="23" xfId="0" applyNumberFormat="1" applyFont="1" applyBorder="1" applyAlignment="1" applyProtection="1">
      <alignment horizontal="right" vertical="center"/>
      <protection locked="0"/>
    </xf>
    <xf numFmtId="3" fontId="3" fillId="0" borderId="6" xfId="0" applyNumberFormat="1" applyFont="1" applyBorder="1" applyAlignment="1" applyProtection="1">
      <alignment horizontal="right"/>
      <protection locked="0"/>
    </xf>
    <xf numFmtId="0" fontId="14" fillId="0" borderId="0" xfId="0" applyFont="1"/>
    <xf numFmtId="0" fontId="3" fillId="0" borderId="28" xfId="0" applyFont="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3" fontId="3" fillId="0" borderId="13" xfId="0" applyNumberFormat="1" applyFont="1" applyFill="1" applyBorder="1" applyAlignment="1" applyProtection="1">
      <alignment horizontal="right"/>
      <protection locked="0"/>
    </xf>
    <xf numFmtId="3" fontId="3" fillId="0" borderId="83" xfId="0" applyNumberFormat="1" applyFont="1" applyFill="1" applyBorder="1" applyAlignment="1" applyProtection="1">
      <alignment horizontal="right"/>
      <protection locked="0"/>
    </xf>
    <xf numFmtId="3" fontId="3" fillId="3" borderId="83" xfId="0" applyNumberFormat="1" applyFont="1" applyFill="1" applyBorder="1" applyAlignment="1" applyProtection="1">
      <protection locked="0"/>
    </xf>
    <xf numFmtId="3" fontId="3" fillId="3" borderId="13" xfId="0" applyNumberFormat="1" applyFont="1" applyFill="1" applyBorder="1" applyAlignment="1" applyProtection="1">
      <alignment wrapText="1"/>
      <protection locked="0"/>
    </xf>
    <xf numFmtId="3" fontId="3" fillId="0" borderId="17" xfId="0" applyNumberFormat="1" applyFont="1" applyFill="1" applyBorder="1" applyAlignment="1" applyProtection="1">
      <alignment horizontal="right"/>
      <protection locked="0"/>
    </xf>
    <xf numFmtId="3" fontId="3" fillId="0" borderId="52" xfId="0" applyNumberFormat="1" applyFont="1" applyFill="1" applyBorder="1" applyAlignment="1" applyProtection="1">
      <alignment horizontal="right"/>
      <protection locked="0"/>
    </xf>
    <xf numFmtId="3" fontId="3" fillId="3" borderId="52" xfId="0" applyNumberFormat="1" applyFont="1" applyFill="1" applyBorder="1" applyAlignment="1" applyProtection="1">
      <protection locked="0"/>
    </xf>
    <xf numFmtId="3" fontId="3" fillId="0" borderId="23" xfId="0" applyNumberFormat="1" applyFont="1" applyFill="1" applyBorder="1" applyAlignment="1" applyProtection="1">
      <alignment horizontal="right" vertical="center"/>
      <protection locked="0"/>
    </xf>
    <xf numFmtId="3" fontId="3" fillId="0" borderId="53" xfId="0" applyNumberFormat="1" applyFont="1" applyFill="1" applyBorder="1" applyAlignment="1" applyProtection="1">
      <alignment horizontal="right"/>
      <protection locked="0"/>
    </xf>
    <xf numFmtId="3" fontId="3" fillId="3" borderId="53" xfId="0" applyNumberFormat="1" applyFont="1" applyFill="1" applyBorder="1" applyAlignment="1" applyProtection="1">
      <protection locked="0"/>
    </xf>
    <xf numFmtId="3" fontId="3" fillId="2" borderId="3" xfId="0" applyNumberFormat="1" applyFont="1" applyFill="1" applyBorder="1" applyAlignment="1" applyProtection="1">
      <alignment horizontal="right" wrapText="1"/>
      <protection locked="0"/>
    </xf>
    <xf numFmtId="3" fontId="3" fillId="2" borderId="2" xfId="0" applyNumberFormat="1" applyFont="1" applyFill="1" applyBorder="1" applyAlignment="1" applyProtection="1">
      <alignment horizontal="right" wrapText="1"/>
      <protection locked="0"/>
    </xf>
    <xf numFmtId="3" fontId="3" fillId="0" borderId="26" xfId="0" applyNumberFormat="1" applyFont="1" applyFill="1" applyBorder="1" applyAlignment="1" applyProtection="1">
      <protection locked="0"/>
    </xf>
    <xf numFmtId="3" fontId="3" fillId="0" borderId="39" xfId="0" applyNumberFormat="1" applyFont="1" applyFill="1" applyBorder="1" applyAlignment="1" applyProtection="1">
      <protection locked="0"/>
    </xf>
    <xf numFmtId="3" fontId="3" fillId="0" borderId="27" xfId="0" applyNumberFormat="1" applyFont="1" applyFill="1" applyBorder="1" applyAlignment="1" applyProtection="1">
      <protection locked="0"/>
    </xf>
    <xf numFmtId="3" fontId="3" fillId="0" borderId="38" xfId="0" applyNumberFormat="1" applyFont="1" applyFill="1" applyBorder="1" applyAlignment="1" applyProtection="1">
      <protection locked="0"/>
    </xf>
    <xf numFmtId="3" fontId="3" fillId="0" borderId="53" xfId="0" applyNumberFormat="1" applyFont="1" applyFill="1" applyBorder="1" applyAlignment="1" applyProtection="1">
      <protection locked="0"/>
    </xf>
    <xf numFmtId="3" fontId="3" fillId="0" borderId="25" xfId="0" applyNumberFormat="1" applyFont="1" applyFill="1" applyBorder="1" applyAlignment="1" applyProtection="1">
      <protection locked="0"/>
    </xf>
    <xf numFmtId="3" fontId="3" fillId="0" borderId="23" xfId="0" applyNumberFormat="1" applyFont="1" applyFill="1" applyBorder="1" applyAlignment="1" applyProtection="1">
      <alignment wrapText="1"/>
      <protection locked="0"/>
    </xf>
    <xf numFmtId="0" fontId="3" fillId="2" borderId="0" xfId="0" applyNumberFormat="1" applyFont="1" applyFill="1" applyBorder="1" applyAlignment="1" applyProtection="1">
      <protection locked="0"/>
    </xf>
    <xf numFmtId="3" fontId="3" fillId="2" borderId="2" xfId="0" applyNumberFormat="1" applyFont="1" applyFill="1" applyBorder="1" applyAlignment="1" applyProtection="1">
      <protection locked="0"/>
    </xf>
    <xf numFmtId="0" fontId="5" fillId="0" borderId="0" xfId="0" applyNumberFormat="1" applyFont="1" applyFill="1" applyBorder="1" applyAlignment="1" applyProtection="1">
      <alignment horizontal="left"/>
    </xf>
    <xf numFmtId="0" fontId="3" fillId="0" borderId="46" xfId="0" applyFont="1" applyFill="1" applyBorder="1" applyAlignment="1" applyProtection="1">
      <alignment horizontal="left" vertical="center"/>
    </xf>
    <xf numFmtId="0" fontId="15" fillId="0" borderId="0" xfId="0" applyFont="1"/>
    <xf numFmtId="0" fontId="3" fillId="0" borderId="46" xfId="0" applyFont="1" applyFill="1" applyBorder="1" applyAlignment="1" applyProtection="1">
      <alignment horizontal="left" vertical="center" wrapText="1"/>
    </xf>
    <xf numFmtId="3" fontId="3" fillId="3" borderId="6" xfId="0" applyNumberFormat="1" applyFont="1" applyFill="1" applyBorder="1" applyAlignment="1" applyProtection="1">
      <protection locked="0"/>
    </xf>
    <xf numFmtId="0" fontId="2" fillId="2" borderId="0" xfId="0" applyFont="1" applyFill="1" applyProtection="1">
      <protection locked="0"/>
    </xf>
    <xf numFmtId="3" fontId="3" fillId="2" borderId="11" xfId="0" applyNumberFormat="1" applyFont="1" applyFill="1" applyBorder="1" applyAlignment="1" applyProtection="1">
      <alignment vertical="center"/>
    </xf>
    <xf numFmtId="164" fontId="6" fillId="0" borderId="84" xfId="0" applyNumberFormat="1" applyFont="1" applyFill="1" applyBorder="1" applyAlignment="1" applyProtection="1">
      <protection locked="0"/>
    </xf>
    <xf numFmtId="164" fontId="6" fillId="0" borderId="85" xfId="0" applyNumberFormat="1" applyFont="1" applyFill="1" applyBorder="1" applyAlignment="1" applyProtection="1">
      <protection locked="0"/>
    </xf>
    <xf numFmtId="0" fontId="6" fillId="0" borderId="86" xfId="0" applyFont="1" applyFill="1" applyBorder="1" applyAlignment="1" applyProtection="1">
      <alignment vertical="center"/>
    </xf>
    <xf numFmtId="0" fontId="8" fillId="0" borderId="85" xfId="0" applyFont="1" applyBorder="1"/>
    <xf numFmtId="0" fontId="8" fillId="0" borderId="87" xfId="0" applyFont="1" applyBorder="1"/>
    <xf numFmtId="0" fontId="8" fillId="0" borderId="88" xfId="0" applyFont="1" applyBorder="1"/>
    <xf numFmtId="0" fontId="11" fillId="0" borderId="88" xfId="0" applyFont="1" applyBorder="1"/>
    <xf numFmtId="3" fontId="3" fillId="0" borderId="30" xfId="0" applyNumberFormat="1" applyFont="1" applyFill="1" applyBorder="1" applyAlignment="1" applyProtection="1">
      <protection locked="0"/>
    </xf>
    <xf numFmtId="0" fontId="3" fillId="0" borderId="91"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protection locked="0"/>
    </xf>
    <xf numFmtId="0" fontId="7" fillId="0" borderId="0" xfId="0" applyFont="1" applyFill="1" applyBorder="1"/>
    <xf numFmtId="0" fontId="2" fillId="0" borderId="92" xfId="0" applyFont="1" applyFill="1" applyBorder="1"/>
    <xf numFmtId="0" fontId="2" fillId="0" borderId="88" xfId="0" applyFont="1" applyFill="1" applyBorder="1"/>
    <xf numFmtId="0" fontId="3" fillId="0" borderId="88" xfId="0" applyFont="1" applyFill="1" applyBorder="1"/>
    <xf numFmtId="0" fontId="3" fillId="0" borderId="92" xfId="0" applyFont="1" applyFill="1" applyBorder="1"/>
    <xf numFmtId="0" fontId="3" fillId="0" borderId="84" xfId="0" applyFont="1" applyFill="1" applyBorder="1"/>
    <xf numFmtId="0" fontId="11" fillId="0" borderId="93" xfId="0" applyFont="1" applyFill="1" applyBorder="1" applyProtection="1">
      <protection locked="0"/>
    </xf>
    <xf numFmtId="0" fontId="11" fillId="0" borderId="93" xfId="0" applyFont="1" applyFill="1" applyBorder="1"/>
    <xf numFmtId="0" fontId="11" fillId="0" borderId="94" xfId="0" applyFont="1" applyBorder="1"/>
    <xf numFmtId="0" fontId="8" fillId="0" borderId="95" xfId="0" applyFont="1" applyBorder="1"/>
    <xf numFmtId="49" fontId="3" fillId="2" borderId="46"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0" borderId="55" xfId="0" applyFont="1" applyFill="1" applyBorder="1" applyAlignment="1" applyProtection="1">
      <alignment horizontal="center" vertical="center" wrapText="1"/>
    </xf>
    <xf numFmtId="3" fontId="3" fillId="0" borderId="4" xfId="0" applyNumberFormat="1" applyFont="1" applyFill="1" applyBorder="1" applyAlignment="1" applyProtection="1">
      <alignment horizontal="right"/>
      <protection locked="0"/>
    </xf>
    <xf numFmtId="3" fontId="3" fillId="3" borderId="28" xfId="0" applyNumberFormat="1" applyFont="1" applyFill="1" applyBorder="1" applyAlignment="1" applyProtection="1">
      <protection locked="0"/>
    </xf>
    <xf numFmtId="0" fontId="16" fillId="2" borderId="0" xfId="0" applyNumberFormat="1" applyFont="1" applyFill="1" applyBorder="1" applyAlignment="1" applyProtection="1">
      <protection locked="0"/>
    </xf>
    <xf numFmtId="3" fontId="3" fillId="2" borderId="42" xfId="0" applyNumberFormat="1" applyFont="1" applyFill="1" applyBorder="1" applyAlignment="1" applyProtection="1">
      <alignment horizontal="right" wrapText="1"/>
      <protection locked="0"/>
    </xf>
    <xf numFmtId="3" fontId="3" fillId="2" borderId="6" xfId="0" applyNumberFormat="1" applyFont="1" applyFill="1" applyBorder="1" applyAlignment="1" applyProtection="1">
      <alignment horizontal="right" wrapText="1"/>
      <protection locked="0"/>
    </xf>
    <xf numFmtId="3" fontId="3" fillId="0" borderId="11" xfId="0" applyNumberFormat="1" applyFont="1" applyFill="1" applyBorder="1" applyAlignment="1" applyProtection="1">
      <alignment horizontal="right"/>
      <protection locked="0"/>
    </xf>
    <xf numFmtId="3" fontId="3" fillId="3" borderId="48" xfId="0" applyNumberFormat="1" applyFont="1" applyFill="1" applyBorder="1" applyAlignment="1" applyProtection="1">
      <protection locked="0"/>
    </xf>
    <xf numFmtId="3" fontId="3" fillId="2" borderId="50" xfId="0" applyNumberFormat="1" applyFont="1" applyFill="1" applyBorder="1" applyAlignment="1" applyProtection="1">
      <alignment horizontal="right" wrapText="1"/>
      <protection locked="0"/>
    </xf>
    <xf numFmtId="3" fontId="3" fillId="2" borderId="13" xfId="0" applyNumberFormat="1" applyFont="1" applyFill="1" applyBorder="1" applyAlignment="1" applyProtection="1">
      <alignment horizontal="right" wrapText="1"/>
      <protection locked="0"/>
    </xf>
    <xf numFmtId="3" fontId="3" fillId="0" borderId="77" xfId="0" applyNumberFormat="1" applyFont="1" applyFill="1" applyBorder="1" applyAlignment="1" applyProtection="1">
      <alignment horizontal="right"/>
      <protection locked="0"/>
    </xf>
    <xf numFmtId="3" fontId="3" fillId="2" borderId="36" xfId="0" applyNumberFormat="1" applyFont="1" applyFill="1" applyBorder="1" applyAlignment="1" applyProtection="1">
      <alignment horizontal="right" wrapText="1"/>
      <protection locked="0"/>
    </xf>
    <xf numFmtId="3" fontId="3" fillId="2" borderId="17" xfId="0" applyNumberFormat="1" applyFont="1" applyFill="1" applyBorder="1" applyAlignment="1" applyProtection="1">
      <alignment horizontal="right" wrapText="1"/>
      <protection locked="0"/>
    </xf>
    <xf numFmtId="3" fontId="3" fillId="0" borderId="37" xfId="0" applyNumberFormat="1" applyFont="1" applyFill="1" applyBorder="1" applyAlignment="1" applyProtection="1">
      <alignment horizontal="right"/>
      <protection locked="0"/>
    </xf>
    <xf numFmtId="0" fontId="16" fillId="2" borderId="0" xfId="0" applyFont="1" applyFill="1" applyProtection="1">
      <protection locked="0"/>
    </xf>
    <xf numFmtId="3" fontId="3" fillId="2" borderId="51" xfId="0" applyNumberFormat="1" applyFont="1" applyFill="1" applyBorder="1" applyAlignment="1" applyProtection="1">
      <alignment horizontal="right" wrapText="1"/>
      <protection locked="0"/>
    </xf>
    <xf numFmtId="3" fontId="15" fillId="0" borderId="32" xfId="0" applyNumberFormat="1" applyFont="1" applyBorder="1" applyAlignment="1" applyProtection="1">
      <alignment horizontal="right"/>
      <protection locked="0"/>
    </xf>
    <xf numFmtId="3" fontId="3" fillId="0" borderId="54" xfId="0" applyNumberFormat="1" applyFont="1" applyFill="1" applyBorder="1" applyAlignment="1" applyProtection="1">
      <alignment horizontal="right"/>
      <protection locked="0"/>
    </xf>
    <xf numFmtId="3" fontId="3" fillId="3" borderId="96" xfId="0" applyNumberFormat="1" applyFont="1" applyFill="1" applyBorder="1" applyAlignment="1" applyProtection="1">
      <protection locked="0"/>
    </xf>
    <xf numFmtId="3" fontId="3" fillId="0" borderId="2" xfId="0" applyNumberFormat="1" applyFont="1" applyFill="1" applyBorder="1" applyAlignment="1" applyProtection="1">
      <alignment horizontal="center"/>
    </xf>
    <xf numFmtId="3" fontId="15" fillId="0" borderId="28" xfId="0" applyNumberFormat="1" applyFont="1" applyBorder="1" applyProtection="1">
      <protection locked="0"/>
    </xf>
    <xf numFmtId="3" fontId="3" fillId="2" borderId="35" xfId="0" applyNumberFormat="1" applyFont="1" applyFill="1" applyBorder="1" applyAlignment="1" applyProtection="1">
      <alignment horizontal="right" wrapText="1"/>
      <protection locked="0"/>
    </xf>
    <xf numFmtId="3" fontId="3" fillId="0" borderId="55" xfId="0" applyNumberFormat="1" applyFont="1" applyFill="1" applyBorder="1" applyAlignment="1" applyProtection="1">
      <alignment horizontal="right"/>
      <protection locked="0"/>
    </xf>
    <xf numFmtId="0" fontId="16" fillId="2" borderId="46" xfId="0" applyFont="1" applyFill="1" applyBorder="1" applyProtection="1">
      <protection locked="0"/>
    </xf>
    <xf numFmtId="0" fontId="3" fillId="0" borderId="51" xfId="0" applyFont="1" applyFill="1" applyBorder="1" applyAlignment="1">
      <alignment horizontal="left" wrapText="1"/>
    </xf>
    <xf numFmtId="3" fontId="3" fillId="0" borderId="0" xfId="0" applyNumberFormat="1" applyFont="1" applyFill="1" applyBorder="1" applyAlignment="1" applyProtection="1">
      <alignment horizontal="right"/>
      <protection locked="0"/>
    </xf>
    <xf numFmtId="3" fontId="3" fillId="0" borderId="6" xfId="0" applyNumberFormat="1" applyFont="1" applyFill="1" applyBorder="1" applyAlignment="1" applyProtection="1">
      <alignment horizontal="right"/>
      <protection locked="0"/>
    </xf>
    <xf numFmtId="3" fontId="3" fillId="0" borderId="23" xfId="0" applyNumberFormat="1" applyFont="1" applyFill="1" applyBorder="1" applyAlignment="1" applyProtection="1">
      <alignment horizontal="right"/>
      <protection locked="0"/>
    </xf>
    <xf numFmtId="3" fontId="3" fillId="0" borderId="39" xfId="0" applyNumberFormat="1" applyFont="1" applyFill="1" applyBorder="1" applyAlignment="1" applyProtection="1">
      <alignment horizontal="right"/>
      <protection locked="0"/>
    </xf>
    <xf numFmtId="0" fontId="13" fillId="2" borderId="0" xfId="0" applyNumberFormat="1" applyFont="1" applyFill="1" applyBorder="1" applyAlignment="1" applyProtection="1"/>
    <xf numFmtId="0" fontId="13" fillId="2" borderId="0" xfId="0" applyNumberFormat="1" applyFont="1" applyFill="1" applyBorder="1" applyAlignment="1" applyProtection="1">
      <protection locked="0"/>
    </xf>
    <xf numFmtId="3" fontId="3" fillId="0" borderId="28" xfId="0" applyNumberFormat="1" applyFont="1" applyFill="1" applyBorder="1" applyAlignment="1" applyProtection="1">
      <protection locked="0"/>
    </xf>
    <xf numFmtId="3" fontId="3" fillId="0" borderId="76" xfId="0" applyNumberFormat="1" applyFont="1" applyFill="1" applyBorder="1" applyAlignment="1" applyProtection="1">
      <protection locked="0"/>
    </xf>
    <xf numFmtId="0" fontId="5" fillId="0" borderId="0" xfId="0" applyFont="1" applyFill="1" applyProtection="1"/>
    <xf numFmtId="0" fontId="3" fillId="0" borderId="50" xfId="0" applyFont="1" applyFill="1" applyBorder="1" applyAlignment="1"/>
    <xf numFmtId="3" fontId="11" fillId="2" borderId="0" xfId="0" applyNumberFormat="1" applyFont="1" applyFill="1"/>
    <xf numFmtId="3" fontId="3" fillId="3" borderId="98" xfId="0" applyNumberFormat="1" applyFont="1" applyFill="1" applyBorder="1" applyAlignment="1" applyProtection="1">
      <protection locked="0"/>
    </xf>
    <xf numFmtId="3" fontId="3" fillId="3" borderId="99" xfId="0" applyNumberFormat="1" applyFont="1" applyFill="1" applyBorder="1" applyAlignment="1" applyProtection="1">
      <protection locked="0"/>
    </xf>
    <xf numFmtId="3" fontId="3" fillId="3" borderId="100" xfId="0" applyNumberFormat="1" applyFont="1" applyFill="1" applyBorder="1" applyAlignment="1" applyProtection="1">
      <protection locked="0"/>
    </xf>
    <xf numFmtId="3" fontId="3" fillId="3" borderId="101" xfId="0" applyNumberFormat="1" applyFont="1" applyFill="1" applyBorder="1" applyAlignment="1" applyProtection="1">
      <protection locked="0"/>
    </xf>
    <xf numFmtId="3" fontId="3" fillId="3" borderId="102" xfId="0" applyNumberFormat="1" applyFont="1" applyFill="1" applyBorder="1" applyAlignment="1" applyProtection="1">
      <protection locked="0"/>
    </xf>
    <xf numFmtId="3" fontId="15" fillId="0" borderId="3" xfId="0" applyNumberFormat="1" applyFont="1" applyBorder="1" applyProtection="1">
      <protection locked="0"/>
    </xf>
    <xf numFmtId="3" fontId="3" fillId="0" borderId="98" xfId="0" applyNumberFormat="1" applyFont="1" applyFill="1" applyBorder="1" applyAlignment="1" applyProtection="1">
      <protection locked="0"/>
    </xf>
    <xf numFmtId="3" fontId="3" fillId="3" borderId="103" xfId="0" applyNumberFormat="1" applyFont="1" applyFill="1" applyBorder="1" applyAlignment="1" applyProtection="1">
      <protection locked="0"/>
    </xf>
    <xf numFmtId="0" fontId="17" fillId="2" borderId="0" xfId="0" applyFont="1" applyFill="1" applyProtection="1"/>
    <xf numFmtId="3" fontId="11" fillId="6" borderId="0" xfId="0" applyNumberFormat="1" applyFont="1" applyFill="1"/>
    <xf numFmtId="0" fontId="11" fillId="6" borderId="0" xfId="0" applyFont="1" applyFill="1"/>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3" fillId="0" borderId="5" xfId="0" applyFont="1" applyFill="1" applyBorder="1" applyAlignment="1" applyProtection="1">
      <alignment horizontal="center" vertical="center" wrapText="1"/>
    </xf>
    <xf numFmtId="0" fontId="3" fillId="0" borderId="55"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xf>
    <xf numFmtId="0" fontId="3" fillId="0" borderId="47"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wrapText="1"/>
    </xf>
    <xf numFmtId="0" fontId="3" fillId="0" borderId="3" xfId="0" applyFont="1" applyBorder="1" applyAlignment="1" applyProtection="1">
      <alignment horizontal="left" vertical="center"/>
    </xf>
    <xf numFmtId="0" fontId="3" fillId="0" borderId="1" xfId="0" applyFont="1" applyBorder="1" applyAlignment="1" applyProtection="1">
      <alignment horizontal="center" vertical="center" wrapText="1"/>
    </xf>
    <xf numFmtId="0" fontId="3" fillId="0" borderId="57"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1" fontId="10" fillId="2" borderId="0" xfId="0" applyNumberFormat="1" applyFont="1" applyFill="1"/>
    <xf numFmtId="1" fontId="11" fillId="2" borderId="0" xfId="0" applyNumberFormat="1" applyFont="1" applyFill="1"/>
    <xf numFmtId="1" fontId="11" fillId="2" borderId="0" xfId="0" applyNumberFormat="1" applyFont="1" applyFill="1" applyProtection="1">
      <protection locked="0"/>
    </xf>
    <xf numFmtId="1" fontId="1" fillId="2" borderId="0" xfId="0" applyNumberFormat="1" applyFont="1" applyFill="1" applyBorder="1" applyAlignment="1" applyProtection="1">
      <alignment vertical="center" wrapText="1"/>
    </xf>
    <xf numFmtId="1" fontId="3" fillId="2" borderId="0" xfId="0" applyNumberFormat="1" applyFont="1" applyFill="1"/>
    <xf numFmtId="1" fontId="3" fillId="2" borderId="0" xfId="0" applyNumberFormat="1" applyFont="1" applyFill="1" applyBorder="1"/>
    <xf numFmtId="1" fontId="2" fillId="2" borderId="0" xfId="0" applyNumberFormat="1" applyFont="1" applyFill="1"/>
    <xf numFmtId="1" fontId="5" fillId="2" borderId="0" xfId="0" applyNumberFormat="1" applyFont="1" applyFill="1"/>
    <xf numFmtId="1" fontId="5" fillId="0" borderId="56" xfId="0" applyNumberFormat="1" applyFont="1" applyFill="1" applyBorder="1" applyProtection="1"/>
    <xf numFmtId="1" fontId="3" fillId="0" borderId="0" xfId="0" applyNumberFormat="1" applyFont="1" applyFill="1" applyBorder="1" applyAlignment="1" applyProtection="1"/>
    <xf numFmtId="1" fontId="11" fillId="2" borderId="48" xfId="0" applyNumberFormat="1" applyFont="1" applyFill="1" applyBorder="1"/>
    <xf numFmtId="1" fontId="11" fillId="2" borderId="0" xfId="0" applyNumberFormat="1" applyFont="1" applyFill="1" applyBorder="1"/>
    <xf numFmtId="1" fontId="11" fillId="2" borderId="46" xfId="0" applyNumberFormat="1" applyFont="1" applyFill="1" applyBorder="1"/>
    <xf numFmtId="1" fontId="3" fillId="0" borderId="7" xfId="0" applyNumberFormat="1" applyFont="1" applyFill="1" applyBorder="1" applyAlignment="1" applyProtection="1">
      <alignment horizontal="center" vertical="center" wrapText="1"/>
    </xf>
    <xf numFmtId="1" fontId="3" fillId="0" borderId="4" xfId="0" applyNumberFormat="1" applyFont="1" applyFill="1" applyBorder="1" applyAlignment="1" applyProtection="1">
      <alignment horizontal="center" vertical="center" wrapText="1"/>
    </xf>
    <xf numFmtId="1" fontId="3" fillId="0" borderId="2" xfId="0" applyNumberFormat="1" applyFont="1" applyFill="1" applyBorder="1" applyAlignment="1" applyProtection="1"/>
    <xf numFmtId="1" fontId="3" fillId="3" borderId="7" xfId="0" applyNumberFormat="1" applyFont="1" applyFill="1" applyBorder="1" applyAlignment="1" applyProtection="1">
      <protection locked="0"/>
    </xf>
    <xf numFmtId="1" fontId="3" fillId="3" borderId="4" xfId="0" applyNumberFormat="1" applyFont="1" applyFill="1" applyBorder="1" applyAlignment="1" applyProtection="1">
      <protection locked="0"/>
    </xf>
    <xf numFmtId="1" fontId="3" fillId="3" borderId="10" xfId="0" applyNumberFormat="1" applyFont="1" applyFill="1" applyBorder="1" applyAlignment="1" applyProtection="1">
      <protection locked="0"/>
    </xf>
    <xf numFmtId="1" fontId="3" fillId="3" borderId="3" xfId="0" applyNumberFormat="1" applyFont="1" applyFill="1" applyBorder="1" applyAlignment="1" applyProtection="1">
      <protection locked="0"/>
    </xf>
    <xf numFmtId="1" fontId="3" fillId="0" borderId="13" xfId="0" applyNumberFormat="1" applyFont="1" applyFill="1" applyBorder="1" applyAlignment="1" applyProtection="1">
      <alignment vertical="center" wrapText="1"/>
    </xf>
    <xf numFmtId="1" fontId="3" fillId="0" borderId="13" xfId="0" applyNumberFormat="1" applyFont="1" applyFill="1" applyBorder="1" applyAlignment="1" applyProtection="1"/>
    <xf numFmtId="1" fontId="3" fillId="3" borderId="15" xfId="0" applyNumberFormat="1" applyFont="1" applyFill="1" applyBorder="1" applyAlignment="1" applyProtection="1">
      <protection locked="0"/>
    </xf>
    <xf numFmtId="1" fontId="3" fillId="3" borderId="77" xfId="0" applyNumberFormat="1" applyFont="1" applyFill="1" applyBorder="1" applyAlignment="1" applyProtection="1">
      <protection locked="0"/>
    </xf>
    <xf numFmtId="1" fontId="3" fillId="3" borderId="16" xfId="0" applyNumberFormat="1" applyFont="1" applyFill="1" applyBorder="1" applyAlignment="1" applyProtection="1">
      <protection locked="0"/>
    </xf>
    <xf numFmtId="1" fontId="3" fillId="3" borderId="50" xfId="0" applyNumberFormat="1" applyFont="1" applyFill="1" applyBorder="1" applyAlignment="1" applyProtection="1">
      <protection locked="0"/>
    </xf>
    <xf numFmtId="1" fontId="3" fillId="0" borderId="17" xfId="0" applyNumberFormat="1" applyFont="1" applyFill="1" applyBorder="1" applyAlignment="1" applyProtection="1">
      <alignment vertical="center" wrapText="1"/>
    </xf>
    <xf numFmtId="1" fontId="3" fillId="0" borderId="17" xfId="0" applyNumberFormat="1" applyFont="1" applyFill="1" applyBorder="1" applyAlignment="1" applyProtection="1"/>
    <xf numFmtId="1" fontId="3" fillId="4" borderId="21" xfId="0" applyNumberFormat="1" applyFont="1" applyFill="1" applyBorder="1" applyAlignment="1" applyProtection="1"/>
    <xf numFmtId="1" fontId="3" fillId="4" borderId="37" xfId="0" applyNumberFormat="1" applyFont="1" applyFill="1" applyBorder="1" applyAlignment="1" applyProtection="1"/>
    <xf numFmtId="1" fontId="3" fillId="4" borderId="22" xfId="0" applyNumberFormat="1" applyFont="1" applyFill="1" applyBorder="1" applyAlignment="1" applyProtection="1"/>
    <xf numFmtId="1" fontId="3" fillId="3" borderId="21" xfId="0" applyNumberFormat="1" applyFont="1" applyFill="1" applyBorder="1" applyAlignment="1" applyProtection="1">
      <protection locked="0"/>
    </xf>
    <xf numFmtId="1" fontId="3" fillId="3" borderId="22" xfId="0" applyNumberFormat="1" applyFont="1" applyFill="1" applyBorder="1" applyAlignment="1" applyProtection="1">
      <protection locked="0"/>
    </xf>
    <xf numFmtId="1" fontId="3" fillId="3" borderId="36" xfId="0" applyNumberFormat="1" applyFont="1" applyFill="1" applyBorder="1" applyAlignment="1" applyProtection="1">
      <protection locked="0"/>
    </xf>
    <xf numFmtId="1" fontId="3" fillId="2" borderId="17" xfId="0" applyNumberFormat="1" applyFont="1" applyFill="1" applyBorder="1" applyAlignment="1" applyProtection="1">
      <alignment vertical="center" wrapText="1"/>
    </xf>
    <xf numFmtId="1" fontId="3" fillId="2" borderId="32" xfId="0" applyNumberFormat="1" applyFont="1" applyFill="1" applyBorder="1" applyAlignment="1" applyProtection="1">
      <alignment vertical="center" wrapText="1"/>
    </xf>
    <xf numFmtId="1" fontId="3" fillId="0" borderId="32" xfId="0" applyNumberFormat="1" applyFont="1" applyFill="1" applyBorder="1" applyAlignment="1" applyProtection="1"/>
    <xf numFmtId="1" fontId="3" fillId="3" borderId="37" xfId="0" applyNumberFormat="1" applyFont="1" applyFill="1" applyBorder="1" applyAlignment="1" applyProtection="1">
      <protection locked="0"/>
    </xf>
    <xf numFmtId="1" fontId="3" fillId="2" borderId="35" xfId="0" applyNumberFormat="1" applyFont="1" applyFill="1" applyBorder="1" applyAlignment="1" applyProtection="1">
      <alignment vertical="center" wrapText="1"/>
    </xf>
    <xf numFmtId="1" fontId="3" fillId="3" borderId="78" xfId="0" applyNumberFormat="1" applyFont="1" applyFill="1" applyBorder="1" applyAlignment="1" applyProtection="1">
      <protection locked="0"/>
    </xf>
    <xf numFmtId="1" fontId="3" fillId="3" borderId="54" xfId="0" applyNumberFormat="1" applyFont="1" applyFill="1" applyBorder="1" applyAlignment="1" applyProtection="1">
      <protection locked="0"/>
    </xf>
    <xf numFmtId="1" fontId="3" fillId="3" borderId="79" xfId="0" applyNumberFormat="1" applyFont="1" applyFill="1" applyBorder="1" applyAlignment="1" applyProtection="1">
      <protection locked="0"/>
    </xf>
    <xf numFmtId="1" fontId="3" fillId="3" borderId="51" xfId="0" applyNumberFormat="1" applyFont="1" applyFill="1" applyBorder="1" applyAlignment="1" applyProtection="1">
      <protection locked="0"/>
    </xf>
    <xf numFmtId="1" fontId="3" fillId="3" borderId="17" xfId="0" applyNumberFormat="1" applyFont="1" applyFill="1" applyBorder="1" applyAlignment="1" applyProtection="1">
      <protection locked="0"/>
    </xf>
    <xf numFmtId="1" fontId="3" fillId="3" borderId="18" xfId="0" applyNumberFormat="1" applyFont="1" applyFill="1" applyBorder="1" applyAlignment="1" applyProtection="1">
      <protection locked="0"/>
    </xf>
    <xf numFmtId="1" fontId="3" fillId="3" borderId="80" xfId="0" applyNumberFormat="1" applyFont="1" applyFill="1" applyBorder="1" applyAlignment="1" applyProtection="1">
      <protection locked="0"/>
    </xf>
    <xf numFmtId="1" fontId="3" fillId="3" borderId="32" xfId="0" applyNumberFormat="1" applyFont="1" applyFill="1" applyBorder="1" applyAlignment="1" applyProtection="1">
      <protection locked="0"/>
    </xf>
    <xf numFmtId="1" fontId="3" fillId="0" borderId="35" xfId="0" applyNumberFormat="1" applyFont="1" applyFill="1" applyBorder="1" applyAlignment="1" applyProtection="1"/>
    <xf numFmtId="1" fontId="3" fillId="3" borderId="81" xfId="0" applyNumberFormat="1" applyFont="1" applyFill="1" applyBorder="1" applyAlignment="1" applyProtection="1">
      <protection locked="0"/>
    </xf>
    <xf numFmtId="1" fontId="3" fillId="3" borderId="20" xfId="0" applyNumberFormat="1" applyFont="1" applyFill="1" applyBorder="1" applyAlignment="1" applyProtection="1">
      <protection locked="0"/>
    </xf>
    <xf numFmtId="1" fontId="3" fillId="2" borderId="23" xfId="0" applyNumberFormat="1" applyFont="1" applyFill="1" applyBorder="1" applyAlignment="1" applyProtection="1">
      <alignment vertical="center" wrapText="1"/>
    </xf>
    <xf numFmtId="1" fontId="3" fillId="2" borderId="6" xfId="0" applyNumberFormat="1" applyFont="1" applyFill="1" applyBorder="1" applyAlignment="1" applyProtection="1">
      <alignment vertical="center" wrapText="1"/>
    </xf>
    <xf numFmtId="1" fontId="3" fillId="0" borderId="23" xfId="0" applyNumberFormat="1" applyFont="1" applyFill="1" applyBorder="1" applyAlignment="1" applyProtection="1"/>
    <xf numFmtId="1" fontId="3" fillId="4" borderId="26" xfId="0" applyNumberFormat="1" applyFont="1" applyFill="1" applyBorder="1" applyAlignment="1" applyProtection="1"/>
    <xf numFmtId="1" fontId="3" fillId="4" borderId="11" xfId="0" applyNumberFormat="1" applyFont="1" applyFill="1" applyBorder="1" applyAlignment="1" applyProtection="1"/>
    <xf numFmtId="1" fontId="3" fillId="4" borderId="43" xfId="0" applyNumberFormat="1" applyFont="1" applyFill="1" applyBorder="1" applyAlignment="1" applyProtection="1"/>
    <xf numFmtId="1" fontId="3" fillId="4" borderId="45" xfId="0" applyNumberFormat="1" applyFont="1" applyFill="1" applyBorder="1" applyAlignment="1" applyProtection="1"/>
    <xf numFmtId="1" fontId="3" fillId="3" borderId="43" xfId="0" applyNumberFormat="1" applyFont="1" applyFill="1" applyBorder="1" applyAlignment="1" applyProtection="1">
      <protection locked="0"/>
    </xf>
    <xf numFmtId="1" fontId="3" fillId="3" borderId="45" xfId="0" applyNumberFormat="1" applyFont="1" applyFill="1" applyBorder="1" applyAlignment="1" applyProtection="1">
      <protection locked="0"/>
    </xf>
    <xf numFmtId="1" fontId="3" fillId="3" borderId="42" xfId="0" applyNumberFormat="1" applyFont="1" applyFill="1" applyBorder="1" applyAlignment="1" applyProtection="1">
      <protection locked="0"/>
    </xf>
    <xf numFmtId="1" fontId="3" fillId="3" borderId="23" xfId="0" applyNumberFormat="1" applyFont="1" applyFill="1" applyBorder="1" applyAlignment="1" applyProtection="1">
      <protection locked="0"/>
    </xf>
    <xf numFmtId="1" fontId="3" fillId="0" borderId="7" xfId="0" applyNumberFormat="1" applyFont="1" applyFill="1" applyBorder="1" applyAlignment="1" applyProtection="1"/>
    <xf numFmtId="1" fontId="3" fillId="0" borderId="4" xfId="0" applyNumberFormat="1" applyFont="1" applyFill="1" applyBorder="1" applyAlignment="1" applyProtection="1"/>
    <xf numFmtId="1" fontId="3" fillId="0" borderId="10" xfId="0" applyNumberFormat="1" applyFont="1" applyFill="1" applyBorder="1" applyAlignment="1" applyProtection="1"/>
    <xf numFmtId="1" fontId="3" fillId="0" borderId="3" xfId="0" applyNumberFormat="1" applyFont="1" applyFill="1" applyBorder="1" applyAlignment="1" applyProtection="1"/>
    <xf numFmtId="1" fontId="3" fillId="0" borderId="30" xfId="0" applyNumberFormat="1" applyFont="1" applyFill="1" applyBorder="1" applyAlignment="1" applyProtection="1">
      <alignment vertical="center" wrapText="1"/>
    </xf>
    <xf numFmtId="1" fontId="3" fillId="0" borderId="1" xfId="0" applyNumberFormat="1" applyFont="1" applyFill="1" applyBorder="1" applyAlignment="1" applyProtection="1"/>
    <xf numFmtId="1" fontId="3" fillId="3" borderId="1" xfId="0" applyNumberFormat="1" applyFont="1" applyFill="1" applyBorder="1" applyAlignment="1" applyProtection="1">
      <protection locked="0"/>
    </xf>
    <xf numFmtId="1" fontId="3" fillId="0" borderId="32" xfId="0" applyNumberFormat="1" applyFont="1" applyFill="1" applyBorder="1" applyAlignment="1" applyProtection="1">
      <alignment vertical="center" wrapText="1"/>
    </xf>
    <xf numFmtId="1" fontId="3" fillId="3" borderId="55" xfId="0" applyNumberFormat="1" applyFont="1" applyFill="1" applyBorder="1" applyAlignment="1" applyProtection="1">
      <protection locked="0"/>
    </xf>
    <xf numFmtId="1" fontId="3" fillId="3" borderId="46" xfId="0" applyNumberFormat="1" applyFont="1" applyFill="1" applyBorder="1" applyAlignment="1" applyProtection="1">
      <protection locked="0"/>
    </xf>
    <xf numFmtId="1" fontId="3" fillId="3" borderId="35" xfId="0" applyNumberFormat="1" applyFont="1" applyFill="1" applyBorder="1" applyAlignment="1" applyProtection="1">
      <protection locked="0"/>
    </xf>
    <xf numFmtId="1" fontId="3" fillId="0" borderId="22" xfId="0" applyNumberFormat="1" applyFont="1" applyFill="1" applyBorder="1" applyAlignment="1" applyProtection="1">
      <alignment vertical="center" wrapText="1"/>
    </xf>
    <xf numFmtId="1" fontId="3" fillId="0" borderId="17" xfId="0" applyNumberFormat="1" applyFont="1" applyFill="1" applyBorder="1" applyAlignment="1" applyProtection="1">
      <alignment horizontal="left"/>
    </xf>
    <xf numFmtId="1" fontId="3" fillId="0" borderId="23" xfId="0" applyNumberFormat="1" applyFont="1" applyFill="1" applyBorder="1" applyAlignment="1" applyProtection="1">
      <alignment vertical="center" wrapText="1"/>
    </xf>
    <xf numFmtId="1" fontId="3" fillId="0" borderId="6" xfId="0" applyNumberFormat="1" applyFont="1" applyFill="1" applyBorder="1" applyAlignment="1" applyProtection="1"/>
    <xf numFmtId="1" fontId="3" fillId="3" borderId="11" xfId="0" applyNumberFormat="1" applyFont="1" applyFill="1" applyBorder="1" applyAlignment="1" applyProtection="1">
      <protection locked="0"/>
    </xf>
    <xf numFmtId="1" fontId="5" fillId="0" borderId="0" xfId="0" applyNumberFormat="1" applyFont="1" applyFill="1" applyBorder="1" applyProtection="1"/>
    <xf numFmtId="1" fontId="8" fillId="0" borderId="0" xfId="0" applyNumberFormat="1" applyFont="1"/>
    <xf numFmtId="1" fontId="3" fillId="0" borderId="1" xfId="0" applyNumberFormat="1" applyFont="1" applyFill="1" applyBorder="1" applyAlignment="1" applyProtection="1">
      <alignment horizontal="center" vertical="center" wrapText="1"/>
    </xf>
    <xf numFmtId="1" fontId="3" fillId="0" borderId="2" xfId="0" applyNumberFormat="1" applyFont="1" applyBorder="1" applyAlignment="1" applyProtection="1">
      <alignment horizontal="center" vertical="center" wrapText="1"/>
    </xf>
    <xf numFmtId="1" fontId="3" fillId="0" borderId="5" xfId="0" applyNumberFormat="1" applyFont="1" applyFill="1" applyBorder="1" applyAlignment="1" applyProtection="1">
      <alignment horizontal="center" vertical="center" wrapText="1"/>
    </xf>
    <xf numFmtId="1" fontId="3" fillId="0" borderId="4" xfId="0" applyNumberFormat="1" applyFont="1" applyBorder="1" applyAlignment="1" applyProtection="1">
      <alignment horizontal="right" vertical="center"/>
    </xf>
    <xf numFmtId="1" fontId="3" fillId="3" borderId="7" xfId="0" applyNumberFormat="1" applyFont="1" applyFill="1" applyBorder="1" applyAlignment="1" applyProtection="1">
      <alignment horizontal="right"/>
      <protection locked="0"/>
    </xf>
    <xf numFmtId="1" fontId="3" fillId="3" borderId="8" xfId="0" applyNumberFormat="1" applyFont="1" applyFill="1" applyBorder="1" applyAlignment="1" applyProtection="1">
      <alignment horizontal="right"/>
      <protection locked="0"/>
    </xf>
    <xf numFmtId="1" fontId="3" fillId="3" borderId="10" xfId="0" applyNumberFormat="1" applyFont="1" applyFill="1" applyBorder="1" applyAlignment="1" applyProtection="1">
      <alignment horizontal="right"/>
      <protection locked="0"/>
    </xf>
    <xf numFmtId="1" fontId="3" fillId="3" borderId="2" xfId="0" applyNumberFormat="1" applyFont="1" applyFill="1" applyBorder="1" applyAlignment="1" applyProtection="1">
      <alignment horizontal="right"/>
      <protection locked="0"/>
    </xf>
    <xf numFmtId="1" fontId="3" fillId="4" borderId="2" xfId="0" applyNumberFormat="1" applyFont="1" applyFill="1" applyBorder="1" applyAlignment="1" applyProtection="1">
      <alignment horizontal="right"/>
    </xf>
    <xf numFmtId="1" fontId="13" fillId="2" borderId="0" xfId="0" applyNumberFormat="1" applyFont="1" applyFill="1" applyProtection="1">
      <protection locked="0"/>
    </xf>
    <xf numFmtId="1" fontId="3" fillId="0" borderId="30" xfId="0" applyNumberFormat="1" applyFont="1" applyBorder="1" applyAlignment="1" applyProtection="1">
      <alignment horizontal="right" vertical="center"/>
    </xf>
    <xf numFmtId="1" fontId="3" fillId="3" borderId="21" xfId="0" applyNumberFormat="1" applyFont="1" applyFill="1" applyBorder="1" applyAlignment="1" applyProtection="1">
      <alignment horizontal="right"/>
      <protection locked="0"/>
    </xf>
    <xf numFmtId="1" fontId="3" fillId="3" borderId="19" xfId="0" applyNumberFormat="1" applyFont="1" applyFill="1" applyBorder="1" applyAlignment="1" applyProtection="1">
      <alignment horizontal="right"/>
      <protection locked="0"/>
    </xf>
    <xf numFmtId="1" fontId="3" fillId="3" borderId="22" xfId="0" applyNumberFormat="1" applyFont="1" applyFill="1" applyBorder="1" applyAlignment="1" applyProtection="1">
      <alignment horizontal="right"/>
      <protection locked="0"/>
    </xf>
    <xf numFmtId="1" fontId="3" fillId="3" borderId="17" xfId="0" applyNumberFormat="1" applyFont="1" applyFill="1" applyBorder="1" applyAlignment="1" applyProtection="1">
      <alignment horizontal="right"/>
      <protection locked="0"/>
    </xf>
    <xf numFmtId="1" fontId="3" fillId="0" borderId="17" xfId="0" applyNumberFormat="1" applyFont="1" applyBorder="1" applyAlignment="1" applyProtection="1">
      <alignment horizontal="right" vertical="center"/>
    </xf>
    <xf numFmtId="1" fontId="3" fillId="3" borderId="81" xfId="0" applyNumberFormat="1" applyFont="1" applyFill="1" applyBorder="1" applyAlignment="1" applyProtection="1">
      <alignment horizontal="right"/>
      <protection locked="0"/>
    </xf>
    <xf numFmtId="1" fontId="3" fillId="3" borderId="82" xfId="0" applyNumberFormat="1" applyFont="1" applyFill="1" applyBorder="1" applyAlignment="1" applyProtection="1">
      <alignment horizontal="right"/>
      <protection locked="0"/>
    </xf>
    <xf numFmtId="1" fontId="3" fillId="3" borderId="80" xfId="0" applyNumberFormat="1" applyFont="1" applyFill="1" applyBorder="1" applyAlignment="1" applyProtection="1">
      <alignment horizontal="right"/>
      <protection locked="0"/>
    </xf>
    <xf numFmtId="1" fontId="3" fillId="3" borderId="35" xfId="0" applyNumberFormat="1" applyFont="1" applyFill="1" applyBorder="1" applyAlignment="1" applyProtection="1">
      <alignment horizontal="right"/>
      <protection locked="0"/>
    </xf>
    <xf numFmtId="1" fontId="3" fillId="3" borderId="40" xfId="0" applyNumberFormat="1" applyFont="1" applyFill="1" applyBorder="1" applyAlignment="1" applyProtection="1">
      <alignment horizontal="right"/>
      <protection locked="0"/>
    </xf>
    <xf numFmtId="1" fontId="3" fillId="3" borderId="31" xfId="0" applyNumberFormat="1" applyFont="1" applyFill="1" applyBorder="1" applyAlignment="1" applyProtection="1">
      <alignment horizontal="right"/>
      <protection locked="0"/>
    </xf>
    <xf numFmtId="1" fontId="3" fillId="3" borderId="41" xfId="0" applyNumberFormat="1" applyFont="1" applyFill="1" applyBorder="1" applyAlignment="1" applyProtection="1">
      <alignment horizontal="right"/>
      <protection locked="0"/>
    </xf>
    <xf numFmtId="1" fontId="3" fillId="3" borderId="30" xfId="0" applyNumberFormat="1" applyFont="1" applyFill="1" applyBorder="1" applyAlignment="1" applyProtection="1">
      <alignment horizontal="right"/>
      <protection locked="0"/>
    </xf>
    <xf numFmtId="1" fontId="3" fillId="0" borderId="23" xfId="0" applyNumberFormat="1" applyFont="1" applyBorder="1" applyAlignment="1" applyProtection="1">
      <alignment horizontal="right" vertical="center"/>
    </xf>
    <xf numFmtId="1" fontId="3" fillId="3" borderId="26" xfId="0" applyNumberFormat="1" applyFont="1" applyFill="1" applyBorder="1" applyAlignment="1" applyProtection="1">
      <alignment horizontal="right"/>
      <protection locked="0"/>
    </xf>
    <xf numFmtId="1" fontId="3" fillId="3" borderId="24" xfId="0" applyNumberFormat="1" applyFont="1" applyFill="1" applyBorder="1" applyAlignment="1" applyProtection="1">
      <alignment horizontal="right"/>
      <protection locked="0"/>
    </xf>
    <xf numFmtId="1" fontId="3" fillId="3" borderId="27" xfId="0" applyNumberFormat="1" applyFont="1" applyFill="1" applyBorder="1" applyAlignment="1" applyProtection="1">
      <alignment horizontal="right"/>
      <protection locked="0"/>
    </xf>
    <xf numFmtId="1" fontId="3" fillId="3" borderId="23" xfId="0" applyNumberFormat="1" applyFont="1" applyFill="1" applyBorder="1" applyAlignment="1" applyProtection="1">
      <alignment horizontal="right"/>
      <protection locked="0"/>
    </xf>
    <xf numFmtId="1" fontId="3" fillId="0" borderId="6" xfId="0" applyNumberFormat="1" applyFont="1" applyFill="1" applyBorder="1" applyAlignment="1" applyProtection="1">
      <alignment horizontal="center" vertical="center"/>
    </xf>
    <xf numFmtId="1" fontId="3" fillId="0" borderId="6" xfId="0" applyNumberFormat="1" applyFont="1" applyBorder="1" applyAlignment="1" applyProtection="1">
      <alignment horizontal="right"/>
    </xf>
    <xf numFmtId="1" fontId="3" fillId="3" borderId="43" xfId="0" applyNumberFormat="1" applyFont="1" applyFill="1" applyBorder="1" applyAlignment="1" applyProtection="1">
      <alignment horizontal="right"/>
      <protection locked="0"/>
    </xf>
    <xf numFmtId="1" fontId="3" fillId="3" borderId="44" xfId="0" applyNumberFormat="1" applyFont="1" applyFill="1" applyBorder="1" applyAlignment="1" applyProtection="1">
      <alignment horizontal="right"/>
      <protection locked="0"/>
    </xf>
    <xf numFmtId="1" fontId="3" fillId="3" borderId="45" xfId="0" applyNumberFormat="1" applyFont="1" applyFill="1" applyBorder="1" applyAlignment="1" applyProtection="1">
      <alignment horizontal="right"/>
      <protection locked="0"/>
    </xf>
    <xf numFmtId="1" fontId="3" fillId="3" borderId="6" xfId="0" applyNumberFormat="1" applyFont="1" applyFill="1" applyBorder="1" applyAlignment="1" applyProtection="1">
      <alignment horizontal="right"/>
      <protection locked="0"/>
    </xf>
    <xf numFmtId="1" fontId="14" fillId="0" borderId="0" xfId="0" applyNumberFormat="1" applyFont="1"/>
    <xf numFmtId="1" fontId="5" fillId="2" borderId="0" xfId="0" applyNumberFormat="1" applyFont="1" applyFill="1" applyProtection="1"/>
    <xf numFmtId="1" fontId="3" fillId="0" borderId="28" xfId="0" applyNumberFormat="1" applyFont="1" applyBorder="1" applyAlignment="1" applyProtection="1">
      <alignment horizontal="center" vertical="center" wrapText="1"/>
    </xf>
    <xf numFmtId="1" fontId="3" fillId="0" borderId="3" xfId="0" applyNumberFormat="1" applyFont="1" applyFill="1" applyBorder="1" applyAlignment="1" applyProtection="1">
      <alignment horizontal="center" vertical="center" wrapText="1"/>
    </xf>
    <xf numFmtId="1" fontId="3" fillId="0" borderId="10" xfId="0" applyNumberFormat="1" applyFont="1" applyFill="1" applyBorder="1" applyAlignment="1" applyProtection="1">
      <alignment horizontal="center" vertical="center" wrapText="1"/>
    </xf>
    <xf numFmtId="1" fontId="3" fillId="0" borderId="9" xfId="0" applyNumberFormat="1" applyFont="1" applyFill="1" applyBorder="1" applyAlignment="1" applyProtection="1">
      <alignment horizontal="center" vertical="center" wrapText="1"/>
    </xf>
    <xf numFmtId="1" fontId="3" fillId="0" borderId="12" xfId="0" applyNumberFormat="1" applyFont="1" applyFill="1" applyBorder="1" applyAlignment="1" applyProtection="1">
      <alignment horizontal="center" vertical="center" wrapText="1"/>
    </xf>
    <xf numFmtId="1" fontId="3" fillId="0" borderId="13" xfId="0" applyNumberFormat="1" applyFont="1" applyFill="1" applyBorder="1" applyAlignment="1" applyProtection="1">
      <alignment horizontal="right"/>
    </xf>
    <xf numFmtId="1" fontId="3" fillId="0" borderId="83" xfId="0" applyNumberFormat="1" applyFont="1" applyFill="1" applyBorder="1" applyAlignment="1" applyProtection="1">
      <alignment horizontal="right"/>
    </xf>
    <xf numFmtId="1" fontId="3" fillId="3" borderId="14" xfId="0" applyNumberFormat="1" applyFont="1" applyFill="1" applyBorder="1" applyAlignment="1" applyProtection="1">
      <protection locked="0"/>
    </xf>
    <xf numFmtId="1" fontId="3" fillId="3" borderId="83" xfId="0" applyNumberFormat="1" applyFont="1" applyFill="1" applyBorder="1" applyAlignment="1" applyProtection="1">
      <protection locked="0"/>
    </xf>
    <xf numFmtId="1" fontId="3" fillId="3" borderId="13" xfId="0" applyNumberFormat="1" applyFont="1" applyFill="1" applyBorder="1" applyAlignment="1" applyProtection="1">
      <alignment wrapText="1"/>
      <protection locked="0"/>
    </xf>
    <xf numFmtId="1" fontId="3" fillId="3" borderId="17" xfId="0" applyNumberFormat="1" applyFont="1" applyFill="1" applyBorder="1" applyAlignment="1" applyProtection="1">
      <alignment wrapText="1"/>
      <protection locked="0"/>
    </xf>
    <xf numFmtId="1" fontId="3" fillId="0" borderId="17" xfId="0" applyNumberFormat="1" applyFont="1" applyFill="1" applyBorder="1" applyAlignment="1" applyProtection="1">
      <alignment horizontal="right"/>
    </xf>
    <xf numFmtId="1" fontId="3" fillId="0" borderId="52" xfId="0" applyNumberFormat="1" applyFont="1" applyFill="1" applyBorder="1" applyAlignment="1" applyProtection="1">
      <alignment horizontal="right"/>
    </xf>
    <xf numFmtId="1" fontId="3" fillId="3" borderId="52" xfId="0" applyNumberFormat="1" applyFont="1" applyFill="1" applyBorder="1" applyAlignment="1" applyProtection="1">
      <protection locked="0"/>
    </xf>
    <xf numFmtId="1" fontId="3" fillId="0" borderId="23" xfId="0" applyNumberFormat="1" applyFont="1" applyFill="1" applyBorder="1" applyAlignment="1" applyProtection="1">
      <alignment horizontal="left" vertical="center"/>
    </xf>
    <xf numFmtId="1" fontId="3" fillId="0" borderId="23" xfId="0" applyNumberFormat="1" applyFont="1" applyFill="1" applyBorder="1" applyAlignment="1" applyProtection="1">
      <alignment horizontal="right" vertical="center"/>
    </xf>
    <xf numFmtId="1" fontId="3" fillId="0" borderId="53" xfId="0" applyNumberFormat="1" applyFont="1" applyFill="1" applyBorder="1" applyAlignment="1" applyProtection="1">
      <alignment horizontal="right"/>
    </xf>
    <xf numFmtId="1" fontId="3" fillId="3" borderId="26" xfId="0" applyNumberFormat="1" applyFont="1" applyFill="1" applyBorder="1" applyAlignment="1" applyProtection="1">
      <protection locked="0"/>
    </xf>
    <xf numFmtId="1" fontId="3" fillId="3" borderId="39" xfId="0" applyNumberFormat="1" applyFont="1" applyFill="1" applyBorder="1" applyAlignment="1" applyProtection="1">
      <protection locked="0"/>
    </xf>
    <xf numFmtId="1" fontId="3" fillId="3" borderId="27" xfId="0" applyNumberFormat="1" applyFont="1" applyFill="1" applyBorder="1" applyAlignment="1" applyProtection="1">
      <protection locked="0"/>
    </xf>
    <xf numFmtId="1" fontId="3" fillId="3" borderId="38" xfId="0" applyNumberFormat="1" applyFont="1" applyFill="1" applyBorder="1" applyAlignment="1" applyProtection="1">
      <protection locked="0"/>
    </xf>
    <xf numFmtId="1" fontId="3" fillId="3" borderId="25" xfId="0" applyNumberFormat="1" applyFont="1" applyFill="1" applyBorder="1" applyAlignment="1" applyProtection="1">
      <protection locked="0"/>
    </xf>
    <xf numFmtId="1" fontId="3" fillId="3" borderId="53" xfId="0" applyNumberFormat="1" applyFont="1" applyFill="1" applyBorder="1" applyAlignment="1" applyProtection="1">
      <protection locked="0"/>
    </xf>
    <xf numFmtId="1" fontId="3" fillId="3" borderId="23" xfId="0" applyNumberFormat="1" applyFont="1" applyFill="1" applyBorder="1" applyAlignment="1" applyProtection="1">
      <alignment wrapText="1"/>
      <protection locked="0"/>
    </xf>
    <xf numFmtId="1" fontId="3" fillId="2" borderId="3" xfId="0" applyNumberFormat="1" applyFont="1" applyFill="1" applyBorder="1" applyAlignment="1" applyProtection="1">
      <alignment wrapText="1"/>
    </xf>
    <xf numFmtId="1" fontId="3" fillId="2" borderId="3" xfId="0" applyNumberFormat="1" applyFont="1" applyFill="1" applyBorder="1" applyAlignment="1" applyProtection="1">
      <alignment horizontal="right" wrapText="1"/>
    </xf>
    <xf numFmtId="1" fontId="3" fillId="2" borderId="2" xfId="0" applyNumberFormat="1" applyFont="1" applyFill="1" applyBorder="1" applyAlignment="1" applyProtection="1">
      <alignment horizontal="right" wrapText="1"/>
    </xf>
    <xf numFmtId="1" fontId="3" fillId="0" borderId="26" xfId="0" applyNumberFormat="1" applyFont="1" applyFill="1" applyBorder="1" applyAlignment="1" applyProtection="1"/>
    <xf numFmtId="1" fontId="3" fillId="0" borderId="39" xfId="0" applyNumberFormat="1" applyFont="1" applyFill="1" applyBorder="1" applyAlignment="1" applyProtection="1"/>
    <xf numFmtId="1" fontId="3" fillId="0" borderId="27" xfId="0" applyNumberFormat="1" applyFont="1" applyFill="1" applyBorder="1" applyAlignment="1" applyProtection="1"/>
    <xf numFmtId="1" fontId="3" fillId="0" borderId="38" xfId="0" applyNumberFormat="1" applyFont="1" applyFill="1" applyBorder="1" applyAlignment="1" applyProtection="1"/>
    <xf numFmtId="1" fontId="3" fillId="0" borderId="53" xfId="0" applyNumberFormat="1" applyFont="1" applyFill="1" applyBorder="1" applyAlignment="1" applyProtection="1"/>
    <xf numFmtId="1" fontId="3" fillId="0" borderId="25" xfId="0" applyNumberFormat="1" applyFont="1" applyFill="1" applyBorder="1" applyAlignment="1" applyProtection="1"/>
    <xf numFmtId="1" fontId="3" fillId="0" borderId="23" xfId="0" applyNumberFormat="1" applyFont="1" applyFill="1" applyBorder="1" applyAlignment="1" applyProtection="1">
      <alignment wrapText="1"/>
    </xf>
    <xf numFmtId="1" fontId="5" fillId="0" borderId="0" xfId="0" applyNumberFormat="1" applyFont="1" applyProtection="1"/>
    <xf numFmtId="1" fontId="3" fillId="2" borderId="0" xfId="0" applyNumberFormat="1" applyFont="1" applyFill="1" applyBorder="1" applyAlignment="1" applyProtection="1"/>
    <xf numFmtId="1" fontId="3" fillId="0" borderId="13" xfId="0" applyNumberFormat="1" applyFont="1" applyFill="1" applyBorder="1" applyAlignment="1" applyProtection="1">
      <alignment horizontal="left"/>
    </xf>
    <xf numFmtId="1" fontId="3" fillId="3" borderId="13" xfId="0" applyNumberFormat="1" applyFont="1" applyFill="1" applyBorder="1" applyAlignment="1" applyProtection="1">
      <protection locked="0"/>
    </xf>
    <xf numFmtId="1" fontId="3" fillId="2" borderId="0" xfId="0" applyNumberFormat="1" applyFont="1" applyFill="1" applyBorder="1" applyAlignment="1" applyProtection="1">
      <protection locked="0"/>
    </xf>
    <xf numFmtId="1" fontId="3" fillId="2" borderId="2" xfId="0" applyNumberFormat="1" applyFont="1" applyFill="1" applyBorder="1" applyAlignment="1" applyProtection="1"/>
    <xf numFmtId="1" fontId="5" fillId="0" borderId="0" xfId="0" applyNumberFormat="1" applyFont="1" applyFill="1" applyBorder="1" applyAlignment="1" applyProtection="1">
      <alignment horizontal="left"/>
    </xf>
    <xf numFmtId="1" fontId="3" fillId="2" borderId="0" xfId="0" applyNumberFormat="1" applyFont="1" applyFill="1" applyBorder="1" applyAlignment="1" applyProtection="1">
      <alignment horizontal="left" wrapText="1"/>
    </xf>
    <xf numFmtId="1" fontId="6" fillId="2" borderId="0" xfId="0" applyNumberFormat="1" applyFont="1" applyFill="1" applyBorder="1" applyAlignment="1" applyProtection="1">
      <protection locked="0"/>
    </xf>
    <xf numFmtId="1" fontId="3" fillId="0" borderId="3" xfId="0" applyNumberFormat="1" applyFont="1" applyBorder="1" applyAlignment="1" applyProtection="1">
      <alignment horizontal="center" vertical="center"/>
    </xf>
    <xf numFmtId="1" fontId="3" fillId="2" borderId="2" xfId="0" applyNumberFormat="1" applyFont="1" applyFill="1" applyBorder="1" applyAlignment="1" applyProtection="1">
      <alignment horizontal="center" vertical="center" wrapText="1"/>
    </xf>
    <xf numFmtId="1" fontId="3" fillId="2" borderId="4" xfId="0" applyNumberFormat="1" applyFont="1" applyFill="1" applyBorder="1" applyAlignment="1" applyProtection="1">
      <alignment horizontal="center" vertical="center" wrapText="1"/>
    </xf>
    <xf numFmtId="1" fontId="3" fillId="0" borderId="46" xfId="0" applyNumberFormat="1" applyFont="1" applyFill="1" applyBorder="1" applyAlignment="1" applyProtection="1">
      <alignment vertical="center"/>
    </xf>
    <xf numFmtId="1" fontId="3" fillId="0" borderId="36" xfId="0" applyNumberFormat="1" applyFont="1" applyBorder="1" applyAlignment="1" applyProtection="1">
      <alignment horizontal="left" vertical="center"/>
    </xf>
    <xf numFmtId="1" fontId="3" fillId="0" borderId="36" xfId="0" applyNumberFormat="1" applyFont="1" applyBorder="1" applyAlignment="1"/>
    <xf numFmtId="1" fontId="3" fillId="0" borderId="46" xfId="0" applyNumberFormat="1" applyFont="1" applyBorder="1" applyAlignment="1" applyProtection="1">
      <alignment horizontal="left" vertical="center"/>
    </xf>
    <xf numFmtId="1" fontId="3" fillId="0" borderId="46" xfId="0" applyNumberFormat="1" applyFont="1" applyFill="1" applyBorder="1" applyAlignment="1" applyProtection="1">
      <alignment horizontal="left" vertical="center"/>
    </xf>
    <xf numFmtId="1" fontId="15" fillId="0" borderId="0" xfId="0" applyNumberFormat="1" applyFont="1"/>
    <xf numFmtId="1" fontId="3" fillId="0" borderId="46" xfId="0" applyNumberFormat="1" applyFont="1" applyFill="1" applyBorder="1" applyAlignment="1" applyProtection="1">
      <alignment horizontal="left" vertical="center" wrapText="1"/>
    </xf>
    <xf numFmtId="1" fontId="3" fillId="3" borderId="6" xfId="0" applyNumberFormat="1" applyFont="1" applyFill="1" applyBorder="1" applyAlignment="1" applyProtection="1">
      <protection locked="0"/>
    </xf>
    <xf numFmtId="1" fontId="3" fillId="0" borderId="3" xfId="0" applyNumberFormat="1" applyFont="1" applyBorder="1" applyAlignment="1" applyProtection="1">
      <alignment horizontal="left" vertical="center"/>
    </xf>
    <xf numFmtId="1" fontId="5" fillId="2" borderId="0" xfId="0" applyNumberFormat="1" applyFont="1" applyFill="1" applyBorder="1" applyAlignment="1" applyProtection="1">
      <alignment horizontal="left"/>
    </xf>
    <xf numFmtId="1" fontId="1" fillId="2" borderId="0" xfId="0" applyNumberFormat="1" applyFont="1" applyFill="1" applyBorder="1" applyAlignment="1" applyProtection="1">
      <alignment horizontal="left"/>
    </xf>
    <xf numFmtId="1" fontId="3" fillId="2" borderId="2" xfId="0" applyNumberFormat="1" applyFont="1" applyFill="1" applyBorder="1" applyAlignment="1" applyProtection="1">
      <alignment horizontal="center" vertical="center"/>
    </xf>
    <xf numFmtId="1" fontId="9" fillId="2" borderId="0" xfId="0" applyNumberFormat="1" applyFont="1" applyFill="1"/>
    <xf numFmtId="1" fontId="3" fillId="2" borderId="30" xfId="0" applyNumberFormat="1" applyFont="1" applyFill="1" applyBorder="1" applyAlignment="1" applyProtection="1">
      <alignment horizontal="left"/>
    </xf>
    <xf numFmtId="1" fontId="2" fillId="2" borderId="0" xfId="0" applyNumberFormat="1" applyFont="1" applyFill="1" applyProtection="1">
      <protection locked="0"/>
    </xf>
    <xf numFmtId="1" fontId="3" fillId="2" borderId="17" xfId="0" applyNumberFormat="1" applyFont="1" applyFill="1" applyBorder="1" applyAlignment="1" applyProtection="1">
      <alignment horizontal="left"/>
    </xf>
    <xf numFmtId="1" fontId="3" fillId="2" borderId="23" xfId="0" applyNumberFormat="1" applyFont="1" applyFill="1" applyBorder="1" applyAlignment="1" applyProtection="1">
      <alignment wrapText="1"/>
    </xf>
    <xf numFmtId="1" fontId="8" fillId="2" borderId="0" xfId="0" applyNumberFormat="1" applyFont="1" applyFill="1" applyAlignment="1" applyProtection="1"/>
    <xf numFmtId="1" fontId="8" fillId="2" borderId="0" xfId="0" applyNumberFormat="1" applyFont="1" applyFill="1" applyBorder="1" applyAlignment="1" applyProtection="1"/>
    <xf numFmtId="1" fontId="3" fillId="3" borderId="8" xfId="0" applyNumberFormat="1" applyFont="1" applyFill="1" applyBorder="1" applyAlignment="1" applyProtection="1">
      <protection locked="0"/>
    </xf>
    <xf numFmtId="1" fontId="4" fillId="2" borderId="0" xfId="0" applyNumberFormat="1" applyFont="1" applyFill="1" applyBorder="1" applyAlignment="1" applyProtection="1">
      <alignment horizontal="center" vertical="center" wrapText="1"/>
    </xf>
    <xf numFmtId="1" fontId="3" fillId="2" borderId="42" xfId="0" applyNumberFormat="1" applyFont="1" applyFill="1" applyBorder="1" applyAlignment="1" applyProtection="1">
      <alignment vertical="center"/>
    </xf>
    <xf numFmtId="1" fontId="3" fillId="2" borderId="48" xfId="0" applyNumberFormat="1" applyFont="1" applyFill="1" applyBorder="1" applyAlignment="1" applyProtection="1">
      <alignment vertical="center"/>
    </xf>
    <xf numFmtId="1" fontId="3" fillId="2" borderId="11" xfId="0" applyNumberFormat="1" applyFont="1" applyFill="1" applyBorder="1" applyAlignment="1" applyProtection="1">
      <alignment vertical="center"/>
    </xf>
    <xf numFmtId="1" fontId="3" fillId="0" borderId="0" xfId="0" applyNumberFormat="1" applyFont="1" applyFill="1" applyBorder="1" applyAlignment="1" applyProtection="1">
      <alignment horizontal="left" wrapText="1"/>
    </xf>
    <xf numFmtId="1" fontId="6" fillId="0" borderId="84" xfId="0" applyNumberFormat="1" applyFont="1" applyFill="1" applyBorder="1" applyAlignment="1" applyProtection="1">
      <protection locked="0"/>
    </xf>
    <xf numFmtId="1" fontId="6" fillId="0" borderId="0" xfId="0" applyNumberFormat="1" applyFont="1" applyFill="1" applyBorder="1" applyAlignment="1" applyProtection="1">
      <protection locked="0"/>
    </xf>
    <xf numFmtId="1" fontId="6" fillId="0" borderId="85" xfId="0" applyNumberFormat="1" applyFont="1" applyFill="1" applyBorder="1" applyAlignment="1" applyProtection="1">
      <protection locked="0"/>
    </xf>
    <xf numFmtId="1" fontId="6" fillId="0" borderId="86" xfId="0" applyNumberFormat="1" applyFont="1" applyFill="1" applyBorder="1" applyAlignment="1" applyProtection="1">
      <alignment vertical="center"/>
    </xf>
    <xf numFmtId="1" fontId="8" fillId="0" borderId="85" xfId="0" applyNumberFormat="1" applyFont="1" applyBorder="1"/>
    <xf numFmtId="1" fontId="8" fillId="0" borderId="87" xfId="0" applyNumberFormat="1" applyFont="1" applyBorder="1"/>
    <xf numFmtId="1" fontId="8" fillId="0" borderId="88" xfId="0" applyNumberFormat="1" applyFont="1" applyBorder="1"/>
    <xf numFmtId="1" fontId="11" fillId="0" borderId="88" xfId="0" applyNumberFormat="1" applyFont="1" applyBorder="1"/>
    <xf numFmtId="1" fontId="3" fillId="0" borderId="2" xfId="0" applyNumberFormat="1" applyFont="1" applyFill="1" applyBorder="1" applyAlignment="1" applyProtection="1">
      <alignment horizontal="center" vertical="center" wrapText="1"/>
    </xf>
    <xf numFmtId="1" fontId="3" fillId="0" borderId="2" xfId="0" applyNumberFormat="1" applyFont="1" applyFill="1" applyBorder="1" applyAlignment="1" applyProtection="1">
      <alignment horizontal="center" vertical="center"/>
    </xf>
    <xf numFmtId="1" fontId="3" fillId="2" borderId="7" xfId="0" applyNumberFormat="1" applyFont="1" applyFill="1" applyBorder="1" applyAlignment="1" applyProtection="1">
      <alignment horizontal="center" vertical="center" wrapText="1"/>
    </xf>
    <xf numFmtId="1" fontId="3" fillId="0" borderId="30" xfId="0" applyNumberFormat="1" applyFont="1" applyFill="1" applyBorder="1" applyAlignment="1" applyProtection="1">
      <alignment horizontal="left" vertical="center" wrapText="1"/>
    </xf>
    <xf numFmtId="1" fontId="3" fillId="0" borderId="30" xfId="0" applyNumberFormat="1" applyFont="1" applyFill="1" applyBorder="1" applyAlignment="1" applyProtection="1"/>
    <xf numFmtId="1" fontId="3" fillId="3" borderId="40" xfId="0" applyNumberFormat="1" applyFont="1" applyFill="1" applyBorder="1" applyAlignment="1" applyProtection="1">
      <protection locked="0"/>
    </xf>
    <xf numFmtId="1" fontId="3" fillId="3" borderId="30" xfId="0" applyNumberFormat="1" applyFont="1" applyFill="1" applyBorder="1" applyAlignment="1" applyProtection="1">
      <protection locked="0"/>
    </xf>
    <xf numFmtId="1" fontId="3" fillId="3" borderId="34" xfId="0" applyNumberFormat="1" applyFont="1" applyFill="1" applyBorder="1" applyAlignment="1" applyProtection="1">
      <protection locked="0"/>
    </xf>
    <xf numFmtId="1" fontId="3" fillId="3" borderId="59" xfId="0" applyNumberFormat="1" applyFont="1" applyFill="1" applyBorder="1" applyAlignment="1" applyProtection="1">
      <protection locked="0"/>
    </xf>
    <xf numFmtId="1" fontId="16" fillId="2" borderId="0" xfId="0" applyNumberFormat="1" applyFont="1" applyFill="1" applyProtection="1">
      <protection locked="0"/>
    </xf>
    <xf numFmtId="1" fontId="3" fillId="0" borderId="17" xfId="0" applyNumberFormat="1" applyFont="1" applyFill="1" applyBorder="1" applyAlignment="1" applyProtection="1">
      <alignment horizontal="left" vertical="center" wrapText="1"/>
    </xf>
    <xf numFmtId="1" fontId="3" fillId="3" borderId="60" xfId="0" applyNumberFormat="1" applyFont="1" applyFill="1" applyBorder="1" applyAlignment="1" applyProtection="1">
      <protection locked="0"/>
    </xf>
    <xf numFmtId="1" fontId="3" fillId="0" borderId="23" xfId="0" applyNumberFormat="1" applyFont="1" applyFill="1" applyBorder="1" applyAlignment="1" applyProtection="1">
      <alignment horizontal="left" vertical="center" wrapText="1"/>
    </xf>
    <xf numFmtId="1" fontId="3" fillId="3" borderId="61" xfId="0" applyNumberFormat="1" applyFont="1" applyFill="1" applyBorder="1" applyAlignment="1" applyProtection="1">
      <protection locked="0"/>
    </xf>
    <xf numFmtId="1" fontId="3" fillId="0" borderId="91" xfId="0" applyNumberFormat="1" applyFont="1" applyFill="1" applyBorder="1" applyAlignment="1" applyProtection="1">
      <alignment horizontal="center" vertical="center" wrapText="1"/>
    </xf>
    <xf numFmtId="1" fontId="3" fillId="0" borderId="47" xfId="0" applyNumberFormat="1" applyFont="1" applyFill="1" applyBorder="1" applyAlignment="1" applyProtection="1">
      <alignment horizontal="center" vertical="center" wrapText="1"/>
    </xf>
    <xf numFmtId="1" fontId="3" fillId="0" borderId="62" xfId="0" applyNumberFormat="1" applyFont="1" applyFill="1" applyBorder="1" applyAlignment="1" applyProtection="1">
      <alignment horizontal="center" vertical="center" wrapText="1"/>
    </xf>
    <xf numFmtId="1" fontId="3" fillId="3" borderId="33" xfId="0" applyNumberFormat="1" applyFont="1" applyFill="1" applyBorder="1" applyAlignment="1" applyProtection="1">
      <protection locked="0"/>
    </xf>
    <xf numFmtId="1" fontId="3" fillId="3" borderId="63" xfId="0" applyNumberFormat="1" applyFont="1" applyFill="1" applyBorder="1" applyAlignment="1" applyProtection="1">
      <protection locked="0"/>
    </xf>
    <xf numFmtId="1" fontId="3" fillId="3" borderId="64" xfId="0" applyNumberFormat="1" applyFont="1" applyFill="1" applyBorder="1" applyAlignment="1" applyProtection="1">
      <protection locked="0"/>
    </xf>
    <xf numFmtId="1" fontId="4" fillId="2" borderId="0" xfId="0" applyNumberFormat="1" applyFont="1" applyFill="1" applyBorder="1" applyAlignment="1" applyProtection="1">
      <alignment horizontal="center" vertical="center" wrapText="1"/>
      <protection locked="0"/>
    </xf>
    <xf numFmtId="1" fontId="3" fillId="3" borderId="65" xfId="0" applyNumberFormat="1" applyFont="1" applyFill="1" applyBorder="1" applyAlignment="1" applyProtection="1">
      <protection locked="0"/>
    </xf>
    <xf numFmtId="1" fontId="3" fillId="3" borderId="66" xfId="0" applyNumberFormat="1" applyFont="1" applyFill="1" applyBorder="1" applyAlignment="1" applyProtection="1">
      <protection locked="0"/>
    </xf>
    <xf numFmtId="1" fontId="3" fillId="3" borderId="67" xfId="0" applyNumberFormat="1" applyFont="1" applyFill="1" applyBorder="1" applyAlignment="1" applyProtection="1">
      <protection locked="0"/>
    </xf>
    <xf numFmtId="1" fontId="3" fillId="3" borderId="68" xfId="0" applyNumberFormat="1" applyFont="1" applyFill="1" applyBorder="1" applyAlignment="1" applyProtection="1">
      <protection locked="0"/>
    </xf>
    <xf numFmtId="1" fontId="3" fillId="0" borderId="35" xfId="0" applyNumberFormat="1" applyFont="1" applyFill="1" applyBorder="1" applyAlignment="1" applyProtection="1">
      <alignment horizontal="left" vertical="center" wrapText="1"/>
    </xf>
    <xf numFmtId="1" fontId="3" fillId="3" borderId="69" xfId="0" applyNumberFormat="1" applyFont="1" applyFill="1" applyBorder="1" applyAlignment="1" applyProtection="1">
      <protection locked="0"/>
    </xf>
    <xf numFmtId="1" fontId="3" fillId="3" borderId="70" xfId="0" applyNumberFormat="1" applyFont="1" applyFill="1" applyBorder="1" applyAlignment="1" applyProtection="1">
      <protection locked="0"/>
    </xf>
    <xf numFmtId="1" fontId="3" fillId="3" borderId="71" xfId="0" applyNumberFormat="1" applyFont="1" applyFill="1" applyBorder="1" applyAlignment="1" applyProtection="1">
      <protection locked="0"/>
    </xf>
    <xf numFmtId="1" fontId="3" fillId="3" borderId="72" xfId="0" applyNumberFormat="1" applyFont="1" applyFill="1" applyBorder="1" applyAlignment="1" applyProtection="1">
      <protection locked="0"/>
    </xf>
    <xf numFmtId="1" fontId="5" fillId="2" borderId="0" xfId="0" applyNumberFormat="1" applyFont="1" applyFill="1" applyBorder="1"/>
    <xf numFmtId="1" fontId="7" fillId="2" borderId="0" xfId="0" applyNumberFormat="1" applyFont="1" applyFill="1" applyBorder="1"/>
    <xf numFmtId="1" fontId="2" fillId="2" borderId="0" xfId="0" applyNumberFormat="1" applyFont="1" applyFill="1" applyBorder="1"/>
    <xf numFmtId="1" fontId="7" fillId="0" borderId="0" xfId="0" applyNumberFormat="1" applyFont="1" applyFill="1" applyBorder="1"/>
    <xf numFmtId="1" fontId="2" fillId="0" borderId="0" xfId="0" applyNumberFormat="1" applyFont="1" applyFill="1" applyBorder="1"/>
    <xf numFmtId="1" fontId="2" fillId="0" borderId="92" xfId="0" applyNumberFormat="1" applyFont="1" applyFill="1" applyBorder="1"/>
    <xf numFmtId="1" fontId="2" fillId="0" borderId="88" xfId="0" applyNumberFormat="1" applyFont="1" applyFill="1" applyBorder="1"/>
    <xf numFmtId="1" fontId="3" fillId="0" borderId="88" xfId="0" applyNumberFormat="1" applyFont="1" applyFill="1" applyBorder="1"/>
    <xf numFmtId="1" fontId="3" fillId="0" borderId="92" xfId="0" applyNumberFormat="1" applyFont="1" applyFill="1" applyBorder="1"/>
    <xf numFmtId="1" fontId="3" fillId="0" borderId="0" xfId="0" applyNumberFormat="1" applyFont="1" applyFill="1" applyBorder="1"/>
    <xf numFmtId="1" fontId="3" fillId="0" borderId="84" xfId="0" applyNumberFormat="1" applyFont="1" applyFill="1" applyBorder="1"/>
    <xf numFmtId="1" fontId="11" fillId="0" borderId="93" xfId="0" applyNumberFormat="1" applyFont="1" applyFill="1" applyBorder="1" applyProtection="1">
      <protection locked="0"/>
    </xf>
    <xf numFmtId="1" fontId="11" fillId="0" borderId="93" xfId="0" applyNumberFormat="1" applyFont="1" applyFill="1" applyBorder="1"/>
    <xf numFmtId="1" fontId="11" fillId="0" borderId="94" xfId="0" applyNumberFormat="1" applyFont="1" applyBorder="1"/>
    <xf numFmtId="1" fontId="8" fillId="0" borderId="95" xfId="0" applyNumberFormat="1" applyFont="1" applyBorder="1"/>
    <xf numFmtId="1" fontId="3" fillId="2" borderId="46" xfId="0" applyNumberFormat="1" applyFont="1" applyFill="1" applyBorder="1" applyAlignment="1">
      <alignment horizontal="center" vertical="center" wrapText="1"/>
    </xf>
    <xf numFmtId="1" fontId="3" fillId="2" borderId="2" xfId="0" applyNumberFormat="1" applyFont="1" applyFill="1" applyBorder="1" applyAlignment="1">
      <alignment horizontal="center" vertical="center" wrapText="1"/>
    </xf>
    <xf numFmtId="1" fontId="3" fillId="0" borderId="55" xfId="0" applyNumberFormat="1" applyFont="1" applyFill="1" applyBorder="1" applyAlignment="1" applyProtection="1">
      <alignment horizontal="center" vertical="center" wrapText="1"/>
    </xf>
    <xf numFmtId="1" fontId="3" fillId="0" borderId="29" xfId="0" applyNumberFormat="1" applyFont="1" applyFill="1" applyBorder="1" applyAlignment="1" applyProtection="1">
      <alignment horizontal="center" vertical="center" wrapText="1"/>
    </xf>
    <xf numFmtId="1" fontId="3" fillId="0" borderId="57" xfId="0" applyNumberFormat="1" applyFont="1" applyFill="1" applyBorder="1" applyAlignment="1" applyProtection="1">
      <alignment horizontal="center" vertical="center" wrapText="1"/>
    </xf>
    <xf numFmtId="1" fontId="8" fillId="2" borderId="0" xfId="0" applyNumberFormat="1" applyFont="1" applyFill="1"/>
    <xf numFmtId="1" fontId="3" fillId="2" borderId="3" xfId="0" applyNumberFormat="1" applyFont="1" applyFill="1" applyBorder="1" applyAlignment="1">
      <alignment horizontal="left" wrapText="1"/>
    </xf>
    <xf numFmtId="1" fontId="3" fillId="0" borderId="4" xfId="0" applyNumberFormat="1" applyFont="1" applyFill="1" applyBorder="1" applyAlignment="1" applyProtection="1">
      <alignment horizontal="right"/>
    </xf>
    <xf numFmtId="1" fontId="3" fillId="3" borderId="98" xfId="0" applyNumberFormat="1" applyFont="1" applyFill="1" applyBorder="1" applyAlignment="1" applyProtection="1">
      <protection locked="0"/>
    </xf>
    <xf numFmtId="1" fontId="3" fillId="3" borderId="28" xfId="0" applyNumberFormat="1" applyFont="1" applyFill="1" applyBorder="1" applyAlignment="1" applyProtection="1">
      <protection locked="0"/>
    </xf>
    <xf numFmtId="1" fontId="3" fillId="3" borderId="2" xfId="0" applyNumberFormat="1" applyFont="1" applyFill="1" applyBorder="1" applyAlignment="1" applyProtection="1">
      <protection locked="0"/>
    </xf>
    <xf numFmtId="1" fontId="16" fillId="2" borderId="0" xfId="0" applyNumberFormat="1" applyFont="1" applyFill="1" applyBorder="1" applyAlignment="1" applyProtection="1">
      <protection locked="0"/>
    </xf>
    <xf numFmtId="1" fontId="3" fillId="2" borderId="42" xfId="0" applyNumberFormat="1" applyFont="1" applyFill="1" applyBorder="1" applyAlignment="1">
      <alignment horizontal="left" wrapText="1"/>
    </xf>
    <xf numFmtId="1" fontId="3" fillId="2" borderId="42" xfId="0" applyNumberFormat="1" applyFont="1" applyFill="1" applyBorder="1" applyAlignment="1" applyProtection="1">
      <alignment horizontal="right" wrapText="1"/>
    </xf>
    <xf numFmtId="1" fontId="3" fillId="2" borderId="6" xfId="0" applyNumberFormat="1" applyFont="1" applyFill="1" applyBorder="1" applyAlignment="1" applyProtection="1">
      <alignment horizontal="right" wrapText="1"/>
    </xf>
    <xf numFmtId="1" fontId="3" fillId="0" borderId="11" xfId="0" applyNumberFormat="1" applyFont="1" applyFill="1" applyBorder="1" applyAlignment="1" applyProtection="1">
      <alignment horizontal="right"/>
    </xf>
    <xf numFmtId="1" fontId="3" fillId="3" borderId="99" xfId="0" applyNumberFormat="1" applyFont="1" applyFill="1" applyBorder="1" applyAlignment="1" applyProtection="1">
      <protection locked="0"/>
    </xf>
    <xf numFmtId="1" fontId="3" fillId="3" borderId="48" xfId="0" applyNumberFormat="1" applyFont="1" applyFill="1" applyBorder="1" applyAlignment="1" applyProtection="1">
      <protection locked="0"/>
    </xf>
    <xf numFmtId="1" fontId="3" fillId="2" borderId="50" xfId="0" applyNumberFormat="1" applyFont="1" applyFill="1" applyBorder="1" applyAlignment="1">
      <alignment horizontal="left" wrapText="1"/>
    </xf>
    <xf numFmtId="1" fontId="3" fillId="2" borderId="50" xfId="0" applyNumberFormat="1" applyFont="1" applyFill="1" applyBorder="1" applyAlignment="1" applyProtection="1">
      <alignment horizontal="right" wrapText="1"/>
    </xf>
    <xf numFmtId="1" fontId="3" fillId="2" borderId="13" xfId="0" applyNumberFormat="1" applyFont="1" applyFill="1" applyBorder="1" applyAlignment="1" applyProtection="1">
      <alignment horizontal="right" wrapText="1"/>
    </xf>
    <xf numFmtId="1" fontId="3" fillId="0" borderId="77" xfId="0" applyNumberFormat="1" applyFont="1" applyFill="1" applyBorder="1" applyAlignment="1" applyProtection="1">
      <alignment horizontal="right"/>
    </xf>
    <xf numFmtId="1" fontId="3" fillId="3" borderId="100" xfId="0" applyNumberFormat="1" applyFont="1" applyFill="1" applyBorder="1" applyAlignment="1" applyProtection="1">
      <protection locked="0"/>
    </xf>
    <xf numFmtId="1" fontId="3" fillId="2" borderId="36" xfId="0" applyNumberFormat="1" applyFont="1" applyFill="1" applyBorder="1" applyAlignment="1">
      <alignment horizontal="left" wrapText="1"/>
    </xf>
    <xf numFmtId="1" fontId="3" fillId="2" borderId="36" xfId="0" applyNumberFormat="1" applyFont="1" applyFill="1" applyBorder="1" applyAlignment="1" applyProtection="1">
      <alignment horizontal="right" wrapText="1"/>
    </xf>
    <xf numFmtId="1" fontId="3" fillId="2" borderId="17" xfId="0" applyNumberFormat="1" applyFont="1" applyFill="1" applyBorder="1" applyAlignment="1" applyProtection="1">
      <alignment horizontal="right" wrapText="1"/>
    </xf>
    <xf numFmtId="1" fontId="3" fillId="0" borderId="37" xfId="0" applyNumberFormat="1" applyFont="1" applyFill="1" applyBorder="1" applyAlignment="1" applyProtection="1">
      <alignment horizontal="right"/>
    </xf>
    <xf numFmtId="1" fontId="3" fillId="3" borderId="101" xfId="0" applyNumberFormat="1" applyFont="1" applyFill="1" applyBorder="1" applyAlignment="1" applyProtection="1">
      <protection locked="0"/>
    </xf>
    <xf numFmtId="1" fontId="3" fillId="2" borderId="51" xfId="0" applyNumberFormat="1" applyFont="1" applyFill="1" applyBorder="1" applyAlignment="1">
      <alignment horizontal="left" wrapText="1"/>
    </xf>
    <xf numFmtId="1" fontId="3" fillId="2" borderId="51" xfId="0" applyNumberFormat="1" applyFont="1" applyFill="1" applyBorder="1" applyAlignment="1" applyProtection="1">
      <alignment horizontal="right" wrapText="1"/>
    </xf>
    <xf numFmtId="1" fontId="15" fillId="0" borderId="32" xfId="0" applyNumberFormat="1" applyFont="1" applyBorder="1" applyAlignment="1" applyProtection="1">
      <alignment horizontal="right"/>
    </xf>
    <xf numFmtId="1" fontId="3" fillId="0" borderId="54" xfId="0" applyNumberFormat="1" applyFont="1" applyFill="1" applyBorder="1" applyAlignment="1" applyProtection="1">
      <alignment horizontal="right"/>
    </xf>
    <xf numFmtId="1" fontId="3" fillId="3" borderId="102" xfId="0" applyNumberFormat="1" applyFont="1" applyFill="1" applyBorder="1" applyAlignment="1" applyProtection="1">
      <protection locked="0"/>
    </xf>
    <xf numFmtId="1" fontId="3" fillId="3" borderId="96" xfId="0" applyNumberFormat="1" applyFont="1" applyFill="1" applyBorder="1" applyAlignment="1" applyProtection="1">
      <protection locked="0"/>
    </xf>
    <xf numFmtId="1" fontId="3" fillId="0" borderId="2" xfId="0" applyNumberFormat="1" applyFont="1" applyFill="1" applyBorder="1" applyAlignment="1" applyProtection="1">
      <alignment horizontal="center"/>
    </xf>
    <xf numFmtId="1" fontId="15" fillId="0" borderId="3" xfId="0" applyNumberFormat="1" applyFont="1" applyBorder="1" applyProtection="1"/>
    <xf numFmtId="1" fontId="15" fillId="0" borderId="28" xfId="0" applyNumberFormat="1" applyFont="1" applyBorder="1" applyProtection="1"/>
    <xf numFmtId="1" fontId="3" fillId="0" borderId="98" xfId="0" applyNumberFormat="1" applyFont="1" applyFill="1" applyBorder="1" applyAlignment="1" applyProtection="1"/>
    <xf numFmtId="1" fontId="3" fillId="0" borderId="28" xfId="0" applyNumberFormat="1" applyFont="1" applyFill="1" applyBorder="1" applyAlignment="1" applyProtection="1"/>
    <xf numFmtId="1" fontId="3" fillId="2" borderId="35" xfId="0" applyNumberFormat="1" applyFont="1" applyFill="1" applyBorder="1" applyAlignment="1" applyProtection="1">
      <alignment horizontal="right" wrapText="1"/>
    </xf>
    <xf numFmtId="1" fontId="3" fillId="0" borderId="55" xfId="0" applyNumberFormat="1" applyFont="1" applyFill="1" applyBorder="1" applyAlignment="1" applyProtection="1">
      <alignment horizontal="right"/>
    </xf>
    <xf numFmtId="1" fontId="3" fillId="3" borderId="103" xfId="0" applyNumberFormat="1" applyFont="1" applyFill="1" applyBorder="1" applyAlignment="1" applyProtection="1">
      <protection locked="0"/>
    </xf>
    <xf numFmtId="1" fontId="16" fillId="2" borderId="46" xfId="0" applyNumberFormat="1" applyFont="1" applyFill="1" applyBorder="1" applyProtection="1">
      <protection locked="0"/>
    </xf>
    <xf numFmtId="1" fontId="3" fillId="0" borderId="51" xfId="0" applyNumberFormat="1" applyFont="1" applyFill="1" applyBorder="1" applyAlignment="1">
      <alignment horizontal="left" wrapText="1"/>
    </xf>
    <xf numFmtId="1" fontId="3" fillId="0" borderId="0" xfId="0" applyNumberFormat="1" applyFont="1" applyFill="1" applyBorder="1" applyAlignment="1" applyProtection="1">
      <alignment horizontal="right"/>
    </xf>
    <xf numFmtId="1" fontId="3" fillId="0" borderId="2" xfId="0" applyNumberFormat="1" applyFont="1" applyFill="1" applyBorder="1" applyAlignment="1" applyProtection="1">
      <alignment horizontal="left"/>
    </xf>
    <xf numFmtId="1" fontId="3" fillId="0" borderId="6" xfId="0" applyNumberFormat="1" applyFont="1" applyFill="1" applyBorder="1" applyAlignment="1" applyProtection="1">
      <alignment horizontal="right"/>
    </xf>
    <xf numFmtId="1" fontId="3" fillId="0" borderId="23" xfId="0" applyNumberFormat="1" applyFont="1" applyFill="1" applyBorder="1" applyAlignment="1" applyProtection="1">
      <alignment horizontal="right"/>
    </xf>
    <xf numFmtId="1" fontId="3" fillId="0" borderId="39" xfId="0" applyNumberFormat="1" applyFont="1" applyFill="1" applyBorder="1" applyAlignment="1" applyProtection="1">
      <alignment horizontal="right"/>
    </xf>
    <xf numFmtId="1" fontId="17" fillId="2" borderId="0" xfId="0" applyNumberFormat="1" applyFont="1" applyFill="1" applyProtection="1"/>
    <xf numFmtId="1" fontId="3" fillId="0" borderId="5" xfId="0" applyNumberFormat="1" applyFont="1" applyBorder="1" applyAlignment="1" applyProtection="1">
      <alignment horizontal="center" vertical="center" wrapText="1"/>
    </xf>
    <xf numFmtId="1" fontId="13" fillId="2" borderId="0" xfId="0" applyNumberFormat="1" applyFont="1" applyFill="1" applyBorder="1" applyAlignment="1" applyProtection="1"/>
    <xf numFmtId="1" fontId="3" fillId="3" borderId="52" xfId="0" applyNumberFormat="1" applyFont="1" applyFill="1" applyBorder="1" applyAlignment="1" applyProtection="1">
      <alignment wrapText="1"/>
      <protection locked="0"/>
    </xf>
    <xf numFmtId="1" fontId="3" fillId="3" borderId="73" xfId="0" applyNumberFormat="1" applyFont="1" applyFill="1" applyBorder="1" applyAlignment="1" applyProtection="1">
      <alignment wrapText="1"/>
      <protection locked="0"/>
    </xf>
    <xf numFmtId="1" fontId="13" fillId="2" borderId="0" xfId="0" applyNumberFormat="1" applyFont="1" applyFill="1" applyBorder="1" applyAlignment="1" applyProtection="1">
      <protection locked="0"/>
    </xf>
    <xf numFmtId="1" fontId="3" fillId="3" borderId="74" xfId="0" applyNumberFormat="1" applyFont="1" applyFill="1" applyBorder="1" applyAlignment="1" applyProtection="1">
      <alignment wrapText="1"/>
      <protection locked="0"/>
    </xf>
    <xf numFmtId="1" fontId="3" fillId="0" borderId="17" xfId="0" applyNumberFormat="1" applyFont="1" applyFill="1" applyBorder="1" applyAlignment="1" applyProtection="1">
      <alignment horizontal="left" vertical="center"/>
    </xf>
    <xf numFmtId="1" fontId="3" fillId="0" borderId="6" xfId="0" applyNumberFormat="1" applyFont="1" applyFill="1" applyBorder="1" applyAlignment="1" applyProtection="1">
      <alignment horizontal="left" vertical="center"/>
    </xf>
    <xf numFmtId="1" fontId="3" fillId="3" borderId="53" xfId="0" applyNumberFormat="1" applyFont="1" applyFill="1" applyBorder="1" applyAlignment="1" applyProtection="1">
      <alignment wrapText="1"/>
      <protection locked="0"/>
    </xf>
    <xf numFmtId="1" fontId="3" fillId="3" borderId="75" xfId="0" applyNumberFormat="1" applyFont="1" applyFill="1" applyBorder="1" applyAlignment="1" applyProtection="1">
      <alignment wrapText="1"/>
      <protection locked="0"/>
    </xf>
    <xf numFmtId="1" fontId="3" fillId="0" borderId="76" xfId="0" applyNumberFormat="1" applyFont="1" applyFill="1" applyBorder="1" applyAlignment="1" applyProtection="1"/>
    <xf numFmtId="1" fontId="5" fillId="0" borderId="0" xfId="0" applyNumberFormat="1" applyFont="1" applyFill="1" applyProtection="1"/>
    <xf numFmtId="1" fontId="3" fillId="0" borderId="1" xfId="0" applyNumberFormat="1" applyFont="1" applyBorder="1" applyAlignment="1" applyProtection="1">
      <alignment horizontal="center" vertical="center" wrapText="1"/>
    </xf>
    <xf numFmtId="1" fontId="3" fillId="0" borderId="2" xfId="0" applyNumberFormat="1" applyFont="1" applyFill="1" applyBorder="1" applyAlignment="1">
      <alignment horizontal="center" vertical="center"/>
    </xf>
    <xf numFmtId="1" fontId="3" fillId="2" borderId="13" xfId="0" applyNumberFormat="1" applyFont="1" applyFill="1" applyBorder="1" applyAlignment="1" applyProtection="1"/>
    <xf numFmtId="1" fontId="3" fillId="2" borderId="17" xfId="0" applyNumberFormat="1" applyFont="1" applyFill="1" applyBorder="1" applyAlignment="1" applyProtection="1"/>
    <xf numFmtId="1" fontId="3" fillId="2" borderId="23" xfId="0" applyNumberFormat="1" applyFont="1" applyFill="1" applyBorder="1" applyAlignment="1" applyProtection="1"/>
    <xf numFmtId="1" fontId="5" fillId="0" borderId="0" xfId="0" applyNumberFormat="1" applyFont="1" applyFill="1" applyBorder="1"/>
    <xf numFmtId="1" fontId="3" fillId="0" borderId="33" xfId="0" applyNumberFormat="1" applyFont="1" applyFill="1" applyBorder="1" applyAlignment="1"/>
    <xf numFmtId="1" fontId="3" fillId="0" borderId="50" xfId="0" applyNumberFormat="1" applyFont="1" applyFill="1" applyBorder="1" applyAlignment="1"/>
    <xf numFmtId="1" fontId="3" fillId="0" borderId="36" xfId="0" applyNumberFormat="1" applyFont="1" applyBorder="1" applyAlignment="1">
      <alignment wrapText="1"/>
    </xf>
    <xf numFmtId="1" fontId="3" fillId="0" borderId="36" xfId="0" applyNumberFormat="1" applyFont="1" applyFill="1" applyBorder="1" applyAlignment="1"/>
    <xf numFmtId="1" fontId="3" fillId="0" borderId="36" xfId="0" applyNumberFormat="1" applyFont="1" applyFill="1" applyBorder="1" applyAlignment="1">
      <alignment vertical="center" wrapText="1"/>
    </xf>
    <xf numFmtId="1" fontId="3" fillId="0" borderId="38" xfId="0" applyNumberFormat="1" applyFont="1" applyBorder="1" applyAlignment="1"/>
    <xf numFmtId="1" fontId="11" fillId="6" borderId="0" xfId="0" applyNumberFormat="1" applyFont="1" applyFill="1"/>
    <xf numFmtId="3" fontId="3" fillId="0" borderId="13" xfId="0" applyNumberFormat="1" applyFont="1" applyFill="1" applyBorder="1" applyAlignment="1" applyProtection="1">
      <alignment vertical="center" wrapText="1"/>
    </xf>
    <xf numFmtId="3" fontId="3" fillId="0" borderId="17" xfId="0" applyNumberFormat="1" applyFont="1" applyFill="1" applyBorder="1" applyAlignment="1" applyProtection="1">
      <alignment vertical="center" wrapText="1"/>
    </xf>
    <xf numFmtId="3" fontId="3" fillId="2" borderId="17" xfId="0" applyNumberFormat="1" applyFont="1" applyFill="1" applyBorder="1" applyAlignment="1" applyProtection="1">
      <alignment vertical="center" wrapText="1"/>
    </xf>
    <xf numFmtId="3" fontId="3" fillId="2" borderId="32" xfId="0" applyNumberFormat="1" applyFont="1" applyFill="1" applyBorder="1" applyAlignment="1" applyProtection="1">
      <alignment vertical="center" wrapText="1"/>
    </xf>
    <xf numFmtId="3" fontId="3" fillId="2" borderId="35" xfId="0" applyNumberFormat="1" applyFont="1" applyFill="1" applyBorder="1" applyAlignment="1" applyProtection="1">
      <alignment vertical="center" wrapText="1"/>
    </xf>
    <xf numFmtId="3" fontId="3" fillId="0" borderId="35" xfId="0" applyNumberFormat="1" applyFont="1" applyFill="1" applyBorder="1" applyAlignment="1" applyProtection="1"/>
    <xf numFmtId="3" fontId="3" fillId="2" borderId="23" xfId="0" applyNumberFormat="1" applyFont="1" applyFill="1" applyBorder="1" applyAlignment="1" applyProtection="1">
      <alignment vertical="center" wrapText="1"/>
    </xf>
    <xf numFmtId="3" fontId="3" fillId="2" borderId="6" xfId="0" applyNumberFormat="1" applyFont="1" applyFill="1" applyBorder="1" applyAlignment="1" applyProtection="1">
      <alignment vertical="center" wrapText="1"/>
    </xf>
    <xf numFmtId="3" fontId="3" fillId="0" borderId="4" xfId="0" applyNumberFormat="1" applyFont="1" applyFill="1" applyBorder="1" applyAlignment="1" applyProtection="1"/>
    <xf numFmtId="3" fontId="3" fillId="0" borderId="3" xfId="0" applyNumberFormat="1" applyFont="1" applyFill="1" applyBorder="1" applyAlignment="1" applyProtection="1"/>
    <xf numFmtId="3" fontId="3" fillId="0" borderId="1" xfId="0" applyNumberFormat="1" applyFont="1" applyFill="1" applyBorder="1" applyAlignment="1" applyProtection="1"/>
    <xf numFmtId="3" fontId="3" fillId="0" borderId="30" xfId="0" applyNumberFormat="1" applyFont="1" applyBorder="1" applyAlignment="1" applyProtection="1">
      <alignment horizontal="right" vertical="center"/>
    </xf>
    <xf numFmtId="3" fontId="3" fillId="0" borderId="17" xfId="0" applyNumberFormat="1" applyFont="1" applyBorder="1" applyAlignment="1" applyProtection="1">
      <alignment horizontal="right" vertical="center"/>
    </xf>
    <xf numFmtId="3" fontId="3" fillId="0" borderId="23" xfId="0" applyNumberFormat="1" applyFont="1" applyBorder="1" applyAlignment="1" applyProtection="1">
      <alignment horizontal="right" vertical="center"/>
    </xf>
    <xf numFmtId="3" fontId="3" fillId="0" borderId="6" xfId="0" applyNumberFormat="1" applyFont="1" applyBorder="1" applyAlignment="1" applyProtection="1">
      <alignment horizontal="right"/>
    </xf>
    <xf numFmtId="3" fontId="3" fillId="0" borderId="13" xfId="0" applyNumberFormat="1" applyFont="1" applyFill="1" applyBorder="1" applyAlignment="1" applyProtection="1">
      <alignment horizontal="right"/>
    </xf>
    <xf numFmtId="3" fontId="3" fillId="0" borderId="83" xfId="0" applyNumberFormat="1" applyFont="1" applyFill="1" applyBorder="1" applyAlignment="1" applyProtection="1">
      <alignment horizontal="right"/>
    </xf>
    <xf numFmtId="3" fontId="3" fillId="0" borderId="17" xfId="0" applyNumberFormat="1" applyFont="1" applyFill="1" applyBorder="1" applyAlignment="1" applyProtection="1">
      <alignment horizontal="right"/>
    </xf>
    <xf numFmtId="3" fontId="3" fillId="0" borderId="52" xfId="0" applyNumberFormat="1" applyFont="1" applyFill="1" applyBorder="1" applyAlignment="1" applyProtection="1">
      <alignment horizontal="right"/>
    </xf>
    <xf numFmtId="3" fontId="3" fillId="0" borderId="23" xfId="0" applyNumberFormat="1" applyFont="1" applyFill="1" applyBorder="1" applyAlignment="1" applyProtection="1">
      <alignment horizontal="right" vertical="center"/>
    </xf>
    <xf numFmtId="3" fontId="3" fillId="0" borderId="53" xfId="0" applyNumberFormat="1" applyFont="1" applyFill="1" applyBorder="1" applyAlignment="1" applyProtection="1">
      <alignment horizontal="right"/>
    </xf>
    <xf numFmtId="3" fontId="3" fillId="2" borderId="3" xfId="0" applyNumberFormat="1" applyFont="1" applyFill="1" applyBorder="1" applyAlignment="1" applyProtection="1">
      <alignment horizontal="right" wrapText="1"/>
    </xf>
    <xf numFmtId="3" fontId="3" fillId="2" borderId="2" xfId="0" applyNumberFormat="1" applyFont="1" applyFill="1" applyBorder="1" applyAlignment="1" applyProtection="1">
      <alignment horizontal="right" wrapText="1"/>
    </xf>
    <xf numFmtId="3" fontId="3" fillId="0" borderId="39" xfId="0" applyNumberFormat="1" applyFont="1" applyFill="1" applyBorder="1" applyAlignment="1" applyProtection="1"/>
    <xf numFmtId="3" fontId="3" fillId="0" borderId="38" xfId="0" applyNumberFormat="1" applyFont="1" applyFill="1" applyBorder="1" applyAlignment="1" applyProtection="1"/>
    <xf numFmtId="3" fontId="3" fillId="0" borderId="53" xfId="0" applyNumberFormat="1" applyFont="1" applyFill="1" applyBorder="1" applyAlignment="1" applyProtection="1"/>
    <xf numFmtId="3" fontId="3" fillId="0" borderId="4" xfId="0" applyNumberFormat="1" applyFont="1" applyFill="1" applyBorder="1" applyAlignment="1" applyProtection="1">
      <alignment horizontal="right"/>
    </xf>
    <xf numFmtId="3" fontId="3" fillId="2" borderId="42" xfId="0" applyNumberFormat="1" applyFont="1" applyFill="1" applyBorder="1" applyAlignment="1" applyProtection="1">
      <alignment horizontal="right" wrapText="1"/>
    </xf>
    <xf numFmtId="3" fontId="3" fillId="2" borderId="6" xfId="0" applyNumberFormat="1" applyFont="1" applyFill="1" applyBorder="1" applyAlignment="1" applyProtection="1">
      <alignment horizontal="right" wrapText="1"/>
    </xf>
    <xf numFmtId="3" fontId="3" fillId="0" borderId="11" xfId="0" applyNumberFormat="1" applyFont="1" applyFill="1" applyBorder="1" applyAlignment="1" applyProtection="1">
      <alignment horizontal="right"/>
    </xf>
    <xf numFmtId="3" fontId="3" fillId="2" borderId="50" xfId="0" applyNumberFormat="1" applyFont="1" applyFill="1" applyBorder="1" applyAlignment="1" applyProtection="1">
      <alignment horizontal="right" wrapText="1"/>
    </xf>
    <xf numFmtId="3" fontId="3" fillId="2" borderId="13" xfId="0" applyNumberFormat="1" applyFont="1" applyFill="1" applyBorder="1" applyAlignment="1" applyProtection="1">
      <alignment horizontal="right" wrapText="1"/>
    </xf>
    <xf numFmtId="3" fontId="3" fillId="0" borderId="77" xfId="0" applyNumberFormat="1" applyFont="1" applyFill="1" applyBorder="1" applyAlignment="1" applyProtection="1">
      <alignment horizontal="right"/>
    </xf>
    <xf numFmtId="3" fontId="3" fillId="2" borderId="36" xfId="0" applyNumberFormat="1" applyFont="1" applyFill="1" applyBorder="1" applyAlignment="1" applyProtection="1">
      <alignment horizontal="right" wrapText="1"/>
    </xf>
    <xf numFmtId="3" fontId="3" fillId="2" borderId="17" xfId="0" applyNumberFormat="1" applyFont="1" applyFill="1" applyBorder="1" applyAlignment="1" applyProtection="1">
      <alignment horizontal="right" wrapText="1"/>
    </xf>
    <xf numFmtId="3" fontId="3" fillId="0" borderId="37" xfId="0" applyNumberFormat="1" applyFont="1" applyFill="1" applyBorder="1" applyAlignment="1" applyProtection="1">
      <alignment horizontal="right"/>
    </xf>
    <xf numFmtId="3" fontId="3" fillId="2" borderId="51" xfId="0" applyNumberFormat="1" applyFont="1" applyFill="1" applyBorder="1" applyAlignment="1" applyProtection="1">
      <alignment horizontal="right" wrapText="1"/>
    </xf>
    <xf numFmtId="3" fontId="15" fillId="0" borderId="32" xfId="0" applyNumberFormat="1" applyFont="1" applyBorder="1" applyAlignment="1" applyProtection="1">
      <alignment horizontal="right"/>
    </xf>
    <xf numFmtId="3" fontId="3" fillId="0" borderId="54" xfId="0" applyNumberFormat="1" applyFont="1" applyFill="1" applyBorder="1" applyAlignment="1" applyProtection="1">
      <alignment horizontal="right"/>
    </xf>
    <xf numFmtId="3" fontId="15" fillId="0" borderId="3" xfId="0" applyNumberFormat="1" applyFont="1" applyBorder="1" applyProtection="1"/>
    <xf numFmtId="3" fontId="15" fillId="0" borderId="28" xfId="0" applyNumberFormat="1" applyFont="1" applyBorder="1" applyProtection="1"/>
    <xf numFmtId="3" fontId="3" fillId="0" borderId="98" xfId="0" applyNumberFormat="1" applyFont="1" applyFill="1" applyBorder="1" applyAlignment="1" applyProtection="1"/>
    <xf numFmtId="3" fontId="3" fillId="2" borderId="35" xfId="0" applyNumberFormat="1" applyFont="1" applyFill="1" applyBorder="1" applyAlignment="1" applyProtection="1">
      <alignment horizontal="right" wrapText="1"/>
    </xf>
    <xf numFmtId="3" fontId="3" fillId="0" borderId="55" xfId="0" applyNumberFormat="1" applyFont="1" applyFill="1" applyBorder="1" applyAlignment="1" applyProtection="1">
      <alignment horizontal="right"/>
    </xf>
    <xf numFmtId="3" fontId="3" fillId="0" borderId="0" xfId="0" applyNumberFormat="1" applyFont="1" applyFill="1" applyBorder="1" applyAlignment="1" applyProtection="1">
      <alignment horizontal="right"/>
    </xf>
    <xf numFmtId="3" fontId="3" fillId="0" borderId="6" xfId="0" applyNumberFormat="1" applyFont="1" applyFill="1" applyBorder="1" applyAlignment="1" applyProtection="1">
      <alignment horizontal="right"/>
    </xf>
    <xf numFmtId="3" fontId="3" fillId="0" borderId="23" xfId="0" applyNumberFormat="1" applyFont="1" applyFill="1" applyBorder="1" applyAlignment="1" applyProtection="1">
      <alignment horizontal="right"/>
    </xf>
    <xf numFmtId="3" fontId="3" fillId="0" borderId="39" xfId="0" applyNumberFormat="1" applyFont="1" applyFill="1" applyBorder="1" applyAlignment="1" applyProtection="1">
      <alignment horizontal="right"/>
    </xf>
    <xf numFmtId="3" fontId="3" fillId="8" borderId="2" xfId="0" applyNumberFormat="1" applyFont="1" applyFill="1" applyBorder="1" applyAlignment="1" applyProtection="1"/>
    <xf numFmtId="3" fontId="3" fillId="8" borderId="23" xfId="0" applyNumberFormat="1" applyFont="1" applyFill="1" applyBorder="1" applyAlignment="1" applyProtection="1">
      <alignment vertical="center" wrapText="1"/>
      <protection locked="0"/>
    </xf>
    <xf numFmtId="3" fontId="3" fillId="8" borderId="2" xfId="0" applyNumberFormat="1" applyFont="1" applyFill="1" applyBorder="1" applyAlignment="1" applyProtection="1">
      <protection locked="0"/>
    </xf>
    <xf numFmtId="3" fontId="3" fillId="8" borderId="7" xfId="0" applyNumberFormat="1" applyFont="1" applyFill="1" applyBorder="1" applyAlignment="1" applyProtection="1">
      <protection locked="0"/>
    </xf>
    <xf numFmtId="0" fontId="11" fillId="8" borderId="0" xfId="0" applyFont="1" applyFill="1" applyProtection="1">
      <protection locked="0"/>
    </xf>
    <xf numFmtId="0" fontId="11" fillId="8" borderId="0" xfId="0" applyFont="1" applyFill="1"/>
    <xf numFmtId="3" fontId="3" fillId="9" borderId="7" xfId="0" applyNumberFormat="1" applyFont="1" applyFill="1" applyBorder="1" applyAlignment="1" applyProtection="1">
      <alignment horizontal="right"/>
      <protection locked="0"/>
    </xf>
    <xf numFmtId="0" fontId="16" fillId="2" borderId="0" xfId="0" applyFont="1" applyFill="1" applyBorder="1" applyProtection="1">
      <protection locked="0"/>
    </xf>
    <xf numFmtId="1" fontId="3" fillId="0" borderId="5" xfId="0" applyNumberFormat="1" applyFont="1" applyBorder="1" applyAlignment="1" applyProtection="1">
      <alignment horizontal="center" vertical="center" wrapText="1"/>
    </xf>
    <xf numFmtId="1" fontId="3" fillId="0" borderId="3" xfId="0" applyNumberFormat="1" applyFont="1" applyBorder="1" applyAlignment="1" applyProtection="1">
      <alignment horizontal="center" vertical="center"/>
    </xf>
    <xf numFmtId="1" fontId="3" fillId="0" borderId="5" xfId="0" applyNumberFormat="1" applyFont="1" applyFill="1" applyBorder="1" applyAlignment="1" applyProtection="1">
      <alignment horizontal="center" vertical="center" wrapText="1"/>
    </xf>
    <xf numFmtId="1" fontId="3" fillId="0" borderId="55" xfId="0" applyNumberFormat="1" applyFont="1" applyFill="1" applyBorder="1" applyAlignment="1" applyProtection="1">
      <alignment horizontal="center" vertical="center" wrapText="1"/>
    </xf>
    <xf numFmtId="1" fontId="3" fillId="0" borderId="3" xfId="0" applyNumberFormat="1" applyFont="1" applyFill="1" applyBorder="1" applyAlignment="1" applyProtection="1">
      <alignment horizontal="center" vertical="center" wrapText="1"/>
    </xf>
    <xf numFmtId="1" fontId="3" fillId="0" borderId="4" xfId="0"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center" vertical="center" wrapText="1"/>
    </xf>
    <xf numFmtId="1" fontId="3" fillId="0" borderId="2" xfId="0" applyNumberFormat="1" applyFont="1" applyFill="1" applyBorder="1" applyAlignment="1" applyProtection="1">
      <alignment horizontal="center" vertical="center" wrapText="1"/>
    </xf>
    <xf numFmtId="1" fontId="3" fillId="0" borderId="2" xfId="0" applyNumberFormat="1" applyFont="1" applyFill="1" applyBorder="1" applyAlignment="1" applyProtection="1">
      <alignment horizontal="center" vertical="center"/>
    </xf>
    <xf numFmtId="1" fontId="3" fillId="0" borderId="47" xfId="0" applyNumberFormat="1" applyFont="1" applyFill="1" applyBorder="1" applyAlignment="1" applyProtection="1">
      <alignment horizontal="center" vertical="center" wrapText="1"/>
    </xf>
    <xf numFmtId="1" fontId="3" fillId="0" borderId="6" xfId="0" applyNumberFormat="1" applyFont="1" applyFill="1" applyBorder="1" applyAlignment="1" applyProtection="1">
      <alignment horizontal="center" vertical="center"/>
    </xf>
    <xf numFmtId="1" fontId="3" fillId="0" borderId="3" xfId="0" applyNumberFormat="1" applyFont="1" applyBorder="1" applyAlignment="1" applyProtection="1">
      <alignment horizontal="left" vertical="center"/>
    </xf>
    <xf numFmtId="1" fontId="3" fillId="0" borderId="6" xfId="0" applyNumberFormat="1" applyFont="1" applyFill="1" applyBorder="1" applyAlignment="1" applyProtection="1">
      <alignment horizontal="center" vertical="center"/>
    </xf>
    <xf numFmtId="1" fontId="3" fillId="0" borderId="1" xfId="0" applyNumberFormat="1" applyFont="1" applyFill="1" applyBorder="1" applyAlignment="1" applyProtection="1">
      <alignment horizontal="center" vertical="center" wrapText="1"/>
    </xf>
    <xf numFmtId="1" fontId="3" fillId="0" borderId="3" xfId="0" applyNumberFormat="1" applyFont="1" applyFill="1" applyBorder="1" applyAlignment="1" applyProtection="1">
      <alignment horizontal="center" vertical="center" wrapText="1"/>
    </xf>
    <xf numFmtId="1" fontId="3" fillId="0" borderId="2" xfId="0" applyNumberFormat="1" applyFont="1" applyFill="1" applyBorder="1" applyAlignment="1" applyProtection="1">
      <alignment horizontal="center" vertical="center" wrapText="1"/>
    </xf>
    <xf numFmtId="1" fontId="3" fillId="0" borderId="2" xfId="0" applyNumberFormat="1" applyFont="1" applyFill="1" applyBorder="1" applyAlignment="1" applyProtection="1">
      <alignment horizontal="center" vertical="center"/>
    </xf>
    <xf numFmtId="1" fontId="3" fillId="0" borderId="4" xfId="0" applyNumberFormat="1" applyFont="1" applyFill="1" applyBorder="1" applyAlignment="1" applyProtection="1">
      <alignment horizontal="center" vertical="center" wrapText="1"/>
    </xf>
    <xf numFmtId="1" fontId="3" fillId="0" borderId="47" xfId="0" applyNumberFormat="1" applyFont="1" applyFill="1" applyBorder="1" applyAlignment="1" applyProtection="1">
      <alignment horizontal="center" vertical="center" wrapText="1"/>
    </xf>
    <xf numFmtId="1" fontId="3" fillId="0" borderId="5" xfId="0" applyNumberFormat="1" applyFont="1" applyFill="1" applyBorder="1" applyAlignment="1" applyProtection="1">
      <alignment horizontal="center" vertical="center" wrapText="1"/>
    </xf>
    <xf numFmtId="1" fontId="3" fillId="0" borderId="55" xfId="0" applyNumberFormat="1" applyFont="1" applyFill="1" applyBorder="1" applyAlignment="1" applyProtection="1">
      <alignment horizontal="center" vertical="center" wrapText="1"/>
    </xf>
    <xf numFmtId="1" fontId="3" fillId="0" borderId="3" xfId="0" applyNumberFormat="1" applyFont="1" applyBorder="1" applyAlignment="1" applyProtection="1">
      <alignment horizontal="left" vertical="center"/>
    </xf>
    <xf numFmtId="1" fontId="3" fillId="0" borderId="3" xfId="0" applyNumberFormat="1" applyFont="1" applyBorder="1" applyAlignment="1" applyProtection="1">
      <alignment horizontal="center" vertical="center"/>
    </xf>
    <xf numFmtId="1" fontId="3" fillId="0" borderId="5" xfId="0" applyNumberFormat="1" applyFont="1" applyBorder="1" applyAlignment="1" applyProtection="1">
      <alignment horizontal="center" vertical="center" wrapText="1"/>
    </xf>
    <xf numFmtId="0" fontId="0" fillId="0" borderId="0" xfId="0"/>
    <xf numFmtId="1" fontId="11" fillId="2" borderId="0" xfId="0" applyNumberFormat="1" applyFont="1" applyFill="1" applyBorder="1"/>
    <xf numFmtId="1" fontId="4" fillId="2" borderId="0" xfId="0" applyNumberFormat="1" applyFont="1" applyFill="1" applyBorder="1" applyAlignment="1" applyProtection="1">
      <alignment horizontal="center" vertical="center" wrapText="1"/>
    </xf>
    <xf numFmtId="1" fontId="5" fillId="2" borderId="0" xfId="0" applyNumberFormat="1" applyFont="1" applyFill="1" applyProtection="1"/>
    <xf numFmtId="1" fontId="3" fillId="0" borderId="1" xfId="0" applyNumberFormat="1" applyFont="1" applyFill="1" applyBorder="1" applyAlignment="1" applyProtection="1">
      <alignment horizontal="center" vertical="center" wrapText="1"/>
    </xf>
    <xf numFmtId="1" fontId="3" fillId="0" borderId="2" xfId="0" applyNumberFormat="1" applyFont="1" applyFill="1" applyBorder="1" applyAlignment="1" applyProtection="1">
      <alignment horizontal="center" vertical="center" wrapText="1"/>
    </xf>
    <xf numFmtId="1" fontId="3" fillId="3" borderId="30" xfId="0" applyNumberFormat="1" applyFont="1" applyFill="1" applyBorder="1" applyAlignment="1" applyProtection="1">
      <protection locked="0"/>
    </xf>
    <xf numFmtId="1" fontId="3" fillId="4" borderId="26" xfId="0" applyNumberFormat="1" applyFont="1" applyFill="1" applyBorder="1" applyAlignment="1" applyProtection="1"/>
    <xf numFmtId="1" fontId="3" fillId="3" borderId="23" xfId="0" applyNumberFormat="1" applyFont="1" applyFill="1" applyBorder="1" applyAlignment="1" applyProtection="1">
      <protection locked="0"/>
    </xf>
    <xf numFmtId="1" fontId="3" fillId="2" borderId="13" xfId="0" applyNumberFormat="1" applyFont="1" applyFill="1" applyBorder="1" applyAlignment="1" applyProtection="1"/>
    <xf numFmtId="1" fontId="3" fillId="3" borderId="13" xfId="0" applyNumberFormat="1" applyFont="1" applyFill="1" applyBorder="1" applyAlignment="1" applyProtection="1">
      <protection locked="0"/>
    </xf>
    <xf numFmtId="1" fontId="3" fillId="4" borderId="43" xfId="0" applyNumberFormat="1" applyFont="1" applyFill="1" applyBorder="1" applyAlignment="1" applyProtection="1"/>
    <xf numFmtId="1" fontId="3" fillId="3" borderId="32" xfId="0" applyNumberFormat="1" applyFont="1" applyFill="1" applyBorder="1" applyAlignment="1" applyProtection="1">
      <protection locked="0"/>
    </xf>
    <xf numFmtId="1" fontId="3" fillId="3" borderId="1" xfId="0" applyNumberFormat="1" applyFont="1" applyFill="1" applyBorder="1" applyAlignment="1" applyProtection="1">
      <protection locked="0"/>
    </xf>
    <xf numFmtId="1" fontId="3" fillId="0" borderId="32" xfId="0" applyNumberFormat="1" applyFont="1" applyFill="1" applyBorder="1" applyAlignment="1" applyProtection="1"/>
    <xf numFmtId="1" fontId="3" fillId="4" borderId="45" xfId="0" applyNumberFormat="1" applyFont="1" applyFill="1" applyBorder="1" applyAlignment="1" applyProtection="1"/>
    <xf numFmtId="1" fontId="3" fillId="0" borderId="30" xfId="0" applyNumberFormat="1" applyFont="1" applyFill="1" applyBorder="1" applyAlignment="1" applyProtection="1"/>
    <xf numFmtId="1" fontId="3" fillId="0" borderId="23" xfId="0" applyNumberFormat="1" applyFont="1" applyFill="1" applyBorder="1" applyAlignment="1" applyProtection="1"/>
    <xf numFmtId="1" fontId="3" fillId="3" borderId="27" xfId="0" applyNumberFormat="1" applyFont="1" applyFill="1" applyBorder="1" applyAlignment="1" applyProtection="1">
      <protection locked="0"/>
    </xf>
    <xf numFmtId="1" fontId="3" fillId="0" borderId="6" xfId="0" applyNumberFormat="1" applyFont="1" applyFill="1" applyBorder="1" applyAlignment="1" applyProtection="1">
      <alignment horizontal="center" vertical="center"/>
    </xf>
    <xf numFmtId="1" fontId="3" fillId="0" borderId="2" xfId="0" applyNumberFormat="1" applyFont="1" applyFill="1" applyBorder="1" applyAlignment="1" applyProtection="1">
      <alignment horizontal="center" vertical="center"/>
    </xf>
    <xf numFmtId="1" fontId="3" fillId="0" borderId="12" xfId="0" applyNumberFormat="1" applyFont="1" applyFill="1" applyBorder="1" applyAlignment="1" applyProtection="1">
      <alignment horizontal="center" vertical="center" wrapText="1"/>
    </xf>
    <xf numFmtId="1" fontId="3" fillId="3" borderId="40" xfId="0" applyNumberFormat="1" applyFont="1" applyFill="1" applyBorder="1" applyAlignment="1" applyProtection="1">
      <protection locked="0"/>
    </xf>
    <xf numFmtId="1" fontId="13" fillId="2" borderId="0" xfId="0" applyNumberFormat="1" applyFont="1" applyFill="1" applyProtection="1">
      <protection locked="0"/>
    </xf>
    <xf numFmtId="1" fontId="3" fillId="0" borderId="17" xfId="0" applyNumberFormat="1" applyFont="1" applyFill="1" applyBorder="1" applyAlignment="1" applyProtection="1"/>
    <xf numFmtId="1" fontId="3" fillId="3" borderId="21" xfId="0" applyNumberFormat="1" applyFont="1" applyFill="1" applyBorder="1" applyAlignment="1" applyProtection="1">
      <protection locked="0"/>
    </xf>
    <xf numFmtId="1" fontId="3" fillId="3" borderId="52" xfId="0" applyNumberFormat="1" applyFont="1" applyFill="1" applyBorder="1" applyAlignment="1" applyProtection="1">
      <protection locked="0"/>
    </xf>
    <xf numFmtId="1" fontId="3" fillId="3" borderId="96" xfId="0" applyNumberFormat="1" applyFont="1" applyFill="1" applyBorder="1" applyAlignment="1" applyProtection="1">
      <protection locked="0"/>
    </xf>
    <xf numFmtId="1" fontId="11" fillId="0" borderId="88" xfId="0" applyNumberFormat="1" applyFont="1" applyBorder="1"/>
    <xf numFmtId="1" fontId="2" fillId="2" borderId="0" xfId="0" applyNumberFormat="1" applyFont="1" applyFill="1" applyProtection="1">
      <protection locked="0"/>
    </xf>
    <xf numFmtId="1" fontId="3" fillId="0" borderId="17" xfId="0" applyNumberFormat="1" applyFont="1" applyFill="1" applyBorder="1" applyAlignment="1" applyProtection="1">
      <alignment horizontal="left"/>
    </xf>
    <xf numFmtId="1" fontId="3" fillId="4" borderId="22" xfId="0" applyNumberFormat="1" applyFont="1" applyFill="1" applyBorder="1" applyAlignment="1" applyProtection="1"/>
    <xf numFmtId="1" fontId="3" fillId="3" borderId="22" xfId="0" applyNumberFormat="1" applyFont="1" applyFill="1" applyBorder="1" applyAlignment="1" applyProtection="1">
      <protection locked="0"/>
    </xf>
    <xf numFmtId="1" fontId="3" fillId="3" borderId="17" xfId="0" applyNumberFormat="1" applyFont="1" applyFill="1" applyBorder="1" applyAlignment="1" applyProtection="1">
      <protection locked="0"/>
    </xf>
    <xf numFmtId="1" fontId="3" fillId="3" borderId="26" xfId="0" applyNumberFormat="1" applyFont="1" applyFill="1" applyBorder="1" applyAlignment="1" applyProtection="1">
      <protection locked="0"/>
    </xf>
    <xf numFmtId="1" fontId="3" fillId="3" borderId="34" xfId="0" applyNumberFormat="1" applyFont="1" applyFill="1" applyBorder="1" applyAlignment="1" applyProtection="1">
      <protection locked="0"/>
    </xf>
    <xf numFmtId="1" fontId="3" fillId="3" borderId="39" xfId="0" applyNumberFormat="1" applyFont="1" applyFill="1" applyBorder="1" applyAlignment="1" applyProtection="1">
      <protection locked="0"/>
    </xf>
    <xf numFmtId="1" fontId="3" fillId="3" borderId="15" xfId="0" applyNumberFormat="1" applyFont="1" applyFill="1" applyBorder="1" applyAlignment="1" applyProtection="1">
      <protection locked="0"/>
    </xf>
    <xf numFmtId="1" fontId="3" fillId="3" borderId="16" xfId="0" applyNumberFormat="1" applyFont="1" applyFill="1" applyBorder="1" applyAlignment="1" applyProtection="1">
      <protection locked="0"/>
    </xf>
    <xf numFmtId="1" fontId="3" fillId="4" borderId="21" xfId="0" applyNumberFormat="1" applyFont="1" applyFill="1" applyBorder="1" applyAlignment="1" applyProtection="1"/>
    <xf numFmtId="1" fontId="3" fillId="4" borderId="37" xfId="0" applyNumberFormat="1" applyFont="1" applyFill="1" applyBorder="1" applyAlignment="1" applyProtection="1"/>
    <xf numFmtId="1" fontId="3" fillId="0" borderId="6" xfId="0" applyNumberFormat="1" applyFont="1" applyFill="1" applyBorder="1" applyAlignment="1" applyProtection="1"/>
    <xf numFmtId="1" fontId="3" fillId="3" borderId="18" xfId="0" applyNumberFormat="1" applyFont="1" applyFill="1" applyBorder="1" applyAlignment="1" applyProtection="1">
      <protection locked="0"/>
    </xf>
    <xf numFmtId="1" fontId="3" fillId="3" borderId="78" xfId="0" applyNumberFormat="1" applyFont="1" applyFill="1" applyBorder="1" applyAlignment="1" applyProtection="1">
      <protection locked="0"/>
    </xf>
    <xf numFmtId="1" fontId="3" fillId="3" borderId="79" xfId="0" applyNumberFormat="1" applyFont="1" applyFill="1" applyBorder="1" applyAlignment="1" applyProtection="1">
      <protection locked="0"/>
    </xf>
    <xf numFmtId="1" fontId="3" fillId="0" borderId="3" xfId="0" applyNumberFormat="1" applyFont="1" applyFill="1" applyBorder="1" applyAlignment="1" applyProtection="1"/>
    <xf numFmtId="1" fontId="3" fillId="0" borderId="7" xfId="0" applyNumberFormat="1" applyFont="1" applyFill="1" applyBorder="1" applyAlignment="1" applyProtection="1"/>
    <xf numFmtId="1" fontId="3" fillId="0" borderId="4" xfId="0" applyNumberFormat="1" applyFont="1" applyFill="1" applyBorder="1" applyAlignment="1" applyProtection="1"/>
    <xf numFmtId="1" fontId="3" fillId="0" borderId="2" xfId="0" applyNumberFormat="1" applyFont="1" applyFill="1" applyBorder="1" applyAlignment="1" applyProtection="1"/>
    <xf numFmtId="1" fontId="3" fillId="0" borderId="28" xfId="0" applyNumberFormat="1" applyFont="1" applyFill="1" applyBorder="1" applyAlignment="1" applyProtection="1"/>
    <xf numFmtId="1" fontId="3" fillId="2" borderId="17" xfId="0" applyNumberFormat="1" applyFont="1" applyFill="1" applyBorder="1" applyAlignment="1" applyProtection="1"/>
    <xf numFmtId="1" fontId="3" fillId="2" borderId="23" xfId="0" applyNumberFormat="1" applyFont="1" applyFill="1" applyBorder="1" applyAlignment="1" applyProtection="1"/>
    <xf numFmtId="1" fontId="11" fillId="2" borderId="0" xfId="0" applyNumberFormat="1" applyFont="1" applyFill="1"/>
    <xf numFmtId="1" fontId="11" fillId="2" borderId="0" xfId="0" applyNumberFormat="1" applyFont="1" applyFill="1" applyProtection="1">
      <protection locked="0"/>
    </xf>
    <xf numFmtId="1" fontId="3" fillId="3" borderId="77" xfId="0" applyNumberFormat="1" applyFont="1" applyFill="1" applyBorder="1" applyAlignment="1" applyProtection="1">
      <protection locked="0"/>
    </xf>
    <xf numFmtId="1" fontId="3" fillId="3" borderId="37" xfId="0" applyNumberFormat="1" applyFont="1" applyFill="1" applyBorder="1" applyAlignment="1" applyProtection="1">
      <protection locked="0"/>
    </xf>
    <xf numFmtId="1" fontId="11" fillId="2" borderId="46" xfId="0" applyNumberFormat="1" applyFont="1" applyFill="1" applyBorder="1"/>
    <xf numFmtId="1" fontId="3" fillId="0" borderId="10" xfId="0" applyNumberFormat="1" applyFont="1" applyFill="1" applyBorder="1" applyAlignment="1" applyProtection="1"/>
    <xf numFmtId="1" fontId="16" fillId="2" borderId="0" xfId="0" applyNumberFormat="1" applyFont="1" applyFill="1" applyProtection="1">
      <protection locked="0"/>
    </xf>
    <xf numFmtId="1" fontId="3" fillId="0" borderId="39" xfId="0" applyNumberFormat="1" applyFont="1" applyFill="1" applyBorder="1" applyAlignment="1" applyProtection="1"/>
    <xf numFmtId="1" fontId="3" fillId="3" borderId="43" xfId="0" applyNumberFormat="1" applyFont="1" applyFill="1" applyBorder="1" applyAlignment="1" applyProtection="1">
      <protection locked="0"/>
    </xf>
    <xf numFmtId="1" fontId="3" fillId="3" borderId="45" xfId="0" applyNumberFormat="1" applyFont="1" applyFill="1" applyBorder="1" applyAlignment="1" applyProtection="1">
      <protection locked="0"/>
    </xf>
    <xf numFmtId="1" fontId="3" fillId="0" borderId="4" xfId="0" applyNumberFormat="1" applyFont="1" applyFill="1" applyBorder="1" applyAlignment="1" applyProtection="1">
      <alignment horizontal="center" vertical="center" wrapText="1"/>
    </xf>
    <xf numFmtId="1" fontId="3" fillId="0" borderId="4" xfId="0" applyNumberFormat="1" applyFont="1" applyFill="1" applyBorder="1" applyAlignment="1" applyProtection="1">
      <alignment horizontal="right"/>
    </xf>
    <xf numFmtId="1" fontId="3" fillId="3" borderId="7" xfId="0" applyNumberFormat="1" applyFont="1" applyFill="1" applyBorder="1" applyAlignment="1" applyProtection="1">
      <protection locked="0"/>
    </xf>
    <xf numFmtId="1" fontId="3" fillId="3" borderId="10" xfId="0" applyNumberFormat="1" applyFont="1" applyFill="1" applyBorder="1" applyAlignment="1" applyProtection="1">
      <protection locked="0"/>
    </xf>
    <xf numFmtId="1" fontId="3" fillId="0" borderId="77" xfId="0" applyNumberFormat="1" applyFont="1" applyFill="1" applyBorder="1" applyAlignment="1" applyProtection="1">
      <alignment horizontal="right"/>
    </xf>
    <xf numFmtId="1" fontId="3" fillId="0" borderId="39" xfId="0" applyNumberFormat="1" applyFont="1" applyFill="1" applyBorder="1" applyAlignment="1" applyProtection="1">
      <alignment horizontal="right"/>
    </xf>
    <xf numFmtId="1" fontId="3" fillId="0" borderId="0" xfId="0" applyNumberFormat="1" applyFont="1" applyFill="1" applyBorder="1" applyAlignment="1" applyProtection="1"/>
    <xf numFmtId="1" fontId="3" fillId="0" borderId="3" xfId="0" applyNumberFormat="1" applyFont="1" applyFill="1" applyBorder="1" applyAlignment="1" applyProtection="1">
      <alignment horizontal="center" vertical="center" wrapText="1"/>
    </xf>
    <xf numFmtId="1" fontId="3" fillId="3" borderId="3" xfId="0" applyNumberFormat="1" applyFont="1" applyFill="1" applyBorder="1" applyAlignment="1" applyProtection="1">
      <protection locked="0"/>
    </xf>
    <xf numFmtId="1" fontId="3" fillId="0" borderId="30" xfId="0" applyNumberFormat="1" applyFont="1" applyFill="1" applyBorder="1" applyAlignment="1" applyProtection="1">
      <alignment horizontal="left" vertical="center" wrapText="1"/>
    </xf>
    <xf numFmtId="1" fontId="3" fillId="3" borderId="50" xfId="0" applyNumberFormat="1" applyFont="1" applyFill="1" applyBorder="1" applyAlignment="1" applyProtection="1">
      <protection locked="0"/>
    </xf>
    <xf numFmtId="1" fontId="3" fillId="3" borderId="36" xfId="0" applyNumberFormat="1" applyFont="1" applyFill="1" applyBorder="1" applyAlignment="1" applyProtection="1">
      <protection locked="0"/>
    </xf>
    <xf numFmtId="1" fontId="3" fillId="0" borderId="17" xfId="0" applyNumberFormat="1" applyFont="1" applyFill="1" applyBorder="1" applyAlignment="1" applyProtection="1">
      <alignment horizontal="left" vertical="center" wrapText="1"/>
    </xf>
    <xf numFmtId="1" fontId="3" fillId="0" borderId="37" xfId="0" applyNumberFormat="1" applyFont="1" applyFill="1" applyBorder="1" applyAlignment="1" applyProtection="1">
      <alignment horizontal="right"/>
    </xf>
    <xf numFmtId="1" fontId="3" fillId="0" borderId="23" xfId="0" applyNumberFormat="1" applyFont="1" applyFill="1" applyBorder="1" applyAlignment="1" applyProtection="1">
      <alignment horizontal="left" vertical="center" wrapText="1"/>
    </xf>
    <xf numFmtId="1" fontId="3" fillId="3" borderId="38" xfId="0" applyNumberFormat="1" applyFont="1" applyFill="1" applyBorder="1" applyAlignment="1" applyProtection="1">
      <protection locked="0"/>
    </xf>
    <xf numFmtId="1" fontId="3" fillId="3" borderId="33" xfId="0" applyNumberFormat="1" applyFont="1" applyFill="1" applyBorder="1" applyAlignment="1" applyProtection="1">
      <protection locked="0"/>
    </xf>
    <xf numFmtId="1" fontId="3" fillId="0" borderId="54" xfId="0" applyNumberFormat="1" applyFont="1" applyFill="1" applyBorder="1" applyAlignment="1" applyProtection="1">
      <alignment horizontal="right"/>
    </xf>
    <xf numFmtId="1" fontId="3" fillId="3" borderId="51" xfId="0" applyNumberFormat="1" applyFont="1" applyFill="1" applyBorder="1" applyAlignment="1" applyProtection="1">
      <protection locked="0"/>
    </xf>
    <xf numFmtId="1" fontId="3" fillId="0" borderId="47" xfId="0" applyNumberFormat="1" applyFont="1" applyFill="1" applyBorder="1" applyAlignment="1" applyProtection="1">
      <alignment horizontal="center" vertical="center" wrapText="1"/>
    </xf>
    <xf numFmtId="1" fontId="3" fillId="0" borderId="5" xfId="0" applyNumberFormat="1" applyFont="1" applyFill="1" applyBorder="1" applyAlignment="1" applyProtection="1">
      <alignment horizontal="center" vertical="center" wrapText="1"/>
    </xf>
    <xf numFmtId="1" fontId="3" fillId="0" borderId="30" xfId="0" applyNumberFormat="1" applyFont="1" applyFill="1" applyBorder="1" applyAlignment="1" applyProtection="1">
      <alignment vertical="center" wrapText="1"/>
    </xf>
    <xf numFmtId="1" fontId="3" fillId="0" borderId="13" xfId="0" applyNumberFormat="1" applyFont="1" applyFill="1" applyBorder="1" applyAlignment="1" applyProtection="1">
      <alignment vertical="center" wrapText="1"/>
    </xf>
    <xf numFmtId="1" fontId="3" fillId="0" borderId="23" xfId="0" applyNumberFormat="1" applyFont="1" applyFill="1" applyBorder="1" applyAlignment="1" applyProtection="1">
      <alignment vertical="center" wrapText="1"/>
    </xf>
    <xf numFmtId="1" fontId="3" fillId="3" borderId="54" xfId="0" applyNumberFormat="1" applyFont="1" applyFill="1" applyBorder="1" applyAlignment="1" applyProtection="1">
      <protection locked="0"/>
    </xf>
    <xf numFmtId="1" fontId="3" fillId="3" borderId="4" xfId="0" applyNumberFormat="1" applyFont="1" applyFill="1" applyBorder="1" applyAlignment="1" applyProtection="1">
      <protection locked="0"/>
    </xf>
    <xf numFmtId="1" fontId="3" fillId="2" borderId="0" xfId="0" applyNumberFormat="1" applyFont="1" applyFill="1" applyBorder="1" applyAlignment="1" applyProtection="1">
      <protection locked="0"/>
    </xf>
    <xf numFmtId="1" fontId="13" fillId="2" borderId="0" xfId="0" applyNumberFormat="1" applyFont="1" applyFill="1" applyBorder="1" applyAlignment="1" applyProtection="1">
      <protection locked="0"/>
    </xf>
    <xf numFmtId="1" fontId="3" fillId="0" borderId="13" xfId="0" applyNumberFormat="1" applyFont="1" applyFill="1" applyBorder="1" applyAlignment="1" applyProtection="1">
      <alignment horizontal="right"/>
    </xf>
    <xf numFmtId="1" fontId="8" fillId="2" borderId="0" xfId="0" applyNumberFormat="1" applyFont="1" applyFill="1" applyBorder="1" applyAlignment="1" applyProtection="1"/>
    <xf numFmtId="1" fontId="3" fillId="3" borderId="14" xfId="0" applyNumberFormat="1" applyFont="1" applyFill="1" applyBorder="1" applyAlignment="1" applyProtection="1">
      <protection locked="0"/>
    </xf>
    <xf numFmtId="1" fontId="3" fillId="3" borderId="20" xfId="0" applyNumberFormat="1" applyFont="1" applyFill="1" applyBorder="1" applyAlignment="1" applyProtection="1">
      <protection locked="0"/>
    </xf>
    <xf numFmtId="1" fontId="3" fillId="4" borderId="11" xfId="0" applyNumberFormat="1" applyFont="1" applyFill="1" applyBorder="1" applyAlignment="1" applyProtection="1"/>
    <xf numFmtId="1" fontId="3" fillId="3" borderId="48" xfId="0" applyNumberFormat="1" applyFont="1" applyFill="1" applyBorder="1" applyAlignment="1" applyProtection="1">
      <protection locked="0"/>
    </xf>
    <xf numFmtId="1" fontId="3" fillId="3" borderId="42" xfId="0" applyNumberFormat="1" applyFont="1" applyFill="1" applyBorder="1" applyAlignment="1" applyProtection="1">
      <protection locked="0"/>
    </xf>
    <xf numFmtId="1" fontId="3" fillId="2" borderId="2" xfId="0" applyNumberFormat="1" applyFont="1" applyFill="1" applyBorder="1" applyAlignment="1" applyProtection="1">
      <alignment horizontal="center" vertical="center" wrapText="1"/>
    </xf>
    <xf numFmtId="1" fontId="3" fillId="0" borderId="7" xfId="0" applyNumberFormat="1" applyFont="1" applyFill="1" applyBorder="1" applyAlignment="1" applyProtection="1">
      <alignment horizontal="center" vertical="center" wrapText="1"/>
    </xf>
    <xf numFmtId="1" fontId="3" fillId="3" borderId="2" xfId="0" applyNumberFormat="1" applyFont="1" applyFill="1" applyBorder="1" applyAlignment="1" applyProtection="1">
      <protection locked="0"/>
    </xf>
    <xf numFmtId="1" fontId="3" fillId="0" borderId="13" xfId="0" applyNumberFormat="1" applyFont="1" applyFill="1" applyBorder="1" applyAlignment="1" applyProtection="1"/>
    <xf numFmtId="1" fontId="3" fillId="0" borderId="17" xfId="0" applyNumberFormat="1" applyFont="1" applyFill="1" applyBorder="1" applyAlignment="1" applyProtection="1">
      <alignment horizontal="right"/>
    </xf>
    <xf numFmtId="1" fontId="3" fillId="0" borderId="23" xfId="0" applyNumberFormat="1" applyFont="1" applyFill="1" applyBorder="1" applyAlignment="1" applyProtection="1">
      <alignment horizontal="right"/>
    </xf>
    <xf numFmtId="1" fontId="3" fillId="3" borderId="53" xfId="0" applyNumberFormat="1" applyFont="1" applyFill="1" applyBorder="1" applyAlignment="1" applyProtection="1">
      <protection locked="0"/>
    </xf>
    <xf numFmtId="1" fontId="3" fillId="0" borderId="53" xfId="0" applyNumberFormat="1" applyFont="1" applyFill="1" applyBorder="1" applyAlignment="1" applyProtection="1"/>
    <xf numFmtId="1" fontId="3" fillId="3" borderId="25" xfId="0" applyNumberFormat="1" applyFont="1" applyFill="1" applyBorder="1" applyAlignment="1" applyProtection="1">
      <protection locked="0"/>
    </xf>
    <xf numFmtId="1" fontId="3" fillId="0" borderId="35" xfId="0" applyNumberFormat="1" applyFont="1" applyFill="1" applyBorder="1" applyAlignment="1" applyProtection="1"/>
    <xf numFmtId="1" fontId="3" fillId="3" borderId="81" xfId="0" applyNumberFormat="1" applyFont="1" applyFill="1" applyBorder="1" applyAlignment="1" applyProtection="1">
      <protection locked="0"/>
    </xf>
    <xf numFmtId="1" fontId="3" fillId="3" borderId="80" xfId="0" applyNumberFormat="1" applyFont="1" applyFill="1" applyBorder="1" applyAlignment="1" applyProtection="1">
      <protection locked="0"/>
    </xf>
    <xf numFmtId="1" fontId="3" fillId="0" borderId="23" xfId="0" applyNumberFormat="1" applyFont="1" applyFill="1" applyBorder="1" applyAlignment="1" applyProtection="1">
      <alignment wrapText="1"/>
    </xf>
    <xf numFmtId="1" fontId="3" fillId="0" borderId="38" xfId="0" applyNumberFormat="1" applyFont="1" applyFill="1" applyBorder="1" applyAlignment="1" applyProtection="1"/>
    <xf numFmtId="1" fontId="3" fillId="0" borderId="10" xfId="0" applyNumberFormat="1" applyFont="1" applyFill="1" applyBorder="1" applyAlignment="1" applyProtection="1">
      <alignment horizontal="center" vertical="center" wrapText="1"/>
    </xf>
    <xf numFmtId="1" fontId="10" fillId="2" borderId="0" xfId="0" applyNumberFormat="1" applyFont="1" applyFill="1"/>
    <xf numFmtId="1" fontId="13" fillId="2" borderId="0" xfId="0" applyNumberFormat="1" applyFont="1" applyFill="1" applyBorder="1" applyAlignment="1" applyProtection="1"/>
    <xf numFmtId="1" fontId="3" fillId="2" borderId="0" xfId="0" applyNumberFormat="1" applyFont="1" applyFill="1" applyBorder="1" applyAlignment="1" applyProtection="1"/>
    <xf numFmtId="1" fontId="5" fillId="0" borderId="0" xfId="0" applyNumberFormat="1" applyFont="1" applyFill="1" applyProtection="1"/>
    <xf numFmtId="1" fontId="3" fillId="2" borderId="2" xfId="0" applyNumberFormat="1" applyFont="1" applyFill="1" applyBorder="1" applyAlignment="1" applyProtection="1">
      <alignment horizontal="center" vertical="center"/>
    </xf>
    <xf numFmtId="1" fontId="3" fillId="0" borderId="5" xfId="0" applyNumberFormat="1" applyFont="1" applyBorder="1" applyAlignment="1" applyProtection="1">
      <alignment horizontal="center" vertical="center" wrapText="1"/>
    </xf>
    <xf numFmtId="1" fontId="5" fillId="0" borderId="0" xfId="0" applyNumberFormat="1" applyFont="1" applyProtection="1"/>
    <xf numFmtId="1" fontId="3" fillId="0" borderId="17" xfId="0" applyNumberFormat="1" applyFont="1" applyFill="1" applyBorder="1" applyAlignment="1" applyProtection="1">
      <alignment vertical="center" wrapText="1"/>
    </xf>
    <xf numFmtId="1" fontId="3" fillId="3" borderId="11" xfId="0" applyNumberFormat="1" applyFont="1" applyFill="1" applyBorder="1" applyAlignment="1" applyProtection="1">
      <protection locked="0"/>
    </xf>
    <xf numFmtId="1" fontId="3" fillId="3" borderId="23" xfId="0" applyNumberFormat="1" applyFont="1" applyFill="1" applyBorder="1" applyAlignment="1" applyProtection="1">
      <alignment wrapText="1"/>
      <protection locked="0"/>
    </xf>
    <xf numFmtId="1" fontId="3" fillId="0" borderId="2" xfId="0" applyNumberFormat="1" applyFont="1" applyFill="1" applyBorder="1" applyAlignment="1" applyProtection="1">
      <alignment horizontal="center"/>
    </xf>
    <xf numFmtId="1" fontId="3" fillId="3" borderId="43" xfId="0" applyNumberFormat="1" applyFont="1" applyFill="1" applyBorder="1" applyAlignment="1" applyProtection="1">
      <alignment horizontal="right"/>
      <protection locked="0"/>
    </xf>
    <xf numFmtId="1" fontId="3" fillId="3" borderId="45" xfId="0" applyNumberFormat="1" applyFont="1" applyFill="1" applyBorder="1" applyAlignment="1" applyProtection="1">
      <alignment horizontal="right"/>
      <protection locked="0"/>
    </xf>
    <xf numFmtId="1" fontId="3" fillId="3" borderId="7" xfId="0" applyNumberFormat="1" applyFont="1" applyFill="1" applyBorder="1" applyAlignment="1" applyProtection="1">
      <alignment horizontal="right"/>
      <protection locked="0"/>
    </xf>
    <xf numFmtId="1" fontId="3" fillId="3" borderId="10" xfId="0" applyNumberFormat="1" applyFont="1" applyFill="1" applyBorder="1" applyAlignment="1" applyProtection="1">
      <alignment horizontal="right"/>
      <protection locked="0"/>
    </xf>
    <xf numFmtId="1" fontId="14" fillId="0" borderId="0" xfId="0" applyNumberFormat="1" applyFont="1"/>
    <xf numFmtId="1" fontId="11" fillId="2" borderId="48" xfId="0" applyNumberFormat="1" applyFont="1" applyFill="1" applyBorder="1"/>
    <xf numFmtId="1" fontId="3" fillId="0" borderId="28" xfId="0" applyNumberFormat="1" applyFont="1" applyBorder="1" applyAlignment="1" applyProtection="1">
      <alignment horizontal="center" vertical="center" wrapText="1"/>
    </xf>
    <xf numFmtId="1" fontId="3" fillId="3" borderId="100" xfId="0" applyNumberFormat="1" applyFont="1" applyFill="1" applyBorder="1" applyAlignment="1" applyProtection="1">
      <protection locked="0"/>
    </xf>
    <xf numFmtId="1" fontId="3" fillId="3" borderId="101" xfId="0" applyNumberFormat="1" applyFont="1" applyFill="1" applyBorder="1" applyAlignment="1" applyProtection="1">
      <protection locked="0"/>
    </xf>
    <xf numFmtId="1" fontId="5" fillId="2" borderId="0" xfId="0" applyNumberFormat="1" applyFont="1" applyFill="1" applyBorder="1" applyAlignment="1" applyProtection="1">
      <alignment horizontal="left"/>
    </xf>
    <xf numFmtId="1" fontId="8" fillId="0" borderId="0" xfId="0" applyNumberFormat="1" applyFont="1"/>
    <xf numFmtId="1" fontId="3" fillId="2" borderId="2" xfId="0" applyNumberFormat="1" applyFont="1" applyFill="1" applyBorder="1" applyAlignment="1" applyProtection="1"/>
    <xf numFmtId="1" fontId="3" fillId="3" borderId="8" xfId="0" applyNumberFormat="1" applyFont="1" applyFill="1" applyBorder="1" applyAlignment="1" applyProtection="1">
      <protection locked="0"/>
    </xf>
    <xf numFmtId="1" fontId="3" fillId="0" borderId="2" xfId="0" applyNumberFormat="1" applyFont="1" applyBorder="1" applyAlignment="1" applyProtection="1">
      <alignment horizontal="center" vertical="center" wrapText="1"/>
    </xf>
    <xf numFmtId="1" fontId="8" fillId="0" borderId="95" xfId="0" applyNumberFormat="1" applyFont="1" applyBorder="1"/>
    <xf numFmtId="1" fontId="5" fillId="0" borderId="56" xfId="0" applyNumberFormat="1" applyFont="1" applyFill="1" applyBorder="1" applyProtection="1"/>
    <xf numFmtId="1" fontId="3" fillId="0" borderId="29" xfId="0" applyNumberFormat="1" applyFont="1" applyFill="1" applyBorder="1" applyAlignment="1" applyProtection="1">
      <alignment horizontal="center" vertical="center" wrapText="1"/>
    </xf>
    <xf numFmtId="1" fontId="3" fillId="3" borderId="46" xfId="0" applyNumberFormat="1" applyFont="1" applyFill="1" applyBorder="1" applyAlignment="1" applyProtection="1">
      <protection locked="0"/>
    </xf>
    <xf numFmtId="1" fontId="3" fillId="3" borderId="35" xfId="0" applyNumberFormat="1" applyFont="1" applyFill="1" applyBorder="1" applyAlignment="1" applyProtection="1">
      <protection locked="0"/>
    </xf>
    <xf numFmtId="1" fontId="3" fillId="0" borderId="1" xfId="0" applyNumberFormat="1" applyFont="1" applyBorder="1" applyAlignment="1" applyProtection="1">
      <alignment horizontal="center" vertical="center" wrapText="1"/>
    </xf>
    <xf numFmtId="1" fontId="2" fillId="2" borderId="0" xfId="0" applyNumberFormat="1" applyFont="1" applyFill="1"/>
    <xf numFmtId="1" fontId="3" fillId="3" borderId="6" xfId="0" applyNumberFormat="1" applyFont="1" applyFill="1" applyBorder="1" applyAlignment="1" applyProtection="1">
      <protection locked="0"/>
    </xf>
    <xf numFmtId="1" fontId="3" fillId="0" borderId="6" xfId="0" applyNumberFormat="1" applyFont="1" applyFill="1" applyBorder="1" applyAlignment="1" applyProtection="1">
      <alignment horizontal="right"/>
    </xf>
    <xf numFmtId="1" fontId="3" fillId="0" borderId="0" xfId="0" applyNumberFormat="1" applyFont="1" applyFill="1" applyBorder="1" applyAlignment="1" applyProtection="1">
      <alignment horizontal="right"/>
    </xf>
    <xf numFmtId="1" fontId="3" fillId="3" borderId="61" xfId="0" applyNumberFormat="1" applyFont="1" applyFill="1" applyBorder="1" applyAlignment="1" applyProtection="1">
      <protection locked="0"/>
    </xf>
    <xf numFmtId="1" fontId="3" fillId="0" borderId="1" xfId="0" applyNumberFormat="1" applyFont="1" applyFill="1" applyBorder="1" applyAlignment="1" applyProtection="1"/>
    <xf numFmtId="1" fontId="3" fillId="3" borderId="59" xfId="0" applyNumberFormat="1" applyFont="1" applyFill="1" applyBorder="1" applyAlignment="1" applyProtection="1">
      <protection locked="0"/>
    </xf>
    <xf numFmtId="1" fontId="3" fillId="0" borderId="46" xfId="0" applyNumberFormat="1" applyFont="1" applyFill="1" applyBorder="1" applyAlignment="1" applyProtection="1">
      <alignment vertical="center"/>
    </xf>
    <xf numFmtId="1" fontId="5" fillId="0" borderId="0" xfId="0" applyNumberFormat="1" applyFont="1" applyFill="1" applyBorder="1" applyProtection="1"/>
    <xf numFmtId="1" fontId="6" fillId="2" borderId="0" xfId="0" applyNumberFormat="1" applyFont="1" applyFill="1" applyBorder="1" applyAlignment="1" applyProtection="1">
      <protection locked="0"/>
    </xf>
    <xf numFmtId="1" fontId="3" fillId="0" borderId="9" xfId="0" applyNumberFormat="1" applyFont="1" applyFill="1" applyBorder="1" applyAlignment="1" applyProtection="1">
      <alignment horizontal="center" vertical="center" wrapText="1"/>
    </xf>
    <xf numFmtId="1" fontId="3" fillId="3" borderId="28" xfId="0" applyNumberFormat="1" applyFont="1" applyFill="1" applyBorder="1" applyAlignment="1" applyProtection="1">
      <protection locked="0"/>
    </xf>
    <xf numFmtId="1" fontId="3" fillId="0" borderId="55" xfId="0" applyNumberFormat="1" applyFont="1" applyFill="1" applyBorder="1" applyAlignment="1" applyProtection="1">
      <alignment horizontal="center" vertical="center" wrapText="1"/>
    </xf>
    <xf numFmtId="1" fontId="3" fillId="0" borderId="11" xfId="0" applyNumberFormat="1" applyFont="1" applyFill="1" applyBorder="1" applyAlignment="1" applyProtection="1">
      <alignment horizontal="right"/>
    </xf>
    <xf numFmtId="1" fontId="3" fillId="3" borderId="17" xfId="0" applyNumberFormat="1" applyFont="1" applyFill="1" applyBorder="1" applyAlignment="1" applyProtection="1">
      <alignment horizontal="right"/>
      <protection locked="0"/>
    </xf>
    <xf numFmtId="1" fontId="3" fillId="3" borderId="23" xfId="0" applyNumberFormat="1" applyFont="1" applyFill="1" applyBorder="1" applyAlignment="1" applyProtection="1">
      <alignment horizontal="right"/>
      <protection locked="0"/>
    </xf>
    <xf numFmtId="1" fontId="3" fillId="3" borderId="26" xfId="0" applyNumberFormat="1" applyFont="1" applyFill="1" applyBorder="1" applyAlignment="1" applyProtection="1">
      <alignment horizontal="right"/>
      <protection locked="0"/>
    </xf>
    <xf numFmtId="1" fontId="3" fillId="3" borderId="27" xfId="0" applyNumberFormat="1" applyFont="1" applyFill="1" applyBorder="1" applyAlignment="1" applyProtection="1">
      <alignment horizontal="right"/>
      <protection locked="0"/>
    </xf>
    <xf numFmtId="1" fontId="3" fillId="2" borderId="7" xfId="0" applyNumberFormat="1" applyFont="1" applyFill="1" applyBorder="1" applyAlignment="1" applyProtection="1">
      <alignment horizontal="center" vertical="center" wrapText="1"/>
    </xf>
    <xf numFmtId="1" fontId="3" fillId="2" borderId="4" xfId="0" applyNumberFormat="1" applyFont="1" applyFill="1" applyBorder="1" applyAlignment="1" applyProtection="1">
      <alignment horizontal="center" vertical="center" wrapText="1"/>
    </xf>
    <xf numFmtId="1" fontId="3" fillId="0" borderId="52" xfId="0" applyNumberFormat="1" applyFont="1" applyFill="1" applyBorder="1" applyAlignment="1" applyProtection="1">
      <alignment horizontal="right"/>
    </xf>
    <xf numFmtId="1" fontId="3" fillId="3" borderId="55" xfId="0" applyNumberFormat="1" applyFont="1" applyFill="1" applyBorder="1" applyAlignment="1" applyProtection="1">
      <protection locked="0"/>
    </xf>
    <xf numFmtId="1" fontId="3" fillId="0" borderId="35" xfId="0" applyNumberFormat="1" applyFont="1" applyFill="1" applyBorder="1" applyAlignment="1" applyProtection="1">
      <alignment horizontal="left" vertical="center" wrapText="1"/>
    </xf>
    <xf numFmtId="1" fontId="1" fillId="2" borderId="0" xfId="0" applyNumberFormat="1" applyFont="1" applyFill="1" applyBorder="1" applyAlignment="1" applyProtection="1">
      <alignment horizontal="left"/>
    </xf>
    <xf numFmtId="1" fontId="3" fillId="3" borderId="40" xfId="0" applyNumberFormat="1" applyFont="1" applyFill="1" applyBorder="1" applyAlignment="1" applyProtection="1">
      <alignment horizontal="right"/>
      <protection locked="0"/>
    </xf>
    <xf numFmtId="1" fontId="3" fillId="3" borderId="41" xfId="0" applyNumberFormat="1" applyFont="1" applyFill="1" applyBorder="1" applyAlignment="1" applyProtection="1">
      <alignment horizontal="right"/>
      <protection locked="0"/>
    </xf>
    <xf numFmtId="1" fontId="3" fillId="3" borderId="30" xfId="0" applyNumberFormat="1" applyFont="1" applyFill="1" applyBorder="1" applyAlignment="1" applyProtection="1">
      <alignment horizontal="right"/>
      <protection locked="0"/>
    </xf>
    <xf numFmtId="1" fontId="3" fillId="3" borderId="21" xfId="0" applyNumberFormat="1" applyFont="1" applyFill="1" applyBorder="1" applyAlignment="1" applyProtection="1">
      <alignment horizontal="right"/>
      <protection locked="0"/>
    </xf>
    <xf numFmtId="1" fontId="3" fillId="3" borderId="22" xfId="0" applyNumberFormat="1" applyFont="1" applyFill="1" applyBorder="1" applyAlignment="1" applyProtection="1">
      <alignment horizontal="right"/>
      <protection locked="0"/>
    </xf>
    <xf numFmtId="1" fontId="3" fillId="3" borderId="2" xfId="0" applyNumberFormat="1" applyFont="1" applyFill="1" applyBorder="1" applyAlignment="1" applyProtection="1">
      <alignment horizontal="right"/>
      <protection locked="0"/>
    </xf>
    <xf numFmtId="1" fontId="5" fillId="0" borderId="0" xfId="0" applyNumberFormat="1" applyFont="1" applyFill="1" applyBorder="1" applyAlignment="1" applyProtection="1">
      <alignment horizontal="left"/>
    </xf>
    <xf numFmtId="1" fontId="3" fillId="3" borderId="31" xfId="0" applyNumberFormat="1" applyFont="1" applyFill="1" applyBorder="1" applyAlignment="1" applyProtection="1">
      <alignment horizontal="right"/>
      <protection locked="0"/>
    </xf>
    <xf numFmtId="1" fontId="3" fillId="3" borderId="19" xfId="0" applyNumberFormat="1" applyFont="1" applyFill="1" applyBorder="1" applyAlignment="1" applyProtection="1">
      <alignment horizontal="right"/>
      <protection locked="0"/>
    </xf>
    <xf numFmtId="1" fontId="3" fillId="3" borderId="24" xfId="0" applyNumberFormat="1" applyFont="1" applyFill="1" applyBorder="1" applyAlignment="1" applyProtection="1">
      <alignment horizontal="right"/>
      <protection locked="0"/>
    </xf>
    <xf numFmtId="1" fontId="3" fillId="3" borderId="8" xfId="0" applyNumberFormat="1" applyFont="1" applyFill="1" applyBorder="1" applyAlignment="1" applyProtection="1">
      <alignment horizontal="right"/>
      <protection locked="0"/>
    </xf>
    <xf numFmtId="1" fontId="3" fillId="3" borderId="83" xfId="0" applyNumberFormat="1" applyFont="1" applyFill="1" applyBorder="1" applyAlignment="1" applyProtection="1">
      <protection locked="0"/>
    </xf>
    <xf numFmtId="1" fontId="3" fillId="0" borderId="57" xfId="0" applyNumberFormat="1" applyFont="1" applyFill="1" applyBorder="1" applyAlignment="1" applyProtection="1">
      <alignment horizontal="center" vertical="center" wrapText="1"/>
    </xf>
    <xf numFmtId="1" fontId="3" fillId="3" borderId="60" xfId="0" applyNumberFormat="1" applyFont="1" applyFill="1" applyBorder="1" applyAlignment="1" applyProtection="1">
      <protection locked="0"/>
    </xf>
    <xf numFmtId="1" fontId="3" fillId="2" borderId="17" xfId="0" applyNumberFormat="1" applyFont="1" applyFill="1" applyBorder="1" applyAlignment="1" applyProtection="1">
      <alignment horizontal="right" wrapText="1"/>
    </xf>
    <xf numFmtId="1" fontId="3" fillId="3" borderId="99" xfId="0" applyNumberFormat="1" applyFont="1" applyFill="1" applyBorder="1" applyAlignment="1" applyProtection="1">
      <protection locked="0"/>
    </xf>
    <xf numFmtId="1" fontId="3" fillId="0" borderId="98" xfId="0" applyNumberFormat="1" applyFont="1" applyFill="1" applyBorder="1" applyAlignment="1" applyProtection="1"/>
    <xf numFmtId="1" fontId="3" fillId="0" borderId="17" xfId="0" applyNumberFormat="1" applyFont="1" applyFill="1" applyBorder="1" applyAlignment="1" applyProtection="1">
      <alignment horizontal="left" vertical="center"/>
    </xf>
    <xf numFmtId="1" fontId="3" fillId="3" borderId="103" xfId="0" applyNumberFormat="1" applyFont="1" applyFill="1" applyBorder="1" applyAlignment="1" applyProtection="1">
      <protection locked="0"/>
    </xf>
    <xf numFmtId="1" fontId="3" fillId="2" borderId="2" xfId="0" applyNumberFormat="1" applyFont="1" applyFill="1" applyBorder="1" applyAlignment="1" applyProtection="1">
      <alignment horizontal="right" wrapText="1"/>
    </xf>
    <xf numFmtId="1" fontId="3" fillId="2" borderId="13" xfId="0" applyNumberFormat="1" applyFont="1" applyFill="1" applyBorder="1" applyAlignment="1" applyProtection="1">
      <alignment horizontal="right" wrapText="1"/>
    </xf>
    <xf numFmtId="1" fontId="3" fillId="2" borderId="0" xfId="0" applyNumberFormat="1" applyFont="1" applyFill="1" applyBorder="1" applyAlignment="1" applyProtection="1">
      <alignment horizontal="left" wrapText="1"/>
    </xf>
    <xf numFmtId="1" fontId="3" fillId="3" borderId="17" xfId="0" applyNumberFormat="1" applyFont="1" applyFill="1" applyBorder="1" applyAlignment="1" applyProtection="1">
      <alignment wrapText="1"/>
      <protection locked="0"/>
    </xf>
    <xf numFmtId="1" fontId="3" fillId="3" borderId="52" xfId="0" applyNumberFormat="1" applyFont="1" applyFill="1" applyBorder="1" applyAlignment="1" applyProtection="1">
      <alignment wrapText="1"/>
      <protection locked="0"/>
    </xf>
    <xf numFmtId="1" fontId="3" fillId="3" borderId="53" xfId="0" applyNumberFormat="1" applyFont="1" applyFill="1" applyBorder="1" applyAlignment="1" applyProtection="1">
      <alignment wrapText="1"/>
      <protection locked="0"/>
    </xf>
    <xf numFmtId="1" fontId="3" fillId="2" borderId="36" xfId="0" applyNumberFormat="1" applyFont="1" applyFill="1" applyBorder="1" applyAlignment="1" applyProtection="1">
      <alignment horizontal="right" wrapText="1"/>
    </xf>
    <xf numFmtId="1" fontId="3" fillId="0" borderId="32" xfId="0" applyNumberFormat="1" applyFont="1" applyFill="1" applyBorder="1" applyAlignment="1" applyProtection="1">
      <alignment vertical="center" wrapText="1"/>
    </xf>
    <xf numFmtId="1" fontId="15" fillId="0" borderId="0" xfId="0" applyNumberFormat="1" applyFont="1"/>
    <xf numFmtId="1" fontId="3" fillId="0" borderId="30" xfId="0" applyNumberFormat="1" applyFont="1" applyBorder="1" applyAlignment="1" applyProtection="1">
      <alignment horizontal="right" vertical="center"/>
    </xf>
    <xf numFmtId="1" fontId="3" fillId="0" borderId="17" xfId="0" applyNumberFormat="1" applyFont="1" applyBorder="1" applyAlignment="1" applyProtection="1">
      <alignment horizontal="right" vertical="center"/>
    </xf>
    <xf numFmtId="1" fontId="3" fillId="0" borderId="23" xfId="0" applyNumberFormat="1" applyFont="1" applyBorder="1" applyAlignment="1" applyProtection="1">
      <alignment horizontal="right" vertical="center"/>
    </xf>
    <xf numFmtId="1" fontId="3" fillId="0" borderId="3" xfId="0" applyNumberFormat="1" applyFont="1" applyBorder="1" applyAlignment="1" applyProtection="1">
      <alignment horizontal="center" vertical="center"/>
    </xf>
    <xf numFmtId="1" fontId="3" fillId="3" borderId="81" xfId="0" applyNumberFormat="1" applyFont="1" applyFill="1" applyBorder="1" applyAlignment="1" applyProtection="1">
      <alignment horizontal="right"/>
      <protection locked="0"/>
    </xf>
    <xf numFmtId="1" fontId="3" fillId="3" borderId="80" xfId="0" applyNumberFormat="1" applyFont="1" applyFill="1" applyBorder="1" applyAlignment="1" applyProtection="1">
      <alignment horizontal="right"/>
      <protection locked="0"/>
    </xf>
    <xf numFmtId="1" fontId="3" fillId="0" borderId="23" xfId="0" applyNumberFormat="1" applyFont="1" applyFill="1" applyBorder="1" applyAlignment="1" applyProtection="1">
      <alignment horizontal="right" vertical="center"/>
    </xf>
    <xf numFmtId="1" fontId="3" fillId="3" borderId="6" xfId="0" applyNumberFormat="1" applyFont="1" applyFill="1" applyBorder="1" applyAlignment="1" applyProtection="1">
      <alignment horizontal="right"/>
      <protection locked="0"/>
    </xf>
    <xf numFmtId="1" fontId="3" fillId="2" borderId="0" xfId="0" applyNumberFormat="1" applyFont="1" applyFill="1"/>
    <xf numFmtId="1" fontId="3" fillId="2" borderId="6" xfId="0" applyNumberFormat="1" applyFont="1" applyFill="1" applyBorder="1" applyAlignment="1" applyProtection="1">
      <alignment horizontal="right" wrapText="1"/>
    </xf>
    <xf numFmtId="1" fontId="3" fillId="2" borderId="2" xfId="0" applyNumberFormat="1" applyFont="1" applyFill="1" applyBorder="1" applyAlignment="1">
      <alignment horizontal="center" vertical="center" wrapText="1"/>
    </xf>
    <xf numFmtId="1" fontId="5" fillId="2" borderId="0" xfId="0" applyNumberFormat="1" applyFont="1" applyFill="1"/>
    <xf numFmtId="1" fontId="3" fillId="0" borderId="6" xfId="0" applyNumberFormat="1" applyFont="1" applyBorder="1" applyAlignment="1" applyProtection="1">
      <alignment horizontal="right"/>
    </xf>
    <xf numFmtId="1" fontId="8" fillId="2" borderId="0" xfId="0" applyNumberFormat="1" applyFont="1" applyFill="1"/>
    <xf numFmtId="1" fontId="8" fillId="2" borderId="0" xfId="0" applyNumberFormat="1" applyFont="1" applyFill="1" applyAlignment="1" applyProtection="1"/>
    <xf numFmtId="1" fontId="3" fillId="3" borderId="102" xfId="0" applyNumberFormat="1" applyFont="1" applyFill="1" applyBorder="1" applyAlignment="1" applyProtection="1">
      <protection locked="0"/>
    </xf>
    <xf numFmtId="1" fontId="1" fillId="2" borderId="0" xfId="0" applyNumberFormat="1" applyFont="1" applyFill="1" applyBorder="1" applyAlignment="1" applyProtection="1">
      <alignment vertical="center" wrapText="1"/>
    </xf>
    <xf numFmtId="1" fontId="3" fillId="2" borderId="0" xfId="0" applyNumberFormat="1" applyFont="1" applyFill="1" applyBorder="1"/>
    <xf numFmtId="1" fontId="3" fillId="2" borderId="17" xfId="0" applyNumberFormat="1" applyFont="1" applyFill="1" applyBorder="1" applyAlignment="1" applyProtection="1">
      <alignment vertical="center" wrapText="1"/>
    </xf>
    <xf numFmtId="1" fontId="3" fillId="2" borderId="32" xfId="0" applyNumberFormat="1" applyFont="1" applyFill="1" applyBorder="1" applyAlignment="1" applyProtection="1">
      <alignment vertical="center" wrapText="1"/>
    </xf>
    <xf numFmtId="1" fontId="3" fillId="2" borderId="35" xfId="0" applyNumberFormat="1" applyFont="1" applyFill="1" applyBorder="1" applyAlignment="1" applyProtection="1">
      <alignment vertical="center" wrapText="1"/>
    </xf>
    <xf numFmtId="1" fontId="3" fillId="2" borderId="23" xfId="0" applyNumberFormat="1" applyFont="1" applyFill="1" applyBorder="1" applyAlignment="1" applyProtection="1">
      <alignment vertical="center" wrapText="1"/>
    </xf>
    <xf numFmtId="1" fontId="3" fillId="2" borderId="6" xfId="0" applyNumberFormat="1" applyFont="1" applyFill="1" applyBorder="1" applyAlignment="1" applyProtection="1">
      <alignment vertical="center" wrapText="1"/>
    </xf>
    <xf numFmtId="1" fontId="3" fillId="0" borderId="22" xfId="0" applyNumberFormat="1" applyFont="1" applyFill="1" applyBorder="1" applyAlignment="1" applyProtection="1">
      <alignment vertical="center" wrapText="1"/>
    </xf>
    <xf numFmtId="1" fontId="3" fillId="0" borderId="4" xfId="0" applyNumberFormat="1" applyFont="1" applyBorder="1" applyAlignment="1" applyProtection="1">
      <alignment horizontal="right" vertical="center"/>
    </xf>
    <xf numFmtId="1" fontId="3" fillId="4" borderId="2" xfId="0" applyNumberFormat="1" applyFont="1" applyFill="1" applyBorder="1" applyAlignment="1" applyProtection="1">
      <alignment horizontal="right"/>
    </xf>
    <xf numFmtId="1" fontId="3" fillId="3" borderId="82" xfId="0" applyNumberFormat="1" applyFont="1" applyFill="1" applyBorder="1" applyAlignment="1" applyProtection="1">
      <alignment horizontal="right"/>
      <protection locked="0"/>
    </xf>
    <xf numFmtId="1" fontId="3" fillId="3" borderId="35" xfId="0" applyNumberFormat="1" applyFont="1" applyFill="1" applyBorder="1" applyAlignment="1" applyProtection="1">
      <alignment horizontal="right"/>
      <protection locked="0"/>
    </xf>
    <xf numFmtId="1" fontId="3" fillId="3" borderId="44" xfId="0" applyNumberFormat="1" applyFont="1" applyFill="1" applyBorder="1" applyAlignment="1" applyProtection="1">
      <alignment horizontal="right"/>
      <protection locked="0"/>
    </xf>
    <xf numFmtId="1" fontId="3" fillId="0" borderId="83" xfId="0" applyNumberFormat="1" applyFont="1" applyFill="1" applyBorder="1" applyAlignment="1" applyProtection="1">
      <alignment horizontal="right"/>
    </xf>
    <xf numFmtId="1" fontId="3" fillId="3" borderId="13" xfId="0" applyNumberFormat="1" applyFont="1" applyFill="1" applyBorder="1" applyAlignment="1" applyProtection="1">
      <alignment wrapText="1"/>
      <protection locked="0"/>
    </xf>
    <xf numFmtId="1" fontId="3" fillId="0" borderId="23" xfId="0" applyNumberFormat="1" applyFont="1" applyFill="1" applyBorder="1" applyAlignment="1" applyProtection="1">
      <alignment horizontal="left" vertical="center"/>
    </xf>
    <xf numFmtId="1" fontId="3" fillId="0" borderId="53" xfId="0" applyNumberFormat="1" applyFont="1" applyFill="1" applyBorder="1" applyAlignment="1" applyProtection="1">
      <alignment horizontal="right"/>
    </xf>
    <xf numFmtId="1" fontId="3" fillId="2" borderId="3" xfId="0" applyNumberFormat="1" applyFont="1" applyFill="1" applyBorder="1" applyAlignment="1" applyProtection="1">
      <alignment wrapText="1"/>
    </xf>
    <xf numFmtId="1" fontId="3" fillId="2" borderId="3" xfId="0" applyNumberFormat="1" applyFont="1" applyFill="1" applyBorder="1" applyAlignment="1" applyProtection="1">
      <alignment horizontal="right" wrapText="1"/>
    </xf>
    <xf numFmtId="1" fontId="3" fillId="0" borderId="26" xfId="0" applyNumberFormat="1" applyFont="1" applyFill="1" applyBorder="1" applyAlignment="1" applyProtection="1"/>
    <xf numFmtId="1" fontId="3" fillId="0" borderId="27" xfId="0" applyNumberFormat="1" applyFont="1" applyFill="1" applyBorder="1" applyAlignment="1" applyProtection="1"/>
    <xf numFmtId="1" fontId="3" fillId="0" borderId="25" xfId="0" applyNumberFormat="1" applyFont="1" applyFill="1" applyBorder="1" applyAlignment="1" applyProtection="1"/>
    <xf numFmtId="1" fontId="3" fillId="0" borderId="13" xfId="0" applyNumberFormat="1" applyFont="1" applyFill="1" applyBorder="1" applyAlignment="1" applyProtection="1">
      <alignment horizontal="left"/>
    </xf>
    <xf numFmtId="1" fontId="3" fillId="0" borderId="36" xfId="0" applyNumberFormat="1" applyFont="1" applyBorder="1" applyAlignment="1" applyProtection="1">
      <alignment horizontal="left" vertical="center"/>
    </xf>
    <xf numFmtId="1" fontId="3" fillId="0" borderId="36" xfId="0" applyNumberFormat="1" applyFont="1" applyBorder="1" applyAlignment="1"/>
    <xf numFmtId="1" fontId="3" fillId="0" borderId="46" xfId="0" applyNumberFormat="1" applyFont="1" applyBorder="1" applyAlignment="1" applyProtection="1">
      <alignment horizontal="left" vertical="center"/>
    </xf>
    <xf numFmtId="1" fontId="3" fillId="0" borderId="46" xfId="0" applyNumberFormat="1" applyFont="1" applyFill="1" applyBorder="1" applyAlignment="1" applyProtection="1">
      <alignment horizontal="left" vertical="center"/>
    </xf>
    <xf numFmtId="1" fontId="3" fillId="0" borderId="46" xfId="0" applyNumberFormat="1" applyFont="1" applyFill="1" applyBorder="1" applyAlignment="1" applyProtection="1">
      <alignment horizontal="left" vertical="center" wrapText="1"/>
    </xf>
    <xf numFmtId="1" fontId="3" fillId="0" borderId="3" xfId="0" applyNumberFormat="1" applyFont="1" applyBorder="1" applyAlignment="1" applyProtection="1">
      <alignment horizontal="left" vertical="center"/>
    </xf>
    <xf numFmtId="1" fontId="9" fillId="2" borderId="0" xfId="0" applyNumberFormat="1" applyFont="1" applyFill="1"/>
    <xf numFmtId="1" fontId="3" fillId="2" borderId="30" xfId="0" applyNumberFormat="1" applyFont="1" applyFill="1" applyBorder="1" applyAlignment="1" applyProtection="1">
      <alignment horizontal="left"/>
    </xf>
    <xf numFmtId="1" fontId="3" fillId="2" borderId="17" xfId="0" applyNumberFormat="1" applyFont="1" applyFill="1" applyBorder="1" applyAlignment="1" applyProtection="1">
      <alignment horizontal="left"/>
    </xf>
    <xf numFmtId="1" fontId="3" fillId="2" borderId="23" xfId="0" applyNumberFormat="1" applyFont="1" applyFill="1" applyBorder="1" applyAlignment="1" applyProtection="1">
      <alignment wrapText="1"/>
    </xf>
    <xf numFmtId="1" fontId="3" fillId="2" borderId="42" xfId="0" applyNumberFormat="1" applyFont="1" applyFill="1" applyBorder="1" applyAlignment="1" applyProtection="1">
      <alignment vertical="center"/>
    </xf>
    <xf numFmtId="1" fontId="3" fillId="2" borderId="48" xfId="0" applyNumberFormat="1" applyFont="1" applyFill="1" applyBorder="1" applyAlignment="1" applyProtection="1">
      <alignment vertical="center"/>
    </xf>
    <xf numFmtId="1" fontId="3" fillId="2" borderId="11" xfId="0" applyNumberFormat="1" applyFont="1" applyFill="1" applyBorder="1" applyAlignment="1" applyProtection="1">
      <alignment vertical="center"/>
    </xf>
    <xf numFmtId="1" fontId="3" fillId="0" borderId="0" xfId="0" applyNumberFormat="1" applyFont="1" applyFill="1" applyBorder="1" applyAlignment="1" applyProtection="1">
      <alignment horizontal="left" wrapText="1"/>
    </xf>
    <xf numFmtId="1" fontId="6" fillId="0" borderId="84" xfId="0" applyNumberFormat="1" applyFont="1" applyFill="1" applyBorder="1" applyAlignment="1" applyProtection="1">
      <protection locked="0"/>
    </xf>
    <xf numFmtId="1" fontId="6" fillId="0" borderId="0" xfId="0" applyNumberFormat="1" applyFont="1" applyFill="1" applyBorder="1" applyAlignment="1" applyProtection="1">
      <protection locked="0"/>
    </xf>
    <xf numFmtId="1" fontId="6" fillId="0" borderId="85" xfId="0" applyNumberFormat="1" applyFont="1" applyFill="1" applyBorder="1" applyAlignment="1" applyProtection="1">
      <protection locked="0"/>
    </xf>
    <xf numFmtId="1" fontId="6" fillId="0" borderId="86" xfId="0" applyNumberFormat="1" applyFont="1" applyFill="1" applyBorder="1" applyAlignment="1" applyProtection="1">
      <alignment vertical="center"/>
    </xf>
    <xf numFmtId="1" fontId="8" fillId="0" borderId="85" xfId="0" applyNumberFormat="1" applyFont="1" applyBorder="1"/>
    <xf numFmtId="1" fontId="8" fillId="0" borderId="87" xfId="0" applyNumberFormat="1" applyFont="1" applyBorder="1"/>
    <xf numFmtId="1" fontId="8" fillId="0" borderId="88" xfId="0" applyNumberFormat="1" applyFont="1" applyBorder="1"/>
    <xf numFmtId="1" fontId="3" fillId="0" borderId="91" xfId="0" applyNumberFormat="1" applyFont="1" applyFill="1" applyBorder="1" applyAlignment="1" applyProtection="1">
      <alignment horizontal="center" vertical="center" wrapText="1"/>
    </xf>
    <xf numFmtId="1" fontId="3" fillId="0" borderId="62" xfId="0" applyNumberFormat="1" applyFont="1" applyFill="1" applyBorder="1" applyAlignment="1" applyProtection="1">
      <alignment horizontal="center" vertical="center" wrapText="1"/>
    </xf>
    <xf numFmtId="1" fontId="3" fillId="3" borderId="63" xfId="0" applyNumberFormat="1" applyFont="1" applyFill="1" applyBorder="1" applyAlignment="1" applyProtection="1">
      <protection locked="0"/>
    </xf>
    <xf numFmtId="1" fontId="3" fillId="3" borderId="64" xfId="0" applyNumberFormat="1" applyFont="1" applyFill="1" applyBorder="1" applyAlignment="1" applyProtection="1">
      <protection locked="0"/>
    </xf>
    <xf numFmtId="1" fontId="4" fillId="2" borderId="0" xfId="0" applyNumberFormat="1" applyFont="1" applyFill="1" applyBorder="1" applyAlignment="1" applyProtection="1">
      <alignment horizontal="center" vertical="center" wrapText="1"/>
      <protection locked="0"/>
    </xf>
    <xf numFmtId="1" fontId="3" fillId="3" borderId="65" xfId="0" applyNumberFormat="1" applyFont="1" applyFill="1" applyBorder="1" applyAlignment="1" applyProtection="1">
      <protection locked="0"/>
    </xf>
    <xf numFmtId="1" fontId="3" fillId="3" borderId="66" xfId="0" applyNumberFormat="1" applyFont="1" applyFill="1" applyBorder="1" applyAlignment="1" applyProtection="1">
      <protection locked="0"/>
    </xf>
    <xf numFmtId="1" fontId="3" fillId="3" borderId="67" xfId="0" applyNumberFormat="1" applyFont="1" applyFill="1" applyBorder="1" applyAlignment="1" applyProtection="1">
      <protection locked="0"/>
    </xf>
    <xf numFmtId="1" fontId="3" fillId="3" borderId="68" xfId="0" applyNumberFormat="1" applyFont="1" applyFill="1" applyBorder="1" applyAlignment="1" applyProtection="1">
      <protection locked="0"/>
    </xf>
    <xf numFmtId="1" fontId="3" fillId="3" borderId="69" xfId="0" applyNumberFormat="1" applyFont="1" applyFill="1" applyBorder="1" applyAlignment="1" applyProtection="1">
      <protection locked="0"/>
    </xf>
    <xf numFmtId="1" fontId="3" fillId="3" borderId="70" xfId="0" applyNumberFormat="1" applyFont="1" applyFill="1" applyBorder="1" applyAlignment="1" applyProtection="1">
      <protection locked="0"/>
    </xf>
    <xf numFmtId="1" fontId="3" fillId="3" borderId="71" xfId="0" applyNumberFormat="1" applyFont="1" applyFill="1" applyBorder="1" applyAlignment="1" applyProtection="1">
      <protection locked="0"/>
    </xf>
    <xf numFmtId="1" fontId="3" fillId="3" borderId="72" xfId="0" applyNumberFormat="1" applyFont="1" applyFill="1" applyBorder="1" applyAlignment="1" applyProtection="1">
      <protection locked="0"/>
    </xf>
    <xf numFmtId="1" fontId="5" fillId="2" borderId="0" xfId="0" applyNumberFormat="1" applyFont="1" applyFill="1" applyBorder="1"/>
    <xf numFmtId="1" fontId="7" fillId="2" borderId="0" xfId="0" applyNumberFormat="1" applyFont="1" applyFill="1" applyBorder="1"/>
    <xf numFmtId="1" fontId="2" fillId="2" borderId="0" xfId="0" applyNumberFormat="1" applyFont="1" applyFill="1" applyBorder="1"/>
    <xf numFmtId="1" fontId="7" fillId="0" borderId="0" xfId="0" applyNumberFormat="1" applyFont="1" applyFill="1" applyBorder="1"/>
    <xf numFmtId="1" fontId="2" fillId="0" borderId="0" xfId="0" applyNumberFormat="1" applyFont="1" applyFill="1" applyBorder="1"/>
    <xf numFmtId="1" fontId="2" fillId="0" borderId="92" xfId="0" applyNumberFormat="1" applyFont="1" applyFill="1" applyBorder="1"/>
    <xf numFmtId="1" fontId="2" fillId="0" borderId="88" xfId="0" applyNumberFormat="1" applyFont="1" applyFill="1" applyBorder="1"/>
    <xf numFmtId="1" fontId="3" fillId="0" borderId="88" xfId="0" applyNumberFormat="1" applyFont="1" applyFill="1" applyBorder="1"/>
    <xf numFmtId="1" fontId="3" fillId="0" borderId="92" xfId="0" applyNumberFormat="1" applyFont="1" applyFill="1" applyBorder="1"/>
    <xf numFmtId="1" fontId="3" fillId="0" borderId="0" xfId="0" applyNumberFormat="1" applyFont="1" applyFill="1" applyBorder="1"/>
    <xf numFmtId="1" fontId="3" fillId="0" borderId="84" xfId="0" applyNumberFormat="1" applyFont="1" applyFill="1" applyBorder="1"/>
    <xf numFmtId="1" fontId="11" fillId="0" borderId="93" xfId="0" applyNumberFormat="1" applyFont="1" applyFill="1" applyBorder="1" applyProtection="1">
      <protection locked="0"/>
    </xf>
    <xf numFmtId="1" fontId="11" fillId="0" borderId="94" xfId="0" applyNumberFormat="1" applyFont="1" applyBorder="1"/>
    <xf numFmtId="1" fontId="3" fillId="2" borderId="46" xfId="0" applyNumberFormat="1" applyFont="1" applyFill="1" applyBorder="1" applyAlignment="1">
      <alignment horizontal="center" vertical="center" wrapText="1"/>
    </xf>
    <xf numFmtId="1" fontId="3" fillId="2" borderId="3" xfId="0" applyNumberFormat="1" applyFont="1" applyFill="1" applyBorder="1" applyAlignment="1">
      <alignment horizontal="left" wrapText="1"/>
    </xf>
    <xf numFmtId="1" fontId="3" fillId="3" borderId="98" xfId="0" applyNumberFormat="1" applyFont="1" applyFill="1" applyBorder="1" applyAlignment="1" applyProtection="1">
      <protection locked="0"/>
    </xf>
    <xf numFmtId="1" fontId="16" fillId="2" borderId="0" xfId="0" applyNumberFormat="1" applyFont="1" applyFill="1" applyBorder="1" applyAlignment="1" applyProtection="1">
      <protection locked="0"/>
    </xf>
    <xf numFmtId="1" fontId="3" fillId="2" borderId="42" xfId="0" applyNumberFormat="1" applyFont="1" applyFill="1" applyBorder="1" applyAlignment="1">
      <alignment horizontal="left" wrapText="1"/>
    </xf>
    <xf numFmtId="1" fontId="3" fillId="2" borderId="42" xfId="0" applyNumberFormat="1" applyFont="1" applyFill="1" applyBorder="1" applyAlignment="1" applyProtection="1">
      <alignment horizontal="right" wrapText="1"/>
    </xf>
    <xf numFmtId="1" fontId="3" fillId="2" borderId="50" xfId="0" applyNumberFormat="1" applyFont="1" applyFill="1" applyBorder="1" applyAlignment="1">
      <alignment horizontal="left" wrapText="1"/>
    </xf>
    <xf numFmtId="1" fontId="3" fillId="2" borderId="50" xfId="0" applyNumberFormat="1" applyFont="1" applyFill="1" applyBorder="1" applyAlignment="1" applyProtection="1">
      <alignment horizontal="right" wrapText="1"/>
    </xf>
    <xf numFmtId="1" fontId="3" fillId="2" borderId="36" xfId="0" applyNumberFormat="1" applyFont="1" applyFill="1" applyBorder="1" applyAlignment="1">
      <alignment horizontal="left" wrapText="1"/>
    </xf>
    <xf numFmtId="1" fontId="3" fillId="2" borderId="51" xfId="0" applyNumberFormat="1" applyFont="1" applyFill="1" applyBorder="1" applyAlignment="1">
      <alignment horizontal="left" wrapText="1"/>
    </xf>
    <xf numFmtId="1" fontId="3" fillId="2" borderId="51" xfId="0" applyNumberFormat="1" applyFont="1" applyFill="1" applyBorder="1" applyAlignment="1" applyProtection="1">
      <alignment horizontal="right" wrapText="1"/>
    </xf>
    <xf numFmtId="1" fontId="15" fillId="0" borderId="32" xfId="0" applyNumberFormat="1" applyFont="1" applyBorder="1" applyAlignment="1" applyProtection="1">
      <alignment horizontal="right"/>
    </xf>
    <xf numFmtId="1" fontId="15" fillId="0" borderId="3" xfId="0" applyNumberFormat="1" applyFont="1" applyBorder="1" applyProtection="1"/>
    <xf numFmtId="1" fontId="15" fillId="0" borderId="28" xfId="0" applyNumberFormat="1" applyFont="1" applyBorder="1" applyProtection="1"/>
    <xf numFmtId="1" fontId="3" fillId="2" borderId="35" xfId="0" applyNumberFormat="1" applyFont="1" applyFill="1" applyBorder="1" applyAlignment="1" applyProtection="1">
      <alignment horizontal="right" wrapText="1"/>
    </xf>
    <xf numFmtId="1" fontId="3" fillId="0" borderId="55" xfId="0" applyNumberFormat="1" applyFont="1" applyFill="1" applyBorder="1" applyAlignment="1" applyProtection="1">
      <alignment horizontal="right"/>
    </xf>
    <xf numFmtId="1" fontId="16" fillId="2" borderId="46" xfId="0" applyNumberFormat="1" applyFont="1" applyFill="1" applyBorder="1" applyProtection="1">
      <protection locked="0"/>
    </xf>
    <xf numFmtId="1" fontId="3" fillId="0" borderId="51" xfId="0" applyNumberFormat="1" applyFont="1" applyFill="1" applyBorder="1" applyAlignment="1">
      <alignment horizontal="left" wrapText="1"/>
    </xf>
    <xf numFmtId="1" fontId="3" fillId="0" borderId="2" xfId="0" applyNumberFormat="1" applyFont="1" applyFill="1" applyBorder="1" applyAlignment="1" applyProtection="1">
      <alignment horizontal="left"/>
    </xf>
    <xf numFmtId="1" fontId="17" fillId="2" borderId="0" xfId="0" applyNumberFormat="1" applyFont="1" applyFill="1" applyProtection="1"/>
    <xf numFmtId="1" fontId="3" fillId="3" borderId="73" xfId="0" applyNumberFormat="1" applyFont="1" applyFill="1" applyBorder="1" applyAlignment="1" applyProtection="1">
      <alignment wrapText="1"/>
      <protection locked="0"/>
    </xf>
    <xf numFmtId="1" fontId="3" fillId="3" borderId="74" xfId="0" applyNumberFormat="1" applyFont="1" applyFill="1" applyBorder="1" applyAlignment="1" applyProtection="1">
      <alignment wrapText="1"/>
      <protection locked="0"/>
    </xf>
    <xf numFmtId="1" fontId="3" fillId="0" borderId="6" xfId="0" applyNumberFormat="1" applyFont="1" applyFill="1" applyBorder="1" applyAlignment="1" applyProtection="1">
      <alignment horizontal="left" vertical="center"/>
    </xf>
    <xf numFmtId="1" fontId="3" fillId="3" borderId="75" xfId="0" applyNumberFormat="1" applyFont="1" applyFill="1" applyBorder="1" applyAlignment="1" applyProtection="1">
      <alignment wrapText="1"/>
      <protection locked="0"/>
    </xf>
    <xf numFmtId="1" fontId="3" fillId="0" borderId="76" xfId="0" applyNumberFormat="1" applyFont="1" applyFill="1" applyBorder="1" applyAlignment="1" applyProtection="1"/>
    <xf numFmtId="1" fontId="3" fillId="0" borderId="2" xfId="0" applyNumberFormat="1" applyFont="1" applyFill="1" applyBorder="1" applyAlignment="1">
      <alignment horizontal="center" vertical="center"/>
    </xf>
    <xf numFmtId="1" fontId="5" fillId="0" borderId="0" xfId="0" applyNumberFormat="1" applyFont="1" applyFill="1" applyBorder="1"/>
    <xf numFmtId="1" fontId="3" fillId="0" borderId="33" xfId="0" applyNumberFormat="1" applyFont="1" applyFill="1" applyBorder="1" applyAlignment="1"/>
    <xf numFmtId="1" fontId="3" fillId="0" borderId="50" xfId="0" applyNumberFormat="1" applyFont="1" applyFill="1" applyBorder="1" applyAlignment="1"/>
    <xf numFmtId="1" fontId="3" fillId="0" borderId="36" xfId="0" applyNumberFormat="1" applyFont="1" applyBorder="1" applyAlignment="1">
      <alignment wrapText="1"/>
    </xf>
    <xf numFmtId="1" fontId="3" fillId="0" borderId="36" xfId="0" applyNumberFormat="1" applyFont="1" applyFill="1" applyBorder="1" applyAlignment="1"/>
    <xf numFmtId="1" fontId="3" fillId="0" borderId="36" xfId="0" applyNumberFormat="1" applyFont="1" applyFill="1" applyBorder="1" applyAlignment="1">
      <alignment vertical="center" wrapText="1"/>
    </xf>
    <xf numFmtId="1" fontId="3" fillId="0" borderId="38" xfId="0" applyNumberFormat="1" applyFont="1" applyBorder="1" applyAlignment="1"/>
    <xf numFmtId="1" fontId="11" fillId="6" borderId="0" xfId="0" applyNumberFormat="1" applyFont="1" applyFill="1"/>
    <xf numFmtId="1" fontId="3" fillId="0" borderId="5" xfId="0" applyNumberFormat="1" applyFont="1" applyBorder="1" applyAlignment="1" applyProtection="1">
      <alignment horizontal="center" vertical="center" wrapText="1"/>
    </xf>
    <xf numFmtId="1" fontId="3" fillId="0" borderId="3" xfId="0" applyNumberFormat="1" applyFont="1" applyBorder="1" applyAlignment="1" applyProtection="1">
      <alignment horizontal="center" vertical="center"/>
    </xf>
    <xf numFmtId="1" fontId="3" fillId="0" borderId="5" xfId="0" applyNumberFormat="1" applyFont="1" applyFill="1" applyBorder="1" applyAlignment="1" applyProtection="1">
      <alignment horizontal="center" vertical="center" wrapText="1"/>
    </xf>
    <xf numFmtId="1" fontId="3" fillId="0" borderId="55" xfId="0" applyNumberFormat="1" applyFont="1" applyFill="1" applyBorder="1" applyAlignment="1" applyProtection="1">
      <alignment horizontal="center" vertical="center" wrapText="1"/>
    </xf>
    <xf numFmtId="1" fontId="3" fillId="0" borderId="3" xfId="0" applyNumberFormat="1" applyFont="1" applyFill="1" applyBorder="1" applyAlignment="1" applyProtection="1">
      <alignment horizontal="center" vertical="center" wrapText="1"/>
    </xf>
    <xf numFmtId="1" fontId="3" fillId="0" borderId="4" xfId="0"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center" vertical="center" wrapText="1"/>
    </xf>
    <xf numFmtId="1" fontId="3" fillId="0" borderId="2" xfId="0" applyNumberFormat="1" applyFont="1" applyFill="1" applyBorder="1" applyAlignment="1" applyProtection="1">
      <alignment horizontal="center" vertical="center" wrapText="1"/>
    </xf>
    <xf numFmtId="1" fontId="3" fillId="0" borderId="2" xfId="0" applyNumberFormat="1" applyFont="1" applyFill="1" applyBorder="1" applyAlignment="1" applyProtection="1">
      <alignment horizontal="center" vertical="center"/>
    </xf>
    <xf numFmtId="1" fontId="3" fillId="0" borderId="47" xfId="0" applyNumberFormat="1" applyFont="1" applyFill="1" applyBorder="1" applyAlignment="1" applyProtection="1">
      <alignment horizontal="center" vertical="center" wrapText="1"/>
    </xf>
    <xf numFmtId="1" fontId="3" fillId="0" borderId="6" xfId="0" applyNumberFormat="1" applyFont="1" applyFill="1" applyBorder="1" applyAlignment="1" applyProtection="1">
      <alignment horizontal="center" vertical="center"/>
    </xf>
    <xf numFmtId="1" fontId="3" fillId="0" borderId="3" xfId="0" applyNumberFormat="1" applyFont="1" applyBorder="1" applyAlignment="1" applyProtection="1">
      <alignment horizontal="left" vertical="center"/>
    </xf>
    <xf numFmtId="0" fontId="4" fillId="0" borderId="0" xfId="0" applyFont="1" applyFill="1" applyBorder="1" applyAlignment="1" applyProtection="1">
      <alignment horizontal="center" vertical="center" wrapText="1"/>
    </xf>
    <xf numFmtId="0" fontId="3" fillId="0" borderId="36" xfId="0" applyNumberFormat="1" applyFont="1" applyFill="1" applyBorder="1" applyAlignment="1" applyProtection="1">
      <alignment horizontal="left" wrapText="1"/>
    </xf>
    <xf numFmtId="0" fontId="3" fillId="0" borderId="37" xfId="0" applyNumberFormat="1" applyFont="1" applyFill="1" applyBorder="1" applyAlignment="1" applyProtection="1">
      <alignment horizontal="left" wrapText="1"/>
    </xf>
    <xf numFmtId="0" fontId="3" fillId="0" borderId="33" xfId="0" applyNumberFormat="1" applyFont="1" applyFill="1" applyBorder="1" applyAlignment="1" applyProtection="1">
      <alignment horizontal="left" wrapText="1"/>
    </xf>
    <xf numFmtId="0" fontId="3" fillId="0" borderId="34" xfId="0" applyNumberFormat="1" applyFont="1" applyFill="1" applyBorder="1" applyAlignment="1" applyProtection="1">
      <alignment horizontal="left" wrapText="1"/>
    </xf>
    <xf numFmtId="0" fontId="3" fillId="0" borderId="36" xfId="0" applyNumberFormat="1" applyFont="1" applyFill="1" applyBorder="1" applyAlignment="1" applyProtection="1">
      <alignment horizontal="left" vertical="center" wrapText="1"/>
    </xf>
    <xf numFmtId="0" fontId="3" fillId="0" borderId="37" xfId="0" applyNumberFormat="1" applyFont="1" applyFill="1" applyBorder="1" applyAlignment="1" applyProtection="1">
      <alignment horizontal="left" vertical="center" wrapText="1"/>
    </xf>
    <xf numFmtId="0" fontId="3" fillId="0" borderId="38" xfId="0" applyNumberFormat="1" applyFont="1" applyFill="1" applyBorder="1" applyAlignment="1" applyProtection="1">
      <alignment horizontal="left" wrapText="1"/>
    </xf>
    <xf numFmtId="0" fontId="3" fillId="0" borderId="39" xfId="0" applyNumberFormat="1" applyFont="1" applyFill="1" applyBorder="1" applyAlignment="1" applyProtection="1">
      <alignment horizontal="left"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3" xfId="0" applyFont="1" applyBorder="1" applyAlignment="1" applyProtection="1">
      <alignment horizontal="left" vertical="center"/>
    </xf>
    <xf numFmtId="0" fontId="3" fillId="0" borderId="28"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1" xfId="0"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55"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2" borderId="3" xfId="0" applyNumberFormat="1" applyFont="1" applyFill="1" applyBorder="1" applyAlignment="1" applyProtection="1">
      <alignment horizontal="left" vertical="center" wrapText="1"/>
    </xf>
    <xf numFmtId="0" fontId="3" fillId="2" borderId="4" xfId="0" applyNumberFormat="1" applyFont="1" applyFill="1" applyBorder="1" applyAlignment="1" applyProtection="1">
      <alignment horizontal="left" vertical="center" wrapText="1"/>
    </xf>
    <xf numFmtId="0" fontId="3" fillId="0" borderId="1"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3" fillId="0" borderId="47" xfId="0" applyFont="1" applyBorder="1" applyAlignment="1" applyProtection="1">
      <alignment horizontal="center" vertical="center" wrapText="1"/>
    </xf>
    <xf numFmtId="0" fontId="3" fillId="0" borderId="49" xfId="0" applyFont="1" applyBorder="1" applyAlignment="1" applyProtection="1">
      <alignment horizontal="center" vertical="center" wrapText="1"/>
    </xf>
    <xf numFmtId="0" fontId="3" fillId="0" borderId="42" xfId="0" applyFont="1" applyBorder="1" applyAlignment="1" applyProtection="1">
      <alignment horizontal="center" vertical="center" wrapText="1"/>
    </xf>
    <xf numFmtId="0" fontId="3" fillId="0" borderId="48"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2" borderId="3" xfId="0" applyFont="1" applyFill="1" applyBorder="1" applyAlignment="1" applyProtection="1">
      <alignment vertical="center" wrapText="1"/>
    </xf>
    <xf numFmtId="0" fontId="3" fillId="2" borderId="4"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3" fillId="2" borderId="47" xfId="0" applyNumberFormat="1" applyFont="1" applyFill="1" applyBorder="1" applyAlignment="1" applyProtection="1">
      <alignment horizontal="center" vertical="center"/>
    </xf>
    <xf numFmtId="0" fontId="3" fillId="2" borderId="49" xfId="0" applyNumberFormat="1" applyFont="1" applyFill="1" applyBorder="1" applyAlignment="1" applyProtection="1">
      <alignment horizontal="center" vertical="center"/>
    </xf>
    <xf numFmtId="0" fontId="3" fillId="2" borderId="5" xfId="0" applyNumberFormat="1" applyFont="1" applyFill="1" applyBorder="1" applyAlignment="1" applyProtection="1">
      <alignment horizontal="center" vertical="center"/>
    </xf>
    <xf numFmtId="0" fontId="3" fillId="2" borderId="42" xfId="0" applyNumberFormat="1" applyFont="1" applyFill="1" applyBorder="1" applyAlignment="1" applyProtection="1">
      <alignment horizontal="center" vertical="center"/>
    </xf>
    <xf numFmtId="0" fontId="3" fillId="2" borderId="48" xfId="0" applyNumberFormat="1" applyFont="1" applyFill="1" applyBorder="1" applyAlignment="1" applyProtection="1">
      <alignment horizontal="center" vertical="center"/>
    </xf>
    <xf numFmtId="0" fontId="3" fillId="2" borderId="11" xfId="0" applyNumberFormat="1"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xf>
    <xf numFmtId="0" fontId="3" fillId="0" borderId="28" xfId="0" applyNumberFormat="1" applyFont="1" applyFill="1" applyBorder="1" applyAlignment="1" applyProtection="1">
      <alignment horizontal="center" vertical="center"/>
    </xf>
    <xf numFmtId="0" fontId="3" fillId="2" borderId="47"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42"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42" xfId="0" applyNumberFormat="1" applyFont="1" applyFill="1" applyBorder="1" applyAlignment="1" applyProtection="1">
      <alignment horizontal="left" wrapText="1"/>
    </xf>
    <xf numFmtId="0" fontId="3" fillId="0" borderId="11" xfId="0" applyNumberFormat="1" applyFont="1" applyFill="1" applyBorder="1" applyAlignment="1" applyProtection="1">
      <alignment horizontal="left" wrapText="1"/>
    </xf>
    <xf numFmtId="0" fontId="12" fillId="0" borderId="1"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wrapText="1"/>
    </xf>
    <xf numFmtId="0" fontId="12" fillId="0" borderId="49" xfId="0" applyFont="1" applyFill="1" applyBorder="1" applyAlignment="1" applyProtection="1">
      <alignment horizontal="center" vertical="center" wrapText="1"/>
    </xf>
    <xf numFmtId="0" fontId="12" fillId="0" borderId="48" xfId="0"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0" fontId="3" fillId="0" borderId="58" xfId="0" applyNumberFormat="1"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xf>
    <xf numFmtId="49" fontId="3" fillId="2" borderId="1" xfId="0" applyNumberFormat="1" applyFont="1" applyFill="1" applyBorder="1" applyAlignment="1">
      <alignment horizontal="center" vertical="center" wrapText="1"/>
    </xf>
    <xf numFmtId="49" fontId="3" fillId="2" borderId="3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3" fillId="0" borderId="1" xfId="0" applyNumberFormat="1" applyFont="1" applyFill="1" applyBorder="1" applyAlignment="1" applyProtection="1">
      <alignment horizontal="center" vertical="center"/>
    </xf>
    <xf numFmtId="0" fontId="3" fillId="0" borderId="6"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89" xfId="0" applyNumberFormat="1" applyFont="1" applyFill="1" applyBorder="1" applyAlignment="1" applyProtection="1">
      <alignment horizontal="center" vertical="center" wrapText="1"/>
    </xf>
    <xf numFmtId="0" fontId="3" fillId="0" borderId="90" xfId="0" applyNumberFormat="1" applyFont="1" applyFill="1" applyBorder="1" applyAlignment="1" applyProtection="1">
      <alignment horizontal="center" vertical="center" wrapText="1"/>
    </xf>
    <xf numFmtId="0" fontId="3" fillId="0" borderId="42" xfId="0" applyFont="1" applyFill="1" applyBorder="1" applyAlignment="1" applyProtection="1">
      <alignment horizontal="center" vertical="center" wrapText="1"/>
    </xf>
    <xf numFmtId="0" fontId="3" fillId="0" borderId="48" xfId="0" applyFont="1" applyFill="1" applyBorder="1" applyAlignment="1" applyProtection="1">
      <alignment horizontal="center" vertical="center" wrapText="1"/>
    </xf>
    <xf numFmtId="0" fontId="3" fillId="0" borderId="97" xfId="0" applyFont="1" applyBorder="1" applyAlignment="1" applyProtection="1">
      <alignment horizontal="center" vertical="center"/>
    </xf>
    <xf numFmtId="0" fontId="3" fillId="0" borderId="97" xfId="0"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wrapText="1"/>
    </xf>
    <xf numFmtId="49" fontId="3" fillId="2" borderId="28"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3" fillId="0" borderId="5" xfId="0" applyFont="1" applyFill="1" applyBorder="1" applyAlignment="1" applyProtection="1">
      <alignment horizontal="center" vertical="center"/>
    </xf>
    <xf numFmtId="0" fontId="3" fillId="0" borderId="48"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48" xfId="0" applyFont="1" applyBorder="1" applyAlignment="1" applyProtection="1">
      <alignment horizontal="center" vertical="center"/>
    </xf>
    <xf numFmtId="49" fontId="3" fillId="2" borderId="3" xfId="0" applyNumberFormat="1" applyFont="1" applyFill="1" applyBorder="1" applyAlignment="1">
      <alignment horizontal="center" vertical="center" wrapText="1"/>
    </xf>
    <xf numFmtId="0" fontId="3" fillId="0" borderId="42" xfId="0" applyFont="1" applyFill="1" applyBorder="1" applyAlignment="1" applyProtection="1">
      <alignment horizontal="center" vertical="center"/>
    </xf>
    <xf numFmtId="1" fontId="3" fillId="0" borderId="36" xfId="0" applyNumberFormat="1" applyFont="1" applyFill="1" applyBorder="1" applyAlignment="1" applyProtection="1">
      <alignment horizontal="left" wrapText="1"/>
    </xf>
    <xf numFmtId="1" fontId="3" fillId="0" borderId="37" xfId="0" applyNumberFormat="1" applyFont="1" applyFill="1" applyBorder="1" applyAlignment="1" applyProtection="1">
      <alignment horizontal="left" wrapText="1"/>
    </xf>
    <xf numFmtId="1" fontId="3" fillId="0" borderId="38" xfId="0" applyNumberFormat="1" applyFont="1" applyFill="1" applyBorder="1" applyAlignment="1" applyProtection="1">
      <alignment horizontal="left" wrapText="1"/>
    </xf>
    <xf numFmtId="1" fontId="3" fillId="0" borderId="39" xfId="0" applyNumberFormat="1" applyFont="1" applyFill="1" applyBorder="1" applyAlignment="1" applyProtection="1">
      <alignment horizontal="left" wrapText="1"/>
    </xf>
    <xf numFmtId="1" fontId="15" fillId="0" borderId="1" xfId="0" applyNumberFormat="1" applyFont="1" applyBorder="1" applyAlignment="1">
      <alignment horizontal="center" vertical="center" wrapText="1"/>
    </xf>
    <xf numFmtId="1" fontId="15" fillId="0" borderId="6" xfId="0" applyNumberFormat="1" applyFont="1" applyBorder="1" applyAlignment="1">
      <alignment horizontal="center" vertical="center" wrapText="1"/>
    </xf>
    <xf numFmtId="1" fontId="3" fillId="0" borderId="1" xfId="0" applyNumberFormat="1" applyFont="1" applyFill="1" applyBorder="1" applyAlignment="1" applyProtection="1">
      <alignment horizontal="center" vertical="center"/>
    </xf>
    <xf numFmtId="1" fontId="3" fillId="0" borderId="6" xfId="0" applyNumberFormat="1" applyFont="1" applyFill="1" applyBorder="1" applyAlignment="1" applyProtection="1">
      <alignment horizontal="center" vertical="center"/>
    </xf>
    <xf numFmtId="1" fontId="3" fillId="0" borderId="1" xfId="0" applyNumberFormat="1" applyFont="1" applyFill="1" applyBorder="1" applyAlignment="1" applyProtection="1">
      <alignment horizontal="center" vertical="center" wrapText="1"/>
    </xf>
    <xf numFmtId="1" fontId="3" fillId="0" borderId="6" xfId="0" applyNumberFormat="1" applyFont="1" applyFill="1" applyBorder="1" applyAlignment="1" applyProtection="1">
      <alignment horizontal="center" vertical="center" wrapText="1"/>
    </xf>
    <xf numFmtId="1" fontId="3" fillId="0" borderId="3" xfId="0" applyNumberFormat="1" applyFont="1" applyFill="1" applyBorder="1" applyAlignment="1" applyProtection="1">
      <alignment horizontal="center" vertical="center" wrapText="1"/>
    </xf>
    <xf numFmtId="1" fontId="3" fillId="0" borderId="89" xfId="0" applyNumberFormat="1" applyFont="1" applyFill="1" applyBorder="1" applyAlignment="1" applyProtection="1">
      <alignment horizontal="center" vertical="center" wrapText="1"/>
    </xf>
    <xf numFmtId="1" fontId="3" fillId="0" borderId="90" xfId="0" applyNumberFormat="1" applyFont="1" applyFill="1" applyBorder="1" applyAlignment="1" applyProtection="1">
      <alignment horizontal="center" vertical="center" wrapText="1"/>
    </xf>
    <xf numFmtId="1" fontId="3" fillId="0" borderId="2" xfId="0" applyNumberFormat="1" applyFont="1" applyFill="1" applyBorder="1" applyAlignment="1" applyProtection="1">
      <alignment horizontal="center" vertical="center" wrapText="1"/>
    </xf>
    <xf numFmtId="1" fontId="3" fillId="0" borderId="58" xfId="0" applyNumberFormat="1" applyFont="1" applyFill="1" applyBorder="1" applyAlignment="1" applyProtection="1">
      <alignment horizontal="center" vertical="center" wrapText="1"/>
    </xf>
    <xf numFmtId="1" fontId="3" fillId="0" borderId="4" xfId="0" applyNumberFormat="1" applyFont="1" applyFill="1" applyBorder="1" applyAlignment="1" applyProtection="1">
      <alignment horizontal="center" vertical="center"/>
    </xf>
    <xf numFmtId="1" fontId="3" fillId="0" borderId="2" xfId="0" applyNumberFormat="1" applyFont="1" applyFill="1" applyBorder="1" applyAlignment="1" applyProtection="1">
      <alignment horizontal="center" vertical="center"/>
    </xf>
    <xf numFmtId="1" fontId="3" fillId="0" borderId="3" xfId="0" applyNumberFormat="1" applyFont="1" applyFill="1" applyBorder="1" applyAlignment="1" applyProtection="1">
      <alignment vertical="center" wrapText="1"/>
    </xf>
    <xf numFmtId="1" fontId="3" fillId="0" borderId="4" xfId="0" applyNumberFormat="1" applyFont="1" applyFill="1" applyBorder="1" applyAlignment="1" applyProtection="1">
      <alignment vertical="center" wrapText="1"/>
    </xf>
    <xf numFmtId="1" fontId="3" fillId="2" borderId="3" xfId="0" applyNumberFormat="1" applyFont="1" applyFill="1" applyBorder="1" applyAlignment="1" applyProtection="1">
      <alignment vertical="center" wrapText="1"/>
    </xf>
    <xf numFmtId="1" fontId="3" fillId="2" borderId="4" xfId="0" applyNumberFormat="1" applyFont="1" applyFill="1" applyBorder="1" applyAlignment="1" applyProtection="1">
      <alignment vertical="center" wrapText="1"/>
    </xf>
    <xf numFmtId="1" fontId="3" fillId="0" borderId="35" xfId="0" applyNumberFormat="1" applyFont="1" applyFill="1" applyBorder="1" applyAlignment="1" applyProtection="1">
      <alignment horizontal="center" vertical="center"/>
    </xf>
    <xf numFmtId="1" fontId="3" fillId="0" borderId="33" xfId="0" applyNumberFormat="1" applyFont="1" applyFill="1" applyBorder="1" applyAlignment="1" applyProtection="1">
      <alignment horizontal="left" wrapText="1"/>
    </xf>
    <xf numFmtId="1" fontId="3" fillId="0" borderId="34" xfId="0" applyNumberFormat="1" applyFont="1" applyFill="1" applyBorder="1" applyAlignment="1" applyProtection="1">
      <alignment horizontal="left" wrapText="1"/>
    </xf>
    <xf numFmtId="1" fontId="3" fillId="0" borderId="42" xfId="0" applyNumberFormat="1" applyFont="1" applyFill="1" applyBorder="1" applyAlignment="1" applyProtection="1">
      <alignment horizontal="left" wrapText="1"/>
    </xf>
    <xf numFmtId="1" fontId="3" fillId="0" borderId="11" xfId="0" applyNumberFormat="1" applyFont="1" applyFill="1" applyBorder="1" applyAlignment="1" applyProtection="1">
      <alignment horizontal="left" wrapText="1"/>
    </xf>
    <xf numFmtId="1" fontId="3" fillId="2" borderId="3" xfId="0" applyNumberFormat="1" applyFont="1" applyFill="1" applyBorder="1" applyAlignment="1" applyProtection="1">
      <alignment horizontal="left" vertical="center" wrapText="1"/>
    </xf>
    <xf numFmtId="1" fontId="3" fillId="2" borderId="4" xfId="0" applyNumberFormat="1" applyFont="1" applyFill="1" applyBorder="1" applyAlignment="1" applyProtection="1">
      <alignment horizontal="left" vertical="center" wrapText="1"/>
    </xf>
    <xf numFmtId="1" fontId="3" fillId="0" borderId="50" xfId="0" applyNumberFormat="1" applyFont="1" applyFill="1" applyBorder="1" applyAlignment="1" applyProtection="1">
      <alignment horizontal="center" vertical="center"/>
    </xf>
    <xf numFmtId="1" fontId="3" fillId="0" borderId="47" xfId="0" applyNumberFormat="1" applyFont="1" applyBorder="1" applyAlignment="1" applyProtection="1">
      <alignment horizontal="center" vertical="center" wrapText="1"/>
    </xf>
    <xf numFmtId="1" fontId="3" fillId="0" borderId="49" xfId="0" applyNumberFormat="1" applyFont="1" applyBorder="1" applyAlignment="1" applyProtection="1">
      <alignment horizontal="center" vertical="center" wrapText="1"/>
    </xf>
    <xf numFmtId="1" fontId="3" fillId="0" borderId="42" xfId="0" applyNumberFormat="1" applyFont="1" applyBorder="1" applyAlignment="1" applyProtection="1">
      <alignment horizontal="center" vertical="center" wrapText="1"/>
    </xf>
    <xf numFmtId="1" fontId="3" fillId="0" borderId="48" xfId="0" applyNumberFormat="1" applyFont="1" applyBorder="1" applyAlignment="1" applyProtection="1">
      <alignment horizontal="center" vertical="center" wrapText="1"/>
    </xf>
    <xf numFmtId="1" fontId="4" fillId="0" borderId="0" xfId="0" applyNumberFormat="1" applyFont="1" applyFill="1" applyBorder="1" applyAlignment="1" applyProtection="1">
      <alignment horizontal="center" vertical="center" wrapText="1"/>
    </xf>
    <xf numFmtId="1" fontId="3" fillId="0" borderId="4" xfId="0" applyNumberFormat="1" applyFont="1" applyFill="1" applyBorder="1" applyAlignment="1" applyProtection="1">
      <alignment horizontal="center" vertical="center" wrapText="1"/>
    </xf>
    <xf numFmtId="1" fontId="3" fillId="0" borderId="36" xfId="0" applyNumberFormat="1" applyFont="1" applyFill="1" applyBorder="1" applyAlignment="1" applyProtection="1">
      <alignment horizontal="left" vertical="center" wrapText="1"/>
    </xf>
    <xf numFmtId="1" fontId="3" fillId="0" borderId="37" xfId="0" applyNumberFormat="1" applyFont="1" applyFill="1" applyBorder="1" applyAlignment="1" applyProtection="1">
      <alignment horizontal="left" vertical="center" wrapText="1"/>
    </xf>
    <xf numFmtId="1" fontId="3" fillId="0" borderId="35" xfId="0" applyNumberFormat="1" applyFont="1" applyFill="1" applyBorder="1" applyAlignment="1" applyProtection="1">
      <alignment horizontal="center" vertical="center" wrapText="1"/>
    </xf>
    <xf numFmtId="1" fontId="3" fillId="0" borderId="47" xfId="0" applyNumberFormat="1" applyFont="1" applyFill="1" applyBorder="1" applyAlignment="1" applyProtection="1">
      <alignment horizontal="center" vertical="center" wrapText="1"/>
    </xf>
    <xf numFmtId="1" fontId="3" fillId="0" borderId="49" xfId="0" applyNumberFormat="1" applyFont="1" applyFill="1" applyBorder="1" applyAlignment="1" applyProtection="1">
      <alignment horizontal="center" vertical="center" wrapText="1"/>
    </xf>
    <xf numFmtId="1" fontId="3" fillId="0" borderId="5" xfId="0" applyNumberFormat="1" applyFont="1" applyFill="1" applyBorder="1" applyAlignment="1" applyProtection="1">
      <alignment horizontal="center" vertical="center" wrapText="1"/>
    </xf>
    <xf numFmtId="1" fontId="3" fillId="0" borderId="46" xfId="0" applyNumberFormat="1" applyFont="1" applyFill="1" applyBorder="1" applyAlignment="1" applyProtection="1">
      <alignment horizontal="center" vertical="center" wrapText="1"/>
    </xf>
    <xf numFmtId="1" fontId="3" fillId="0" borderId="0" xfId="0" applyNumberFormat="1" applyFont="1" applyFill="1" applyBorder="1" applyAlignment="1" applyProtection="1">
      <alignment horizontal="center" vertical="center" wrapText="1"/>
    </xf>
    <xf numFmtId="1" fontId="3" fillId="0" borderId="55" xfId="0" applyNumberFormat="1" applyFont="1" applyFill="1" applyBorder="1" applyAlignment="1" applyProtection="1">
      <alignment horizontal="center" vertical="center" wrapText="1"/>
    </xf>
    <xf numFmtId="1" fontId="3" fillId="0" borderId="3" xfId="0" applyNumberFormat="1" applyFont="1" applyFill="1" applyBorder="1" applyAlignment="1" applyProtection="1">
      <alignment horizontal="center" vertical="center"/>
    </xf>
    <xf numFmtId="1" fontId="3" fillId="0" borderId="28" xfId="0" applyNumberFormat="1" applyFont="1" applyFill="1" applyBorder="1" applyAlignment="1" applyProtection="1">
      <alignment horizontal="center" vertical="center"/>
    </xf>
    <xf numFmtId="1" fontId="3" fillId="0" borderId="3" xfId="0" applyNumberFormat="1" applyFont="1" applyBorder="1" applyAlignment="1" applyProtection="1">
      <alignment horizontal="left" vertical="center"/>
    </xf>
    <xf numFmtId="1" fontId="3" fillId="0" borderId="28" xfId="0" applyNumberFormat="1" applyFont="1" applyBorder="1" applyAlignment="1" applyProtection="1">
      <alignment horizontal="left" vertical="center"/>
    </xf>
    <xf numFmtId="1" fontId="3" fillId="0" borderId="4" xfId="0" applyNumberFormat="1" applyFont="1" applyBorder="1" applyAlignment="1" applyProtection="1">
      <alignment horizontal="left" vertical="center"/>
    </xf>
    <xf numFmtId="1" fontId="12" fillId="0" borderId="1" xfId="0" applyNumberFormat="1" applyFont="1" applyFill="1" applyBorder="1" applyAlignment="1" applyProtection="1">
      <alignment horizontal="center" vertical="center" wrapText="1"/>
    </xf>
    <xf numFmtId="1" fontId="12" fillId="0" borderId="6" xfId="0" applyNumberFormat="1" applyFont="1" applyFill="1" applyBorder="1" applyAlignment="1" applyProtection="1">
      <alignment horizontal="center" vertical="center" wrapText="1"/>
    </xf>
    <xf numFmtId="1" fontId="12" fillId="0" borderId="5" xfId="0" applyNumberFormat="1" applyFont="1" applyFill="1" applyBorder="1" applyAlignment="1" applyProtection="1">
      <alignment horizontal="center" vertical="center" wrapText="1"/>
    </xf>
    <xf numFmtId="1" fontId="12" fillId="0" borderId="11" xfId="0" applyNumberFormat="1" applyFont="1" applyFill="1" applyBorder="1" applyAlignment="1" applyProtection="1">
      <alignment horizontal="center" vertical="center" wrapText="1"/>
    </xf>
    <xf numFmtId="1" fontId="12" fillId="0" borderId="49" xfId="0" applyNumberFormat="1" applyFont="1" applyFill="1" applyBorder="1" applyAlignment="1" applyProtection="1">
      <alignment horizontal="center" vertical="center" wrapText="1"/>
    </xf>
    <xf numFmtId="1" fontId="12" fillId="0" borderId="48" xfId="0" applyNumberFormat="1" applyFont="1" applyFill="1" applyBorder="1" applyAlignment="1" applyProtection="1">
      <alignment horizontal="center" vertical="center" wrapText="1"/>
    </xf>
    <xf numFmtId="1" fontId="3" fillId="0" borderId="3" xfId="0" applyNumberFormat="1" applyFont="1" applyBorder="1" applyAlignment="1" applyProtection="1">
      <alignment horizontal="center" vertical="center"/>
    </xf>
    <xf numFmtId="1" fontId="3" fillId="0" borderId="28" xfId="0" applyNumberFormat="1" applyFont="1" applyBorder="1" applyAlignment="1" applyProtection="1">
      <alignment horizontal="center" vertical="center"/>
    </xf>
    <xf numFmtId="1" fontId="3" fillId="0" borderId="4" xfId="0" applyNumberFormat="1" applyFont="1" applyBorder="1" applyAlignment="1" applyProtection="1">
      <alignment horizontal="center" vertical="center"/>
    </xf>
    <xf numFmtId="1" fontId="3" fillId="0" borderId="11" xfId="0" applyNumberFormat="1" applyFont="1" applyFill="1" applyBorder="1" applyAlignment="1" applyProtection="1">
      <alignment horizontal="center" vertical="center" wrapText="1"/>
    </xf>
    <xf numFmtId="1" fontId="3" fillId="0" borderId="28" xfId="0" applyNumberFormat="1" applyFont="1" applyFill="1" applyBorder="1" applyAlignment="1" applyProtection="1">
      <alignment horizontal="center" vertical="center" wrapText="1"/>
    </xf>
    <xf numFmtId="1" fontId="3" fillId="2" borderId="1" xfId="0" applyNumberFormat="1" applyFont="1" applyFill="1" applyBorder="1" applyAlignment="1">
      <alignment horizontal="center" vertical="center" wrapText="1"/>
    </xf>
    <xf numFmtId="1" fontId="3" fillId="2" borderId="35" xfId="0" applyNumberFormat="1" applyFont="1" applyFill="1" applyBorder="1" applyAlignment="1">
      <alignment horizontal="center" vertical="center" wrapText="1"/>
    </xf>
    <xf numFmtId="1" fontId="3" fillId="2" borderId="6" xfId="0" applyNumberFormat="1" applyFont="1" applyFill="1" applyBorder="1" applyAlignment="1">
      <alignment horizontal="center" vertical="center" wrapText="1"/>
    </xf>
    <xf numFmtId="1" fontId="3" fillId="2" borderId="47" xfId="0" applyNumberFormat="1" applyFont="1" applyFill="1" applyBorder="1" applyAlignment="1" applyProtection="1">
      <alignment horizontal="center" vertical="center"/>
    </xf>
    <xf numFmtId="1" fontId="3" fillId="2" borderId="5" xfId="0" applyNumberFormat="1" applyFont="1" applyFill="1" applyBorder="1" applyAlignment="1" applyProtection="1">
      <alignment horizontal="center" vertical="center"/>
    </xf>
    <xf numFmtId="1" fontId="3" fillId="2" borderId="42" xfId="0" applyNumberFormat="1" applyFont="1" applyFill="1" applyBorder="1" applyAlignment="1" applyProtection="1">
      <alignment horizontal="center" vertical="center"/>
    </xf>
    <xf numFmtId="1" fontId="3" fillId="2" borderId="11" xfId="0" applyNumberFormat="1" applyFont="1" applyFill="1" applyBorder="1" applyAlignment="1" applyProtection="1">
      <alignment horizontal="center" vertical="center"/>
    </xf>
    <xf numFmtId="1" fontId="3" fillId="2" borderId="1" xfId="0" applyNumberFormat="1" applyFont="1" applyFill="1" applyBorder="1" applyAlignment="1" applyProtection="1">
      <alignment horizontal="center" vertical="center" wrapText="1"/>
    </xf>
    <xf numFmtId="1" fontId="3" fillId="2" borderId="6" xfId="0" applyNumberFormat="1" applyFont="1" applyFill="1" applyBorder="1" applyAlignment="1" applyProtection="1">
      <alignment horizontal="center" vertical="center" wrapText="1"/>
    </xf>
    <xf numFmtId="1" fontId="3" fillId="0" borderId="42" xfId="0" applyNumberFormat="1" applyFont="1" applyFill="1" applyBorder="1" applyAlignment="1" applyProtection="1">
      <alignment horizontal="center" vertical="center" wrapText="1"/>
    </xf>
    <xf numFmtId="1" fontId="3" fillId="0" borderId="48" xfId="0" applyNumberFormat="1" applyFont="1" applyFill="1" applyBorder="1" applyAlignment="1" applyProtection="1">
      <alignment horizontal="center" vertical="center" wrapText="1"/>
    </xf>
    <xf numFmtId="1" fontId="3" fillId="0" borderId="97" xfId="0" applyNumberFormat="1" applyFont="1" applyBorder="1" applyAlignment="1" applyProtection="1">
      <alignment horizontal="center" vertical="center"/>
    </xf>
    <xf numFmtId="1" fontId="3" fillId="0" borderId="97" xfId="0" applyNumberFormat="1" applyFont="1" applyFill="1" applyBorder="1" applyAlignment="1" applyProtection="1">
      <alignment horizontal="center" vertical="center"/>
    </xf>
    <xf numFmtId="1" fontId="3" fillId="2" borderId="49" xfId="0" applyNumberFormat="1" applyFont="1" applyFill="1" applyBorder="1" applyAlignment="1" applyProtection="1">
      <alignment horizontal="center" vertical="center"/>
    </xf>
    <xf numFmtId="1" fontId="3" fillId="2" borderId="48" xfId="0" applyNumberFormat="1" applyFont="1" applyFill="1" applyBorder="1" applyAlignment="1" applyProtection="1">
      <alignment horizontal="center" vertical="center"/>
    </xf>
    <xf numFmtId="1" fontId="3" fillId="2" borderId="28" xfId="0" applyNumberFormat="1" applyFont="1" applyFill="1" applyBorder="1" applyAlignment="1">
      <alignment horizontal="center" vertical="center" wrapText="1"/>
    </xf>
    <xf numFmtId="1" fontId="3" fillId="2" borderId="4" xfId="0" applyNumberFormat="1" applyFont="1" applyFill="1" applyBorder="1" applyAlignment="1">
      <alignment horizontal="center" vertical="center" wrapText="1"/>
    </xf>
    <xf numFmtId="1" fontId="3" fillId="0" borderId="5" xfId="0" applyNumberFormat="1" applyFont="1" applyFill="1" applyBorder="1" applyAlignment="1" applyProtection="1">
      <alignment horizontal="center" vertical="center"/>
    </xf>
    <xf numFmtId="1" fontId="3" fillId="0" borderId="48" xfId="0" applyNumberFormat="1" applyFont="1" applyFill="1" applyBorder="1" applyAlignment="1" applyProtection="1">
      <alignment horizontal="center" vertical="center"/>
    </xf>
    <xf numFmtId="1" fontId="3" fillId="0" borderId="13" xfId="0" applyNumberFormat="1" applyFont="1" applyFill="1" applyBorder="1" applyAlignment="1" applyProtection="1">
      <alignment horizontal="center" vertical="center"/>
    </xf>
    <xf numFmtId="1" fontId="3" fillId="0" borderId="5" xfId="0" applyNumberFormat="1" applyFont="1" applyBorder="1" applyAlignment="1" applyProtection="1">
      <alignment horizontal="center" vertical="center" wrapText="1"/>
    </xf>
    <xf numFmtId="1" fontId="3" fillId="2" borderId="107" xfId="0" applyNumberFormat="1" applyFont="1" applyFill="1" applyBorder="1" applyAlignment="1">
      <alignment horizontal="center" vertical="center" wrapText="1"/>
    </xf>
    <xf numFmtId="1" fontId="3" fillId="0" borderId="105" xfId="0" applyNumberFormat="1" applyFont="1" applyFill="1" applyBorder="1" applyAlignment="1" applyProtection="1">
      <alignment horizontal="center" vertical="center"/>
    </xf>
    <xf numFmtId="1" fontId="3" fillId="0" borderId="106" xfId="0" applyNumberFormat="1" applyFont="1" applyFill="1" applyBorder="1" applyAlignment="1" applyProtection="1">
      <alignment horizontal="center" vertical="center"/>
    </xf>
    <xf numFmtId="1" fontId="3" fillId="0" borderId="11" xfId="0" applyNumberFormat="1" applyFont="1" applyBorder="1" applyAlignment="1" applyProtection="1">
      <alignment horizontal="center" vertical="center" wrapText="1"/>
    </xf>
    <xf numFmtId="1" fontId="3" fillId="0" borderId="108" xfId="0" applyNumberFormat="1" applyFont="1" applyFill="1" applyBorder="1" applyAlignment="1" applyProtection="1">
      <alignment horizontal="center" vertical="center" wrapText="1"/>
    </xf>
    <xf numFmtId="1" fontId="3" fillId="0" borderId="109" xfId="0" applyNumberFormat="1" applyFont="1" applyFill="1" applyBorder="1" applyAlignment="1" applyProtection="1">
      <alignment horizontal="center" vertical="center" wrapText="1"/>
    </xf>
    <xf numFmtId="1" fontId="3" fillId="0" borderId="107" xfId="0" applyNumberFormat="1" applyFont="1" applyFill="1" applyBorder="1" applyAlignment="1" applyProtection="1">
      <alignment horizontal="center" vertical="center"/>
    </xf>
  </cellXfs>
  <cellStyles count="22">
    <cellStyle name="Escribir 2" xfId="13"/>
    <cellStyle name="Escribir 2 2" xfId="12"/>
    <cellStyle name="Millares [0] 2" xfId="5"/>
    <cellStyle name="Millares [0] 2 2" xfId="6"/>
    <cellStyle name="Millares [0] 2 2 2" xfId="17"/>
    <cellStyle name="Millares [0] 2 3" xfId="16"/>
    <cellStyle name="Millares [0] 3 2 2" xfId="2"/>
    <cellStyle name="Millares [0] 3 2 2 2" xfId="14"/>
    <cellStyle name="Millares [0] 3 2 2 2 2" xfId="21"/>
    <cellStyle name="Millares [0] 3 2 2 3" xfId="18"/>
    <cellStyle name="Millares [0] 3 2 2 4" xfId="7"/>
    <cellStyle name="Millares 10 3" xfId="8"/>
    <cellStyle name="Millares 10 3 2" xfId="19"/>
    <cellStyle name="Millares 2" xfId="9"/>
    <cellStyle name="Millares 2 2" xfId="20"/>
    <cellStyle name="Normal" xfId="0" builtinId="0"/>
    <cellStyle name="Normal 2" xfId="1"/>
    <cellStyle name="Normal 2 2" xfId="10"/>
    <cellStyle name="Normal 6" xfId="3"/>
    <cellStyle name="Notas 2" xfId="4"/>
    <cellStyle name="Notas 3" xfId="15"/>
    <cellStyle name="Notas 4"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nunez\Desktop\Carolina\2017\MARZO\116108SA_0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NOVIEMBRE%202017\116108SA1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DICIEMBRE%202017\116108SA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inunez\Desktop\Carolina\2017\ENERO\116108SA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inunez\Desktop\Carolina\2017\FEBRERO\116108SA0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ioestadisticahl\Desktop\Nueva%20carpeta\116108SA_0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16108_SA_0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ioestadisticahl\Desktop\Nueva%20carpeta\116108SA_0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NVIO%20A%20REFERENTES%20JULIO/116108SA_07.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agosto\116108SA_08.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septiembre\116108SA_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MARZO</v>
          </cell>
          <cell r="C6">
            <v>0</v>
          </cell>
          <cell r="D6">
            <v>3</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NOVIEMBRE</v>
          </cell>
          <cell r="C6">
            <v>1</v>
          </cell>
          <cell r="D6">
            <v>1</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DICIEMBRE</v>
          </cell>
          <cell r="C6">
            <v>1</v>
          </cell>
          <cell r="D6">
            <v>2</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ENERO</v>
          </cell>
          <cell r="C6">
            <v>0</v>
          </cell>
          <cell r="D6">
            <v>1</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FEBRERO</v>
          </cell>
          <cell r="C6">
            <v>0</v>
          </cell>
          <cell r="D6">
            <v>2</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l"/>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ABRIL</v>
          </cell>
          <cell r="C6">
            <v>0</v>
          </cell>
          <cell r="D6">
            <v>4</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MAYO</v>
          </cell>
          <cell r="C6">
            <v>0</v>
          </cell>
          <cell r="D6">
            <v>5</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JUNIO</v>
          </cell>
          <cell r="C6">
            <v>0</v>
          </cell>
          <cell r="D6">
            <v>6</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JULIO</v>
          </cell>
          <cell r="C6">
            <v>0</v>
          </cell>
          <cell r="D6">
            <v>7</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AGOSTO</v>
          </cell>
          <cell r="C6">
            <v>0</v>
          </cell>
          <cell r="D6">
            <v>8</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SEPTIEMBRE</v>
          </cell>
          <cell r="C6">
            <v>0</v>
          </cell>
          <cell r="D6">
            <v>9</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95"/>
  <sheetViews>
    <sheetView workbookViewId="0">
      <selection activeCell="B206" sqref="B206"/>
    </sheetView>
  </sheetViews>
  <sheetFormatPr baseColWidth="10" defaultRowHeight="14.25" x14ac:dyDescent="0.2"/>
  <cols>
    <col min="1" max="1" width="49.85546875" style="193" customWidth="1"/>
    <col min="2" max="2" width="29.85546875" style="193" customWidth="1"/>
    <col min="3" max="3" width="18.7109375" style="193" customWidth="1"/>
    <col min="4" max="4" width="17.28515625" style="193" customWidth="1"/>
    <col min="5" max="5" width="16.140625" style="193" customWidth="1"/>
    <col min="6" max="6" width="15.42578125" style="193" customWidth="1"/>
    <col min="7" max="11" width="14.7109375" style="193" customWidth="1"/>
    <col min="12" max="12" width="16.42578125" style="193" customWidth="1"/>
    <col min="13" max="39" width="11.42578125" style="193"/>
    <col min="40" max="40" width="12.7109375" style="193" customWidth="1"/>
    <col min="41" max="41" width="11.42578125" style="193"/>
    <col min="42" max="42" width="13" style="193" customWidth="1"/>
    <col min="43" max="43" width="15.85546875" style="193" customWidth="1"/>
    <col min="44" max="44" width="17.140625" style="193" customWidth="1"/>
    <col min="45" max="45" width="11.42578125" style="193"/>
    <col min="46" max="46" width="47" style="193" customWidth="1"/>
    <col min="47" max="47" width="11.42578125" style="193"/>
    <col min="48" max="48" width="14.5703125" style="193" customWidth="1"/>
    <col min="49" max="74" width="11.42578125" style="193" customWidth="1"/>
    <col min="75" max="76" width="49.140625" style="193" customWidth="1"/>
    <col min="77" max="78" width="49.140625" style="194" customWidth="1"/>
    <col min="79" max="87" width="49.140625" style="194" hidden="1" customWidth="1"/>
    <col min="88" max="94" width="49.140625" style="194" customWidth="1"/>
    <col min="95" max="96" width="11.42578125" style="194" customWidth="1"/>
    <col min="97" max="102" width="11.42578125" style="194"/>
    <col min="103" max="16384" width="11.42578125" style="193"/>
  </cols>
  <sheetData>
    <row r="1" spans="1:47" x14ac:dyDescent="0.2">
      <c r="A1" s="192" t="s">
        <v>0</v>
      </c>
    </row>
    <row r="2" spans="1:47" x14ac:dyDescent="0.2">
      <c r="A2" s="192" t="str">
        <f>CONCATENATE("COMUNA: ",[1]NOMBRE!B2," - ","( ",[1]NOMBRE!C2,[1]NOMBRE!D2,[1]NOMBRE!E2,[1]NOMBRE!F2,[1]NOMBRE!G2," )")</f>
        <v>COMUNA: Linares - ( 07401 )</v>
      </c>
    </row>
    <row r="3" spans="1:47" x14ac:dyDescent="0.2">
      <c r="A3" s="192" t="str">
        <f>CONCATENATE("ESTABLECIMIENTO/ESTRATEGIA: ",[1]NOMBRE!B3," - ","( ",[1]NOMBRE!C3,[1]NOMBRE!D3,[1]NOMBRE!E3,[1]NOMBRE!F3,[1]NOMBRE!G3,[1]NOMBRE!H3," )")</f>
        <v>ESTABLECIMIENTO/ESTRATEGIA: Hospital Presidente Carlos Ibáñez del Campo - ( 116108 )</v>
      </c>
    </row>
    <row r="4" spans="1:47" x14ac:dyDescent="0.2">
      <c r="A4" s="192" t="str">
        <f>CONCATENATE("MES: ",[1]NOMBRE!B6," - ","( ",[1]NOMBRE!C6,[1]NOMBRE!D6," )")</f>
        <v>MES: MARZO - ( 03 )</v>
      </c>
    </row>
    <row r="5" spans="1:47" x14ac:dyDescent="0.2">
      <c r="A5" s="192" t="str">
        <f>CONCATENATE("AÑO: ",[1]NOMBRE!B7)</f>
        <v>AÑO: 2017</v>
      </c>
    </row>
    <row r="6" spans="1:47" ht="15" x14ac:dyDescent="0.2">
      <c r="A6" s="1086" t="s">
        <v>92</v>
      </c>
      <c r="B6" s="1086"/>
      <c r="C6" s="1086"/>
      <c r="D6" s="1086"/>
      <c r="E6" s="1086"/>
      <c r="F6" s="1086"/>
      <c r="G6" s="1086"/>
      <c r="H6" s="1086"/>
      <c r="I6" s="1086"/>
      <c r="J6" s="1086"/>
      <c r="K6" s="1086"/>
      <c r="L6" s="1086"/>
      <c r="M6" s="1086"/>
      <c r="N6" s="1086"/>
      <c r="O6" s="47"/>
      <c r="P6" s="43"/>
      <c r="Q6" s="43"/>
      <c r="R6" s="43"/>
      <c r="S6" s="43"/>
      <c r="T6" s="43"/>
      <c r="U6" s="43"/>
      <c r="V6" s="43"/>
      <c r="W6" s="43"/>
      <c r="X6" s="43"/>
      <c r="Y6" s="43"/>
      <c r="Z6" s="43"/>
      <c r="AA6" s="43"/>
      <c r="AB6" s="43"/>
      <c r="AC6" s="43"/>
      <c r="AD6" s="43"/>
      <c r="AE6" s="43"/>
      <c r="AF6" s="43"/>
      <c r="AG6" s="43"/>
      <c r="AH6" s="43"/>
      <c r="AI6" s="43"/>
      <c r="AJ6" s="43"/>
      <c r="AK6" s="43"/>
      <c r="AL6" s="43"/>
      <c r="AM6" s="44"/>
      <c r="AN6" s="44"/>
      <c r="AO6" s="44"/>
    </row>
    <row r="7" spans="1:47" x14ac:dyDescent="0.2">
      <c r="A7" s="42"/>
      <c r="B7" s="42"/>
      <c r="C7" s="42"/>
      <c r="D7" s="42"/>
      <c r="E7" s="42"/>
      <c r="F7" s="42"/>
      <c r="G7" s="42"/>
      <c r="H7" s="42"/>
      <c r="I7" s="42"/>
      <c r="J7" s="42"/>
      <c r="K7" s="42"/>
      <c r="L7" s="42"/>
      <c r="M7" s="42"/>
      <c r="N7" s="42"/>
      <c r="O7" s="43"/>
      <c r="P7" s="43"/>
      <c r="Q7" s="43"/>
      <c r="R7" s="43"/>
      <c r="S7" s="43"/>
      <c r="T7" s="43"/>
      <c r="U7" s="43"/>
      <c r="V7" s="43"/>
      <c r="W7" s="43"/>
      <c r="X7" s="43"/>
      <c r="Y7" s="43"/>
      <c r="Z7" s="43"/>
      <c r="AA7" s="43"/>
      <c r="AB7" s="43"/>
      <c r="AC7" s="43"/>
      <c r="AD7" s="43"/>
      <c r="AE7" s="43"/>
      <c r="AF7" s="43"/>
      <c r="AG7" s="43"/>
      <c r="AH7" s="43"/>
      <c r="AI7" s="43"/>
      <c r="AJ7" s="43"/>
      <c r="AK7" s="43"/>
      <c r="AL7" s="43"/>
      <c r="AM7" s="44"/>
      <c r="AN7" s="44"/>
      <c r="AO7" s="44"/>
    </row>
    <row r="8" spans="1:47" x14ac:dyDescent="0.2">
      <c r="A8" s="48" t="s">
        <v>15</v>
      </c>
      <c r="B8" s="42"/>
      <c r="C8" s="42"/>
      <c r="D8" s="42"/>
      <c r="E8" s="42"/>
    </row>
    <row r="9" spans="1:47" x14ac:dyDescent="0.2">
      <c r="A9" s="50" t="s">
        <v>93</v>
      </c>
      <c r="B9" s="50"/>
      <c r="C9" s="1"/>
      <c r="AQ9" s="195"/>
      <c r="AR9" s="195"/>
      <c r="AS9" s="195"/>
      <c r="AT9" s="195"/>
      <c r="AU9" s="196"/>
    </row>
    <row r="10" spans="1:47" ht="14.25" customHeight="1" x14ac:dyDescent="0.2">
      <c r="A10" s="1100" t="s">
        <v>16</v>
      </c>
      <c r="B10" s="1103" t="s">
        <v>1</v>
      </c>
      <c r="C10" s="1104"/>
      <c r="D10" s="1105"/>
      <c r="E10" s="1109" t="s">
        <v>17</v>
      </c>
      <c r="F10" s="1110"/>
      <c r="G10" s="1110"/>
      <c r="H10" s="1110"/>
      <c r="I10" s="1110"/>
      <c r="J10" s="1110"/>
      <c r="K10" s="1110"/>
      <c r="L10" s="1110"/>
      <c r="M10" s="1110"/>
      <c r="N10" s="1110"/>
      <c r="O10" s="1110"/>
      <c r="P10" s="1110"/>
      <c r="Q10" s="1110"/>
      <c r="R10" s="1110"/>
      <c r="S10" s="1110"/>
      <c r="T10" s="1110"/>
      <c r="U10" s="1110"/>
      <c r="V10" s="1110"/>
      <c r="W10" s="1110"/>
      <c r="X10" s="1110"/>
      <c r="Y10" s="1110"/>
      <c r="Z10" s="1110"/>
      <c r="AA10" s="1110"/>
      <c r="AB10" s="1110"/>
      <c r="AC10" s="1110"/>
      <c r="AD10" s="1110"/>
      <c r="AE10" s="1110"/>
      <c r="AF10" s="1110"/>
      <c r="AG10" s="1110"/>
      <c r="AH10" s="1110"/>
      <c r="AI10" s="1110"/>
      <c r="AJ10" s="1110"/>
      <c r="AK10" s="1110"/>
      <c r="AL10" s="1110"/>
      <c r="AM10" s="1110"/>
      <c r="AN10" s="1110"/>
      <c r="AO10" s="1110"/>
      <c r="AP10" s="1111"/>
      <c r="AQ10" s="1136" t="s">
        <v>33</v>
      </c>
      <c r="AR10" s="1137"/>
      <c r="AS10" s="1137"/>
      <c r="AT10" s="1100" t="s">
        <v>13</v>
      </c>
      <c r="AU10" s="197"/>
    </row>
    <row r="11" spans="1:47" x14ac:dyDescent="0.2">
      <c r="A11" s="1101"/>
      <c r="B11" s="1106"/>
      <c r="C11" s="1107"/>
      <c r="D11" s="1108"/>
      <c r="E11" s="1095" t="s">
        <v>19</v>
      </c>
      <c r="F11" s="1096"/>
      <c r="G11" s="1095" t="s">
        <v>20</v>
      </c>
      <c r="H11" s="1096"/>
      <c r="I11" s="1151" t="s">
        <v>21</v>
      </c>
      <c r="J11" s="1152"/>
      <c r="K11" s="1151" t="s">
        <v>22</v>
      </c>
      <c r="L11" s="1152"/>
      <c r="M11" s="1151" t="s">
        <v>23</v>
      </c>
      <c r="N11" s="1152"/>
      <c r="O11" s="1095" t="s">
        <v>24</v>
      </c>
      <c r="P11" s="1096"/>
      <c r="Q11" s="1095" t="s">
        <v>25</v>
      </c>
      <c r="R11" s="1096"/>
      <c r="S11" s="1095" t="s">
        <v>26</v>
      </c>
      <c r="T11" s="1096"/>
      <c r="U11" s="1095" t="s">
        <v>27</v>
      </c>
      <c r="V11" s="1096"/>
      <c r="W11" s="1095" t="s">
        <v>2</v>
      </c>
      <c r="X11" s="1096"/>
      <c r="Y11" s="1095" t="s">
        <v>3</v>
      </c>
      <c r="Z11" s="1096"/>
      <c r="AA11" s="1095" t="s">
        <v>28</v>
      </c>
      <c r="AB11" s="1096"/>
      <c r="AC11" s="1095" t="s">
        <v>4</v>
      </c>
      <c r="AD11" s="1096"/>
      <c r="AE11" s="1095" t="s">
        <v>5</v>
      </c>
      <c r="AF11" s="1096"/>
      <c r="AG11" s="1095" t="s">
        <v>6</v>
      </c>
      <c r="AH11" s="1096"/>
      <c r="AI11" s="1095" t="s">
        <v>7</v>
      </c>
      <c r="AJ11" s="1096"/>
      <c r="AK11" s="1095" t="s">
        <v>8</v>
      </c>
      <c r="AL11" s="1096"/>
      <c r="AM11" s="1095" t="s">
        <v>9</v>
      </c>
      <c r="AN11" s="1096"/>
      <c r="AO11" s="1109" t="s">
        <v>10</v>
      </c>
      <c r="AP11" s="1111"/>
      <c r="AQ11" s="1145" t="s">
        <v>35</v>
      </c>
      <c r="AR11" s="1147" t="s">
        <v>36</v>
      </c>
      <c r="AS11" s="1149" t="s">
        <v>37</v>
      </c>
      <c r="AT11" s="1101"/>
    </row>
    <row r="12" spans="1:47" ht="21" customHeight="1" x14ac:dyDescent="0.2">
      <c r="A12" s="1102"/>
      <c r="B12" s="184" t="s">
        <v>94</v>
      </c>
      <c r="C12" s="184" t="s">
        <v>11</v>
      </c>
      <c r="D12" s="184" t="s">
        <v>12</v>
      </c>
      <c r="E12" s="39" t="s">
        <v>11</v>
      </c>
      <c r="F12" s="41" t="s">
        <v>12</v>
      </c>
      <c r="G12" s="39" t="s">
        <v>11</v>
      </c>
      <c r="H12" s="41" t="s">
        <v>12</v>
      </c>
      <c r="I12" s="39" t="s">
        <v>11</v>
      </c>
      <c r="J12" s="41" t="s">
        <v>12</v>
      </c>
      <c r="K12" s="39" t="s">
        <v>11</v>
      </c>
      <c r="L12" s="41" t="s">
        <v>12</v>
      </c>
      <c r="M12" s="39" t="s">
        <v>11</v>
      </c>
      <c r="N12" s="41" t="s">
        <v>12</v>
      </c>
      <c r="O12" s="39" t="s">
        <v>11</v>
      </c>
      <c r="P12" s="41" t="s">
        <v>12</v>
      </c>
      <c r="Q12" s="39" t="s">
        <v>11</v>
      </c>
      <c r="R12" s="41" t="s">
        <v>12</v>
      </c>
      <c r="S12" s="39" t="s">
        <v>11</v>
      </c>
      <c r="T12" s="41" t="s">
        <v>12</v>
      </c>
      <c r="U12" s="39" t="s">
        <v>11</v>
      </c>
      <c r="V12" s="41" t="s">
        <v>12</v>
      </c>
      <c r="W12" s="39" t="s">
        <v>11</v>
      </c>
      <c r="X12" s="41" t="s">
        <v>12</v>
      </c>
      <c r="Y12" s="39" t="s">
        <v>11</v>
      </c>
      <c r="Z12" s="41" t="s">
        <v>12</v>
      </c>
      <c r="AA12" s="39" t="s">
        <v>11</v>
      </c>
      <c r="AB12" s="41" t="s">
        <v>12</v>
      </c>
      <c r="AC12" s="39" t="s">
        <v>11</v>
      </c>
      <c r="AD12" s="41" t="s">
        <v>12</v>
      </c>
      <c r="AE12" s="39" t="s">
        <v>11</v>
      </c>
      <c r="AF12" s="41" t="s">
        <v>12</v>
      </c>
      <c r="AG12" s="39" t="s">
        <v>11</v>
      </c>
      <c r="AH12" s="41" t="s">
        <v>12</v>
      </c>
      <c r="AI12" s="39" t="s">
        <v>11</v>
      </c>
      <c r="AJ12" s="41" t="s">
        <v>12</v>
      </c>
      <c r="AK12" s="39" t="s">
        <v>11</v>
      </c>
      <c r="AL12" s="41" t="s">
        <v>12</v>
      </c>
      <c r="AM12" s="39" t="s">
        <v>11</v>
      </c>
      <c r="AN12" s="41" t="s">
        <v>12</v>
      </c>
      <c r="AO12" s="39" t="s">
        <v>11</v>
      </c>
      <c r="AP12" s="41" t="s">
        <v>12</v>
      </c>
      <c r="AQ12" s="1146"/>
      <c r="AR12" s="1148"/>
      <c r="AS12" s="1150"/>
      <c r="AT12" s="1102"/>
    </row>
    <row r="13" spans="1:47" x14ac:dyDescent="0.2">
      <c r="A13" s="2" t="s">
        <v>29</v>
      </c>
      <c r="B13" s="198">
        <f t="shared" ref="B13:B27" si="0">SUM(C13+D13)</f>
        <v>0</v>
      </c>
      <c r="C13" s="198">
        <f t="shared" ref="C13:D19" si="1">SUM(E13+G13+I13+K13+M13+O13+Q13+S13+U13+W13+Y13+AA13+AC13+AE13+AG13+AI13+AK13+AM13+AO13)</f>
        <v>0</v>
      </c>
      <c r="D13" s="198">
        <f t="shared" si="1"/>
        <v>0</v>
      </c>
      <c r="E13" s="4">
        <f>+Enero!E13+Febrero!E13+MARZO!E13+'Abril '!E13+'Mayo '!E13+Junio!E13+Julio!E13+Agosto!E13+Septiembre!E13+'Octubre '!E13+Noviembre!E13+'Diciembre '!E13</f>
        <v>0</v>
      </c>
      <c r="F13" s="4">
        <f>+Enero!F13+Febrero!F13+MARZO!F13+'Abril '!F13+'Mayo '!F13+Junio!F13+Julio!F13+Agosto!F13+Septiembre!F13+'Octubre '!F13+Noviembre!F13+'Diciembre '!F13</f>
        <v>0</v>
      </c>
      <c r="G13" s="4">
        <f>+Enero!G13+Febrero!G13+MARZO!G13+'Abril '!G13+'Mayo '!G13+Junio!G13+Julio!G13+Agosto!G13+Septiembre!G13+'Octubre '!G13+Noviembre!G13+'Diciembre '!G13</f>
        <v>0</v>
      </c>
      <c r="H13" s="4">
        <f>+Enero!H13+Febrero!H13+MARZO!H13+'Abril '!H13+'Mayo '!H13+Junio!H13+Julio!H13+Agosto!H13+Septiembre!H13+'Octubre '!H13+Noviembre!H13+'Diciembre '!H13</f>
        <v>0</v>
      </c>
      <c r="I13" s="4">
        <f>+Enero!I13+Febrero!I13+MARZO!I13+'Abril '!I13+'Mayo '!I13+Junio!I13+Julio!I13+Agosto!I13+Septiembre!I13+'Octubre '!I13+Noviembre!I13+'Diciembre '!I13</f>
        <v>0</v>
      </c>
      <c r="J13" s="4">
        <f>+Enero!J13+Febrero!J13+MARZO!J13+'Abril '!J13+'Mayo '!J13+Junio!J13+Julio!J13+Agosto!J13+Septiembre!J13+'Octubre '!J13+Noviembre!J13+'Diciembre '!J13</f>
        <v>0</v>
      </c>
      <c r="K13" s="4">
        <f>+Enero!K13+Febrero!K13+MARZO!K13+'Abril '!K13+'Mayo '!K13+Junio!K13+Julio!K13+Agosto!K13+Septiembre!K13+'Octubre '!K13+Noviembre!K13+'Diciembre '!K13</f>
        <v>0</v>
      </c>
      <c r="L13" s="4">
        <f>+Enero!L13+Febrero!L13+MARZO!L13+'Abril '!L13+'Mayo '!L13+Junio!L13+Julio!L13+Agosto!L13+Septiembre!L13+'Octubre '!L13+Noviembre!L13+'Diciembre '!L13</f>
        <v>0</v>
      </c>
      <c r="M13" s="4">
        <f>+Enero!M13+Febrero!M13+MARZO!M13+'Abril '!M13+'Mayo '!M13+Junio!M13+Julio!M13+Agosto!M13+Septiembre!M13+'Octubre '!M13+Noviembre!M13+'Diciembre '!M13</f>
        <v>0</v>
      </c>
      <c r="N13" s="4">
        <f>+Enero!N13+Febrero!N13+MARZO!N13+'Abril '!N13+'Mayo '!N13+Junio!N13+Julio!N13+Agosto!N13+Septiembre!N13+'Octubre '!N13+Noviembre!N13+'Diciembre '!N13</f>
        <v>0</v>
      </c>
      <c r="O13" s="4">
        <f>+Enero!O13+Febrero!O13+MARZO!O13+'Abril '!O13+'Mayo '!O13+Junio!O13+Julio!O13+Agosto!O13+Septiembre!O13+'Octubre '!O13+Noviembre!O13+'Diciembre '!O13</f>
        <v>0</v>
      </c>
      <c r="P13" s="4">
        <f>+Enero!P13+Febrero!P13+MARZO!P13+'Abril '!P13+'Mayo '!P13+Junio!P13+Julio!P13+Agosto!P13+Septiembre!P13+'Octubre '!P13+Noviembre!P13+'Diciembre '!P13</f>
        <v>0</v>
      </c>
      <c r="Q13" s="4">
        <f>+Enero!Q13+Febrero!Q13+MARZO!Q13+'Abril '!Q13+'Mayo '!Q13+Junio!Q13+Julio!Q13+Agosto!Q13+Septiembre!Q13+'Octubre '!Q13+Noviembre!Q13+'Diciembre '!Q13</f>
        <v>0</v>
      </c>
      <c r="R13" s="4">
        <f>+Enero!R13+Febrero!R13+MARZO!R13+'Abril '!R13+'Mayo '!R13+Junio!R13+Julio!R13+Agosto!R13+Septiembre!R13+'Octubre '!R13+Noviembre!R13+'Diciembre '!R13</f>
        <v>0</v>
      </c>
      <c r="S13" s="4">
        <f>+Enero!S13+Febrero!S13+MARZO!S13+'Abril '!S13+'Mayo '!S13+Junio!S13+Julio!S13+Agosto!S13+Septiembre!S13+'Octubre '!S13+Noviembre!S13+'Diciembre '!S13</f>
        <v>0</v>
      </c>
      <c r="T13" s="4">
        <f>+Enero!T13+Febrero!T13+MARZO!T13+'Abril '!T13+'Mayo '!T13+Junio!T13+Julio!T13+Agosto!T13+Septiembre!T13+'Octubre '!T13+Noviembre!T13+'Diciembre '!T13</f>
        <v>0</v>
      </c>
      <c r="U13" s="4">
        <f>+Enero!U13+Febrero!U13+MARZO!U13+'Abril '!U13+'Mayo '!U13+Junio!U13+Julio!U13+Agosto!U13+Septiembre!U13+'Octubre '!U13+Noviembre!U13+'Diciembre '!U13</f>
        <v>0</v>
      </c>
      <c r="V13" s="4">
        <f>+Enero!V13+Febrero!V13+MARZO!V13+'Abril '!V13+'Mayo '!V13+Junio!V13+Julio!V13+Agosto!V13+Septiembre!V13+'Octubre '!V13+Noviembre!V13+'Diciembre '!V13</f>
        <v>0</v>
      </c>
      <c r="W13" s="4">
        <f>+Enero!W13+Febrero!W13+MARZO!W13+'Abril '!W13+'Mayo '!W13+Junio!W13+Julio!W13+Agosto!W13+Septiembre!W13+'Octubre '!W13+Noviembre!W13+'Diciembre '!W13</f>
        <v>0</v>
      </c>
      <c r="X13" s="4">
        <f>+Enero!X13+Febrero!X13+MARZO!X13+'Abril '!X13+'Mayo '!X13+Junio!X13+Julio!X13+Agosto!X13+Septiembre!X13+'Octubre '!X13+Noviembre!X13+'Diciembre '!X13</f>
        <v>0</v>
      </c>
      <c r="Y13" s="4">
        <f>+Enero!Y13+Febrero!Y13+MARZO!Y13+'Abril '!Y13+'Mayo '!Y13+Junio!Y13+Julio!Y13+Agosto!Y13+Septiembre!Y13+'Octubre '!Y13+Noviembre!Y13+'Diciembre '!Y13</f>
        <v>0</v>
      </c>
      <c r="Z13" s="4">
        <f>+Enero!Z13+Febrero!Z13+MARZO!Z13+'Abril '!Z13+'Mayo '!Z13+Junio!Z13+Julio!Z13+Agosto!Z13+Septiembre!Z13+'Octubre '!Z13+Noviembre!Z13+'Diciembre '!Z13</f>
        <v>0</v>
      </c>
      <c r="AA13" s="4">
        <f>+Enero!AA13+Febrero!AA13+MARZO!AA13+'Abril '!AA13+'Mayo '!AA13+Junio!AA13+Julio!AA13+Agosto!AA13+Septiembre!AA13+'Octubre '!AA13+Noviembre!AA13+'Diciembre '!AA13</f>
        <v>0</v>
      </c>
      <c r="AB13" s="4">
        <f>+Enero!AB13+Febrero!AB13+MARZO!AB13+'Abril '!AB13+'Mayo '!AB13+Junio!AB13+Julio!AB13+Agosto!AB13+Septiembre!AB13+'Octubre '!AB13+Noviembre!AB13+'Diciembre '!AB13</f>
        <v>0</v>
      </c>
      <c r="AC13" s="4">
        <f>+Enero!AC13+Febrero!AC13+MARZO!AC13+'Abril '!AC13+'Mayo '!AC13+Junio!AC13+Julio!AC13+Agosto!AC13+Septiembre!AC13+'Octubre '!AC13+Noviembre!AC13+'Diciembre '!AC13</f>
        <v>0</v>
      </c>
      <c r="AD13" s="4">
        <f>+Enero!AD13+Febrero!AD13+MARZO!AD13+'Abril '!AD13+'Mayo '!AD13+Junio!AD13+Julio!AD13+Agosto!AD13+Septiembre!AD13+'Octubre '!AD13+Noviembre!AD13+'Diciembre '!AD13</f>
        <v>0</v>
      </c>
      <c r="AE13" s="4">
        <f>+Enero!AE13+Febrero!AE13+MARZO!AE13+'Abril '!AE13+'Mayo '!AE13+Junio!AE13+Julio!AE13+Agosto!AE13+Septiembre!AE13+'Octubre '!AE13+Noviembre!AE13+'Diciembre '!AE13</f>
        <v>0</v>
      </c>
      <c r="AF13" s="4">
        <f>+Enero!AF13+Febrero!AF13+MARZO!AF13+'Abril '!AF13+'Mayo '!AF13+Junio!AF13+Julio!AF13+Agosto!AF13+Septiembre!AF13+'Octubre '!AF13+Noviembre!AF13+'Diciembre '!AF13</f>
        <v>0</v>
      </c>
      <c r="AG13" s="4">
        <f>+Enero!AG13+Febrero!AG13+MARZO!AG13+'Abril '!AG13+'Mayo '!AG13+Junio!AG13+Julio!AG13+Agosto!AG13+Septiembre!AG13+'Octubre '!AG13+Noviembre!AG13+'Diciembre '!AG13</f>
        <v>0</v>
      </c>
      <c r="AH13" s="4">
        <f>+Enero!AH13+Febrero!AH13+MARZO!AH13+'Abril '!AH13+'Mayo '!AH13+Junio!AH13+Julio!AH13+Agosto!AH13+Septiembre!AH13+'Octubre '!AH13+Noviembre!AH13+'Diciembre '!AH13</f>
        <v>0</v>
      </c>
      <c r="AI13" s="4">
        <f>+Enero!AI13+Febrero!AI13+MARZO!AI13+'Abril '!AI13+'Mayo '!AI13+Junio!AI13+Julio!AI13+Agosto!AI13+Septiembre!AI13+'Octubre '!AI13+Noviembre!AI13+'Diciembre '!AI13</f>
        <v>0</v>
      </c>
      <c r="AJ13" s="4">
        <f>+Enero!AJ13+Febrero!AJ13+MARZO!AJ13+'Abril '!AJ13+'Mayo '!AJ13+Junio!AJ13+Julio!AJ13+Agosto!AJ13+Septiembre!AJ13+'Octubre '!AJ13+Noviembre!AJ13+'Diciembre '!AJ13</f>
        <v>0</v>
      </c>
      <c r="AK13" s="4">
        <f>+Enero!AK13+Febrero!AK13+MARZO!AK13+'Abril '!AK13+'Mayo '!AK13+Junio!AK13+Julio!AK13+Agosto!AK13+Septiembre!AK13+'Octubre '!AK13+Noviembre!AK13+'Diciembre '!AK13</f>
        <v>0</v>
      </c>
      <c r="AL13" s="4">
        <f>+Enero!AL13+Febrero!AL13+MARZO!AL13+'Abril '!AL13+'Mayo '!AL13+Junio!AL13+Julio!AL13+Agosto!AL13+Septiembre!AL13+'Octubre '!AL13+Noviembre!AL13+'Diciembre '!AL13</f>
        <v>0</v>
      </c>
      <c r="AM13" s="4">
        <f>+Enero!AM13+Febrero!AM13+MARZO!AM13+'Abril '!AM13+'Mayo '!AM13+Junio!AM13+Julio!AM13+Agosto!AM13+Septiembre!AM13+'Octubre '!AM13+Noviembre!AM13+'Diciembre '!AM13</f>
        <v>0</v>
      </c>
      <c r="AN13" s="4">
        <f>+Enero!AN13+Febrero!AN13+MARZO!AN13+'Abril '!AN13+'Mayo '!AN13+Junio!AN13+Julio!AN13+Agosto!AN13+Septiembre!AN13+'Octubre '!AN13+Noviembre!AN13+'Diciembre '!AN13</f>
        <v>0</v>
      </c>
      <c r="AO13" s="4">
        <f>+Enero!AO13+Febrero!AO13+MARZO!AO13+'Abril '!AO13+'Mayo '!AO13+Junio!AO13+Julio!AO13+Agosto!AO13+Septiembre!AO13+'Octubre '!AO13+Noviembre!AO13+'Diciembre '!AO13</f>
        <v>0</v>
      </c>
      <c r="AP13" s="4">
        <f>+Enero!AP13+Febrero!AP13+MARZO!AP13+'Abril '!AP13+'Mayo '!AP13+Junio!AP13+Julio!AP13+Agosto!AP13+Septiembre!AP13+'Octubre '!AP13+Noviembre!AP13+'Diciembre '!AP13</f>
        <v>0</v>
      </c>
      <c r="AQ13" s="4">
        <f>+Enero!AQ13+Febrero!AQ13+MARZO!AQ13+'Abril '!AQ13+'Mayo '!AQ13+Junio!AQ13+Julio!AQ13+Agosto!AQ13+Septiembre!AQ13+'Octubre '!AQ13+Noviembre!AQ13+'Diciembre '!AQ13</f>
        <v>0</v>
      </c>
      <c r="AR13" s="4">
        <f>+Enero!AR13+Febrero!AR13+MARZO!AR13+'Abril '!AR13+'Mayo '!AR13+Junio!AR13+Julio!AR13+Agosto!AR13+Septiembre!AR13+'Octubre '!AR13+Noviembre!AR13+'Diciembre '!AR13</f>
        <v>0</v>
      </c>
      <c r="AS13" s="4">
        <f>+Enero!AS13+Febrero!AS13+MARZO!AS13+'Abril '!AS13+'Mayo '!AS13+Junio!AS13+Julio!AS13+Agosto!AS13+Septiembre!AS13+'Octubre '!AS13+Noviembre!AS13+'Diciembre '!AS13</f>
        <v>0</v>
      </c>
      <c r="AT13" s="4">
        <f>+Enero!AT13+Febrero!AT13+MARZO!AT13+'Abril '!AT13+'Mayo '!AT13+Junio!AT13+Julio!AT13+Agosto!AT13+Septiembre!AT13+'Octubre '!AT13+Noviembre!AT13+'Diciembre '!AT13</f>
        <v>0</v>
      </c>
      <c r="AU13" s="194"/>
    </row>
    <row r="14" spans="1:47" x14ac:dyDescent="0.2">
      <c r="A14" s="54" t="s">
        <v>30</v>
      </c>
      <c r="B14" s="200">
        <f t="shared" si="0"/>
        <v>0</v>
      </c>
      <c r="C14" s="200">
        <f t="shared" si="1"/>
        <v>0</v>
      </c>
      <c r="D14" s="201">
        <f t="shared" si="1"/>
        <v>0</v>
      </c>
      <c r="E14" s="4">
        <f>+Enero!E14+Febrero!E14+MARZO!E14+'Abril '!E14+'Mayo '!E14+Junio!E14+Julio!E14+Agosto!E14+Septiembre!E14+'Octubre '!E14+Noviembre!E14+'Diciembre '!E14</f>
        <v>0</v>
      </c>
      <c r="F14" s="4">
        <f>+Enero!F14+Febrero!F14+MARZO!F14+'Abril '!F14+'Mayo '!F14+Junio!F14+Julio!F14+Agosto!F14+Septiembre!F14+'Octubre '!F14+Noviembre!F14+'Diciembre '!F14</f>
        <v>0</v>
      </c>
      <c r="G14" s="4">
        <f>+Enero!G14+Febrero!G14+MARZO!G14+'Abril '!G14+'Mayo '!G14+Junio!G14+Julio!G14+Agosto!G14+Septiembre!G14+'Octubre '!G14+Noviembre!G14+'Diciembre '!G14</f>
        <v>0</v>
      </c>
      <c r="H14" s="4">
        <f>+Enero!H14+Febrero!H14+MARZO!H14+'Abril '!H14+'Mayo '!H14+Junio!H14+Julio!H14+Agosto!H14+Septiembre!H14+'Octubre '!H14+Noviembre!H14+'Diciembre '!H14</f>
        <v>0</v>
      </c>
      <c r="I14" s="4">
        <f>+Enero!I14+Febrero!I14+MARZO!I14+'Abril '!I14+'Mayo '!I14+Junio!I14+Julio!I14+Agosto!I14+Septiembre!I14+'Octubre '!I14+Noviembre!I14+'Diciembre '!I14</f>
        <v>0</v>
      </c>
      <c r="J14" s="4">
        <f>+Enero!J14+Febrero!J14+MARZO!J14+'Abril '!J14+'Mayo '!J14+Junio!J14+Julio!J14+Agosto!J14+Septiembre!J14+'Octubre '!J14+Noviembre!J14+'Diciembre '!J14</f>
        <v>0</v>
      </c>
      <c r="K14" s="4">
        <f>+Enero!K14+Febrero!K14+MARZO!K14+'Abril '!K14+'Mayo '!K14+Junio!K14+Julio!K14+Agosto!K14+Septiembre!K14+'Octubre '!K14+Noviembre!K14+'Diciembre '!K14</f>
        <v>0</v>
      </c>
      <c r="L14" s="4">
        <f>+Enero!L14+Febrero!L14+MARZO!L14+'Abril '!L14+'Mayo '!L14+Junio!L14+Julio!L14+Agosto!L14+Septiembre!L14+'Octubre '!L14+Noviembre!L14+'Diciembre '!L14</f>
        <v>0</v>
      </c>
      <c r="M14" s="4">
        <f>+Enero!M14+Febrero!M14+MARZO!M14+'Abril '!M14+'Mayo '!M14+Junio!M14+Julio!M14+Agosto!M14+Septiembre!M14+'Octubre '!M14+Noviembre!M14+'Diciembre '!M14</f>
        <v>0</v>
      </c>
      <c r="N14" s="4">
        <f>+Enero!N14+Febrero!N14+MARZO!N14+'Abril '!N14+'Mayo '!N14+Junio!N14+Julio!N14+Agosto!N14+Septiembre!N14+'Octubre '!N14+Noviembre!N14+'Diciembre '!N14</f>
        <v>0</v>
      </c>
      <c r="O14" s="4">
        <f>+Enero!O14+Febrero!O14+MARZO!O14+'Abril '!O14+'Mayo '!O14+Junio!O14+Julio!O14+Agosto!O14+Septiembre!O14+'Octubre '!O14+Noviembre!O14+'Diciembre '!O14</f>
        <v>0</v>
      </c>
      <c r="P14" s="4">
        <f>+Enero!P14+Febrero!P14+MARZO!P14+'Abril '!P14+'Mayo '!P14+Junio!P14+Julio!P14+Agosto!P14+Septiembre!P14+'Octubre '!P14+Noviembre!P14+'Diciembre '!P14</f>
        <v>0</v>
      </c>
      <c r="Q14" s="4">
        <f>+Enero!Q14+Febrero!Q14+MARZO!Q14+'Abril '!Q14+'Mayo '!Q14+Junio!Q14+Julio!Q14+Agosto!Q14+Septiembre!Q14+'Octubre '!Q14+Noviembre!Q14+'Diciembre '!Q14</f>
        <v>0</v>
      </c>
      <c r="R14" s="4">
        <f>+Enero!R14+Febrero!R14+MARZO!R14+'Abril '!R14+'Mayo '!R14+Junio!R14+Julio!R14+Agosto!R14+Septiembre!R14+'Octubre '!R14+Noviembre!R14+'Diciembre '!R14</f>
        <v>0</v>
      </c>
      <c r="S14" s="4">
        <f>+Enero!S14+Febrero!S14+MARZO!S14+'Abril '!S14+'Mayo '!S14+Junio!S14+Julio!S14+Agosto!S14+Septiembre!S14+'Octubre '!S14+Noviembre!S14+'Diciembre '!S14</f>
        <v>0</v>
      </c>
      <c r="T14" s="4">
        <f>+Enero!T14+Febrero!T14+MARZO!T14+'Abril '!T14+'Mayo '!T14+Junio!T14+Julio!T14+Agosto!T14+Septiembre!T14+'Octubre '!T14+Noviembre!T14+'Diciembre '!T14</f>
        <v>0</v>
      </c>
      <c r="U14" s="4">
        <f>+Enero!U14+Febrero!U14+MARZO!U14+'Abril '!U14+'Mayo '!U14+Junio!U14+Julio!U14+Agosto!U14+Septiembre!U14+'Octubre '!U14+Noviembre!U14+'Diciembre '!U14</f>
        <v>0</v>
      </c>
      <c r="V14" s="4">
        <f>+Enero!V14+Febrero!V14+MARZO!V14+'Abril '!V14+'Mayo '!V14+Junio!V14+Julio!V14+Agosto!V14+Septiembre!V14+'Octubre '!V14+Noviembre!V14+'Diciembre '!V14</f>
        <v>0</v>
      </c>
      <c r="W14" s="4">
        <f>+Enero!W14+Febrero!W14+MARZO!W14+'Abril '!W14+'Mayo '!W14+Junio!W14+Julio!W14+Agosto!W14+Septiembre!W14+'Octubre '!W14+Noviembre!W14+'Diciembre '!W14</f>
        <v>0</v>
      </c>
      <c r="X14" s="4">
        <f>+Enero!X14+Febrero!X14+MARZO!X14+'Abril '!X14+'Mayo '!X14+Junio!X14+Julio!X14+Agosto!X14+Septiembre!X14+'Octubre '!X14+Noviembre!X14+'Diciembre '!X14</f>
        <v>0</v>
      </c>
      <c r="Y14" s="4">
        <f>+Enero!Y14+Febrero!Y14+MARZO!Y14+'Abril '!Y14+'Mayo '!Y14+Junio!Y14+Julio!Y14+Agosto!Y14+Septiembre!Y14+'Octubre '!Y14+Noviembre!Y14+'Diciembre '!Y14</f>
        <v>0</v>
      </c>
      <c r="Z14" s="4">
        <f>+Enero!Z14+Febrero!Z14+MARZO!Z14+'Abril '!Z14+'Mayo '!Z14+Junio!Z14+Julio!Z14+Agosto!Z14+Septiembre!Z14+'Octubre '!Z14+Noviembre!Z14+'Diciembre '!Z14</f>
        <v>0</v>
      </c>
      <c r="AA14" s="4">
        <f>+Enero!AA14+Febrero!AA14+MARZO!AA14+'Abril '!AA14+'Mayo '!AA14+Junio!AA14+Julio!AA14+Agosto!AA14+Septiembre!AA14+'Octubre '!AA14+Noviembre!AA14+'Diciembre '!AA14</f>
        <v>0</v>
      </c>
      <c r="AB14" s="4">
        <f>+Enero!AB14+Febrero!AB14+MARZO!AB14+'Abril '!AB14+'Mayo '!AB14+Junio!AB14+Julio!AB14+Agosto!AB14+Septiembre!AB14+'Octubre '!AB14+Noviembre!AB14+'Diciembre '!AB14</f>
        <v>0</v>
      </c>
      <c r="AC14" s="4">
        <f>+Enero!AC14+Febrero!AC14+MARZO!AC14+'Abril '!AC14+'Mayo '!AC14+Junio!AC14+Julio!AC14+Agosto!AC14+Septiembre!AC14+'Octubre '!AC14+Noviembre!AC14+'Diciembre '!AC14</f>
        <v>0</v>
      </c>
      <c r="AD14" s="4">
        <f>+Enero!AD14+Febrero!AD14+MARZO!AD14+'Abril '!AD14+'Mayo '!AD14+Junio!AD14+Julio!AD14+Agosto!AD14+Septiembre!AD14+'Octubre '!AD14+Noviembre!AD14+'Diciembre '!AD14</f>
        <v>0</v>
      </c>
      <c r="AE14" s="4">
        <f>+Enero!AE14+Febrero!AE14+MARZO!AE14+'Abril '!AE14+'Mayo '!AE14+Junio!AE14+Julio!AE14+Agosto!AE14+Septiembre!AE14+'Octubre '!AE14+Noviembre!AE14+'Diciembre '!AE14</f>
        <v>0</v>
      </c>
      <c r="AF14" s="4">
        <f>+Enero!AF14+Febrero!AF14+MARZO!AF14+'Abril '!AF14+'Mayo '!AF14+Junio!AF14+Julio!AF14+Agosto!AF14+Septiembre!AF14+'Octubre '!AF14+Noviembre!AF14+'Diciembre '!AF14</f>
        <v>0</v>
      </c>
      <c r="AG14" s="4">
        <f>+Enero!AG14+Febrero!AG14+MARZO!AG14+'Abril '!AG14+'Mayo '!AG14+Junio!AG14+Julio!AG14+Agosto!AG14+Septiembre!AG14+'Octubre '!AG14+Noviembre!AG14+'Diciembre '!AG14</f>
        <v>0</v>
      </c>
      <c r="AH14" s="4">
        <f>+Enero!AH14+Febrero!AH14+MARZO!AH14+'Abril '!AH14+'Mayo '!AH14+Junio!AH14+Julio!AH14+Agosto!AH14+Septiembre!AH14+'Octubre '!AH14+Noviembre!AH14+'Diciembre '!AH14</f>
        <v>0</v>
      </c>
      <c r="AI14" s="4">
        <f>+Enero!AI14+Febrero!AI14+MARZO!AI14+'Abril '!AI14+'Mayo '!AI14+Junio!AI14+Julio!AI14+Agosto!AI14+Septiembre!AI14+'Octubre '!AI14+Noviembre!AI14+'Diciembre '!AI14</f>
        <v>0</v>
      </c>
      <c r="AJ14" s="4">
        <f>+Enero!AJ14+Febrero!AJ14+MARZO!AJ14+'Abril '!AJ14+'Mayo '!AJ14+Junio!AJ14+Julio!AJ14+Agosto!AJ14+Septiembre!AJ14+'Octubre '!AJ14+Noviembre!AJ14+'Diciembre '!AJ14</f>
        <v>0</v>
      </c>
      <c r="AK14" s="4">
        <f>+Enero!AK14+Febrero!AK14+MARZO!AK14+'Abril '!AK14+'Mayo '!AK14+Junio!AK14+Julio!AK14+Agosto!AK14+Septiembre!AK14+'Octubre '!AK14+Noviembre!AK14+'Diciembre '!AK14</f>
        <v>0</v>
      </c>
      <c r="AL14" s="4">
        <f>+Enero!AL14+Febrero!AL14+MARZO!AL14+'Abril '!AL14+'Mayo '!AL14+Junio!AL14+Julio!AL14+Agosto!AL14+Septiembre!AL14+'Octubre '!AL14+Noviembre!AL14+'Diciembre '!AL14</f>
        <v>0</v>
      </c>
      <c r="AM14" s="4">
        <f>+Enero!AM14+Febrero!AM14+MARZO!AM14+'Abril '!AM14+'Mayo '!AM14+Junio!AM14+Julio!AM14+Agosto!AM14+Septiembre!AM14+'Octubre '!AM14+Noviembre!AM14+'Diciembre '!AM14</f>
        <v>0</v>
      </c>
      <c r="AN14" s="4">
        <f>+Enero!AN14+Febrero!AN14+MARZO!AN14+'Abril '!AN14+'Mayo '!AN14+Junio!AN14+Julio!AN14+Agosto!AN14+Septiembre!AN14+'Octubre '!AN14+Noviembre!AN14+'Diciembre '!AN14</f>
        <v>0</v>
      </c>
      <c r="AO14" s="4">
        <f>+Enero!AO14+Febrero!AO14+MARZO!AO14+'Abril '!AO14+'Mayo '!AO14+Junio!AO14+Julio!AO14+Agosto!AO14+Septiembre!AO14+'Octubre '!AO14+Noviembre!AO14+'Diciembre '!AO14</f>
        <v>0</v>
      </c>
      <c r="AP14" s="4">
        <f>+Enero!AP14+Febrero!AP14+MARZO!AP14+'Abril '!AP14+'Mayo '!AP14+Junio!AP14+Julio!AP14+Agosto!AP14+Septiembre!AP14+'Octubre '!AP14+Noviembre!AP14+'Diciembre '!AP14</f>
        <v>0</v>
      </c>
      <c r="AQ14" s="4">
        <f>+Enero!AQ14+Febrero!AQ14+MARZO!AQ14+'Abril '!AQ14+'Mayo '!AQ14+Junio!AQ14+Julio!AQ14+Agosto!AQ14+Septiembre!AQ14+'Octubre '!AQ14+Noviembre!AQ14+'Diciembre '!AQ14</f>
        <v>0</v>
      </c>
      <c r="AR14" s="4">
        <f>+Enero!AR14+Febrero!AR14+MARZO!AR14+'Abril '!AR14+'Mayo '!AR14+Junio!AR14+Julio!AR14+Agosto!AR14+Septiembre!AR14+'Octubre '!AR14+Noviembre!AR14+'Diciembre '!AR14</f>
        <v>0</v>
      </c>
      <c r="AS14" s="4">
        <f>+Enero!AS14+Febrero!AS14+MARZO!AS14+'Abril '!AS14+'Mayo '!AS14+Junio!AS14+Julio!AS14+Agosto!AS14+Septiembre!AS14+'Octubre '!AS14+Noviembre!AS14+'Diciembre '!AS14</f>
        <v>0</v>
      </c>
      <c r="AT14" s="4">
        <f>+Enero!AT14+Febrero!AT14+MARZO!AT14+'Abril '!AT14+'Mayo '!AT14+Junio!AT14+Julio!AT14+Agosto!AT14+Septiembre!AT14+'Octubre '!AT14+Noviembre!AT14+'Diciembre '!AT14</f>
        <v>0</v>
      </c>
      <c r="AU14" s="194"/>
    </row>
    <row r="15" spans="1:47" ht="21" x14ac:dyDescent="0.2">
      <c r="A15" s="55" t="s">
        <v>95</v>
      </c>
      <c r="B15" s="204">
        <f t="shared" si="0"/>
        <v>0</v>
      </c>
      <c r="C15" s="204">
        <f t="shared" si="1"/>
        <v>0</v>
      </c>
      <c r="D15" s="205">
        <f t="shared" si="1"/>
        <v>0</v>
      </c>
      <c r="E15" s="4">
        <f>+Enero!E15+Febrero!E15+MARZO!E15+'Abril '!E15+'Mayo '!E15+Junio!E15+Julio!E15+Agosto!E15+Septiembre!E15+'Octubre '!E15+Noviembre!E15+'Diciembre '!E15</f>
        <v>0</v>
      </c>
      <c r="F15" s="4">
        <f>+Enero!F15+Febrero!F15+MARZO!F15+'Abril '!F15+'Mayo '!F15+Junio!F15+Julio!F15+Agosto!F15+Septiembre!F15+'Octubre '!F15+Noviembre!F15+'Diciembre '!F15</f>
        <v>0</v>
      </c>
      <c r="G15" s="4">
        <f>+Enero!G15+Febrero!G15+MARZO!G15+'Abril '!G15+'Mayo '!G15+Junio!G15+Julio!G15+Agosto!G15+Septiembre!G15+'Octubre '!G15+Noviembre!G15+'Diciembre '!G15</f>
        <v>0</v>
      </c>
      <c r="H15" s="4">
        <f>+Enero!H15+Febrero!H15+MARZO!H15+'Abril '!H15+'Mayo '!H15+Junio!H15+Julio!H15+Agosto!H15+Septiembre!H15+'Octubre '!H15+Noviembre!H15+'Diciembre '!H15</f>
        <v>0</v>
      </c>
      <c r="I15" s="4">
        <f>+Enero!I15+Febrero!I15+MARZO!I15+'Abril '!I15+'Mayo '!I15+Junio!I15+Julio!I15+Agosto!I15+Septiembre!I15+'Octubre '!I15+Noviembre!I15+'Diciembre '!I15</f>
        <v>0</v>
      </c>
      <c r="J15" s="4">
        <f>+Enero!J15+Febrero!J15+MARZO!J15+'Abril '!J15+'Mayo '!J15+Junio!J15+Julio!J15+Agosto!J15+Septiembre!J15+'Octubre '!J15+Noviembre!J15+'Diciembre '!J15</f>
        <v>0</v>
      </c>
      <c r="K15" s="4">
        <f>+Enero!K15+Febrero!K15+MARZO!K15+'Abril '!K15+'Mayo '!K15+Junio!K15+Julio!K15+Agosto!K15+Septiembre!K15+'Octubre '!K15+Noviembre!K15+'Diciembre '!K15</f>
        <v>0</v>
      </c>
      <c r="L15" s="4">
        <f>+Enero!L15+Febrero!L15+MARZO!L15+'Abril '!L15+'Mayo '!L15+Junio!L15+Julio!L15+Agosto!L15+Septiembre!L15+'Octubre '!L15+Noviembre!L15+'Diciembre '!L15</f>
        <v>0</v>
      </c>
      <c r="M15" s="4">
        <f>+Enero!M15+Febrero!M15+MARZO!M15+'Abril '!M15+'Mayo '!M15+Junio!M15+Julio!M15+Agosto!M15+Septiembre!M15+'Octubre '!M15+Noviembre!M15+'Diciembre '!M15</f>
        <v>0</v>
      </c>
      <c r="N15" s="4">
        <f>+Enero!N15+Febrero!N15+MARZO!N15+'Abril '!N15+'Mayo '!N15+Junio!N15+Julio!N15+Agosto!N15+Septiembre!N15+'Octubre '!N15+Noviembre!N15+'Diciembre '!N15</f>
        <v>0</v>
      </c>
      <c r="O15" s="4">
        <f>+Enero!O15+Febrero!O15+MARZO!O15+'Abril '!O15+'Mayo '!O15+Junio!O15+Julio!O15+Agosto!O15+Septiembre!O15+'Octubre '!O15+Noviembre!O15+'Diciembre '!O15</f>
        <v>0</v>
      </c>
      <c r="P15" s="4">
        <f>+Enero!P15+Febrero!P15+MARZO!P15+'Abril '!P15+'Mayo '!P15+Junio!P15+Julio!P15+Agosto!P15+Septiembre!P15+'Octubre '!P15+Noviembre!P15+'Diciembre '!P15</f>
        <v>0</v>
      </c>
      <c r="Q15" s="4">
        <f>+Enero!Q15+Febrero!Q15+MARZO!Q15+'Abril '!Q15+'Mayo '!Q15+Junio!Q15+Julio!Q15+Agosto!Q15+Septiembre!Q15+'Octubre '!Q15+Noviembre!Q15+'Diciembre '!Q15</f>
        <v>0</v>
      </c>
      <c r="R15" s="4">
        <f>+Enero!R15+Febrero!R15+MARZO!R15+'Abril '!R15+'Mayo '!R15+Junio!R15+Julio!R15+Agosto!R15+Septiembre!R15+'Octubre '!R15+Noviembre!R15+'Diciembre '!R15</f>
        <v>0</v>
      </c>
      <c r="S15" s="4">
        <f>+Enero!S15+Febrero!S15+MARZO!S15+'Abril '!S15+'Mayo '!S15+Junio!S15+Julio!S15+Agosto!S15+Septiembre!S15+'Octubre '!S15+Noviembre!S15+'Diciembre '!S15</f>
        <v>0</v>
      </c>
      <c r="T15" s="4">
        <f>+Enero!T15+Febrero!T15+MARZO!T15+'Abril '!T15+'Mayo '!T15+Junio!T15+Julio!T15+Agosto!T15+Septiembre!T15+'Octubre '!T15+Noviembre!T15+'Diciembre '!T15</f>
        <v>0</v>
      </c>
      <c r="U15" s="4">
        <f>+Enero!U15+Febrero!U15+MARZO!U15+'Abril '!U15+'Mayo '!U15+Junio!U15+Julio!U15+Agosto!U15+Septiembre!U15+'Octubre '!U15+Noviembre!U15+'Diciembre '!U15</f>
        <v>0</v>
      </c>
      <c r="V15" s="4">
        <f>+Enero!V15+Febrero!V15+MARZO!V15+'Abril '!V15+'Mayo '!V15+Junio!V15+Julio!V15+Agosto!V15+Septiembre!V15+'Octubre '!V15+Noviembre!V15+'Diciembre '!V15</f>
        <v>0</v>
      </c>
      <c r="W15" s="4">
        <f>+Enero!W15+Febrero!W15+MARZO!W15+'Abril '!W15+'Mayo '!W15+Junio!W15+Julio!W15+Agosto!W15+Septiembre!W15+'Octubre '!W15+Noviembre!W15+'Diciembre '!W15</f>
        <v>0</v>
      </c>
      <c r="X15" s="4">
        <f>+Enero!X15+Febrero!X15+MARZO!X15+'Abril '!X15+'Mayo '!X15+Junio!X15+Julio!X15+Agosto!X15+Septiembre!X15+'Octubre '!X15+Noviembre!X15+'Diciembre '!X15</f>
        <v>0</v>
      </c>
      <c r="Y15" s="4">
        <f>+Enero!Y15+Febrero!Y15+MARZO!Y15+'Abril '!Y15+'Mayo '!Y15+Junio!Y15+Julio!Y15+Agosto!Y15+Septiembre!Y15+'Octubre '!Y15+Noviembre!Y15+'Diciembre '!Y15</f>
        <v>0</v>
      </c>
      <c r="Z15" s="4">
        <f>+Enero!Z15+Febrero!Z15+MARZO!Z15+'Abril '!Z15+'Mayo '!Z15+Junio!Z15+Julio!Z15+Agosto!Z15+Septiembre!Z15+'Octubre '!Z15+Noviembre!Z15+'Diciembre '!Z15</f>
        <v>0</v>
      </c>
      <c r="AA15" s="4">
        <f>+Enero!AA15+Febrero!AA15+MARZO!AA15+'Abril '!AA15+'Mayo '!AA15+Junio!AA15+Julio!AA15+Agosto!AA15+Septiembre!AA15+'Octubre '!AA15+Noviembre!AA15+'Diciembre '!AA15</f>
        <v>0</v>
      </c>
      <c r="AB15" s="4">
        <f>+Enero!AB15+Febrero!AB15+MARZO!AB15+'Abril '!AB15+'Mayo '!AB15+Junio!AB15+Julio!AB15+Agosto!AB15+Septiembre!AB15+'Octubre '!AB15+Noviembre!AB15+'Diciembre '!AB15</f>
        <v>0</v>
      </c>
      <c r="AC15" s="4">
        <f>+Enero!AC15+Febrero!AC15+MARZO!AC15+'Abril '!AC15+'Mayo '!AC15+Junio!AC15+Julio!AC15+Agosto!AC15+Septiembre!AC15+'Octubre '!AC15+Noviembre!AC15+'Diciembre '!AC15</f>
        <v>0</v>
      </c>
      <c r="AD15" s="4">
        <f>+Enero!AD15+Febrero!AD15+MARZO!AD15+'Abril '!AD15+'Mayo '!AD15+Junio!AD15+Julio!AD15+Agosto!AD15+Septiembre!AD15+'Octubre '!AD15+Noviembre!AD15+'Diciembre '!AD15</f>
        <v>0</v>
      </c>
      <c r="AE15" s="4">
        <f>+Enero!AE15+Febrero!AE15+MARZO!AE15+'Abril '!AE15+'Mayo '!AE15+Junio!AE15+Julio!AE15+Agosto!AE15+Septiembre!AE15+'Octubre '!AE15+Noviembre!AE15+'Diciembre '!AE15</f>
        <v>0</v>
      </c>
      <c r="AF15" s="4">
        <f>+Enero!AF15+Febrero!AF15+MARZO!AF15+'Abril '!AF15+'Mayo '!AF15+Junio!AF15+Julio!AF15+Agosto!AF15+Septiembre!AF15+'Octubre '!AF15+Noviembre!AF15+'Diciembre '!AF15</f>
        <v>0</v>
      </c>
      <c r="AG15" s="4">
        <f>+Enero!AG15+Febrero!AG15+MARZO!AG15+'Abril '!AG15+'Mayo '!AG15+Junio!AG15+Julio!AG15+Agosto!AG15+Septiembre!AG15+'Octubre '!AG15+Noviembre!AG15+'Diciembre '!AG15</f>
        <v>0</v>
      </c>
      <c r="AH15" s="4">
        <f>+Enero!AH15+Febrero!AH15+MARZO!AH15+'Abril '!AH15+'Mayo '!AH15+Junio!AH15+Julio!AH15+Agosto!AH15+Septiembre!AH15+'Octubre '!AH15+Noviembre!AH15+'Diciembre '!AH15</f>
        <v>0</v>
      </c>
      <c r="AI15" s="4">
        <f>+Enero!AI15+Febrero!AI15+MARZO!AI15+'Abril '!AI15+'Mayo '!AI15+Junio!AI15+Julio!AI15+Agosto!AI15+Septiembre!AI15+'Octubre '!AI15+Noviembre!AI15+'Diciembre '!AI15</f>
        <v>0</v>
      </c>
      <c r="AJ15" s="4">
        <f>+Enero!AJ15+Febrero!AJ15+MARZO!AJ15+'Abril '!AJ15+'Mayo '!AJ15+Junio!AJ15+Julio!AJ15+Agosto!AJ15+Septiembre!AJ15+'Octubre '!AJ15+Noviembre!AJ15+'Diciembre '!AJ15</f>
        <v>0</v>
      </c>
      <c r="AK15" s="4">
        <f>+Enero!AK15+Febrero!AK15+MARZO!AK15+'Abril '!AK15+'Mayo '!AK15+Junio!AK15+Julio!AK15+Agosto!AK15+Septiembre!AK15+'Octubre '!AK15+Noviembre!AK15+'Diciembre '!AK15</f>
        <v>0</v>
      </c>
      <c r="AL15" s="4">
        <f>+Enero!AL15+Febrero!AL15+MARZO!AL15+'Abril '!AL15+'Mayo '!AL15+Junio!AL15+Julio!AL15+Agosto!AL15+Septiembre!AL15+'Octubre '!AL15+Noviembre!AL15+'Diciembre '!AL15</f>
        <v>0</v>
      </c>
      <c r="AM15" s="4">
        <f>+Enero!AM15+Febrero!AM15+MARZO!AM15+'Abril '!AM15+'Mayo '!AM15+Junio!AM15+Julio!AM15+Agosto!AM15+Septiembre!AM15+'Octubre '!AM15+Noviembre!AM15+'Diciembre '!AM15</f>
        <v>0</v>
      </c>
      <c r="AN15" s="4">
        <f>+Enero!AN15+Febrero!AN15+MARZO!AN15+'Abril '!AN15+'Mayo '!AN15+Junio!AN15+Julio!AN15+Agosto!AN15+Septiembre!AN15+'Octubre '!AN15+Noviembre!AN15+'Diciembre '!AN15</f>
        <v>0</v>
      </c>
      <c r="AO15" s="4">
        <f>+Enero!AO15+Febrero!AO15+MARZO!AO15+'Abril '!AO15+'Mayo '!AO15+Junio!AO15+Julio!AO15+Agosto!AO15+Septiembre!AO15+'Octubre '!AO15+Noviembre!AO15+'Diciembre '!AO15</f>
        <v>0</v>
      </c>
      <c r="AP15" s="4">
        <f>+Enero!AP15+Febrero!AP15+MARZO!AP15+'Abril '!AP15+'Mayo '!AP15+Junio!AP15+Julio!AP15+Agosto!AP15+Septiembre!AP15+'Octubre '!AP15+Noviembre!AP15+'Diciembre '!AP15</f>
        <v>0</v>
      </c>
      <c r="AQ15" s="4">
        <f>+Enero!AQ15+Febrero!AQ15+MARZO!AQ15+'Abril '!AQ15+'Mayo '!AQ15+Junio!AQ15+Julio!AQ15+Agosto!AQ15+Septiembre!AQ15+'Octubre '!AQ15+Noviembre!AQ15+'Diciembre '!AQ15</f>
        <v>0</v>
      </c>
      <c r="AR15" s="4">
        <f>+Enero!AR15+Febrero!AR15+MARZO!AR15+'Abril '!AR15+'Mayo '!AR15+Junio!AR15+Julio!AR15+Agosto!AR15+Septiembre!AR15+'Octubre '!AR15+Noviembre!AR15+'Diciembre '!AR15</f>
        <v>0</v>
      </c>
      <c r="AS15" s="4">
        <f>+Enero!AS15+Febrero!AS15+MARZO!AS15+'Abril '!AS15+'Mayo '!AS15+Junio!AS15+Julio!AS15+Agosto!AS15+Septiembre!AS15+'Octubre '!AS15+Noviembre!AS15+'Diciembre '!AS15</f>
        <v>0</v>
      </c>
      <c r="AT15" s="4">
        <f>+Enero!AT15+Febrero!AT15+MARZO!AT15+'Abril '!AT15+'Mayo '!AT15+Junio!AT15+Julio!AT15+Agosto!AT15+Septiembre!AT15+'Octubre '!AT15+Noviembre!AT15+'Diciembre '!AT15</f>
        <v>0</v>
      </c>
      <c r="AU15" s="194"/>
    </row>
    <row r="16" spans="1:47" x14ac:dyDescent="0.2">
      <c r="A16" s="57" t="s">
        <v>31</v>
      </c>
      <c r="B16" s="208">
        <f t="shared" si="0"/>
        <v>0</v>
      </c>
      <c r="C16" s="209">
        <f t="shared" si="1"/>
        <v>0</v>
      </c>
      <c r="D16" s="210">
        <f t="shared" si="1"/>
        <v>0</v>
      </c>
      <c r="E16" s="4">
        <f>+Enero!E16+Febrero!E16+MARZO!E16+'Abril '!E16+'Mayo '!E16+Junio!E16+Julio!E16+Agosto!E16+Septiembre!E16+'Octubre '!E16+Noviembre!E16+'Diciembre '!E16</f>
        <v>0</v>
      </c>
      <c r="F16" s="4">
        <f>+Enero!F16+Febrero!F16+MARZO!F16+'Abril '!F16+'Mayo '!F16+Junio!F16+Julio!F16+Agosto!F16+Septiembre!F16+'Octubre '!F16+Noviembre!F16+'Diciembre '!F16</f>
        <v>0</v>
      </c>
      <c r="G16" s="4">
        <f>+Enero!G16+Febrero!G16+MARZO!G16+'Abril '!G16+'Mayo '!G16+Junio!G16+Julio!G16+Agosto!G16+Septiembre!G16+'Octubre '!G16+Noviembre!G16+'Diciembre '!G16</f>
        <v>0</v>
      </c>
      <c r="H16" s="4">
        <f>+Enero!H16+Febrero!H16+MARZO!H16+'Abril '!H16+'Mayo '!H16+Junio!H16+Julio!H16+Agosto!H16+Septiembre!H16+'Octubre '!H16+Noviembre!H16+'Diciembre '!H16</f>
        <v>0</v>
      </c>
      <c r="I16" s="4">
        <f>+Enero!I16+Febrero!I16+MARZO!I16+'Abril '!I16+'Mayo '!I16+Junio!I16+Julio!I16+Agosto!I16+Septiembre!I16+'Octubre '!I16+Noviembre!I16+'Diciembre '!I16</f>
        <v>0</v>
      </c>
      <c r="J16" s="4">
        <f>+Enero!J16+Febrero!J16+MARZO!J16+'Abril '!J16+'Mayo '!J16+Junio!J16+Julio!J16+Agosto!J16+Septiembre!J16+'Octubre '!J16+Noviembre!J16+'Diciembre '!J16</f>
        <v>0</v>
      </c>
      <c r="K16" s="4">
        <f>+Enero!K16+Febrero!K16+MARZO!K16+'Abril '!K16+'Mayo '!K16+Junio!K16+Julio!K16+Agosto!K16+Septiembre!K16+'Octubre '!K16+Noviembre!K16+'Diciembre '!K16</f>
        <v>0</v>
      </c>
      <c r="L16" s="4">
        <f>+Enero!L16+Febrero!L16+MARZO!L16+'Abril '!L16+'Mayo '!L16+Junio!L16+Julio!L16+Agosto!L16+Septiembre!L16+'Octubre '!L16+Noviembre!L16+'Diciembre '!L16</f>
        <v>0</v>
      </c>
      <c r="M16" s="4">
        <f>+Enero!M16+Febrero!M16+MARZO!M16+'Abril '!M16+'Mayo '!M16+Junio!M16+Julio!M16+Agosto!M16+Septiembre!M16+'Octubre '!M16+Noviembre!M16+'Diciembre '!M16</f>
        <v>0</v>
      </c>
      <c r="N16" s="4">
        <f>+Enero!N16+Febrero!N16+MARZO!N16+'Abril '!N16+'Mayo '!N16+Junio!N16+Julio!N16+Agosto!N16+Septiembre!N16+'Octubre '!N16+Noviembre!N16+'Diciembre '!N16</f>
        <v>0</v>
      </c>
      <c r="O16" s="4">
        <f>+Enero!O16+Febrero!O16+MARZO!O16+'Abril '!O16+'Mayo '!O16+Junio!O16+Julio!O16+Agosto!O16+Septiembre!O16+'Octubre '!O16+Noviembre!O16+'Diciembre '!O16</f>
        <v>0</v>
      </c>
      <c r="P16" s="4">
        <f>+Enero!P16+Febrero!P16+MARZO!P16+'Abril '!P16+'Mayo '!P16+Junio!P16+Julio!P16+Agosto!P16+Septiembre!P16+'Octubre '!P16+Noviembre!P16+'Diciembre '!P16</f>
        <v>0</v>
      </c>
      <c r="Q16" s="4">
        <f>+Enero!Q16+Febrero!Q16+MARZO!Q16+'Abril '!Q16+'Mayo '!Q16+Junio!Q16+Julio!Q16+Agosto!Q16+Septiembre!Q16+'Octubre '!Q16+Noviembre!Q16+'Diciembre '!Q16</f>
        <v>0</v>
      </c>
      <c r="R16" s="4">
        <f>+Enero!R16+Febrero!R16+MARZO!R16+'Abril '!R16+'Mayo '!R16+Junio!R16+Julio!R16+Agosto!R16+Septiembre!R16+'Octubre '!R16+Noviembre!R16+'Diciembre '!R16</f>
        <v>0</v>
      </c>
      <c r="S16" s="4">
        <f>+Enero!S16+Febrero!S16+MARZO!S16+'Abril '!S16+'Mayo '!S16+Junio!S16+Julio!S16+Agosto!S16+Septiembre!S16+'Octubre '!S16+Noviembre!S16+'Diciembre '!S16</f>
        <v>0</v>
      </c>
      <c r="T16" s="4">
        <f>+Enero!T16+Febrero!T16+MARZO!T16+'Abril '!T16+'Mayo '!T16+Junio!T16+Julio!T16+Agosto!T16+Septiembre!T16+'Octubre '!T16+Noviembre!T16+'Diciembre '!T16</f>
        <v>0</v>
      </c>
      <c r="U16" s="4">
        <f>+Enero!U16+Febrero!U16+MARZO!U16+'Abril '!U16+'Mayo '!U16+Junio!U16+Julio!U16+Agosto!U16+Septiembre!U16+'Octubre '!U16+Noviembre!U16+'Diciembre '!U16</f>
        <v>0</v>
      </c>
      <c r="V16" s="4">
        <f>+Enero!V16+Febrero!V16+MARZO!V16+'Abril '!V16+'Mayo '!V16+Junio!V16+Julio!V16+Agosto!V16+Septiembre!V16+'Octubre '!V16+Noviembre!V16+'Diciembre '!V16</f>
        <v>0</v>
      </c>
      <c r="W16" s="4">
        <f>+Enero!W16+Febrero!W16+MARZO!W16+'Abril '!W16+'Mayo '!W16+Junio!W16+Julio!W16+Agosto!W16+Septiembre!W16+'Octubre '!W16+Noviembre!W16+'Diciembre '!W16</f>
        <v>0</v>
      </c>
      <c r="X16" s="4">
        <f>+Enero!X16+Febrero!X16+MARZO!X16+'Abril '!X16+'Mayo '!X16+Junio!X16+Julio!X16+Agosto!X16+Septiembre!X16+'Octubre '!X16+Noviembre!X16+'Diciembre '!X16</f>
        <v>0</v>
      </c>
      <c r="Y16" s="4">
        <f>+Enero!Y16+Febrero!Y16+MARZO!Y16+'Abril '!Y16+'Mayo '!Y16+Junio!Y16+Julio!Y16+Agosto!Y16+Septiembre!Y16+'Octubre '!Y16+Noviembre!Y16+'Diciembre '!Y16</f>
        <v>0</v>
      </c>
      <c r="Z16" s="4">
        <f>+Enero!Z16+Febrero!Z16+MARZO!Z16+'Abril '!Z16+'Mayo '!Z16+Junio!Z16+Julio!Z16+Agosto!Z16+Septiembre!Z16+'Octubre '!Z16+Noviembre!Z16+'Diciembre '!Z16</f>
        <v>0</v>
      </c>
      <c r="AA16" s="4">
        <f>+Enero!AA16+Febrero!AA16+MARZO!AA16+'Abril '!AA16+'Mayo '!AA16+Junio!AA16+Julio!AA16+Agosto!AA16+Septiembre!AA16+'Octubre '!AA16+Noviembre!AA16+'Diciembre '!AA16</f>
        <v>0</v>
      </c>
      <c r="AB16" s="4">
        <f>+Enero!AB16+Febrero!AB16+MARZO!AB16+'Abril '!AB16+'Mayo '!AB16+Junio!AB16+Julio!AB16+Agosto!AB16+Septiembre!AB16+'Octubre '!AB16+Noviembre!AB16+'Diciembre '!AB16</f>
        <v>0</v>
      </c>
      <c r="AC16" s="4">
        <f>+Enero!AC16+Febrero!AC16+MARZO!AC16+'Abril '!AC16+'Mayo '!AC16+Junio!AC16+Julio!AC16+Agosto!AC16+Septiembre!AC16+'Octubre '!AC16+Noviembre!AC16+'Diciembre '!AC16</f>
        <v>0</v>
      </c>
      <c r="AD16" s="4">
        <f>+Enero!AD16+Febrero!AD16+MARZO!AD16+'Abril '!AD16+'Mayo '!AD16+Junio!AD16+Julio!AD16+Agosto!AD16+Septiembre!AD16+'Octubre '!AD16+Noviembre!AD16+'Diciembre '!AD16</f>
        <v>0</v>
      </c>
      <c r="AE16" s="4">
        <f>+Enero!AE16+Febrero!AE16+MARZO!AE16+'Abril '!AE16+'Mayo '!AE16+Junio!AE16+Julio!AE16+Agosto!AE16+Septiembre!AE16+'Octubre '!AE16+Noviembre!AE16+'Diciembre '!AE16</f>
        <v>0</v>
      </c>
      <c r="AF16" s="4">
        <f>+Enero!AF16+Febrero!AF16+MARZO!AF16+'Abril '!AF16+'Mayo '!AF16+Junio!AF16+Julio!AF16+Agosto!AF16+Septiembre!AF16+'Octubre '!AF16+Noviembre!AF16+'Diciembre '!AF16</f>
        <v>0</v>
      </c>
      <c r="AG16" s="4">
        <f>+Enero!AG16+Febrero!AG16+MARZO!AG16+'Abril '!AG16+'Mayo '!AG16+Junio!AG16+Julio!AG16+Agosto!AG16+Septiembre!AG16+'Octubre '!AG16+Noviembre!AG16+'Diciembre '!AG16</f>
        <v>0</v>
      </c>
      <c r="AH16" s="4">
        <f>+Enero!AH16+Febrero!AH16+MARZO!AH16+'Abril '!AH16+'Mayo '!AH16+Junio!AH16+Julio!AH16+Agosto!AH16+Septiembre!AH16+'Octubre '!AH16+Noviembre!AH16+'Diciembre '!AH16</f>
        <v>0</v>
      </c>
      <c r="AI16" s="4">
        <f>+Enero!AI16+Febrero!AI16+MARZO!AI16+'Abril '!AI16+'Mayo '!AI16+Junio!AI16+Julio!AI16+Agosto!AI16+Septiembre!AI16+'Octubre '!AI16+Noviembre!AI16+'Diciembre '!AI16</f>
        <v>0</v>
      </c>
      <c r="AJ16" s="4">
        <f>+Enero!AJ16+Febrero!AJ16+MARZO!AJ16+'Abril '!AJ16+'Mayo '!AJ16+Junio!AJ16+Julio!AJ16+Agosto!AJ16+Septiembre!AJ16+'Octubre '!AJ16+Noviembre!AJ16+'Diciembre '!AJ16</f>
        <v>0</v>
      </c>
      <c r="AK16" s="4">
        <f>+Enero!AK16+Febrero!AK16+MARZO!AK16+'Abril '!AK16+'Mayo '!AK16+Junio!AK16+Julio!AK16+Agosto!AK16+Septiembre!AK16+'Octubre '!AK16+Noviembre!AK16+'Diciembre '!AK16</f>
        <v>0</v>
      </c>
      <c r="AL16" s="4">
        <f>+Enero!AL16+Febrero!AL16+MARZO!AL16+'Abril '!AL16+'Mayo '!AL16+Junio!AL16+Julio!AL16+Agosto!AL16+Septiembre!AL16+'Octubre '!AL16+Noviembre!AL16+'Diciembre '!AL16</f>
        <v>0</v>
      </c>
      <c r="AM16" s="4">
        <f>+Enero!AM16+Febrero!AM16+MARZO!AM16+'Abril '!AM16+'Mayo '!AM16+Junio!AM16+Julio!AM16+Agosto!AM16+Septiembre!AM16+'Octubre '!AM16+Noviembre!AM16+'Diciembre '!AM16</f>
        <v>0</v>
      </c>
      <c r="AN16" s="4">
        <f>+Enero!AN16+Febrero!AN16+MARZO!AN16+'Abril '!AN16+'Mayo '!AN16+Junio!AN16+Julio!AN16+Agosto!AN16+Septiembre!AN16+'Octubre '!AN16+Noviembre!AN16+'Diciembre '!AN16</f>
        <v>0</v>
      </c>
      <c r="AO16" s="4">
        <f>+Enero!AO16+Febrero!AO16+MARZO!AO16+'Abril '!AO16+'Mayo '!AO16+Junio!AO16+Julio!AO16+Agosto!AO16+Septiembre!AO16+'Octubre '!AO16+Noviembre!AO16+'Diciembre '!AO16</f>
        <v>0</v>
      </c>
      <c r="AP16" s="4">
        <f>+Enero!AP16+Febrero!AP16+MARZO!AP16+'Abril '!AP16+'Mayo '!AP16+Junio!AP16+Julio!AP16+Agosto!AP16+Septiembre!AP16+'Octubre '!AP16+Noviembre!AP16+'Diciembre '!AP16</f>
        <v>0</v>
      </c>
      <c r="AQ16" s="4">
        <f>+Enero!AQ16+Febrero!AQ16+MARZO!AQ16+'Abril '!AQ16+'Mayo '!AQ16+Junio!AQ16+Julio!AQ16+Agosto!AQ16+Septiembre!AQ16+'Octubre '!AQ16+Noviembre!AQ16+'Diciembre '!AQ16</f>
        <v>0</v>
      </c>
      <c r="AR16" s="4">
        <f>+Enero!AR16+Febrero!AR16+MARZO!AR16+'Abril '!AR16+'Mayo '!AR16+Junio!AR16+Julio!AR16+Agosto!AR16+Septiembre!AR16+'Octubre '!AR16+Noviembre!AR16+'Diciembre '!AR16</f>
        <v>0</v>
      </c>
      <c r="AS16" s="4">
        <f>+Enero!AS16+Febrero!AS16+MARZO!AS16+'Abril '!AS16+'Mayo '!AS16+Junio!AS16+Julio!AS16+Agosto!AS16+Septiembre!AS16+'Octubre '!AS16+Noviembre!AS16+'Diciembre '!AS16</f>
        <v>0</v>
      </c>
      <c r="AT16" s="4">
        <f>+Enero!AT16+Febrero!AT16+MARZO!AT16+'Abril '!AT16+'Mayo '!AT16+Junio!AT16+Julio!AT16+Agosto!AT16+Septiembre!AT16+'Octubre '!AT16+Noviembre!AT16+'Diciembre '!AT16</f>
        <v>0</v>
      </c>
      <c r="AU16" s="194"/>
    </row>
    <row r="17" spans="1:102" x14ac:dyDescent="0.2">
      <c r="A17" s="57" t="s">
        <v>32</v>
      </c>
      <c r="B17" s="211">
        <f t="shared" si="0"/>
        <v>0</v>
      </c>
      <c r="C17" s="209">
        <f t="shared" si="1"/>
        <v>0</v>
      </c>
      <c r="D17" s="210">
        <f t="shared" si="1"/>
        <v>0</v>
      </c>
      <c r="E17" s="4">
        <f>+Enero!E17+Febrero!E17+MARZO!E17+'Abril '!E17+'Mayo '!E17+Junio!E17+Julio!E17+Agosto!E17+Septiembre!E17+'Octubre '!E17+Noviembre!E17+'Diciembre '!E17</f>
        <v>0</v>
      </c>
      <c r="F17" s="4">
        <f>+Enero!F17+Febrero!F17+MARZO!F17+'Abril '!F17+'Mayo '!F17+Junio!F17+Julio!F17+Agosto!F17+Septiembre!F17+'Octubre '!F17+Noviembre!F17+'Diciembre '!F17</f>
        <v>0</v>
      </c>
      <c r="G17" s="4">
        <f>+Enero!G17+Febrero!G17+MARZO!G17+'Abril '!G17+'Mayo '!G17+Junio!G17+Julio!G17+Agosto!G17+Septiembre!G17+'Octubre '!G17+Noviembre!G17+'Diciembre '!G17</f>
        <v>0</v>
      </c>
      <c r="H17" s="4">
        <f>+Enero!H17+Febrero!H17+MARZO!H17+'Abril '!H17+'Mayo '!H17+Junio!H17+Julio!H17+Agosto!H17+Septiembre!H17+'Octubre '!H17+Noviembre!H17+'Diciembre '!H17</f>
        <v>0</v>
      </c>
      <c r="I17" s="4">
        <f>+Enero!I17+Febrero!I17+MARZO!I17+'Abril '!I17+'Mayo '!I17+Junio!I17+Julio!I17+Agosto!I17+Septiembre!I17+'Octubre '!I17+Noviembre!I17+'Diciembre '!I17</f>
        <v>0</v>
      </c>
      <c r="J17" s="4">
        <f>+Enero!J17+Febrero!J17+MARZO!J17+'Abril '!J17+'Mayo '!J17+Junio!J17+Julio!J17+Agosto!J17+Septiembre!J17+'Octubre '!J17+Noviembre!J17+'Diciembre '!J17</f>
        <v>0</v>
      </c>
      <c r="K17" s="4">
        <f>+Enero!K17+Febrero!K17+MARZO!K17+'Abril '!K17+'Mayo '!K17+Junio!K17+Julio!K17+Agosto!K17+Septiembre!K17+'Octubre '!K17+Noviembre!K17+'Diciembre '!K17</f>
        <v>0</v>
      </c>
      <c r="L17" s="4">
        <f>+Enero!L17+Febrero!L17+MARZO!L17+'Abril '!L17+'Mayo '!L17+Junio!L17+Julio!L17+Agosto!L17+Septiembre!L17+'Octubre '!L17+Noviembre!L17+'Diciembre '!L17</f>
        <v>0</v>
      </c>
      <c r="M17" s="4">
        <f>+Enero!M17+Febrero!M17+MARZO!M17+'Abril '!M17+'Mayo '!M17+Junio!M17+Julio!M17+Agosto!M17+Septiembre!M17+'Octubre '!M17+Noviembre!M17+'Diciembre '!M17</f>
        <v>0</v>
      </c>
      <c r="N17" s="4">
        <f>+Enero!N17+Febrero!N17+MARZO!N17+'Abril '!N17+'Mayo '!N17+Junio!N17+Julio!N17+Agosto!N17+Septiembre!N17+'Octubre '!N17+Noviembre!N17+'Diciembre '!N17</f>
        <v>0</v>
      </c>
      <c r="O17" s="4">
        <f>+Enero!O17+Febrero!O17+MARZO!O17+'Abril '!O17+'Mayo '!O17+Junio!O17+Julio!O17+Agosto!O17+Septiembre!O17+'Octubre '!O17+Noviembre!O17+'Diciembre '!O17</f>
        <v>0</v>
      </c>
      <c r="P17" s="4">
        <f>+Enero!P17+Febrero!P17+MARZO!P17+'Abril '!P17+'Mayo '!P17+Junio!P17+Julio!P17+Agosto!P17+Septiembre!P17+'Octubre '!P17+Noviembre!P17+'Diciembre '!P17</f>
        <v>0</v>
      </c>
      <c r="Q17" s="4">
        <f>+Enero!Q17+Febrero!Q17+MARZO!Q17+'Abril '!Q17+'Mayo '!Q17+Junio!Q17+Julio!Q17+Agosto!Q17+Septiembre!Q17+'Octubre '!Q17+Noviembre!Q17+'Diciembre '!Q17</f>
        <v>0</v>
      </c>
      <c r="R17" s="4">
        <f>+Enero!R17+Febrero!R17+MARZO!R17+'Abril '!R17+'Mayo '!R17+Junio!R17+Julio!R17+Agosto!R17+Septiembre!R17+'Octubre '!R17+Noviembre!R17+'Diciembre '!R17</f>
        <v>0</v>
      </c>
      <c r="S17" s="4">
        <f>+Enero!S17+Febrero!S17+MARZO!S17+'Abril '!S17+'Mayo '!S17+Junio!S17+Julio!S17+Agosto!S17+Septiembre!S17+'Octubre '!S17+Noviembre!S17+'Diciembre '!S17</f>
        <v>0</v>
      </c>
      <c r="T17" s="4">
        <f>+Enero!T17+Febrero!T17+MARZO!T17+'Abril '!T17+'Mayo '!T17+Junio!T17+Julio!T17+Agosto!T17+Septiembre!T17+'Octubre '!T17+Noviembre!T17+'Diciembre '!T17</f>
        <v>0</v>
      </c>
      <c r="U17" s="4">
        <f>+Enero!U17+Febrero!U17+MARZO!U17+'Abril '!U17+'Mayo '!U17+Junio!U17+Julio!U17+Agosto!U17+Septiembre!U17+'Octubre '!U17+Noviembre!U17+'Diciembre '!U17</f>
        <v>0</v>
      </c>
      <c r="V17" s="4">
        <f>+Enero!V17+Febrero!V17+MARZO!V17+'Abril '!V17+'Mayo '!V17+Junio!V17+Julio!V17+Agosto!V17+Septiembre!V17+'Octubre '!V17+Noviembre!V17+'Diciembre '!V17</f>
        <v>0</v>
      </c>
      <c r="W17" s="4">
        <f>+Enero!W17+Febrero!W17+MARZO!W17+'Abril '!W17+'Mayo '!W17+Junio!W17+Julio!W17+Agosto!W17+Septiembre!W17+'Octubre '!W17+Noviembre!W17+'Diciembre '!W17</f>
        <v>0</v>
      </c>
      <c r="X17" s="4">
        <f>+Enero!X17+Febrero!X17+MARZO!X17+'Abril '!X17+'Mayo '!X17+Junio!X17+Julio!X17+Agosto!X17+Septiembre!X17+'Octubre '!X17+Noviembre!X17+'Diciembre '!X17</f>
        <v>0</v>
      </c>
      <c r="Y17" s="4">
        <f>+Enero!Y17+Febrero!Y17+MARZO!Y17+'Abril '!Y17+'Mayo '!Y17+Junio!Y17+Julio!Y17+Agosto!Y17+Septiembre!Y17+'Octubre '!Y17+Noviembre!Y17+'Diciembre '!Y17</f>
        <v>0</v>
      </c>
      <c r="Z17" s="4">
        <f>+Enero!Z17+Febrero!Z17+MARZO!Z17+'Abril '!Z17+'Mayo '!Z17+Junio!Z17+Julio!Z17+Agosto!Z17+Septiembre!Z17+'Octubre '!Z17+Noviembre!Z17+'Diciembre '!Z17</f>
        <v>0</v>
      </c>
      <c r="AA17" s="4">
        <f>+Enero!AA17+Febrero!AA17+MARZO!AA17+'Abril '!AA17+'Mayo '!AA17+Junio!AA17+Julio!AA17+Agosto!AA17+Septiembre!AA17+'Octubre '!AA17+Noviembre!AA17+'Diciembre '!AA17</f>
        <v>0</v>
      </c>
      <c r="AB17" s="4">
        <f>+Enero!AB17+Febrero!AB17+MARZO!AB17+'Abril '!AB17+'Mayo '!AB17+Junio!AB17+Julio!AB17+Agosto!AB17+Septiembre!AB17+'Octubre '!AB17+Noviembre!AB17+'Diciembre '!AB17</f>
        <v>0</v>
      </c>
      <c r="AC17" s="4">
        <f>+Enero!AC17+Febrero!AC17+MARZO!AC17+'Abril '!AC17+'Mayo '!AC17+Junio!AC17+Julio!AC17+Agosto!AC17+Septiembre!AC17+'Octubre '!AC17+Noviembre!AC17+'Diciembre '!AC17</f>
        <v>0</v>
      </c>
      <c r="AD17" s="4">
        <f>+Enero!AD17+Febrero!AD17+MARZO!AD17+'Abril '!AD17+'Mayo '!AD17+Junio!AD17+Julio!AD17+Agosto!AD17+Septiembre!AD17+'Octubre '!AD17+Noviembre!AD17+'Diciembre '!AD17</f>
        <v>0</v>
      </c>
      <c r="AE17" s="4">
        <f>+Enero!AE17+Febrero!AE17+MARZO!AE17+'Abril '!AE17+'Mayo '!AE17+Junio!AE17+Julio!AE17+Agosto!AE17+Septiembre!AE17+'Octubre '!AE17+Noviembre!AE17+'Diciembre '!AE17</f>
        <v>0</v>
      </c>
      <c r="AF17" s="4">
        <f>+Enero!AF17+Febrero!AF17+MARZO!AF17+'Abril '!AF17+'Mayo '!AF17+Junio!AF17+Julio!AF17+Agosto!AF17+Septiembre!AF17+'Octubre '!AF17+Noviembre!AF17+'Diciembre '!AF17</f>
        <v>0</v>
      </c>
      <c r="AG17" s="4">
        <f>+Enero!AG17+Febrero!AG17+MARZO!AG17+'Abril '!AG17+'Mayo '!AG17+Junio!AG17+Julio!AG17+Agosto!AG17+Septiembre!AG17+'Octubre '!AG17+Noviembre!AG17+'Diciembre '!AG17</f>
        <v>0</v>
      </c>
      <c r="AH17" s="4">
        <f>+Enero!AH17+Febrero!AH17+MARZO!AH17+'Abril '!AH17+'Mayo '!AH17+Junio!AH17+Julio!AH17+Agosto!AH17+Septiembre!AH17+'Octubre '!AH17+Noviembre!AH17+'Diciembre '!AH17</f>
        <v>0</v>
      </c>
      <c r="AI17" s="4">
        <f>+Enero!AI17+Febrero!AI17+MARZO!AI17+'Abril '!AI17+'Mayo '!AI17+Junio!AI17+Julio!AI17+Agosto!AI17+Septiembre!AI17+'Octubre '!AI17+Noviembre!AI17+'Diciembre '!AI17</f>
        <v>0</v>
      </c>
      <c r="AJ17" s="4">
        <f>+Enero!AJ17+Febrero!AJ17+MARZO!AJ17+'Abril '!AJ17+'Mayo '!AJ17+Junio!AJ17+Julio!AJ17+Agosto!AJ17+Septiembre!AJ17+'Octubre '!AJ17+Noviembre!AJ17+'Diciembre '!AJ17</f>
        <v>0</v>
      </c>
      <c r="AK17" s="4">
        <f>+Enero!AK17+Febrero!AK17+MARZO!AK17+'Abril '!AK17+'Mayo '!AK17+Junio!AK17+Julio!AK17+Agosto!AK17+Septiembre!AK17+'Octubre '!AK17+Noviembre!AK17+'Diciembre '!AK17</f>
        <v>0</v>
      </c>
      <c r="AL17" s="4">
        <f>+Enero!AL17+Febrero!AL17+MARZO!AL17+'Abril '!AL17+'Mayo '!AL17+Junio!AL17+Julio!AL17+Agosto!AL17+Septiembre!AL17+'Octubre '!AL17+Noviembre!AL17+'Diciembre '!AL17</f>
        <v>0</v>
      </c>
      <c r="AM17" s="4">
        <f>+Enero!AM17+Febrero!AM17+MARZO!AM17+'Abril '!AM17+'Mayo '!AM17+Junio!AM17+Julio!AM17+Agosto!AM17+Septiembre!AM17+'Octubre '!AM17+Noviembre!AM17+'Diciembre '!AM17</f>
        <v>0</v>
      </c>
      <c r="AN17" s="4">
        <f>+Enero!AN17+Febrero!AN17+MARZO!AN17+'Abril '!AN17+'Mayo '!AN17+Junio!AN17+Julio!AN17+Agosto!AN17+Septiembre!AN17+'Octubre '!AN17+Noviembre!AN17+'Diciembre '!AN17</f>
        <v>0</v>
      </c>
      <c r="AO17" s="4">
        <f>+Enero!AO17+Febrero!AO17+MARZO!AO17+'Abril '!AO17+'Mayo '!AO17+Junio!AO17+Julio!AO17+Agosto!AO17+Septiembre!AO17+'Octubre '!AO17+Noviembre!AO17+'Diciembre '!AO17</f>
        <v>0</v>
      </c>
      <c r="AP17" s="4">
        <f>+Enero!AP17+Febrero!AP17+MARZO!AP17+'Abril '!AP17+'Mayo '!AP17+Junio!AP17+Julio!AP17+Agosto!AP17+Septiembre!AP17+'Octubre '!AP17+Noviembre!AP17+'Diciembre '!AP17</f>
        <v>0</v>
      </c>
      <c r="AQ17" s="4">
        <f>+Enero!AQ17+Febrero!AQ17+MARZO!AQ17+'Abril '!AQ17+'Mayo '!AQ17+Junio!AQ17+Julio!AQ17+Agosto!AQ17+Septiembre!AQ17+'Octubre '!AQ17+Noviembre!AQ17+'Diciembre '!AQ17</f>
        <v>0</v>
      </c>
      <c r="AR17" s="4">
        <f>+Enero!AR17+Febrero!AR17+MARZO!AR17+'Abril '!AR17+'Mayo '!AR17+Junio!AR17+Julio!AR17+Agosto!AR17+Septiembre!AR17+'Octubre '!AR17+Noviembre!AR17+'Diciembre '!AR17</f>
        <v>0</v>
      </c>
      <c r="AS17" s="4">
        <f>+Enero!AS17+Febrero!AS17+MARZO!AS17+'Abril '!AS17+'Mayo '!AS17+Junio!AS17+Julio!AS17+Agosto!AS17+Septiembre!AS17+'Octubre '!AS17+Noviembre!AS17+'Diciembre '!AS17</f>
        <v>0</v>
      </c>
      <c r="AT17" s="4">
        <f>+Enero!AT17+Febrero!AT17+MARZO!AT17+'Abril '!AT17+'Mayo '!AT17+Junio!AT17+Julio!AT17+Agosto!AT17+Septiembre!AT17+'Octubre '!AT17+Noviembre!AT17+'Diciembre '!AT17</f>
        <v>0</v>
      </c>
      <c r="AU17" s="194"/>
    </row>
    <row r="18" spans="1:102" x14ac:dyDescent="0.2">
      <c r="A18" s="55" t="s">
        <v>96</v>
      </c>
      <c r="B18" s="209">
        <f t="shared" si="0"/>
        <v>0</v>
      </c>
      <c r="C18" s="209">
        <f t="shared" si="1"/>
        <v>0</v>
      </c>
      <c r="D18" s="205">
        <f t="shared" si="1"/>
        <v>0</v>
      </c>
      <c r="E18" s="4">
        <f>+Enero!E18+Febrero!E18+MARZO!E18+'Abril '!E18+'Mayo '!E18+Junio!E18+Julio!E18+Agosto!E18+Septiembre!E18+'Octubre '!E18+Noviembre!E18+'Diciembre '!E18</f>
        <v>0</v>
      </c>
      <c r="F18" s="4">
        <f>+Enero!F18+Febrero!F18+MARZO!F18+'Abril '!F18+'Mayo '!F18+Junio!F18+Julio!F18+Agosto!F18+Septiembre!F18+'Octubre '!F18+Noviembre!F18+'Diciembre '!F18</f>
        <v>0</v>
      </c>
      <c r="G18" s="4">
        <f>+Enero!G18+Febrero!G18+MARZO!G18+'Abril '!G18+'Mayo '!G18+Junio!G18+Julio!G18+Agosto!G18+Septiembre!G18+'Octubre '!G18+Noviembre!G18+'Diciembre '!G18</f>
        <v>0</v>
      </c>
      <c r="H18" s="4">
        <f>+Enero!H18+Febrero!H18+MARZO!H18+'Abril '!H18+'Mayo '!H18+Junio!H18+Julio!H18+Agosto!H18+Septiembre!H18+'Octubre '!H18+Noviembre!H18+'Diciembre '!H18</f>
        <v>0</v>
      </c>
      <c r="I18" s="4">
        <f>+Enero!I18+Febrero!I18+MARZO!I18+'Abril '!I18+'Mayo '!I18+Junio!I18+Julio!I18+Agosto!I18+Septiembre!I18+'Octubre '!I18+Noviembre!I18+'Diciembre '!I18</f>
        <v>0</v>
      </c>
      <c r="J18" s="4">
        <f>+Enero!J18+Febrero!J18+MARZO!J18+'Abril '!J18+'Mayo '!J18+Junio!J18+Julio!J18+Agosto!J18+Septiembre!J18+'Octubre '!J18+Noviembre!J18+'Diciembre '!J18</f>
        <v>0</v>
      </c>
      <c r="K18" s="4">
        <f>+Enero!K18+Febrero!K18+MARZO!K18+'Abril '!K18+'Mayo '!K18+Junio!K18+Julio!K18+Agosto!K18+Septiembre!K18+'Octubre '!K18+Noviembre!K18+'Diciembre '!K18</f>
        <v>0</v>
      </c>
      <c r="L18" s="4">
        <f>+Enero!L18+Febrero!L18+MARZO!L18+'Abril '!L18+'Mayo '!L18+Junio!L18+Julio!L18+Agosto!L18+Septiembre!L18+'Octubre '!L18+Noviembre!L18+'Diciembre '!L18</f>
        <v>0</v>
      </c>
      <c r="M18" s="4">
        <f>+Enero!M18+Febrero!M18+MARZO!M18+'Abril '!M18+'Mayo '!M18+Junio!M18+Julio!M18+Agosto!M18+Septiembre!M18+'Octubre '!M18+Noviembre!M18+'Diciembre '!M18</f>
        <v>0</v>
      </c>
      <c r="N18" s="4">
        <f>+Enero!N18+Febrero!N18+MARZO!N18+'Abril '!N18+'Mayo '!N18+Junio!N18+Julio!N18+Agosto!N18+Septiembre!N18+'Octubre '!N18+Noviembre!N18+'Diciembre '!N18</f>
        <v>0</v>
      </c>
      <c r="O18" s="4">
        <f>+Enero!O18+Febrero!O18+MARZO!O18+'Abril '!O18+'Mayo '!O18+Junio!O18+Julio!O18+Agosto!O18+Septiembre!O18+'Octubre '!O18+Noviembre!O18+'Diciembre '!O18</f>
        <v>0</v>
      </c>
      <c r="P18" s="4">
        <f>+Enero!P18+Febrero!P18+MARZO!P18+'Abril '!P18+'Mayo '!P18+Junio!P18+Julio!P18+Agosto!P18+Septiembre!P18+'Octubre '!P18+Noviembre!P18+'Diciembre '!P18</f>
        <v>0</v>
      </c>
      <c r="Q18" s="4">
        <f>+Enero!Q18+Febrero!Q18+MARZO!Q18+'Abril '!Q18+'Mayo '!Q18+Junio!Q18+Julio!Q18+Agosto!Q18+Septiembre!Q18+'Octubre '!Q18+Noviembre!Q18+'Diciembre '!Q18</f>
        <v>0</v>
      </c>
      <c r="R18" s="4">
        <f>+Enero!R18+Febrero!R18+MARZO!R18+'Abril '!R18+'Mayo '!R18+Junio!R18+Julio!R18+Agosto!R18+Septiembre!R18+'Octubre '!R18+Noviembre!R18+'Diciembre '!R18</f>
        <v>0</v>
      </c>
      <c r="S18" s="4">
        <f>+Enero!S18+Febrero!S18+MARZO!S18+'Abril '!S18+'Mayo '!S18+Junio!S18+Julio!S18+Agosto!S18+Septiembre!S18+'Octubre '!S18+Noviembre!S18+'Diciembre '!S18</f>
        <v>0</v>
      </c>
      <c r="T18" s="4">
        <f>+Enero!T18+Febrero!T18+MARZO!T18+'Abril '!T18+'Mayo '!T18+Junio!T18+Julio!T18+Agosto!T18+Septiembre!T18+'Octubre '!T18+Noviembre!T18+'Diciembre '!T18</f>
        <v>0</v>
      </c>
      <c r="U18" s="4">
        <f>+Enero!U18+Febrero!U18+MARZO!U18+'Abril '!U18+'Mayo '!U18+Junio!U18+Julio!U18+Agosto!U18+Septiembre!U18+'Octubre '!U18+Noviembre!U18+'Diciembre '!U18</f>
        <v>0</v>
      </c>
      <c r="V18" s="4">
        <f>+Enero!V18+Febrero!V18+MARZO!V18+'Abril '!V18+'Mayo '!V18+Junio!V18+Julio!V18+Agosto!V18+Septiembre!V18+'Octubre '!V18+Noviembre!V18+'Diciembre '!V18</f>
        <v>0</v>
      </c>
      <c r="W18" s="4">
        <f>+Enero!W18+Febrero!W18+MARZO!W18+'Abril '!W18+'Mayo '!W18+Junio!W18+Julio!W18+Agosto!W18+Septiembre!W18+'Octubre '!W18+Noviembre!W18+'Diciembre '!W18</f>
        <v>0</v>
      </c>
      <c r="X18" s="4">
        <f>+Enero!X18+Febrero!X18+MARZO!X18+'Abril '!X18+'Mayo '!X18+Junio!X18+Julio!X18+Agosto!X18+Septiembre!X18+'Octubre '!X18+Noviembre!X18+'Diciembre '!X18</f>
        <v>0</v>
      </c>
      <c r="Y18" s="4">
        <f>+Enero!Y18+Febrero!Y18+MARZO!Y18+'Abril '!Y18+'Mayo '!Y18+Junio!Y18+Julio!Y18+Agosto!Y18+Septiembre!Y18+'Octubre '!Y18+Noviembre!Y18+'Diciembre '!Y18</f>
        <v>0</v>
      </c>
      <c r="Z18" s="4">
        <f>+Enero!Z18+Febrero!Z18+MARZO!Z18+'Abril '!Z18+'Mayo '!Z18+Junio!Z18+Julio!Z18+Agosto!Z18+Septiembre!Z18+'Octubre '!Z18+Noviembre!Z18+'Diciembre '!Z18</f>
        <v>0</v>
      </c>
      <c r="AA18" s="4">
        <f>+Enero!AA18+Febrero!AA18+MARZO!AA18+'Abril '!AA18+'Mayo '!AA18+Junio!AA18+Julio!AA18+Agosto!AA18+Septiembre!AA18+'Octubre '!AA18+Noviembre!AA18+'Diciembre '!AA18</f>
        <v>0</v>
      </c>
      <c r="AB18" s="4">
        <f>+Enero!AB18+Febrero!AB18+MARZO!AB18+'Abril '!AB18+'Mayo '!AB18+Junio!AB18+Julio!AB18+Agosto!AB18+Septiembre!AB18+'Octubre '!AB18+Noviembre!AB18+'Diciembre '!AB18</f>
        <v>0</v>
      </c>
      <c r="AC18" s="4">
        <f>+Enero!AC18+Febrero!AC18+MARZO!AC18+'Abril '!AC18+'Mayo '!AC18+Junio!AC18+Julio!AC18+Agosto!AC18+Septiembre!AC18+'Octubre '!AC18+Noviembre!AC18+'Diciembre '!AC18</f>
        <v>0</v>
      </c>
      <c r="AD18" s="4">
        <f>+Enero!AD18+Febrero!AD18+MARZO!AD18+'Abril '!AD18+'Mayo '!AD18+Junio!AD18+Julio!AD18+Agosto!AD18+Septiembre!AD18+'Octubre '!AD18+Noviembre!AD18+'Diciembre '!AD18</f>
        <v>0</v>
      </c>
      <c r="AE18" s="4">
        <f>+Enero!AE18+Febrero!AE18+MARZO!AE18+'Abril '!AE18+'Mayo '!AE18+Junio!AE18+Julio!AE18+Agosto!AE18+Septiembre!AE18+'Octubre '!AE18+Noviembre!AE18+'Diciembre '!AE18</f>
        <v>0</v>
      </c>
      <c r="AF18" s="4">
        <f>+Enero!AF18+Febrero!AF18+MARZO!AF18+'Abril '!AF18+'Mayo '!AF18+Junio!AF18+Julio!AF18+Agosto!AF18+Septiembre!AF18+'Octubre '!AF18+Noviembre!AF18+'Diciembre '!AF18</f>
        <v>0</v>
      </c>
      <c r="AG18" s="4">
        <f>+Enero!AG18+Febrero!AG18+MARZO!AG18+'Abril '!AG18+'Mayo '!AG18+Junio!AG18+Julio!AG18+Agosto!AG18+Septiembre!AG18+'Octubre '!AG18+Noviembre!AG18+'Diciembre '!AG18</f>
        <v>0</v>
      </c>
      <c r="AH18" s="4">
        <f>+Enero!AH18+Febrero!AH18+MARZO!AH18+'Abril '!AH18+'Mayo '!AH18+Junio!AH18+Julio!AH18+Agosto!AH18+Septiembre!AH18+'Octubre '!AH18+Noviembre!AH18+'Diciembre '!AH18</f>
        <v>0</v>
      </c>
      <c r="AI18" s="4">
        <f>+Enero!AI18+Febrero!AI18+MARZO!AI18+'Abril '!AI18+'Mayo '!AI18+Junio!AI18+Julio!AI18+Agosto!AI18+Septiembre!AI18+'Octubre '!AI18+Noviembre!AI18+'Diciembre '!AI18</f>
        <v>0</v>
      </c>
      <c r="AJ18" s="4">
        <f>+Enero!AJ18+Febrero!AJ18+MARZO!AJ18+'Abril '!AJ18+'Mayo '!AJ18+Junio!AJ18+Julio!AJ18+Agosto!AJ18+Septiembre!AJ18+'Octubre '!AJ18+Noviembre!AJ18+'Diciembre '!AJ18</f>
        <v>0</v>
      </c>
      <c r="AK18" s="4">
        <f>+Enero!AK18+Febrero!AK18+MARZO!AK18+'Abril '!AK18+'Mayo '!AK18+Junio!AK18+Julio!AK18+Agosto!AK18+Septiembre!AK18+'Octubre '!AK18+Noviembre!AK18+'Diciembre '!AK18</f>
        <v>0</v>
      </c>
      <c r="AL18" s="4">
        <f>+Enero!AL18+Febrero!AL18+MARZO!AL18+'Abril '!AL18+'Mayo '!AL18+Junio!AL18+Julio!AL18+Agosto!AL18+Septiembre!AL18+'Octubre '!AL18+Noviembre!AL18+'Diciembre '!AL18</f>
        <v>0</v>
      </c>
      <c r="AM18" s="4">
        <f>+Enero!AM18+Febrero!AM18+MARZO!AM18+'Abril '!AM18+'Mayo '!AM18+Junio!AM18+Julio!AM18+Agosto!AM18+Septiembre!AM18+'Octubre '!AM18+Noviembre!AM18+'Diciembre '!AM18</f>
        <v>0</v>
      </c>
      <c r="AN18" s="4">
        <f>+Enero!AN18+Febrero!AN18+MARZO!AN18+'Abril '!AN18+'Mayo '!AN18+Junio!AN18+Julio!AN18+Agosto!AN18+Septiembre!AN18+'Octubre '!AN18+Noviembre!AN18+'Diciembre '!AN18</f>
        <v>0</v>
      </c>
      <c r="AO18" s="4">
        <f>+Enero!AO18+Febrero!AO18+MARZO!AO18+'Abril '!AO18+'Mayo '!AO18+Junio!AO18+Julio!AO18+Agosto!AO18+Septiembre!AO18+'Octubre '!AO18+Noviembre!AO18+'Diciembre '!AO18</f>
        <v>0</v>
      </c>
      <c r="AP18" s="4">
        <f>+Enero!AP18+Febrero!AP18+MARZO!AP18+'Abril '!AP18+'Mayo '!AP18+Junio!AP18+Julio!AP18+Agosto!AP18+Septiembre!AP18+'Octubre '!AP18+Noviembre!AP18+'Diciembre '!AP18</f>
        <v>0</v>
      </c>
      <c r="AQ18" s="4">
        <f>+Enero!AQ18+Febrero!AQ18+MARZO!AQ18+'Abril '!AQ18+'Mayo '!AQ18+Junio!AQ18+Julio!AQ18+Agosto!AQ18+Septiembre!AQ18+'Octubre '!AQ18+Noviembre!AQ18+'Diciembre '!AQ18</f>
        <v>0</v>
      </c>
      <c r="AR18" s="4">
        <f>+Enero!AR18+Febrero!AR18+MARZO!AR18+'Abril '!AR18+'Mayo '!AR18+Junio!AR18+Julio!AR18+Agosto!AR18+Septiembre!AR18+'Octubre '!AR18+Noviembre!AR18+'Diciembre '!AR18</f>
        <v>0</v>
      </c>
      <c r="AS18" s="4">
        <f>+Enero!AS18+Febrero!AS18+MARZO!AS18+'Abril '!AS18+'Mayo '!AS18+Junio!AS18+Julio!AS18+Agosto!AS18+Septiembre!AS18+'Octubre '!AS18+Noviembre!AS18+'Diciembre '!AS18</f>
        <v>0</v>
      </c>
      <c r="AT18" s="4">
        <f>+Enero!AT18+Febrero!AT18+MARZO!AT18+'Abril '!AT18+'Mayo '!AT18+Junio!AT18+Julio!AT18+Agosto!AT18+Septiembre!AT18+'Octubre '!AT18+Noviembre!AT18+'Diciembre '!AT18</f>
        <v>0</v>
      </c>
      <c r="AU18" s="194"/>
    </row>
    <row r="19" spans="1:102" x14ac:dyDescent="0.2">
      <c r="A19" s="55" t="s">
        <v>97</v>
      </c>
      <c r="B19" s="209">
        <f t="shared" si="0"/>
        <v>0</v>
      </c>
      <c r="C19" s="208">
        <f t="shared" si="1"/>
        <v>0</v>
      </c>
      <c r="D19" s="215">
        <f t="shared" si="1"/>
        <v>0</v>
      </c>
      <c r="E19" s="4">
        <f>+Enero!E19+Febrero!E19+MARZO!E19+'Abril '!E19+'Mayo '!E19+Junio!E19+Julio!E19+Agosto!E19+Septiembre!E19+'Octubre '!E19+Noviembre!E19+'Diciembre '!E19</f>
        <v>0</v>
      </c>
      <c r="F19" s="4">
        <f>+Enero!F19+Febrero!F19+MARZO!F19+'Abril '!F19+'Mayo '!F19+Junio!F19+Julio!F19+Agosto!F19+Septiembre!F19+'Octubre '!F19+Noviembre!F19+'Diciembre '!F19</f>
        <v>0</v>
      </c>
      <c r="G19" s="4">
        <f>+Enero!G19+Febrero!G19+MARZO!G19+'Abril '!G19+'Mayo '!G19+Junio!G19+Julio!G19+Agosto!G19+Septiembre!G19+'Octubre '!G19+Noviembre!G19+'Diciembre '!G19</f>
        <v>0</v>
      </c>
      <c r="H19" s="4">
        <f>+Enero!H19+Febrero!H19+MARZO!H19+'Abril '!H19+'Mayo '!H19+Junio!H19+Julio!H19+Agosto!H19+Septiembre!H19+'Octubre '!H19+Noviembre!H19+'Diciembre '!H19</f>
        <v>0</v>
      </c>
      <c r="I19" s="4">
        <f>+Enero!I19+Febrero!I19+MARZO!I19+'Abril '!I19+'Mayo '!I19+Junio!I19+Julio!I19+Agosto!I19+Septiembre!I19+'Octubre '!I19+Noviembre!I19+'Diciembre '!I19</f>
        <v>0</v>
      </c>
      <c r="J19" s="4">
        <f>+Enero!J19+Febrero!J19+MARZO!J19+'Abril '!J19+'Mayo '!J19+Junio!J19+Julio!J19+Agosto!J19+Septiembre!J19+'Octubre '!J19+Noviembre!J19+'Diciembre '!J19</f>
        <v>0</v>
      </c>
      <c r="K19" s="4">
        <f>+Enero!K19+Febrero!K19+MARZO!K19+'Abril '!K19+'Mayo '!K19+Junio!K19+Julio!K19+Agosto!K19+Septiembre!K19+'Octubre '!K19+Noviembre!K19+'Diciembre '!K19</f>
        <v>0</v>
      </c>
      <c r="L19" s="4">
        <f>+Enero!L19+Febrero!L19+MARZO!L19+'Abril '!L19+'Mayo '!L19+Junio!L19+Julio!L19+Agosto!L19+Septiembre!L19+'Octubre '!L19+Noviembre!L19+'Diciembre '!L19</f>
        <v>0</v>
      </c>
      <c r="M19" s="4">
        <f>+Enero!M19+Febrero!M19+MARZO!M19+'Abril '!M19+'Mayo '!M19+Junio!M19+Julio!M19+Agosto!M19+Septiembre!M19+'Octubre '!M19+Noviembre!M19+'Diciembre '!M19</f>
        <v>0</v>
      </c>
      <c r="N19" s="4">
        <f>+Enero!N19+Febrero!N19+MARZO!N19+'Abril '!N19+'Mayo '!N19+Junio!N19+Julio!N19+Agosto!N19+Septiembre!N19+'Octubre '!N19+Noviembre!N19+'Diciembre '!N19</f>
        <v>0</v>
      </c>
      <c r="O19" s="4">
        <f>+Enero!O19+Febrero!O19+MARZO!O19+'Abril '!O19+'Mayo '!O19+Junio!O19+Julio!O19+Agosto!O19+Septiembre!O19+'Octubre '!O19+Noviembre!O19+'Diciembre '!O19</f>
        <v>0</v>
      </c>
      <c r="P19" s="4">
        <f>+Enero!P19+Febrero!P19+MARZO!P19+'Abril '!P19+'Mayo '!P19+Junio!P19+Julio!P19+Agosto!P19+Septiembre!P19+'Octubre '!P19+Noviembre!P19+'Diciembre '!P19</f>
        <v>0</v>
      </c>
      <c r="Q19" s="4">
        <f>+Enero!Q19+Febrero!Q19+MARZO!Q19+'Abril '!Q19+'Mayo '!Q19+Junio!Q19+Julio!Q19+Agosto!Q19+Septiembre!Q19+'Octubre '!Q19+Noviembre!Q19+'Diciembre '!Q19</f>
        <v>0</v>
      </c>
      <c r="R19" s="4">
        <f>+Enero!R19+Febrero!R19+MARZO!R19+'Abril '!R19+'Mayo '!R19+Junio!R19+Julio!R19+Agosto!R19+Septiembre!R19+'Octubre '!R19+Noviembre!R19+'Diciembre '!R19</f>
        <v>0</v>
      </c>
      <c r="S19" s="4">
        <f>+Enero!S19+Febrero!S19+MARZO!S19+'Abril '!S19+'Mayo '!S19+Junio!S19+Julio!S19+Agosto!S19+Septiembre!S19+'Octubre '!S19+Noviembre!S19+'Diciembre '!S19</f>
        <v>0</v>
      </c>
      <c r="T19" s="4">
        <f>+Enero!T19+Febrero!T19+MARZO!T19+'Abril '!T19+'Mayo '!T19+Junio!T19+Julio!T19+Agosto!T19+Septiembre!T19+'Octubre '!T19+Noviembre!T19+'Diciembre '!T19</f>
        <v>0</v>
      </c>
      <c r="U19" s="4">
        <f>+Enero!U19+Febrero!U19+MARZO!U19+'Abril '!U19+'Mayo '!U19+Junio!U19+Julio!U19+Agosto!U19+Septiembre!U19+'Octubre '!U19+Noviembre!U19+'Diciembre '!U19</f>
        <v>0</v>
      </c>
      <c r="V19" s="4">
        <f>+Enero!V19+Febrero!V19+MARZO!V19+'Abril '!V19+'Mayo '!V19+Junio!V19+Julio!V19+Agosto!V19+Septiembre!V19+'Octubre '!V19+Noviembre!V19+'Diciembre '!V19</f>
        <v>0</v>
      </c>
      <c r="W19" s="4">
        <f>+Enero!W19+Febrero!W19+MARZO!W19+'Abril '!W19+'Mayo '!W19+Junio!W19+Julio!W19+Agosto!W19+Septiembre!W19+'Octubre '!W19+Noviembre!W19+'Diciembre '!W19</f>
        <v>0</v>
      </c>
      <c r="X19" s="4">
        <f>+Enero!X19+Febrero!X19+MARZO!X19+'Abril '!X19+'Mayo '!X19+Junio!X19+Julio!X19+Agosto!X19+Septiembre!X19+'Octubre '!X19+Noviembre!X19+'Diciembre '!X19</f>
        <v>0</v>
      </c>
      <c r="Y19" s="4">
        <f>+Enero!Y19+Febrero!Y19+MARZO!Y19+'Abril '!Y19+'Mayo '!Y19+Junio!Y19+Julio!Y19+Agosto!Y19+Septiembre!Y19+'Octubre '!Y19+Noviembre!Y19+'Diciembre '!Y19</f>
        <v>0</v>
      </c>
      <c r="Z19" s="4">
        <f>+Enero!Z19+Febrero!Z19+MARZO!Z19+'Abril '!Z19+'Mayo '!Z19+Junio!Z19+Julio!Z19+Agosto!Z19+Septiembre!Z19+'Octubre '!Z19+Noviembre!Z19+'Diciembre '!Z19</f>
        <v>0</v>
      </c>
      <c r="AA19" s="4">
        <f>+Enero!AA19+Febrero!AA19+MARZO!AA19+'Abril '!AA19+'Mayo '!AA19+Junio!AA19+Julio!AA19+Agosto!AA19+Septiembre!AA19+'Octubre '!AA19+Noviembre!AA19+'Diciembre '!AA19</f>
        <v>0</v>
      </c>
      <c r="AB19" s="4">
        <f>+Enero!AB19+Febrero!AB19+MARZO!AB19+'Abril '!AB19+'Mayo '!AB19+Junio!AB19+Julio!AB19+Agosto!AB19+Septiembre!AB19+'Octubre '!AB19+Noviembre!AB19+'Diciembre '!AB19</f>
        <v>0</v>
      </c>
      <c r="AC19" s="4">
        <f>+Enero!AC19+Febrero!AC19+MARZO!AC19+'Abril '!AC19+'Mayo '!AC19+Junio!AC19+Julio!AC19+Agosto!AC19+Septiembre!AC19+'Octubre '!AC19+Noviembre!AC19+'Diciembre '!AC19</f>
        <v>0</v>
      </c>
      <c r="AD19" s="4">
        <f>+Enero!AD19+Febrero!AD19+MARZO!AD19+'Abril '!AD19+'Mayo '!AD19+Junio!AD19+Julio!AD19+Agosto!AD19+Septiembre!AD19+'Octubre '!AD19+Noviembre!AD19+'Diciembre '!AD19</f>
        <v>0</v>
      </c>
      <c r="AE19" s="4">
        <f>+Enero!AE19+Febrero!AE19+MARZO!AE19+'Abril '!AE19+'Mayo '!AE19+Junio!AE19+Julio!AE19+Agosto!AE19+Septiembre!AE19+'Octubre '!AE19+Noviembre!AE19+'Diciembre '!AE19</f>
        <v>0</v>
      </c>
      <c r="AF19" s="4">
        <f>+Enero!AF19+Febrero!AF19+MARZO!AF19+'Abril '!AF19+'Mayo '!AF19+Junio!AF19+Julio!AF19+Agosto!AF19+Septiembre!AF19+'Octubre '!AF19+Noviembre!AF19+'Diciembre '!AF19</f>
        <v>0</v>
      </c>
      <c r="AG19" s="4">
        <f>+Enero!AG19+Febrero!AG19+MARZO!AG19+'Abril '!AG19+'Mayo '!AG19+Junio!AG19+Julio!AG19+Agosto!AG19+Septiembre!AG19+'Octubre '!AG19+Noviembre!AG19+'Diciembre '!AG19</f>
        <v>0</v>
      </c>
      <c r="AH19" s="4">
        <f>+Enero!AH19+Febrero!AH19+MARZO!AH19+'Abril '!AH19+'Mayo '!AH19+Junio!AH19+Julio!AH19+Agosto!AH19+Septiembre!AH19+'Octubre '!AH19+Noviembre!AH19+'Diciembre '!AH19</f>
        <v>0</v>
      </c>
      <c r="AI19" s="4">
        <f>+Enero!AI19+Febrero!AI19+MARZO!AI19+'Abril '!AI19+'Mayo '!AI19+Junio!AI19+Julio!AI19+Agosto!AI19+Septiembre!AI19+'Octubre '!AI19+Noviembre!AI19+'Diciembre '!AI19</f>
        <v>0</v>
      </c>
      <c r="AJ19" s="4">
        <f>+Enero!AJ19+Febrero!AJ19+MARZO!AJ19+'Abril '!AJ19+'Mayo '!AJ19+Junio!AJ19+Julio!AJ19+Agosto!AJ19+Septiembre!AJ19+'Octubre '!AJ19+Noviembre!AJ19+'Diciembre '!AJ19</f>
        <v>0</v>
      </c>
      <c r="AK19" s="4">
        <f>+Enero!AK19+Febrero!AK19+MARZO!AK19+'Abril '!AK19+'Mayo '!AK19+Junio!AK19+Julio!AK19+Agosto!AK19+Septiembre!AK19+'Octubre '!AK19+Noviembre!AK19+'Diciembre '!AK19</f>
        <v>0</v>
      </c>
      <c r="AL19" s="4">
        <f>+Enero!AL19+Febrero!AL19+MARZO!AL19+'Abril '!AL19+'Mayo '!AL19+Junio!AL19+Julio!AL19+Agosto!AL19+Septiembre!AL19+'Octubre '!AL19+Noviembre!AL19+'Diciembre '!AL19</f>
        <v>0</v>
      </c>
      <c r="AM19" s="4">
        <f>+Enero!AM19+Febrero!AM19+MARZO!AM19+'Abril '!AM19+'Mayo '!AM19+Junio!AM19+Julio!AM19+Agosto!AM19+Septiembre!AM19+'Octubre '!AM19+Noviembre!AM19+'Diciembre '!AM19</f>
        <v>0</v>
      </c>
      <c r="AN19" s="4">
        <f>+Enero!AN19+Febrero!AN19+MARZO!AN19+'Abril '!AN19+'Mayo '!AN19+Junio!AN19+Julio!AN19+Agosto!AN19+Septiembre!AN19+'Octubre '!AN19+Noviembre!AN19+'Diciembre '!AN19</f>
        <v>0</v>
      </c>
      <c r="AO19" s="4">
        <f>+Enero!AO19+Febrero!AO19+MARZO!AO19+'Abril '!AO19+'Mayo '!AO19+Junio!AO19+Julio!AO19+Agosto!AO19+Septiembre!AO19+'Octubre '!AO19+Noviembre!AO19+'Diciembre '!AO19</f>
        <v>0</v>
      </c>
      <c r="AP19" s="4">
        <f>+Enero!AP19+Febrero!AP19+MARZO!AP19+'Abril '!AP19+'Mayo '!AP19+Junio!AP19+Julio!AP19+Agosto!AP19+Septiembre!AP19+'Octubre '!AP19+Noviembre!AP19+'Diciembre '!AP19</f>
        <v>0</v>
      </c>
      <c r="AQ19" s="4">
        <f>+Enero!AQ19+Febrero!AQ19+MARZO!AQ19+'Abril '!AQ19+'Mayo '!AQ19+Junio!AQ19+Julio!AQ19+Agosto!AQ19+Septiembre!AQ19+'Octubre '!AQ19+Noviembre!AQ19+'Diciembre '!AQ19</f>
        <v>0</v>
      </c>
      <c r="AR19" s="4">
        <f>+Enero!AR19+Febrero!AR19+MARZO!AR19+'Abril '!AR19+'Mayo '!AR19+Junio!AR19+Julio!AR19+Agosto!AR19+Septiembre!AR19+'Octubre '!AR19+Noviembre!AR19+'Diciembre '!AR19</f>
        <v>0</v>
      </c>
      <c r="AS19" s="4">
        <f>+Enero!AS19+Febrero!AS19+MARZO!AS19+'Abril '!AS19+'Mayo '!AS19+Junio!AS19+Julio!AS19+Agosto!AS19+Septiembre!AS19+'Octubre '!AS19+Noviembre!AS19+'Diciembre '!AS19</f>
        <v>0</v>
      </c>
      <c r="AT19" s="4">
        <f>+Enero!AT19+Febrero!AT19+MARZO!AT19+'Abril '!AT19+'Mayo '!AT19+Junio!AT19+Julio!AT19+Agosto!AT19+Septiembre!AT19+'Octubre '!AT19+Noviembre!AT19+'Diciembre '!AT19</f>
        <v>0</v>
      </c>
      <c r="AU19" s="194"/>
    </row>
    <row r="20" spans="1:102" x14ac:dyDescent="0.2">
      <c r="A20" s="55" t="s">
        <v>18</v>
      </c>
      <c r="B20" s="217">
        <f t="shared" si="0"/>
        <v>0</v>
      </c>
      <c r="C20" s="218">
        <f>SUM(O20+Q20+S20+U20+W20+Y20+AA20+AC20+AE20+AG20+AI20+AK20+AM20+AO20)</f>
        <v>0</v>
      </c>
      <c r="D20" s="219">
        <f>SUM(P20+R20+T20+V20+X20+Z20+AB20+AD20+AF20+AH20+AJ20+AL20+AN20+AP20)</f>
        <v>0</v>
      </c>
      <c r="E20" s="4">
        <f>+Enero!E20+Febrero!E20+MARZO!E20+'Abril '!E20+'Mayo '!E20+Junio!E20+Julio!E20+Agosto!E20+Septiembre!E20+'Octubre '!E20+Noviembre!E20+'Diciembre '!E20</f>
        <v>0</v>
      </c>
      <c r="F20" s="4">
        <f>+Enero!F20+Febrero!F20+MARZO!F20+'Abril '!F20+'Mayo '!F20+Junio!F20+Julio!F20+Agosto!F20+Septiembre!F20+'Octubre '!F20+Noviembre!F20+'Diciembre '!F20</f>
        <v>0</v>
      </c>
      <c r="G20" s="4">
        <f>+Enero!G20+Febrero!G20+MARZO!G20+'Abril '!G20+'Mayo '!G20+Junio!G20+Julio!G20+Agosto!G20+Septiembre!G20+'Octubre '!G20+Noviembre!G20+'Diciembre '!G20</f>
        <v>0</v>
      </c>
      <c r="H20" s="4">
        <f>+Enero!H20+Febrero!H20+MARZO!H20+'Abril '!H20+'Mayo '!H20+Junio!H20+Julio!H20+Agosto!H20+Septiembre!H20+'Octubre '!H20+Noviembre!H20+'Diciembre '!H20</f>
        <v>0</v>
      </c>
      <c r="I20" s="4">
        <f>+Enero!I20+Febrero!I20+MARZO!I20+'Abril '!I20+'Mayo '!I20+Junio!I20+Julio!I20+Agosto!I20+Septiembre!I20+'Octubre '!I20+Noviembre!I20+'Diciembre '!I20</f>
        <v>0</v>
      </c>
      <c r="J20" s="4">
        <f>+Enero!J20+Febrero!J20+MARZO!J20+'Abril '!J20+'Mayo '!J20+Junio!J20+Julio!J20+Agosto!J20+Septiembre!J20+'Octubre '!J20+Noviembre!J20+'Diciembre '!J20</f>
        <v>0</v>
      </c>
      <c r="K20" s="4">
        <f>+Enero!K20+Febrero!K20+MARZO!K20+'Abril '!K20+'Mayo '!K20+Junio!K20+Julio!K20+Agosto!K20+Septiembre!K20+'Octubre '!K20+Noviembre!K20+'Diciembre '!K20</f>
        <v>0</v>
      </c>
      <c r="L20" s="4">
        <f>+Enero!L20+Febrero!L20+MARZO!L20+'Abril '!L20+'Mayo '!L20+Junio!L20+Julio!L20+Agosto!L20+Septiembre!L20+'Octubre '!L20+Noviembre!L20+'Diciembre '!L20</f>
        <v>0</v>
      </c>
      <c r="M20" s="4">
        <f>+Enero!M20+Febrero!M20+MARZO!M20+'Abril '!M20+'Mayo '!M20+Junio!M20+Julio!M20+Agosto!M20+Septiembre!M20+'Octubre '!M20+Noviembre!M20+'Diciembre '!M20</f>
        <v>0</v>
      </c>
      <c r="N20" s="4">
        <f>+Enero!N20+Febrero!N20+MARZO!N20+'Abril '!N20+'Mayo '!N20+Junio!N20+Julio!N20+Agosto!N20+Septiembre!N20+'Octubre '!N20+Noviembre!N20+'Diciembre '!N20</f>
        <v>0</v>
      </c>
      <c r="O20" s="4">
        <f>+Enero!O20+Febrero!O20+MARZO!O20+'Abril '!O20+'Mayo '!O20+Junio!O20+Julio!O20+Agosto!O20+Septiembre!O20+'Octubre '!O20+Noviembre!O20+'Diciembre '!O20</f>
        <v>0</v>
      </c>
      <c r="P20" s="4">
        <f>+Enero!P20+Febrero!P20+MARZO!P20+'Abril '!P20+'Mayo '!P20+Junio!P20+Julio!P20+Agosto!P20+Septiembre!P20+'Octubre '!P20+Noviembre!P20+'Diciembre '!P20</f>
        <v>0</v>
      </c>
      <c r="Q20" s="4">
        <f>+Enero!Q20+Febrero!Q20+MARZO!Q20+'Abril '!Q20+'Mayo '!Q20+Junio!Q20+Julio!Q20+Agosto!Q20+Septiembre!Q20+'Octubre '!Q20+Noviembre!Q20+'Diciembre '!Q20</f>
        <v>0</v>
      </c>
      <c r="R20" s="4">
        <f>+Enero!R20+Febrero!R20+MARZO!R20+'Abril '!R20+'Mayo '!R20+Junio!R20+Julio!R20+Agosto!R20+Septiembre!R20+'Octubre '!R20+Noviembre!R20+'Diciembre '!R20</f>
        <v>0</v>
      </c>
      <c r="S20" s="4">
        <f>+Enero!S20+Febrero!S20+MARZO!S20+'Abril '!S20+'Mayo '!S20+Junio!S20+Julio!S20+Agosto!S20+Septiembre!S20+'Octubre '!S20+Noviembre!S20+'Diciembre '!S20</f>
        <v>0</v>
      </c>
      <c r="T20" s="4">
        <f>+Enero!T20+Febrero!T20+MARZO!T20+'Abril '!T20+'Mayo '!T20+Junio!T20+Julio!T20+Agosto!T20+Septiembre!T20+'Octubre '!T20+Noviembre!T20+'Diciembre '!T20</f>
        <v>0</v>
      </c>
      <c r="U20" s="4">
        <f>+Enero!U20+Febrero!U20+MARZO!U20+'Abril '!U20+'Mayo '!U20+Junio!U20+Julio!U20+Agosto!U20+Septiembre!U20+'Octubre '!U20+Noviembre!U20+'Diciembre '!U20</f>
        <v>0</v>
      </c>
      <c r="V20" s="4">
        <f>+Enero!V20+Febrero!V20+MARZO!V20+'Abril '!V20+'Mayo '!V20+Junio!V20+Julio!V20+Agosto!V20+Septiembre!V20+'Octubre '!V20+Noviembre!V20+'Diciembre '!V20</f>
        <v>0</v>
      </c>
      <c r="W20" s="4">
        <f>+Enero!W20+Febrero!W20+MARZO!W20+'Abril '!W20+'Mayo '!W20+Junio!W20+Julio!W20+Agosto!W20+Septiembre!W20+'Octubre '!W20+Noviembre!W20+'Diciembre '!W20</f>
        <v>0</v>
      </c>
      <c r="X20" s="4">
        <f>+Enero!X20+Febrero!X20+MARZO!X20+'Abril '!X20+'Mayo '!X20+Junio!X20+Julio!X20+Agosto!X20+Septiembre!X20+'Octubre '!X20+Noviembre!X20+'Diciembre '!X20</f>
        <v>0</v>
      </c>
      <c r="Y20" s="4">
        <f>+Enero!Y20+Febrero!Y20+MARZO!Y20+'Abril '!Y20+'Mayo '!Y20+Junio!Y20+Julio!Y20+Agosto!Y20+Septiembre!Y20+'Octubre '!Y20+Noviembre!Y20+'Diciembre '!Y20</f>
        <v>0</v>
      </c>
      <c r="Z20" s="4">
        <f>+Enero!Z20+Febrero!Z20+MARZO!Z20+'Abril '!Z20+'Mayo '!Z20+Junio!Z20+Julio!Z20+Agosto!Z20+Septiembre!Z20+'Octubre '!Z20+Noviembre!Z20+'Diciembre '!Z20</f>
        <v>0</v>
      </c>
      <c r="AA20" s="4">
        <f>+Enero!AA20+Febrero!AA20+MARZO!AA20+'Abril '!AA20+'Mayo '!AA20+Junio!AA20+Julio!AA20+Agosto!AA20+Septiembre!AA20+'Octubre '!AA20+Noviembre!AA20+'Diciembre '!AA20</f>
        <v>0</v>
      </c>
      <c r="AB20" s="4">
        <f>+Enero!AB20+Febrero!AB20+MARZO!AB20+'Abril '!AB20+'Mayo '!AB20+Junio!AB20+Julio!AB20+Agosto!AB20+Septiembre!AB20+'Octubre '!AB20+Noviembre!AB20+'Diciembre '!AB20</f>
        <v>0</v>
      </c>
      <c r="AC20" s="4">
        <f>+Enero!AC20+Febrero!AC20+MARZO!AC20+'Abril '!AC20+'Mayo '!AC20+Junio!AC20+Julio!AC20+Agosto!AC20+Septiembre!AC20+'Octubre '!AC20+Noviembre!AC20+'Diciembre '!AC20</f>
        <v>0</v>
      </c>
      <c r="AD20" s="4">
        <f>+Enero!AD20+Febrero!AD20+MARZO!AD20+'Abril '!AD20+'Mayo '!AD20+Junio!AD20+Julio!AD20+Agosto!AD20+Septiembre!AD20+'Octubre '!AD20+Noviembre!AD20+'Diciembre '!AD20</f>
        <v>0</v>
      </c>
      <c r="AE20" s="4">
        <f>+Enero!AE20+Febrero!AE20+MARZO!AE20+'Abril '!AE20+'Mayo '!AE20+Junio!AE20+Julio!AE20+Agosto!AE20+Septiembre!AE20+'Octubre '!AE20+Noviembre!AE20+'Diciembre '!AE20</f>
        <v>0</v>
      </c>
      <c r="AF20" s="4">
        <f>+Enero!AF20+Febrero!AF20+MARZO!AF20+'Abril '!AF20+'Mayo '!AF20+Junio!AF20+Julio!AF20+Agosto!AF20+Septiembre!AF20+'Octubre '!AF20+Noviembre!AF20+'Diciembre '!AF20</f>
        <v>0</v>
      </c>
      <c r="AG20" s="4">
        <f>+Enero!AG20+Febrero!AG20+MARZO!AG20+'Abril '!AG20+'Mayo '!AG20+Junio!AG20+Julio!AG20+Agosto!AG20+Septiembre!AG20+'Octubre '!AG20+Noviembre!AG20+'Diciembre '!AG20</f>
        <v>0</v>
      </c>
      <c r="AH20" s="4">
        <f>+Enero!AH20+Febrero!AH20+MARZO!AH20+'Abril '!AH20+'Mayo '!AH20+Junio!AH20+Julio!AH20+Agosto!AH20+Septiembre!AH20+'Octubre '!AH20+Noviembre!AH20+'Diciembre '!AH20</f>
        <v>0</v>
      </c>
      <c r="AI20" s="4">
        <f>+Enero!AI20+Febrero!AI20+MARZO!AI20+'Abril '!AI20+'Mayo '!AI20+Junio!AI20+Julio!AI20+Agosto!AI20+Septiembre!AI20+'Octubre '!AI20+Noviembre!AI20+'Diciembre '!AI20</f>
        <v>0</v>
      </c>
      <c r="AJ20" s="4">
        <f>+Enero!AJ20+Febrero!AJ20+MARZO!AJ20+'Abril '!AJ20+'Mayo '!AJ20+Junio!AJ20+Julio!AJ20+Agosto!AJ20+Septiembre!AJ20+'Octubre '!AJ20+Noviembre!AJ20+'Diciembre '!AJ20</f>
        <v>0</v>
      </c>
      <c r="AK20" s="4">
        <f>+Enero!AK20+Febrero!AK20+MARZO!AK20+'Abril '!AK20+'Mayo '!AK20+Junio!AK20+Julio!AK20+Agosto!AK20+Septiembre!AK20+'Octubre '!AK20+Noviembre!AK20+'Diciembre '!AK20</f>
        <v>0</v>
      </c>
      <c r="AL20" s="4">
        <f>+Enero!AL20+Febrero!AL20+MARZO!AL20+'Abril '!AL20+'Mayo '!AL20+Junio!AL20+Julio!AL20+Agosto!AL20+Septiembre!AL20+'Octubre '!AL20+Noviembre!AL20+'Diciembre '!AL20</f>
        <v>0</v>
      </c>
      <c r="AM20" s="4">
        <f>+Enero!AM20+Febrero!AM20+MARZO!AM20+'Abril '!AM20+'Mayo '!AM20+Junio!AM20+Julio!AM20+Agosto!AM20+Septiembre!AM20+'Octubre '!AM20+Noviembre!AM20+'Diciembre '!AM20</f>
        <v>0</v>
      </c>
      <c r="AN20" s="4">
        <f>+Enero!AN20+Febrero!AN20+MARZO!AN20+'Abril '!AN20+'Mayo '!AN20+Junio!AN20+Julio!AN20+Agosto!AN20+Septiembre!AN20+'Octubre '!AN20+Noviembre!AN20+'Diciembre '!AN20</f>
        <v>0</v>
      </c>
      <c r="AO20" s="4">
        <f>+Enero!AO20+Febrero!AO20+MARZO!AO20+'Abril '!AO20+'Mayo '!AO20+Junio!AO20+Julio!AO20+Agosto!AO20+Septiembre!AO20+'Octubre '!AO20+Noviembre!AO20+'Diciembre '!AO20</f>
        <v>0</v>
      </c>
      <c r="AP20" s="4">
        <f>+Enero!AP20+Febrero!AP20+MARZO!AP20+'Abril '!AP20+'Mayo '!AP20+Junio!AP20+Julio!AP20+Agosto!AP20+Septiembre!AP20+'Octubre '!AP20+Noviembre!AP20+'Diciembre '!AP20</f>
        <v>0</v>
      </c>
      <c r="AQ20" s="4">
        <f>+Enero!AQ20+Febrero!AQ20+MARZO!AQ20+'Abril '!AQ20+'Mayo '!AQ20+Junio!AQ20+Julio!AQ20+Agosto!AQ20+Septiembre!AQ20+'Octubre '!AQ20+Noviembre!AQ20+'Diciembre '!AQ20</f>
        <v>0</v>
      </c>
      <c r="AR20" s="4">
        <f>+Enero!AR20+Febrero!AR20+MARZO!AR20+'Abril '!AR20+'Mayo '!AR20+Junio!AR20+Julio!AR20+Agosto!AR20+Septiembre!AR20+'Octubre '!AR20+Noviembre!AR20+'Diciembre '!AR20</f>
        <v>0</v>
      </c>
      <c r="AS20" s="4">
        <f>+Enero!AS20+Febrero!AS20+MARZO!AS20+'Abril '!AS20+'Mayo '!AS20+Junio!AS20+Julio!AS20+Agosto!AS20+Septiembre!AS20+'Octubre '!AS20+Noviembre!AS20+'Diciembre '!AS20</f>
        <v>0</v>
      </c>
      <c r="AT20" s="4">
        <f>+Enero!AT20+Febrero!AT20+MARZO!AT20+'Abril '!AT20+'Mayo '!AT20+Junio!AT20+Julio!AT20+Agosto!AT20+Septiembre!AT20+'Octubre '!AT20+Noviembre!AT20+'Diciembre '!AT20</f>
        <v>0</v>
      </c>
      <c r="AU20" s="194"/>
    </row>
    <row r="21" spans="1:102" s="732" customFormat="1" x14ac:dyDescent="0.2">
      <c r="A21" s="727" t="s">
        <v>98</v>
      </c>
      <c r="B21" s="728">
        <f t="shared" si="0"/>
        <v>0</v>
      </c>
      <c r="C21" s="728">
        <f>SUM(C22+C23+C24+C25)</f>
        <v>0</v>
      </c>
      <c r="D21" s="729">
        <f>SUM(D22+D23+D24+D25)</f>
        <v>0</v>
      </c>
      <c r="E21" s="730">
        <f>SUM(E22:E25)</f>
        <v>0</v>
      </c>
      <c r="F21" s="730">
        <f t="shared" ref="F21:AT21" si="2">SUM(F22:F25)</f>
        <v>0</v>
      </c>
      <c r="G21" s="730">
        <f t="shared" si="2"/>
        <v>0</v>
      </c>
      <c r="H21" s="730">
        <f t="shared" si="2"/>
        <v>0</v>
      </c>
      <c r="I21" s="730">
        <f t="shared" si="2"/>
        <v>0</v>
      </c>
      <c r="J21" s="730">
        <f t="shared" si="2"/>
        <v>0</v>
      </c>
      <c r="K21" s="730">
        <f t="shared" si="2"/>
        <v>0</v>
      </c>
      <c r="L21" s="730">
        <f t="shared" si="2"/>
        <v>0</v>
      </c>
      <c r="M21" s="730">
        <f t="shared" si="2"/>
        <v>0</v>
      </c>
      <c r="N21" s="730">
        <f t="shared" si="2"/>
        <v>0</v>
      </c>
      <c r="O21" s="730">
        <f t="shared" si="2"/>
        <v>0</v>
      </c>
      <c r="P21" s="730">
        <f t="shared" si="2"/>
        <v>0</v>
      </c>
      <c r="Q21" s="730">
        <f t="shared" si="2"/>
        <v>0</v>
      </c>
      <c r="R21" s="730">
        <f t="shared" si="2"/>
        <v>0</v>
      </c>
      <c r="S21" s="730">
        <f t="shared" si="2"/>
        <v>0</v>
      </c>
      <c r="T21" s="730">
        <f t="shared" si="2"/>
        <v>0</v>
      </c>
      <c r="U21" s="730">
        <f t="shared" si="2"/>
        <v>0</v>
      </c>
      <c r="V21" s="730">
        <f t="shared" si="2"/>
        <v>0</v>
      </c>
      <c r="W21" s="730">
        <f t="shared" si="2"/>
        <v>0</v>
      </c>
      <c r="X21" s="730">
        <f t="shared" si="2"/>
        <v>0</v>
      </c>
      <c r="Y21" s="730">
        <f t="shared" si="2"/>
        <v>0</v>
      </c>
      <c r="Z21" s="730">
        <f t="shared" si="2"/>
        <v>0</v>
      </c>
      <c r="AA21" s="730">
        <f t="shared" si="2"/>
        <v>0</v>
      </c>
      <c r="AB21" s="730">
        <f t="shared" si="2"/>
        <v>0</v>
      </c>
      <c r="AC21" s="730">
        <f t="shared" si="2"/>
        <v>0</v>
      </c>
      <c r="AD21" s="730">
        <f t="shared" si="2"/>
        <v>0</v>
      </c>
      <c r="AE21" s="730">
        <f t="shared" si="2"/>
        <v>0</v>
      </c>
      <c r="AF21" s="730">
        <f t="shared" si="2"/>
        <v>0</v>
      </c>
      <c r="AG21" s="730">
        <f t="shared" si="2"/>
        <v>0</v>
      </c>
      <c r="AH21" s="730">
        <f t="shared" si="2"/>
        <v>0</v>
      </c>
      <c r="AI21" s="730">
        <f t="shared" si="2"/>
        <v>0</v>
      </c>
      <c r="AJ21" s="730">
        <f t="shared" si="2"/>
        <v>0</v>
      </c>
      <c r="AK21" s="730">
        <f t="shared" si="2"/>
        <v>0</v>
      </c>
      <c r="AL21" s="730">
        <f t="shared" si="2"/>
        <v>0</v>
      </c>
      <c r="AM21" s="730">
        <f t="shared" si="2"/>
        <v>0</v>
      </c>
      <c r="AN21" s="730">
        <f t="shared" si="2"/>
        <v>0</v>
      </c>
      <c r="AO21" s="730">
        <f t="shared" si="2"/>
        <v>0</v>
      </c>
      <c r="AP21" s="730">
        <f t="shared" si="2"/>
        <v>0</v>
      </c>
      <c r="AQ21" s="730">
        <f t="shared" si="2"/>
        <v>0</v>
      </c>
      <c r="AR21" s="730">
        <f t="shared" si="2"/>
        <v>0</v>
      </c>
      <c r="AS21" s="730">
        <f t="shared" si="2"/>
        <v>0</v>
      </c>
      <c r="AT21" s="730">
        <f t="shared" si="2"/>
        <v>0</v>
      </c>
      <c r="AU21" s="731"/>
      <c r="BY21" s="731"/>
      <c r="BZ21" s="731"/>
      <c r="CA21" s="731"/>
      <c r="CB21" s="731"/>
      <c r="CC21" s="731"/>
      <c r="CD21" s="731"/>
      <c r="CE21" s="731"/>
      <c r="CF21" s="731"/>
      <c r="CG21" s="731"/>
      <c r="CH21" s="731"/>
      <c r="CI21" s="731"/>
      <c r="CJ21" s="731"/>
      <c r="CK21" s="731"/>
      <c r="CL21" s="731"/>
      <c r="CM21" s="731"/>
      <c r="CN21" s="731"/>
      <c r="CO21" s="731"/>
      <c r="CP21" s="731"/>
      <c r="CQ21" s="731"/>
      <c r="CR21" s="731"/>
      <c r="CS21" s="731"/>
      <c r="CT21" s="731"/>
      <c r="CU21" s="731"/>
      <c r="CV21" s="731"/>
      <c r="CW21" s="731"/>
      <c r="CX21" s="731"/>
    </row>
    <row r="22" spans="1:102" x14ac:dyDescent="0.2">
      <c r="A22" s="58" t="s">
        <v>38</v>
      </c>
      <c r="B22" s="209">
        <f t="shared" si="0"/>
        <v>0</v>
      </c>
      <c r="C22" s="209">
        <f t="shared" ref="C22:D27" si="3">SUM(E22+G22+I22+K22+M22+O22+Q22+S22+U22+W22+Y22+AA22+AC22+AE22+AG22+AI22+AK22+AM22+AO22)</f>
        <v>0</v>
      </c>
      <c r="D22" s="229">
        <f t="shared" si="3"/>
        <v>0</v>
      </c>
      <c r="E22" s="4">
        <f>+Enero!E22+Febrero!E22+MARZO!E22+'Abril '!E22+'Mayo '!E22+Junio!E22+Julio!E22+Agosto!E22+Septiembre!E22+'Octubre '!E22+Noviembre!E22+'Diciembre '!E22</f>
        <v>0</v>
      </c>
      <c r="F22" s="4">
        <f>+Enero!F22+Febrero!F22+MARZO!F22+'Abril '!F22+'Mayo '!F22+Junio!F22+Julio!F22+Agosto!F22+Septiembre!F22+'Octubre '!F22+Noviembre!F22+'Diciembre '!F22</f>
        <v>0</v>
      </c>
      <c r="G22" s="4">
        <f>+Enero!G22+Febrero!G22+MARZO!G22+'Abril '!G22+'Mayo '!G22+Junio!G22+Julio!G22+Agosto!G22+Septiembre!G22+'Octubre '!G22+Noviembre!G22+'Diciembre '!G22</f>
        <v>0</v>
      </c>
      <c r="H22" s="4">
        <f>+Enero!H22+Febrero!H22+MARZO!H22+'Abril '!H22+'Mayo '!H22+Junio!H22+Julio!H22+Agosto!H22+Septiembre!H22+'Octubre '!H22+Noviembre!H22+'Diciembre '!H22</f>
        <v>0</v>
      </c>
      <c r="I22" s="4">
        <f>+Enero!I22+Febrero!I22+MARZO!I22+'Abril '!I22+'Mayo '!I22+Junio!I22+Julio!I22+Agosto!I22+Septiembre!I22+'Octubre '!I22+Noviembre!I22+'Diciembre '!I22</f>
        <v>0</v>
      </c>
      <c r="J22" s="4">
        <f>+Enero!J22+Febrero!J22+MARZO!J22+'Abril '!J22+'Mayo '!J22+Junio!J22+Julio!J22+Agosto!J22+Septiembre!J22+'Octubre '!J22+Noviembre!J22+'Diciembre '!J22</f>
        <v>0</v>
      </c>
      <c r="K22" s="4">
        <f>+Enero!K22+Febrero!K22+MARZO!K22+'Abril '!K22+'Mayo '!K22+Junio!K22+Julio!K22+Agosto!K22+Septiembre!K22+'Octubre '!K22+Noviembre!K22+'Diciembre '!K22</f>
        <v>0</v>
      </c>
      <c r="L22" s="4">
        <f>+Enero!L22+Febrero!L22+MARZO!L22+'Abril '!L22+'Mayo '!L22+Junio!L22+Julio!L22+Agosto!L22+Septiembre!L22+'Octubre '!L22+Noviembre!L22+'Diciembre '!L22</f>
        <v>0</v>
      </c>
      <c r="M22" s="4">
        <f>+Enero!M22+Febrero!M22+MARZO!M22+'Abril '!M22+'Mayo '!M22+Junio!M22+Julio!M22+Agosto!M22+Septiembre!M22+'Octubre '!M22+Noviembre!M22+'Diciembre '!M22</f>
        <v>0</v>
      </c>
      <c r="N22" s="4">
        <f>+Enero!N22+Febrero!N22+MARZO!N22+'Abril '!N22+'Mayo '!N22+Junio!N22+Julio!N22+Agosto!N22+Septiembre!N22+'Octubre '!N22+Noviembre!N22+'Diciembre '!N22</f>
        <v>0</v>
      </c>
      <c r="O22" s="4">
        <f>+Enero!O22+Febrero!O22+MARZO!O22+'Abril '!O22+'Mayo '!O22+Junio!O22+Julio!O22+Agosto!O22+Septiembre!O22+'Octubre '!O22+Noviembre!O22+'Diciembre '!O22</f>
        <v>0</v>
      </c>
      <c r="P22" s="4">
        <f>+Enero!P22+Febrero!P22+MARZO!P22+'Abril '!P22+'Mayo '!P22+Junio!P22+Julio!P22+Agosto!P22+Septiembre!P22+'Octubre '!P22+Noviembre!P22+'Diciembre '!P22</f>
        <v>0</v>
      </c>
      <c r="Q22" s="4">
        <f>+Enero!Q22+Febrero!Q22+MARZO!Q22+'Abril '!Q22+'Mayo '!Q22+Junio!Q22+Julio!Q22+Agosto!Q22+Septiembre!Q22+'Octubre '!Q22+Noviembre!Q22+'Diciembre '!Q22</f>
        <v>0</v>
      </c>
      <c r="R22" s="4">
        <f>+Enero!R22+Febrero!R22+MARZO!R22+'Abril '!R22+'Mayo '!R22+Junio!R22+Julio!R22+Agosto!R22+Septiembre!R22+'Octubre '!R22+Noviembre!R22+'Diciembre '!R22</f>
        <v>0</v>
      </c>
      <c r="S22" s="4">
        <f>+Enero!S22+Febrero!S22+MARZO!S22+'Abril '!S22+'Mayo '!S22+Junio!S22+Julio!S22+Agosto!S22+Septiembre!S22+'Octubre '!S22+Noviembre!S22+'Diciembre '!S22</f>
        <v>0</v>
      </c>
      <c r="T22" s="4">
        <f>+Enero!T22+Febrero!T22+MARZO!T22+'Abril '!T22+'Mayo '!T22+Junio!T22+Julio!T22+Agosto!T22+Septiembre!T22+'Octubre '!T22+Noviembre!T22+'Diciembre '!T22</f>
        <v>0</v>
      </c>
      <c r="U22" s="4">
        <f>+Enero!U22+Febrero!U22+MARZO!U22+'Abril '!U22+'Mayo '!U22+Junio!U22+Julio!U22+Agosto!U22+Septiembre!U22+'Octubre '!U22+Noviembre!U22+'Diciembre '!U22</f>
        <v>0</v>
      </c>
      <c r="V22" s="4">
        <f>+Enero!V22+Febrero!V22+MARZO!V22+'Abril '!V22+'Mayo '!V22+Junio!V22+Julio!V22+Agosto!V22+Septiembre!V22+'Octubre '!V22+Noviembre!V22+'Diciembre '!V22</f>
        <v>0</v>
      </c>
      <c r="W22" s="4">
        <f>+Enero!W22+Febrero!W22+MARZO!W22+'Abril '!W22+'Mayo '!W22+Junio!W22+Julio!W22+Agosto!W22+Septiembre!W22+'Octubre '!W22+Noviembre!W22+'Diciembre '!W22</f>
        <v>0</v>
      </c>
      <c r="X22" s="4">
        <f>+Enero!X22+Febrero!X22+MARZO!X22+'Abril '!X22+'Mayo '!X22+Junio!X22+Julio!X22+Agosto!X22+Septiembre!X22+'Octubre '!X22+Noviembre!X22+'Diciembre '!X22</f>
        <v>0</v>
      </c>
      <c r="Y22" s="4">
        <f>+Enero!Y22+Febrero!Y22+MARZO!Y22+'Abril '!Y22+'Mayo '!Y22+Junio!Y22+Julio!Y22+Agosto!Y22+Septiembre!Y22+'Octubre '!Y22+Noviembre!Y22+'Diciembre '!Y22</f>
        <v>0</v>
      </c>
      <c r="Z22" s="4">
        <f>+Enero!Z22+Febrero!Z22+MARZO!Z22+'Abril '!Z22+'Mayo '!Z22+Junio!Z22+Julio!Z22+Agosto!Z22+Septiembre!Z22+'Octubre '!Z22+Noviembre!Z22+'Diciembre '!Z22</f>
        <v>0</v>
      </c>
      <c r="AA22" s="4">
        <f>+Enero!AA22+Febrero!AA22+MARZO!AA22+'Abril '!AA22+'Mayo '!AA22+Junio!AA22+Julio!AA22+Agosto!AA22+Septiembre!AA22+'Octubre '!AA22+Noviembre!AA22+'Diciembre '!AA22</f>
        <v>0</v>
      </c>
      <c r="AB22" s="4">
        <f>+Enero!AB22+Febrero!AB22+MARZO!AB22+'Abril '!AB22+'Mayo '!AB22+Junio!AB22+Julio!AB22+Agosto!AB22+Septiembre!AB22+'Octubre '!AB22+Noviembre!AB22+'Diciembre '!AB22</f>
        <v>0</v>
      </c>
      <c r="AC22" s="4">
        <f>+Enero!AC22+Febrero!AC22+MARZO!AC22+'Abril '!AC22+'Mayo '!AC22+Junio!AC22+Julio!AC22+Agosto!AC22+Septiembre!AC22+'Octubre '!AC22+Noviembre!AC22+'Diciembre '!AC22</f>
        <v>0</v>
      </c>
      <c r="AD22" s="4">
        <f>+Enero!AD22+Febrero!AD22+MARZO!AD22+'Abril '!AD22+'Mayo '!AD22+Junio!AD22+Julio!AD22+Agosto!AD22+Septiembre!AD22+'Octubre '!AD22+Noviembre!AD22+'Diciembre '!AD22</f>
        <v>0</v>
      </c>
      <c r="AE22" s="4">
        <f>+Enero!AE22+Febrero!AE22+MARZO!AE22+'Abril '!AE22+'Mayo '!AE22+Junio!AE22+Julio!AE22+Agosto!AE22+Septiembre!AE22+'Octubre '!AE22+Noviembre!AE22+'Diciembre '!AE22</f>
        <v>0</v>
      </c>
      <c r="AF22" s="4">
        <f>+Enero!AF22+Febrero!AF22+MARZO!AF22+'Abril '!AF22+'Mayo '!AF22+Junio!AF22+Julio!AF22+Agosto!AF22+Septiembre!AF22+'Octubre '!AF22+Noviembre!AF22+'Diciembre '!AF22</f>
        <v>0</v>
      </c>
      <c r="AG22" s="4">
        <f>+Enero!AG22+Febrero!AG22+MARZO!AG22+'Abril '!AG22+'Mayo '!AG22+Junio!AG22+Julio!AG22+Agosto!AG22+Septiembre!AG22+'Octubre '!AG22+Noviembre!AG22+'Diciembre '!AG22</f>
        <v>0</v>
      </c>
      <c r="AH22" s="4">
        <f>+Enero!AH22+Febrero!AH22+MARZO!AH22+'Abril '!AH22+'Mayo '!AH22+Junio!AH22+Julio!AH22+Agosto!AH22+Septiembre!AH22+'Octubre '!AH22+Noviembre!AH22+'Diciembre '!AH22</f>
        <v>0</v>
      </c>
      <c r="AI22" s="4">
        <f>+Enero!AI22+Febrero!AI22+MARZO!AI22+'Abril '!AI22+'Mayo '!AI22+Junio!AI22+Julio!AI22+Agosto!AI22+Septiembre!AI22+'Octubre '!AI22+Noviembre!AI22+'Diciembre '!AI22</f>
        <v>0</v>
      </c>
      <c r="AJ22" s="4">
        <f>+Enero!AJ22+Febrero!AJ22+MARZO!AJ22+'Abril '!AJ22+'Mayo '!AJ22+Junio!AJ22+Julio!AJ22+Agosto!AJ22+Septiembre!AJ22+'Octubre '!AJ22+Noviembre!AJ22+'Diciembre '!AJ22</f>
        <v>0</v>
      </c>
      <c r="AK22" s="4">
        <f>+Enero!AK22+Febrero!AK22+MARZO!AK22+'Abril '!AK22+'Mayo '!AK22+Junio!AK22+Julio!AK22+Agosto!AK22+Septiembre!AK22+'Octubre '!AK22+Noviembre!AK22+'Diciembre '!AK22</f>
        <v>0</v>
      </c>
      <c r="AL22" s="4">
        <f>+Enero!AL22+Febrero!AL22+MARZO!AL22+'Abril '!AL22+'Mayo '!AL22+Junio!AL22+Julio!AL22+Agosto!AL22+Septiembre!AL22+'Octubre '!AL22+Noviembre!AL22+'Diciembre '!AL22</f>
        <v>0</v>
      </c>
      <c r="AM22" s="4">
        <f>+Enero!AM22+Febrero!AM22+MARZO!AM22+'Abril '!AM22+'Mayo '!AM22+Junio!AM22+Julio!AM22+Agosto!AM22+Septiembre!AM22+'Octubre '!AM22+Noviembre!AM22+'Diciembre '!AM22</f>
        <v>0</v>
      </c>
      <c r="AN22" s="4">
        <f>+Enero!AN22+Febrero!AN22+MARZO!AN22+'Abril '!AN22+'Mayo '!AN22+Junio!AN22+Julio!AN22+Agosto!AN22+Septiembre!AN22+'Octubre '!AN22+Noviembre!AN22+'Diciembre '!AN22</f>
        <v>0</v>
      </c>
      <c r="AO22" s="4">
        <f>+Enero!AO22+Febrero!AO22+MARZO!AO22+'Abril '!AO22+'Mayo '!AO22+Junio!AO22+Julio!AO22+Agosto!AO22+Septiembre!AO22+'Octubre '!AO22+Noviembre!AO22+'Diciembre '!AO22</f>
        <v>0</v>
      </c>
      <c r="AP22" s="4">
        <f>+Enero!AP22+Febrero!AP22+MARZO!AP22+'Abril '!AP22+'Mayo '!AP22+Junio!AP22+Julio!AP22+Agosto!AP22+Septiembre!AP22+'Octubre '!AP22+Noviembre!AP22+'Diciembre '!AP22</f>
        <v>0</v>
      </c>
      <c r="AQ22" s="4">
        <f>+Enero!AQ22+Febrero!AQ22+MARZO!AQ22+'Abril '!AQ22+'Mayo '!AQ22+Junio!AQ22+Julio!AQ22+Agosto!AQ22+Septiembre!AQ22+'Octubre '!AQ22+Noviembre!AQ22+'Diciembre '!AQ22</f>
        <v>0</v>
      </c>
      <c r="AR22" s="4">
        <f>+Enero!AR22+Febrero!AR22+MARZO!AR22+'Abril '!AR22+'Mayo '!AR22+Junio!AR22+Julio!AR22+Agosto!AR22+Septiembre!AR22+'Octubre '!AR22+Noviembre!AR22+'Diciembre '!AR22</f>
        <v>0</v>
      </c>
      <c r="AS22" s="4">
        <f>+Enero!AS22+Febrero!AS22+MARZO!AS22+'Abril '!AS22+'Mayo '!AS22+Junio!AS22+Julio!AS22+Agosto!AS22+Septiembre!AS22+'Octubre '!AS22+Noviembre!AS22+'Diciembre '!AS22</f>
        <v>0</v>
      </c>
      <c r="AT22" s="4">
        <f>+Enero!AT22+Febrero!AT22+MARZO!AT22+'Abril '!AT22+'Mayo '!AT22+Junio!AT22+Julio!AT22+Agosto!AT22+Septiembre!AT22+'Octubre '!AT22+Noviembre!AT22+'Diciembre '!AT22</f>
        <v>0</v>
      </c>
      <c r="AU22" s="194"/>
    </row>
    <row r="23" spans="1:102" x14ac:dyDescent="0.2">
      <c r="A23" s="55" t="s">
        <v>39</v>
      </c>
      <c r="B23" s="208">
        <f t="shared" si="0"/>
        <v>0</v>
      </c>
      <c r="C23" s="208">
        <f t="shared" si="3"/>
        <v>0</v>
      </c>
      <c r="D23" s="205">
        <f t="shared" si="3"/>
        <v>0</v>
      </c>
      <c r="E23" s="4">
        <f>+Enero!E23+Febrero!E23+MARZO!E23+'Abril '!E23+'Mayo '!E23+Junio!E23+Julio!E23+Agosto!E23+Septiembre!E23+'Octubre '!E23+Noviembre!E23+'Diciembre '!E23</f>
        <v>0</v>
      </c>
      <c r="F23" s="4">
        <f>+Enero!F23+Febrero!F23+MARZO!F23+'Abril '!F23+'Mayo '!F23+Junio!F23+Julio!F23+Agosto!F23+Septiembre!F23+'Octubre '!F23+Noviembre!F23+'Diciembre '!F23</f>
        <v>0</v>
      </c>
      <c r="G23" s="4">
        <f>+Enero!G23+Febrero!G23+MARZO!G23+'Abril '!G23+'Mayo '!G23+Junio!G23+Julio!G23+Agosto!G23+Septiembre!G23+'Octubre '!G23+Noviembre!G23+'Diciembre '!G23</f>
        <v>0</v>
      </c>
      <c r="H23" s="4">
        <f>+Enero!H23+Febrero!H23+MARZO!H23+'Abril '!H23+'Mayo '!H23+Junio!H23+Julio!H23+Agosto!H23+Septiembre!H23+'Octubre '!H23+Noviembre!H23+'Diciembre '!H23</f>
        <v>0</v>
      </c>
      <c r="I23" s="4">
        <f>+Enero!I23+Febrero!I23+MARZO!I23+'Abril '!I23+'Mayo '!I23+Junio!I23+Julio!I23+Agosto!I23+Septiembre!I23+'Octubre '!I23+Noviembre!I23+'Diciembre '!I23</f>
        <v>0</v>
      </c>
      <c r="J23" s="4">
        <f>+Enero!J23+Febrero!J23+MARZO!J23+'Abril '!J23+'Mayo '!J23+Junio!J23+Julio!J23+Agosto!J23+Septiembre!J23+'Octubre '!J23+Noviembre!J23+'Diciembre '!J23</f>
        <v>0</v>
      </c>
      <c r="K23" s="4">
        <f>+Enero!K23+Febrero!K23+MARZO!K23+'Abril '!K23+'Mayo '!K23+Junio!K23+Julio!K23+Agosto!K23+Septiembre!K23+'Octubre '!K23+Noviembre!K23+'Diciembre '!K23</f>
        <v>0</v>
      </c>
      <c r="L23" s="4">
        <f>+Enero!L23+Febrero!L23+MARZO!L23+'Abril '!L23+'Mayo '!L23+Junio!L23+Julio!L23+Agosto!L23+Septiembre!L23+'Octubre '!L23+Noviembre!L23+'Diciembre '!L23</f>
        <v>0</v>
      </c>
      <c r="M23" s="4">
        <f>+Enero!M23+Febrero!M23+MARZO!M23+'Abril '!M23+'Mayo '!M23+Junio!M23+Julio!M23+Agosto!M23+Septiembre!M23+'Octubre '!M23+Noviembre!M23+'Diciembre '!M23</f>
        <v>0</v>
      </c>
      <c r="N23" s="4">
        <f>+Enero!N23+Febrero!N23+MARZO!N23+'Abril '!N23+'Mayo '!N23+Junio!N23+Julio!N23+Agosto!N23+Septiembre!N23+'Octubre '!N23+Noviembre!N23+'Diciembre '!N23</f>
        <v>0</v>
      </c>
      <c r="O23" s="4">
        <f>+Enero!O23+Febrero!O23+MARZO!O23+'Abril '!O23+'Mayo '!O23+Junio!O23+Julio!O23+Agosto!O23+Septiembre!O23+'Octubre '!O23+Noviembre!O23+'Diciembre '!O23</f>
        <v>0</v>
      </c>
      <c r="P23" s="4">
        <f>+Enero!P23+Febrero!P23+MARZO!P23+'Abril '!P23+'Mayo '!P23+Junio!P23+Julio!P23+Agosto!P23+Septiembre!P23+'Octubre '!P23+Noviembre!P23+'Diciembre '!P23</f>
        <v>0</v>
      </c>
      <c r="Q23" s="4">
        <f>+Enero!Q23+Febrero!Q23+MARZO!Q23+'Abril '!Q23+'Mayo '!Q23+Junio!Q23+Julio!Q23+Agosto!Q23+Septiembre!Q23+'Octubre '!Q23+Noviembre!Q23+'Diciembre '!Q23</f>
        <v>0</v>
      </c>
      <c r="R23" s="4">
        <f>+Enero!R23+Febrero!R23+MARZO!R23+'Abril '!R23+'Mayo '!R23+Junio!R23+Julio!R23+Agosto!R23+Septiembre!R23+'Octubre '!R23+Noviembre!R23+'Diciembre '!R23</f>
        <v>0</v>
      </c>
      <c r="S23" s="4">
        <f>+Enero!S23+Febrero!S23+MARZO!S23+'Abril '!S23+'Mayo '!S23+Junio!S23+Julio!S23+Agosto!S23+Septiembre!S23+'Octubre '!S23+Noviembre!S23+'Diciembre '!S23</f>
        <v>0</v>
      </c>
      <c r="T23" s="4">
        <f>+Enero!T23+Febrero!T23+MARZO!T23+'Abril '!T23+'Mayo '!T23+Junio!T23+Julio!T23+Agosto!T23+Septiembre!T23+'Octubre '!T23+Noviembre!T23+'Diciembre '!T23</f>
        <v>0</v>
      </c>
      <c r="U23" s="4">
        <f>+Enero!U23+Febrero!U23+MARZO!U23+'Abril '!U23+'Mayo '!U23+Junio!U23+Julio!U23+Agosto!U23+Septiembre!U23+'Octubre '!U23+Noviembre!U23+'Diciembre '!U23</f>
        <v>0</v>
      </c>
      <c r="V23" s="4">
        <f>+Enero!V23+Febrero!V23+MARZO!V23+'Abril '!V23+'Mayo '!V23+Junio!V23+Julio!V23+Agosto!V23+Septiembre!V23+'Octubre '!V23+Noviembre!V23+'Diciembre '!V23</f>
        <v>0</v>
      </c>
      <c r="W23" s="4">
        <f>+Enero!W23+Febrero!W23+MARZO!W23+'Abril '!W23+'Mayo '!W23+Junio!W23+Julio!W23+Agosto!W23+Septiembre!W23+'Octubre '!W23+Noviembre!W23+'Diciembre '!W23</f>
        <v>0</v>
      </c>
      <c r="X23" s="4">
        <f>+Enero!X23+Febrero!X23+MARZO!X23+'Abril '!X23+'Mayo '!X23+Junio!X23+Julio!X23+Agosto!X23+Septiembre!X23+'Octubre '!X23+Noviembre!X23+'Diciembre '!X23</f>
        <v>0</v>
      </c>
      <c r="Y23" s="4">
        <f>+Enero!Y23+Febrero!Y23+MARZO!Y23+'Abril '!Y23+'Mayo '!Y23+Junio!Y23+Julio!Y23+Agosto!Y23+Septiembre!Y23+'Octubre '!Y23+Noviembre!Y23+'Diciembre '!Y23</f>
        <v>0</v>
      </c>
      <c r="Z23" s="4">
        <f>+Enero!Z23+Febrero!Z23+MARZO!Z23+'Abril '!Z23+'Mayo '!Z23+Junio!Z23+Julio!Z23+Agosto!Z23+Septiembre!Z23+'Octubre '!Z23+Noviembre!Z23+'Diciembre '!Z23</f>
        <v>0</v>
      </c>
      <c r="AA23" s="4">
        <f>+Enero!AA23+Febrero!AA23+MARZO!AA23+'Abril '!AA23+'Mayo '!AA23+Junio!AA23+Julio!AA23+Agosto!AA23+Septiembre!AA23+'Octubre '!AA23+Noviembre!AA23+'Diciembre '!AA23</f>
        <v>0</v>
      </c>
      <c r="AB23" s="4">
        <f>+Enero!AB23+Febrero!AB23+MARZO!AB23+'Abril '!AB23+'Mayo '!AB23+Junio!AB23+Julio!AB23+Agosto!AB23+Septiembre!AB23+'Octubre '!AB23+Noviembre!AB23+'Diciembre '!AB23</f>
        <v>0</v>
      </c>
      <c r="AC23" s="4">
        <f>+Enero!AC23+Febrero!AC23+MARZO!AC23+'Abril '!AC23+'Mayo '!AC23+Junio!AC23+Julio!AC23+Agosto!AC23+Septiembre!AC23+'Octubre '!AC23+Noviembre!AC23+'Diciembre '!AC23</f>
        <v>0</v>
      </c>
      <c r="AD23" s="4">
        <f>+Enero!AD23+Febrero!AD23+MARZO!AD23+'Abril '!AD23+'Mayo '!AD23+Junio!AD23+Julio!AD23+Agosto!AD23+Septiembre!AD23+'Octubre '!AD23+Noviembre!AD23+'Diciembre '!AD23</f>
        <v>0</v>
      </c>
      <c r="AE23" s="4">
        <f>+Enero!AE23+Febrero!AE23+MARZO!AE23+'Abril '!AE23+'Mayo '!AE23+Junio!AE23+Julio!AE23+Agosto!AE23+Septiembre!AE23+'Octubre '!AE23+Noviembre!AE23+'Diciembre '!AE23</f>
        <v>0</v>
      </c>
      <c r="AF23" s="4">
        <f>+Enero!AF23+Febrero!AF23+MARZO!AF23+'Abril '!AF23+'Mayo '!AF23+Junio!AF23+Julio!AF23+Agosto!AF23+Septiembre!AF23+'Octubre '!AF23+Noviembre!AF23+'Diciembre '!AF23</f>
        <v>0</v>
      </c>
      <c r="AG23" s="4">
        <f>+Enero!AG23+Febrero!AG23+MARZO!AG23+'Abril '!AG23+'Mayo '!AG23+Junio!AG23+Julio!AG23+Agosto!AG23+Septiembre!AG23+'Octubre '!AG23+Noviembre!AG23+'Diciembre '!AG23</f>
        <v>0</v>
      </c>
      <c r="AH23" s="4">
        <f>+Enero!AH23+Febrero!AH23+MARZO!AH23+'Abril '!AH23+'Mayo '!AH23+Junio!AH23+Julio!AH23+Agosto!AH23+Septiembre!AH23+'Octubre '!AH23+Noviembre!AH23+'Diciembre '!AH23</f>
        <v>0</v>
      </c>
      <c r="AI23" s="4">
        <f>+Enero!AI23+Febrero!AI23+MARZO!AI23+'Abril '!AI23+'Mayo '!AI23+Junio!AI23+Julio!AI23+Agosto!AI23+Septiembre!AI23+'Octubre '!AI23+Noviembre!AI23+'Diciembre '!AI23</f>
        <v>0</v>
      </c>
      <c r="AJ23" s="4">
        <f>+Enero!AJ23+Febrero!AJ23+MARZO!AJ23+'Abril '!AJ23+'Mayo '!AJ23+Junio!AJ23+Julio!AJ23+Agosto!AJ23+Septiembre!AJ23+'Octubre '!AJ23+Noviembre!AJ23+'Diciembre '!AJ23</f>
        <v>0</v>
      </c>
      <c r="AK23" s="4">
        <f>+Enero!AK23+Febrero!AK23+MARZO!AK23+'Abril '!AK23+'Mayo '!AK23+Junio!AK23+Julio!AK23+Agosto!AK23+Septiembre!AK23+'Octubre '!AK23+Noviembre!AK23+'Diciembre '!AK23</f>
        <v>0</v>
      </c>
      <c r="AL23" s="4">
        <f>+Enero!AL23+Febrero!AL23+MARZO!AL23+'Abril '!AL23+'Mayo '!AL23+Junio!AL23+Julio!AL23+Agosto!AL23+Septiembre!AL23+'Octubre '!AL23+Noviembre!AL23+'Diciembre '!AL23</f>
        <v>0</v>
      </c>
      <c r="AM23" s="4">
        <f>+Enero!AM23+Febrero!AM23+MARZO!AM23+'Abril '!AM23+'Mayo '!AM23+Junio!AM23+Julio!AM23+Agosto!AM23+Septiembre!AM23+'Octubre '!AM23+Noviembre!AM23+'Diciembre '!AM23</f>
        <v>0</v>
      </c>
      <c r="AN23" s="4">
        <f>+Enero!AN23+Febrero!AN23+MARZO!AN23+'Abril '!AN23+'Mayo '!AN23+Junio!AN23+Julio!AN23+Agosto!AN23+Septiembre!AN23+'Octubre '!AN23+Noviembre!AN23+'Diciembre '!AN23</f>
        <v>0</v>
      </c>
      <c r="AO23" s="4">
        <f>+Enero!AO23+Febrero!AO23+MARZO!AO23+'Abril '!AO23+'Mayo '!AO23+Junio!AO23+Julio!AO23+Agosto!AO23+Septiembre!AO23+'Octubre '!AO23+Noviembre!AO23+'Diciembre '!AO23</f>
        <v>0</v>
      </c>
      <c r="AP23" s="4">
        <f>+Enero!AP23+Febrero!AP23+MARZO!AP23+'Abril '!AP23+'Mayo '!AP23+Junio!AP23+Julio!AP23+Agosto!AP23+Septiembre!AP23+'Octubre '!AP23+Noviembre!AP23+'Diciembre '!AP23</f>
        <v>0</v>
      </c>
      <c r="AQ23" s="4">
        <f>+Enero!AQ23+Febrero!AQ23+MARZO!AQ23+'Abril '!AQ23+'Mayo '!AQ23+Junio!AQ23+Julio!AQ23+Agosto!AQ23+Septiembre!AQ23+'Octubre '!AQ23+Noviembre!AQ23+'Diciembre '!AQ23</f>
        <v>0</v>
      </c>
      <c r="AR23" s="4">
        <f>+Enero!AR23+Febrero!AR23+MARZO!AR23+'Abril '!AR23+'Mayo '!AR23+Junio!AR23+Julio!AR23+Agosto!AR23+Septiembre!AR23+'Octubre '!AR23+Noviembre!AR23+'Diciembre '!AR23</f>
        <v>0</v>
      </c>
      <c r="AS23" s="4">
        <f>+Enero!AS23+Febrero!AS23+MARZO!AS23+'Abril '!AS23+'Mayo '!AS23+Junio!AS23+Julio!AS23+Agosto!AS23+Septiembre!AS23+'Octubre '!AS23+Noviembre!AS23+'Diciembre '!AS23</f>
        <v>0</v>
      </c>
      <c r="AT23" s="4">
        <f>+Enero!AT23+Febrero!AT23+MARZO!AT23+'Abril '!AT23+'Mayo '!AT23+Junio!AT23+Julio!AT23+Agosto!AT23+Septiembre!AT23+'Octubre '!AT23+Noviembre!AT23+'Diciembre '!AT23</f>
        <v>0</v>
      </c>
      <c r="AU23" s="194"/>
    </row>
    <row r="24" spans="1:102" x14ac:dyDescent="0.2">
      <c r="A24" s="59" t="s">
        <v>40</v>
      </c>
      <c r="B24" s="211">
        <f t="shared" si="0"/>
        <v>0</v>
      </c>
      <c r="C24" s="211">
        <f t="shared" si="3"/>
        <v>0</v>
      </c>
      <c r="D24" s="215">
        <f t="shared" si="3"/>
        <v>0</v>
      </c>
      <c r="E24" s="4">
        <f>+Enero!E24+Febrero!E24+MARZO!E24+'Abril '!E24+'Mayo '!E24+Junio!E24+Julio!E24+Agosto!E24+Septiembre!E24+'Octubre '!E24+Noviembre!E24+'Diciembre '!E24</f>
        <v>0</v>
      </c>
      <c r="F24" s="4">
        <f>+Enero!F24+Febrero!F24+MARZO!F24+'Abril '!F24+'Mayo '!F24+Junio!F24+Julio!F24+Agosto!F24+Septiembre!F24+'Octubre '!F24+Noviembre!F24+'Diciembre '!F24</f>
        <v>0</v>
      </c>
      <c r="G24" s="4">
        <f>+Enero!G24+Febrero!G24+MARZO!G24+'Abril '!G24+'Mayo '!G24+Junio!G24+Julio!G24+Agosto!G24+Septiembre!G24+'Octubre '!G24+Noviembre!G24+'Diciembre '!G24</f>
        <v>0</v>
      </c>
      <c r="H24" s="4">
        <f>+Enero!H24+Febrero!H24+MARZO!H24+'Abril '!H24+'Mayo '!H24+Junio!H24+Julio!H24+Agosto!H24+Septiembre!H24+'Octubre '!H24+Noviembre!H24+'Diciembre '!H24</f>
        <v>0</v>
      </c>
      <c r="I24" s="4">
        <f>+Enero!I24+Febrero!I24+MARZO!I24+'Abril '!I24+'Mayo '!I24+Junio!I24+Julio!I24+Agosto!I24+Septiembre!I24+'Octubre '!I24+Noviembre!I24+'Diciembre '!I24</f>
        <v>0</v>
      </c>
      <c r="J24" s="4">
        <f>+Enero!J24+Febrero!J24+MARZO!J24+'Abril '!J24+'Mayo '!J24+Junio!J24+Julio!J24+Agosto!J24+Septiembre!J24+'Octubre '!J24+Noviembre!J24+'Diciembre '!J24</f>
        <v>0</v>
      </c>
      <c r="K24" s="4">
        <f>+Enero!K24+Febrero!K24+MARZO!K24+'Abril '!K24+'Mayo '!K24+Junio!K24+Julio!K24+Agosto!K24+Septiembre!K24+'Octubre '!K24+Noviembre!K24+'Diciembre '!K24</f>
        <v>0</v>
      </c>
      <c r="L24" s="4">
        <f>+Enero!L24+Febrero!L24+MARZO!L24+'Abril '!L24+'Mayo '!L24+Junio!L24+Julio!L24+Agosto!L24+Septiembre!L24+'Octubre '!L24+Noviembre!L24+'Diciembre '!L24</f>
        <v>0</v>
      </c>
      <c r="M24" s="4">
        <f>+Enero!M24+Febrero!M24+MARZO!M24+'Abril '!M24+'Mayo '!M24+Junio!M24+Julio!M24+Agosto!M24+Septiembre!M24+'Octubre '!M24+Noviembre!M24+'Diciembre '!M24</f>
        <v>0</v>
      </c>
      <c r="N24" s="4">
        <f>+Enero!N24+Febrero!N24+MARZO!N24+'Abril '!N24+'Mayo '!N24+Junio!N24+Julio!N24+Agosto!N24+Septiembre!N24+'Octubre '!N24+Noviembre!N24+'Diciembre '!N24</f>
        <v>0</v>
      </c>
      <c r="O24" s="4">
        <f>+Enero!O24+Febrero!O24+MARZO!O24+'Abril '!O24+'Mayo '!O24+Junio!O24+Julio!O24+Agosto!O24+Septiembre!O24+'Octubre '!O24+Noviembre!O24+'Diciembre '!O24</f>
        <v>0</v>
      </c>
      <c r="P24" s="4">
        <f>+Enero!P24+Febrero!P24+MARZO!P24+'Abril '!P24+'Mayo '!P24+Junio!P24+Julio!P24+Agosto!P24+Septiembre!P24+'Octubre '!P24+Noviembre!P24+'Diciembre '!P24</f>
        <v>0</v>
      </c>
      <c r="Q24" s="4">
        <f>+Enero!Q24+Febrero!Q24+MARZO!Q24+'Abril '!Q24+'Mayo '!Q24+Junio!Q24+Julio!Q24+Agosto!Q24+Septiembre!Q24+'Octubre '!Q24+Noviembre!Q24+'Diciembre '!Q24</f>
        <v>0</v>
      </c>
      <c r="R24" s="4">
        <f>+Enero!R24+Febrero!R24+MARZO!R24+'Abril '!R24+'Mayo '!R24+Junio!R24+Julio!R24+Agosto!R24+Septiembre!R24+'Octubre '!R24+Noviembre!R24+'Diciembre '!R24</f>
        <v>0</v>
      </c>
      <c r="S24" s="4">
        <f>+Enero!S24+Febrero!S24+MARZO!S24+'Abril '!S24+'Mayo '!S24+Junio!S24+Julio!S24+Agosto!S24+Septiembre!S24+'Octubre '!S24+Noviembre!S24+'Diciembre '!S24</f>
        <v>0</v>
      </c>
      <c r="T24" s="4">
        <f>+Enero!T24+Febrero!T24+MARZO!T24+'Abril '!T24+'Mayo '!T24+Junio!T24+Julio!T24+Agosto!T24+Septiembre!T24+'Octubre '!T24+Noviembre!T24+'Diciembre '!T24</f>
        <v>0</v>
      </c>
      <c r="U24" s="4">
        <f>+Enero!U24+Febrero!U24+MARZO!U24+'Abril '!U24+'Mayo '!U24+Junio!U24+Julio!U24+Agosto!U24+Septiembre!U24+'Octubre '!U24+Noviembre!U24+'Diciembre '!U24</f>
        <v>0</v>
      </c>
      <c r="V24" s="4">
        <f>+Enero!V24+Febrero!V24+MARZO!V24+'Abril '!V24+'Mayo '!V24+Junio!V24+Julio!V24+Agosto!V24+Septiembre!V24+'Octubre '!V24+Noviembre!V24+'Diciembre '!V24</f>
        <v>0</v>
      </c>
      <c r="W24" s="4">
        <f>+Enero!W24+Febrero!W24+MARZO!W24+'Abril '!W24+'Mayo '!W24+Junio!W24+Julio!W24+Agosto!W24+Septiembre!W24+'Octubre '!W24+Noviembre!W24+'Diciembre '!W24</f>
        <v>0</v>
      </c>
      <c r="X24" s="4">
        <f>+Enero!X24+Febrero!X24+MARZO!X24+'Abril '!X24+'Mayo '!X24+Junio!X24+Julio!X24+Agosto!X24+Septiembre!X24+'Octubre '!X24+Noviembre!X24+'Diciembre '!X24</f>
        <v>0</v>
      </c>
      <c r="Y24" s="4">
        <f>+Enero!Y24+Febrero!Y24+MARZO!Y24+'Abril '!Y24+'Mayo '!Y24+Junio!Y24+Julio!Y24+Agosto!Y24+Septiembre!Y24+'Octubre '!Y24+Noviembre!Y24+'Diciembre '!Y24</f>
        <v>0</v>
      </c>
      <c r="Z24" s="4">
        <f>+Enero!Z24+Febrero!Z24+MARZO!Z24+'Abril '!Z24+'Mayo '!Z24+Junio!Z24+Julio!Z24+Agosto!Z24+Septiembre!Z24+'Octubre '!Z24+Noviembre!Z24+'Diciembre '!Z24</f>
        <v>0</v>
      </c>
      <c r="AA24" s="4">
        <f>+Enero!AA24+Febrero!AA24+MARZO!AA24+'Abril '!AA24+'Mayo '!AA24+Junio!AA24+Julio!AA24+Agosto!AA24+Septiembre!AA24+'Octubre '!AA24+Noviembre!AA24+'Diciembre '!AA24</f>
        <v>0</v>
      </c>
      <c r="AB24" s="4">
        <f>+Enero!AB24+Febrero!AB24+MARZO!AB24+'Abril '!AB24+'Mayo '!AB24+Junio!AB24+Julio!AB24+Agosto!AB24+Septiembre!AB24+'Octubre '!AB24+Noviembre!AB24+'Diciembre '!AB24</f>
        <v>0</v>
      </c>
      <c r="AC24" s="4">
        <f>+Enero!AC24+Febrero!AC24+MARZO!AC24+'Abril '!AC24+'Mayo '!AC24+Junio!AC24+Julio!AC24+Agosto!AC24+Septiembre!AC24+'Octubre '!AC24+Noviembre!AC24+'Diciembre '!AC24</f>
        <v>0</v>
      </c>
      <c r="AD24" s="4">
        <f>+Enero!AD24+Febrero!AD24+MARZO!AD24+'Abril '!AD24+'Mayo '!AD24+Junio!AD24+Julio!AD24+Agosto!AD24+Septiembre!AD24+'Octubre '!AD24+Noviembre!AD24+'Diciembre '!AD24</f>
        <v>0</v>
      </c>
      <c r="AE24" s="4">
        <f>+Enero!AE24+Febrero!AE24+MARZO!AE24+'Abril '!AE24+'Mayo '!AE24+Junio!AE24+Julio!AE24+Agosto!AE24+Septiembre!AE24+'Octubre '!AE24+Noviembre!AE24+'Diciembre '!AE24</f>
        <v>0</v>
      </c>
      <c r="AF24" s="4">
        <f>+Enero!AF24+Febrero!AF24+MARZO!AF24+'Abril '!AF24+'Mayo '!AF24+Junio!AF24+Julio!AF24+Agosto!AF24+Septiembre!AF24+'Octubre '!AF24+Noviembre!AF24+'Diciembre '!AF24</f>
        <v>0</v>
      </c>
      <c r="AG24" s="4">
        <f>+Enero!AG24+Febrero!AG24+MARZO!AG24+'Abril '!AG24+'Mayo '!AG24+Junio!AG24+Julio!AG24+Agosto!AG24+Septiembre!AG24+'Octubre '!AG24+Noviembre!AG24+'Diciembre '!AG24</f>
        <v>0</v>
      </c>
      <c r="AH24" s="4">
        <f>+Enero!AH24+Febrero!AH24+MARZO!AH24+'Abril '!AH24+'Mayo '!AH24+Junio!AH24+Julio!AH24+Agosto!AH24+Septiembre!AH24+'Octubre '!AH24+Noviembre!AH24+'Diciembre '!AH24</f>
        <v>0</v>
      </c>
      <c r="AI24" s="4">
        <f>+Enero!AI24+Febrero!AI24+MARZO!AI24+'Abril '!AI24+'Mayo '!AI24+Junio!AI24+Julio!AI24+Agosto!AI24+Septiembre!AI24+'Octubre '!AI24+Noviembre!AI24+'Diciembre '!AI24</f>
        <v>0</v>
      </c>
      <c r="AJ24" s="4">
        <f>+Enero!AJ24+Febrero!AJ24+MARZO!AJ24+'Abril '!AJ24+'Mayo '!AJ24+Junio!AJ24+Julio!AJ24+Agosto!AJ24+Septiembre!AJ24+'Octubre '!AJ24+Noviembre!AJ24+'Diciembre '!AJ24</f>
        <v>0</v>
      </c>
      <c r="AK24" s="4">
        <f>+Enero!AK24+Febrero!AK24+MARZO!AK24+'Abril '!AK24+'Mayo '!AK24+Junio!AK24+Julio!AK24+Agosto!AK24+Septiembre!AK24+'Octubre '!AK24+Noviembre!AK24+'Diciembre '!AK24</f>
        <v>0</v>
      </c>
      <c r="AL24" s="4">
        <f>+Enero!AL24+Febrero!AL24+MARZO!AL24+'Abril '!AL24+'Mayo '!AL24+Junio!AL24+Julio!AL24+Agosto!AL24+Septiembre!AL24+'Octubre '!AL24+Noviembre!AL24+'Diciembre '!AL24</f>
        <v>0</v>
      </c>
      <c r="AM24" s="4">
        <f>+Enero!AM24+Febrero!AM24+MARZO!AM24+'Abril '!AM24+'Mayo '!AM24+Junio!AM24+Julio!AM24+Agosto!AM24+Septiembre!AM24+'Octubre '!AM24+Noviembre!AM24+'Diciembre '!AM24</f>
        <v>0</v>
      </c>
      <c r="AN24" s="4">
        <f>+Enero!AN24+Febrero!AN24+MARZO!AN24+'Abril '!AN24+'Mayo '!AN24+Junio!AN24+Julio!AN24+Agosto!AN24+Septiembre!AN24+'Octubre '!AN24+Noviembre!AN24+'Diciembre '!AN24</f>
        <v>0</v>
      </c>
      <c r="AO24" s="4">
        <f>+Enero!AO24+Febrero!AO24+MARZO!AO24+'Abril '!AO24+'Mayo '!AO24+Junio!AO24+Julio!AO24+Agosto!AO24+Septiembre!AO24+'Octubre '!AO24+Noviembre!AO24+'Diciembre '!AO24</f>
        <v>0</v>
      </c>
      <c r="AP24" s="4">
        <f>+Enero!AP24+Febrero!AP24+MARZO!AP24+'Abril '!AP24+'Mayo '!AP24+Junio!AP24+Julio!AP24+Agosto!AP24+Septiembre!AP24+'Octubre '!AP24+Noviembre!AP24+'Diciembre '!AP24</f>
        <v>0</v>
      </c>
      <c r="AQ24" s="4">
        <f>+Enero!AQ24+Febrero!AQ24+MARZO!AQ24+'Abril '!AQ24+'Mayo '!AQ24+Junio!AQ24+Julio!AQ24+Agosto!AQ24+Septiembre!AQ24+'Octubre '!AQ24+Noviembre!AQ24+'Diciembre '!AQ24</f>
        <v>0</v>
      </c>
      <c r="AR24" s="4">
        <f>+Enero!AR24+Febrero!AR24+MARZO!AR24+'Abril '!AR24+'Mayo '!AR24+Junio!AR24+Julio!AR24+Agosto!AR24+Septiembre!AR24+'Octubre '!AR24+Noviembre!AR24+'Diciembre '!AR24</f>
        <v>0</v>
      </c>
      <c r="AS24" s="4">
        <f>+Enero!AS24+Febrero!AS24+MARZO!AS24+'Abril '!AS24+'Mayo '!AS24+Junio!AS24+Julio!AS24+Agosto!AS24+Septiembre!AS24+'Octubre '!AS24+Noviembre!AS24+'Diciembre '!AS24</f>
        <v>0</v>
      </c>
      <c r="AT24" s="4">
        <f>+Enero!AT24+Febrero!AT24+MARZO!AT24+'Abril '!AT24+'Mayo '!AT24+Junio!AT24+Julio!AT24+Agosto!AT24+Septiembre!AT24+'Octubre '!AT24+Noviembre!AT24+'Diciembre '!AT24</f>
        <v>0</v>
      </c>
      <c r="AU24" s="194"/>
    </row>
    <row r="25" spans="1:102" x14ac:dyDescent="0.2">
      <c r="A25" s="231" t="s">
        <v>203</v>
      </c>
      <c r="B25" s="208">
        <f t="shared" si="0"/>
        <v>0</v>
      </c>
      <c r="C25" s="208">
        <f t="shared" si="3"/>
        <v>0</v>
      </c>
      <c r="D25" s="205">
        <f t="shared" si="3"/>
        <v>0</v>
      </c>
      <c r="E25" s="4">
        <f>+Enero!E25+Febrero!E25+MARZO!E25+'Abril '!E25+'Mayo '!E25+Junio!E25+Julio!E25+Agosto!E25+Septiembre!E25+'Octubre '!E25+Noviembre!E25+'Diciembre '!E25</f>
        <v>0</v>
      </c>
      <c r="F25" s="4">
        <f>+Enero!F25+Febrero!F25+MARZO!F25+'Abril '!F25+'Mayo '!F25+Junio!F25+Julio!F25+Agosto!F25+Septiembre!F25+'Octubre '!F25+Noviembre!F25+'Diciembre '!F25</f>
        <v>0</v>
      </c>
      <c r="G25" s="4">
        <f>+Enero!G25+Febrero!G25+MARZO!G25+'Abril '!G25+'Mayo '!G25+Junio!G25+Julio!G25+Agosto!G25+Septiembre!G25+'Octubre '!G25+Noviembre!G25+'Diciembre '!G25</f>
        <v>0</v>
      </c>
      <c r="H25" s="4">
        <f>+Enero!H25+Febrero!H25+MARZO!H25+'Abril '!H25+'Mayo '!H25+Junio!H25+Julio!H25+Agosto!H25+Septiembre!H25+'Octubre '!H25+Noviembre!H25+'Diciembre '!H25</f>
        <v>0</v>
      </c>
      <c r="I25" s="4">
        <f>+Enero!I25+Febrero!I25+MARZO!I25+'Abril '!I25+'Mayo '!I25+Junio!I25+Julio!I25+Agosto!I25+Septiembre!I25+'Octubre '!I25+Noviembre!I25+'Diciembre '!I25</f>
        <v>0</v>
      </c>
      <c r="J25" s="4">
        <f>+Enero!J25+Febrero!J25+MARZO!J25+'Abril '!J25+'Mayo '!J25+Junio!J25+Julio!J25+Agosto!J25+Septiembre!J25+'Octubre '!J25+Noviembre!J25+'Diciembre '!J25</f>
        <v>0</v>
      </c>
      <c r="K25" s="4">
        <f>+Enero!K25+Febrero!K25+MARZO!K25+'Abril '!K25+'Mayo '!K25+Junio!K25+Julio!K25+Agosto!K25+Septiembre!K25+'Octubre '!K25+Noviembre!K25+'Diciembre '!K25</f>
        <v>0</v>
      </c>
      <c r="L25" s="4">
        <f>+Enero!L25+Febrero!L25+MARZO!L25+'Abril '!L25+'Mayo '!L25+Junio!L25+Julio!L25+Agosto!L25+Septiembre!L25+'Octubre '!L25+Noviembre!L25+'Diciembre '!L25</f>
        <v>0</v>
      </c>
      <c r="M25" s="4">
        <f>+Enero!M25+Febrero!M25+MARZO!M25+'Abril '!M25+'Mayo '!M25+Junio!M25+Julio!M25+Agosto!M25+Septiembre!M25+'Octubre '!M25+Noviembre!M25+'Diciembre '!M25</f>
        <v>0</v>
      </c>
      <c r="N25" s="4">
        <f>+Enero!N25+Febrero!N25+MARZO!N25+'Abril '!N25+'Mayo '!N25+Junio!N25+Julio!N25+Agosto!N25+Septiembre!N25+'Octubre '!N25+Noviembre!N25+'Diciembre '!N25</f>
        <v>0</v>
      </c>
      <c r="O25" s="4">
        <f>+Enero!O25+Febrero!O25+MARZO!O25+'Abril '!O25+'Mayo '!O25+Junio!O25+Julio!O25+Agosto!O25+Septiembre!O25+'Octubre '!O25+Noviembre!O25+'Diciembre '!O25</f>
        <v>0</v>
      </c>
      <c r="P25" s="4">
        <f>+Enero!P25+Febrero!P25+MARZO!P25+'Abril '!P25+'Mayo '!P25+Junio!P25+Julio!P25+Agosto!P25+Septiembre!P25+'Octubre '!P25+Noviembre!P25+'Diciembre '!P25</f>
        <v>0</v>
      </c>
      <c r="Q25" s="4">
        <f>+Enero!Q25+Febrero!Q25+MARZO!Q25+'Abril '!Q25+'Mayo '!Q25+Junio!Q25+Julio!Q25+Agosto!Q25+Septiembre!Q25+'Octubre '!Q25+Noviembre!Q25+'Diciembre '!Q25</f>
        <v>0</v>
      </c>
      <c r="R25" s="4">
        <f>+Enero!R25+Febrero!R25+MARZO!R25+'Abril '!R25+'Mayo '!R25+Junio!R25+Julio!R25+Agosto!R25+Septiembre!R25+'Octubre '!R25+Noviembre!R25+'Diciembre '!R25</f>
        <v>0</v>
      </c>
      <c r="S25" s="4">
        <f>+Enero!S25+Febrero!S25+MARZO!S25+'Abril '!S25+'Mayo '!S25+Junio!S25+Julio!S25+Agosto!S25+Septiembre!S25+'Octubre '!S25+Noviembre!S25+'Diciembre '!S25</f>
        <v>0</v>
      </c>
      <c r="T25" s="4">
        <f>+Enero!T25+Febrero!T25+MARZO!T25+'Abril '!T25+'Mayo '!T25+Junio!T25+Julio!T25+Agosto!T25+Septiembre!T25+'Octubre '!T25+Noviembre!T25+'Diciembre '!T25</f>
        <v>0</v>
      </c>
      <c r="U25" s="4">
        <f>+Enero!U25+Febrero!U25+MARZO!U25+'Abril '!U25+'Mayo '!U25+Junio!U25+Julio!U25+Agosto!U25+Septiembre!U25+'Octubre '!U25+Noviembre!U25+'Diciembre '!U25</f>
        <v>0</v>
      </c>
      <c r="V25" s="4">
        <f>+Enero!V25+Febrero!V25+MARZO!V25+'Abril '!V25+'Mayo '!V25+Junio!V25+Julio!V25+Agosto!V25+Septiembre!V25+'Octubre '!V25+Noviembre!V25+'Diciembre '!V25</f>
        <v>0</v>
      </c>
      <c r="W25" s="4">
        <f>+Enero!W25+Febrero!W25+MARZO!W25+'Abril '!W25+'Mayo '!W25+Junio!W25+Julio!W25+Agosto!W25+Septiembre!W25+'Octubre '!W25+Noviembre!W25+'Diciembre '!W25</f>
        <v>0</v>
      </c>
      <c r="X25" s="4">
        <f>+Enero!X25+Febrero!X25+MARZO!X25+'Abril '!X25+'Mayo '!X25+Junio!X25+Julio!X25+Agosto!X25+Septiembre!X25+'Octubre '!X25+Noviembre!X25+'Diciembre '!X25</f>
        <v>0</v>
      </c>
      <c r="Y25" s="4">
        <f>+Enero!Y25+Febrero!Y25+MARZO!Y25+'Abril '!Y25+'Mayo '!Y25+Junio!Y25+Julio!Y25+Agosto!Y25+Septiembre!Y25+'Octubre '!Y25+Noviembre!Y25+'Diciembre '!Y25</f>
        <v>0</v>
      </c>
      <c r="Z25" s="4">
        <f>+Enero!Z25+Febrero!Z25+MARZO!Z25+'Abril '!Z25+'Mayo '!Z25+Junio!Z25+Julio!Z25+Agosto!Z25+Septiembre!Z25+'Octubre '!Z25+Noviembre!Z25+'Diciembre '!Z25</f>
        <v>0</v>
      </c>
      <c r="AA25" s="4">
        <f>+Enero!AA25+Febrero!AA25+MARZO!AA25+'Abril '!AA25+'Mayo '!AA25+Junio!AA25+Julio!AA25+Agosto!AA25+Septiembre!AA25+'Octubre '!AA25+Noviembre!AA25+'Diciembre '!AA25</f>
        <v>0</v>
      </c>
      <c r="AB25" s="4">
        <f>+Enero!AB25+Febrero!AB25+MARZO!AB25+'Abril '!AB25+'Mayo '!AB25+Junio!AB25+Julio!AB25+Agosto!AB25+Septiembre!AB25+'Octubre '!AB25+Noviembre!AB25+'Diciembre '!AB25</f>
        <v>0</v>
      </c>
      <c r="AC25" s="4">
        <f>+Enero!AC25+Febrero!AC25+MARZO!AC25+'Abril '!AC25+'Mayo '!AC25+Junio!AC25+Julio!AC25+Agosto!AC25+Septiembre!AC25+'Octubre '!AC25+Noviembre!AC25+'Diciembre '!AC25</f>
        <v>0</v>
      </c>
      <c r="AD25" s="4">
        <f>+Enero!AD25+Febrero!AD25+MARZO!AD25+'Abril '!AD25+'Mayo '!AD25+Junio!AD25+Julio!AD25+Agosto!AD25+Septiembre!AD25+'Octubre '!AD25+Noviembre!AD25+'Diciembre '!AD25</f>
        <v>0</v>
      </c>
      <c r="AE25" s="4">
        <f>+Enero!AE25+Febrero!AE25+MARZO!AE25+'Abril '!AE25+'Mayo '!AE25+Junio!AE25+Julio!AE25+Agosto!AE25+Septiembre!AE25+'Octubre '!AE25+Noviembre!AE25+'Diciembre '!AE25</f>
        <v>0</v>
      </c>
      <c r="AF25" s="4">
        <f>+Enero!AF25+Febrero!AF25+MARZO!AF25+'Abril '!AF25+'Mayo '!AF25+Junio!AF25+Julio!AF25+Agosto!AF25+Septiembre!AF25+'Octubre '!AF25+Noviembre!AF25+'Diciembre '!AF25</f>
        <v>0</v>
      </c>
      <c r="AG25" s="4">
        <f>+Enero!AG25+Febrero!AG25+MARZO!AG25+'Abril '!AG25+'Mayo '!AG25+Junio!AG25+Julio!AG25+Agosto!AG25+Septiembre!AG25+'Octubre '!AG25+Noviembre!AG25+'Diciembre '!AG25</f>
        <v>0</v>
      </c>
      <c r="AH25" s="4">
        <f>+Enero!AH25+Febrero!AH25+MARZO!AH25+'Abril '!AH25+'Mayo '!AH25+Junio!AH25+Julio!AH25+Agosto!AH25+Septiembre!AH25+'Octubre '!AH25+Noviembre!AH25+'Diciembre '!AH25</f>
        <v>0</v>
      </c>
      <c r="AI25" s="4">
        <f>+Enero!AI25+Febrero!AI25+MARZO!AI25+'Abril '!AI25+'Mayo '!AI25+Junio!AI25+Julio!AI25+Agosto!AI25+Septiembre!AI25+'Octubre '!AI25+Noviembre!AI25+'Diciembre '!AI25</f>
        <v>0</v>
      </c>
      <c r="AJ25" s="4">
        <f>+Enero!AJ25+Febrero!AJ25+MARZO!AJ25+'Abril '!AJ25+'Mayo '!AJ25+Junio!AJ25+Julio!AJ25+Agosto!AJ25+Septiembre!AJ25+'Octubre '!AJ25+Noviembre!AJ25+'Diciembre '!AJ25</f>
        <v>0</v>
      </c>
      <c r="AK25" s="4">
        <f>+Enero!AK25+Febrero!AK25+MARZO!AK25+'Abril '!AK25+'Mayo '!AK25+Junio!AK25+Julio!AK25+Agosto!AK25+Septiembre!AK25+'Octubre '!AK25+Noviembre!AK25+'Diciembre '!AK25</f>
        <v>0</v>
      </c>
      <c r="AL25" s="4">
        <f>+Enero!AL25+Febrero!AL25+MARZO!AL25+'Abril '!AL25+'Mayo '!AL25+Junio!AL25+Julio!AL25+Agosto!AL25+Septiembre!AL25+'Octubre '!AL25+Noviembre!AL25+'Diciembre '!AL25</f>
        <v>0</v>
      </c>
      <c r="AM25" s="4">
        <f>+Enero!AM25+Febrero!AM25+MARZO!AM25+'Abril '!AM25+'Mayo '!AM25+Junio!AM25+Julio!AM25+Agosto!AM25+Septiembre!AM25+'Octubre '!AM25+Noviembre!AM25+'Diciembre '!AM25</f>
        <v>0</v>
      </c>
      <c r="AN25" s="4">
        <f>+Enero!AN25+Febrero!AN25+MARZO!AN25+'Abril '!AN25+'Mayo '!AN25+Junio!AN25+Julio!AN25+Agosto!AN25+Septiembre!AN25+'Octubre '!AN25+Noviembre!AN25+'Diciembre '!AN25</f>
        <v>0</v>
      </c>
      <c r="AO25" s="4">
        <f>+Enero!AO25+Febrero!AO25+MARZO!AO25+'Abril '!AO25+'Mayo '!AO25+Junio!AO25+Julio!AO25+Agosto!AO25+Septiembre!AO25+'Octubre '!AO25+Noviembre!AO25+'Diciembre '!AO25</f>
        <v>0</v>
      </c>
      <c r="AP25" s="4">
        <f>+Enero!AP25+Febrero!AP25+MARZO!AP25+'Abril '!AP25+'Mayo '!AP25+Junio!AP25+Julio!AP25+Agosto!AP25+Septiembre!AP25+'Octubre '!AP25+Noviembre!AP25+'Diciembre '!AP25</f>
        <v>0</v>
      </c>
      <c r="AQ25" s="4">
        <f>+Enero!AQ25+Febrero!AQ25+MARZO!AQ25+'Abril '!AQ25+'Mayo '!AQ25+Junio!AQ25+Julio!AQ25+Agosto!AQ25+Septiembre!AQ25+'Octubre '!AQ25+Noviembre!AQ25+'Diciembre '!AQ25</f>
        <v>0</v>
      </c>
      <c r="AR25" s="4">
        <f>+Enero!AR25+Febrero!AR25+MARZO!AR25+'Abril '!AR25+'Mayo '!AR25+Junio!AR25+Julio!AR25+Agosto!AR25+Septiembre!AR25+'Octubre '!AR25+Noviembre!AR25+'Diciembre '!AR25</f>
        <v>0</v>
      </c>
      <c r="AS25" s="4">
        <f>+Enero!AS25+Febrero!AS25+MARZO!AS25+'Abril '!AS25+'Mayo '!AS25+Junio!AS25+Julio!AS25+Agosto!AS25+Septiembre!AS25+'Octubre '!AS25+Noviembre!AS25+'Diciembre '!AS25</f>
        <v>0</v>
      </c>
      <c r="AT25" s="4">
        <f>+Enero!AT25+Febrero!AT25+MARZO!AT25+'Abril '!AT25+'Mayo '!AT25+Junio!AT25+Julio!AT25+Agosto!AT25+Septiembre!AT25+'Octubre '!AT25+Noviembre!AT25+'Diciembre '!AT25</f>
        <v>0</v>
      </c>
      <c r="AU25" s="194"/>
    </row>
    <row r="26" spans="1:102" x14ac:dyDescent="0.2">
      <c r="A26" s="232" t="s">
        <v>99</v>
      </c>
      <c r="B26" s="208">
        <f t="shared" si="0"/>
        <v>0</v>
      </c>
      <c r="C26" s="208">
        <f t="shared" si="3"/>
        <v>0</v>
      </c>
      <c r="D26" s="205">
        <f t="shared" si="3"/>
        <v>0</v>
      </c>
      <c r="E26" s="4">
        <f>+Enero!E26+Febrero!E26+MARZO!E26+'Abril '!E26+'Mayo '!E26+Junio!E26+Julio!E26+Agosto!E26+Septiembre!E26+'Octubre '!E26+Noviembre!E26+'Diciembre '!E26</f>
        <v>0</v>
      </c>
      <c r="F26" s="4">
        <f>+Enero!F26+Febrero!F26+MARZO!F26+'Abril '!F26+'Mayo '!F26+Junio!F26+Julio!F26+Agosto!F26+Septiembre!F26+'Octubre '!F26+Noviembre!F26+'Diciembre '!F26</f>
        <v>0</v>
      </c>
      <c r="G26" s="4">
        <f>+Enero!G26+Febrero!G26+MARZO!G26+'Abril '!G26+'Mayo '!G26+Junio!G26+Julio!G26+Agosto!G26+Septiembre!G26+'Octubre '!G26+Noviembre!G26+'Diciembre '!G26</f>
        <v>0</v>
      </c>
      <c r="H26" s="4">
        <f>+Enero!H26+Febrero!H26+MARZO!H26+'Abril '!H26+'Mayo '!H26+Junio!H26+Julio!H26+Agosto!H26+Septiembre!H26+'Octubre '!H26+Noviembre!H26+'Diciembre '!H26</f>
        <v>0</v>
      </c>
      <c r="I26" s="4">
        <f>+Enero!I26+Febrero!I26+MARZO!I26+'Abril '!I26+'Mayo '!I26+Junio!I26+Julio!I26+Agosto!I26+Septiembre!I26+'Octubre '!I26+Noviembre!I26+'Diciembre '!I26</f>
        <v>0</v>
      </c>
      <c r="J26" s="4">
        <f>+Enero!J26+Febrero!J26+MARZO!J26+'Abril '!J26+'Mayo '!J26+Junio!J26+Julio!J26+Agosto!J26+Septiembre!J26+'Octubre '!J26+Noviembre!J26+'Diciembre '!J26</f>
        <v>0</v>
      </c>
      <c r="K26" s="4">
        <f>+Enero!K26+Febrero!K26+MARZO!K26+'Abril '!K26+'Mayo '!K26+Junio!K26+Julio!K26+Agosto!K26+Septiembre!K26+'Octubre '!K26+Noviembre!K26+'Diciembre '!K26</f>
        <v>0</v>
      </c>
      <c r="L26" s="4">
        <f>+Enero!L26+Febrero!L26+MARZO!L26+'Abril '!L26+'Mayo '!L26+Junio!L26+Julio!L26+Agosto!L26+Septiembre!L26+'Octubre '!L26+Noviembre!L26+'Diciembre '!L26</f>
        <v>0</v>
      </c>
      <c r="M26" s="4">
        <f>+Enero!M26+Febrero!M26+MARZO!M26+'Abril '!M26+'Mayo '!M26+Junio!M26+Julio!M26+Agosto!M26+Septiembre!M26+'Octubre '!M26+Noviembre!M26+'Diciembre '!M26</f>
        <v>0</v>
      </c>
      <c r="N26" s="4">
        <f>+Enero!N26+Febrero!N26+MARZO!N26+'Abril '!N26+'Mayo '!N26+Junio!N26+Julio!N26+Agosto!N26+Septiembre!N26+'Octubre '!N26+Noviembre!N26+'Diciembre '!N26</f>
        <v>0</v>
      </c>
      <c r="O26" s="4">
        <f>+Enero!O26+Febrero!O26+MARZO!O26+'Abril '!O26+'Mayo '!O26+Junio!O26+Julio!O26+Agosto!O26+Septiembre!O26+'Octubre '!O26+Noviembre!O26+'Diciembre '!O26</f>
        <v>0</v>
      </c>
      <c r="P26" s="4">
        <f>+Enero!P26+Febrero!P26+MARZO!P26+'Abril '!P26+'Mayo '!P26+Junio!P26+Julio!P26+Agosto!P26+Septiembre!P26+'Octubre '!P26+Noviembre!P26+'Diciembre '!P26</f>
        <v>0</v>
      </c>
      <c r="Q26" s="4">
        <f>+Enero!Q26+Febrero!Q26+MARZO!Q26+'Abril '!Q26+'Mayo '!Q26+Junio!Q26+Julio!Q26+Agosto!Q26+Septiembre!Q26+'Octubre '!Q26+Noviembre!Q26+'Diciembre '!Q26</f>
        <v>0</v>
      </c>
      <c r="R26" s="4">
        <f>+Enero!R26+Febrero!R26+MARZO!R26+'Abril '!R26+'Mayo '!R26+Junio!R26+Julio!R26+Agosto!R26+Septiembre!R26+'Octubre '!R26+Noviembre!R26+'Diciembre '!R26</f>
        <v>0</v>
      </c>
      <c r="S26" s="4">
        <f>+Enero!S26+Febrero!S26+MARZO!S26+'Abril '!S26+'Mayo '!S26+Junio!S26+Julio!S26+Agosto!S26+Septiembre!S26+'Octubre '!S26+Noviembre!S26+'Diciembre '!S26</f>
        <v>0</v>
      </c>
      <c r="T26" s="4">
        <f>+Enero!T26+Febrero!T26+MARZO!T26+'Abril '!T26+'Mayo '!T26+Junio!T26+Julio!T26+Agosto!T26+Septiembre!T26+'Octubre '!T26+Noviembre!T26+'Diciembre '!T26</f>
        <v>0</v>
      </c>
      <c r="U26" s="4">
        <f>+Enero!U26+Febrero!U26+MARZO!U26+'Abril '!U26+'Mayo '!U26+Junio!U26+Julio!U26+Agosto!U26+Septiembre!U26+'Octubre '!U26+Noviembre!U26+'Diciembre '!U26</f>
        <v>0</v>
      </c>
      <c r="V26" s="4">
        <f>+Enero!V26+Febrero!V26+MARZO!V26+'Abril '!V26+'Mayo '!V26+Junio!V26+Julio!V26+Agosto!V26+Septiembre!V26+'Octubre '!V26+Noviembre!V26+'Diciembre '!V26</f>
        <v>0</v>
      </c>
      <c r="W26" s="4">
        <f>+Enero!W26+Febrero!W26+MARZO!W26+'Abril '!W26+'Mayo '!W26+Junio!W26+Julio!W26+Agosto!W26+Septiembre!W26+'Octubre '!W26+Noviembre!W26+'Diciembre '!W26</f>
        <v>0</v>
      </c>
      <c r="X26" s="4">
        <f>+Enero!X26+Febrero!X26+MARZO!X26+'Abril '!X26+'Mayo '!X26+Junio!X26+Julio!X26+Agosto!X26+Septiembre!X26+'Octubre '!X26+Noviembre!X26+'Diciembre '!X26</f>
        <v>0</v>
      </c>
      <c r="Y26" s="4">
        <f>+Enero!Y26+Febrero!Y26+MARZO!Y26+'Abril '!Y26+'Mayo '!Y26+Junio!Y26+Julio!Y26+Agosto!Y26+Septiembre!Y26+'Octubre '!Y26+Noviembre!Y26+'Diciembre '!Y26</f>
        <v>0</v>
      </c>
      <c r="Z26" s="4">
        <f>+Enero!Z26+Febrero!Z26+MARZO!Z26+'Abril '!Z26+'Mayo '!Z26+Junio!Z26+Julio!Z26+Agosto!Z26+Septiembre!Z26+'Octubre '!Z26+Noviembre!Z26+'Diciembre '!Z26</f>
        <v>0</v>
      </c>
      <c r="AA26" s="4">
        <f>+Enero!AA26+Febrero!AA26+MARZO!AA26+'Abril '!AA26+'Mayo '!AA26+Junio!AA26+Julio!AA26+Agosto!AA26+Septiembre!AA26+'Octubre '!AA26+Noviembre!AA26+'Diciembre '!AA26</f>
        <v>0</v>
      </c>
      <c r="AB26" s="4">
        <f>+Enero!AB26+Febrero!AB26+MARZO!AB26+'Abril '!AB26+'Mayo '!AB26+Junio!AB26+Julio!AB26+Agosto!AB26+Septiembre!AB26+'Octubre '!AB26+Noviembre!AB26+'Diciembre '!AB26</f>
        <v>0</v>
      </c>
      <c r="AC26" s="4">
        <f>+Enero!AC26+Febrero!AC26+MARZO!AC26+'Abril '!AC26+'Mayo '!AC26+Junio!AC26+Julio!AC26+Agosto!AC26+Septiembre!AC26+'Octubre '!AC26+Noviembre!AC26+'Diciembre '!AC26</f>
        <v>0</v>
      </c>
      <c r="AD26" s="4">
        <f>+Enero!AD26+Febrero!AD26+MARZO!AD26+'Abril '!AD26+'Mayo '!AD26+Junio!AD26+Julio!AD26+Agosto!AD26+Septiembre!AD26+'Octubre '!AD26+Noviembre!AD26+'Diciembre '!AD26</f>
        <v>0</v>
      </c>
      <c r="AE26" s="4">
        <f>+Enero!AE26+Febrero!AE26+MARZO!AE26+'Abril '!AE26+'Mayo '!AE26+Junio!AE26+Julio!AE26+Agosto!AE26+Septiembre!AE26+'Octubre '!AE26+Noviembre!AE26+'Diciembre '!AE26</f>
        <v>0</v>
      </c>
      <c r="AF26" s="4">
        <f>+Enero!AF26+Febrero!AF26+MARZO!AF26+'Abril '!AF26+'Mayo '!AF26+Junio!AF26+Julio!AF26+Agosto!AF26+Septiembre!AF26+'Octubre '!AF26+Noviembre!AF26+'Diciembre '!AF26</f>
        <v>0</v>
      </c>
      <c r="AG26" s="4">
        <f>+Enero!AG26+Febrero!AG26+MARZO!AG26+'Abril '!AG26+'Mayo '!AG26+Junio!AG26+Julio!AG26+Agosto!AG26+Septiembre!AG26+'Octubre '!AG26+Noviembre!AG26+'Diciembre '!AG26</f>
        <v>0</v>
      </c>
      <c r="AH26" s="4">
        <f>+Enero!AH26+Febrero!AH26+MARZO!AH26+'Abril '!AH26+'Mayo '!AH26+Junio!AH26+Julio!AH26+Agosto!AH26+Septiembre!AH26+'Octubre '!AH26+Noviembre!AH26+'Diciembre '!AH26</f>
        <v>0</v>
      </c>
      <c r="AI26" s="4">
        <f>+Enero!AI26+Febrero!AI26+MARZO!AI26+'Abril '!AI26+'Mayo '!AI26+Junio!AI26+Julio!AI26+Agosto!AI26+Septiembre!AI26+'Octubre '!AI26+Noviembre!AI26+'Diciembre '!AI26</f>
        <v>0</v>
      </c>
      <c r="AJ26" s="4">
        <f>+Enero!AJ26+Febrero!AJ26+MARZO!AJ26+'Abril '!AJ26+'Mayo '!AJ26+Junio!AJ26+Julio!AJ26+Agosto!AJ26+Septiembre!AJ26+'Octubre '!AJ26+Noviembre!AJ26+'Diciembre '!AJ26</f>
        <v>0</v>
      </c>
      <c r="AK26" s="4">
        <f>+Enero!AK26+Febrero!AK26+MARZO!AK26+'Abril '!AK26+'Mayo '!AK26+Junio!AK26+Julio!AK26+Agosto!AK26+Septiembre!AK26+'Octubre '!AK26+Noviembre!AK26+'Diciembre '!AK26</f>
        <v>0</v>
      </c>
      <c r="AL26" s="4">
        <f>+Enero!AL26+Febrero!AL26+MARZO!AL26+'Abril '!AL26+'Mayo '!AL26+Junio!AL26+Julio!AL26+Agosto!AL26+Septiembre!AL26+'Octubre '!AL26+Noviembre!AL26+'Diciembre '!AL26</f>
        <v>0</v>
      </c>
      <c r="AM26" s="4">
        <f>+Enero!AM26+Febrero!AM26+MARZO!AM26+'Abril '!AM26+'Mayo '!AM26+Junio!AM26+Julio!AM26+Agosto!AM26+Septiembre!AM26+'Octubre '!AM26+Noviembre!AM26+'Diciembre '!AM26</f>
        <v>0</v>
      </c>
      <c r="AN26" s="4">
        <f>+Enero!AN26+Febrero!AN26+MARZO!AN26+'Abril '!AN26+'Mayo '!AN26+Junio!AN26+Julio!AN26+Agosto!AN26+Septiembre!AN26+'Octubre '!AN26+Noviembre!AN26+'Diciembre '!AN26</f>
        <v>0</v>
      </c>
      <c r="AO26" s="4">
        <f>+Enero!AO26+Febrero!AO26+MARZO!AO26+'Abril '!AO26+'Mayo '!AO26+Junio!AO26+Julio!AO26+Agosto!AO26+Septiembre!AO26+'Octubre '!AO26+Noviembre!AO26+'Diciembre '!AO26</f>
        <v>0</v>
      </c>
      <c r="AP26" s="4">
        <f>+Enero!AP26+Febrero!AP26+MARZO!AP26+'Abril '!AP26+'Mayo '!AP26+Junio!AP26+Julio!AP26+Agosto!AP26+Septiembre!AP26+'Octubre '!AP26+Noviembre!AP26+'Diciembre '!AP26</f>
        <v>0</v>
      </c>
      <c r="AQ26" s="4">
        <f>+Enero!AQ26+Febrero!AQ26+MARZO!AQ26+'Abril '!AQ26+'Mayo '!AQ26+Junio!AQ26+Julio!AQ26+Agosto!AQ26+Septiembre!AQ26+'Octubre '!AQ26+Noviembre!AQ26+'Diciembre '!AQ26</f>
        <v>0</v>
      </c>
      <c r="AR26" s="4">
        <f>+Enero!AR26+Febrero!AR26+MARZO!AR26+'Abril '!AR26+'Mayo '!AR26+Junio!AR26+Julio!AR26+Agosto!AR26+Septiembre!AR26+'Octubre '!AR26+Noviembre!AR26+'Diciembre '!AR26</f>
        <v>0</v>
      </c>
      <c r="AS26" s="4">
        <f>+Enero!AS26+Febrero!AS26+MARZO!AS26+'Abril '!AS26+'Mayo '!AS26+Junio!AS26+Julio!AS26+Agosto!AS26+Septiembre!AS26+'Octubre '!AS26+Noviembre!AS26+'Diciembre '!AS26</f>
        <v>0</v>
      </c>
      <c r="AT26" s="4">
        <f>+Enero!AT26+Febrero!AT26+MARZO!AT26+'Abril '!AT26+'Mayo '!AT26+Junio!AT26+Julio!AT26+Agosto!AT26+Septiembre!AT26+'Octubre '!AT26+Noviembre!AT26+'Diciembre '!AT26</f>
        <v>0</v>
      </c>
      <c r="AU26" s="194"/>
    </row>
    <row r="27" spans="1:102" x14ac:dyDescent="0.2">
      <c r="A27" s="233" t="s">
        <v>100</v>
      </c>
      <c r="B27" s="217">
        <f t="shared" si="0"/>
        <v>0</v>
      </c>
      <c r="C27" s="217">
        <f t="shared" si="3"/>
        <v>0</v>
      </c>
      <c r="D27" s="234">
        <f t="shared" si="3"/>
        <v>0</v>
      </c>
      <c r="E27" s="4">
        <f>+Enero!E27+Febrero!E27+MARZO!E27+'Abril '!E27+'Mayo '!E27+Junio!E27+Julio!E27+Agosto!E27+Septiembre!E27+'Octubre '!E27+Noviembre!E27+'Diciembre '!E27</f>
        <v>0</v>
      </c>
      <c r="F27" s="4">
        <f>+Enero!F27+Febrero!F27+MARZO!F27+'Abril '!F27+'Mayo '!F27+Junio!F27+Julio!F27+Agosto!F27+Septiembre!F27+'Octubre '!F27+Noviembre!F27+'Diciembre '!F27</f>
        <v>0</v>
      </c>
      <c r="G27" s="4">
        <f>+Enero!G27+Febrero!G27+MARZO!G27+'Abril '!G27+'Mayo '!G27+Junio!G27+Julio!G27+Agosto!G27+Septiembre!G27+'Octubre '!G27+Noviembre!G27+'Diciembre '!G27</f>
        <v>0</v>
      </c>
      <c r="H27" s="4">
        <f>+Enero!H27+Febrero!H27+MARZO!H27+'Abril '!H27+'Mayo '!H27+Junio!H27+Julio!H27+Agosto!H27+Septiembre!H27+'Octubre '!H27+Noviembre!H27+'Diciembre '!H27</f>
        <v>0</v>
      </c>
      <c r="I27" s="4">
        <f>+Enero!I27+Febrero!I27+MARZO!I27+'Abril '!I27+'Mayo '!I27+Junio!I27+Julio!I27+Agosto!I27+Septiembre!I27+'Octubre '!I27+Noviembre!I27+'Diciembre '!I27</f>
        <v>0</v>
      </c>
      <c r="J27" s="4">
        <f>+Enero!J27+Febrero!J27+MARZO!J27+'Abril '!J27+'Mayo '!J27+Junio!J27+Julio!J27+Agosto!J27+Septiembre!J27+'Octubre '!J27+Noviembre!J27+'Diciembre '!J27</f>
        <v>0</v>
      </c>
      <c r="K27" s="4">
        <f>+Enero!K27+Febrero!K27+MARZO!K27+'Abril '!K27+'Mayo '!K27+Junio!K27+Julio!K27+Agosto!K27+Septiembre!K27+'Octubre '!K27+Noviembre!K27+'Diciembre '!K27</f>
        <v>0</v>
      </c>
      <c r="L27" s="4">
        <f>+Enero!L27+Febrero!L27+MARZO!L27+'Abril '!L27+'Mayo '!L27+Junio!L27+Julio!L27+Agosto!L27+Septiembre!L27+'Octubre '!L27+Noviembre!L27+'Diciembre '!L27</f>
        <v>0</v>
      </c>
      <c r="M27" s="4">
        <f>+Enero!M27+Febrero!M27+MARZO!M27+'Abril '!M27+'Mayo '!M27+Junio!M27+Julio!M27+Agosto!M27+Septiembre!M27+'Octubre '!M27+Noviembre!M27+'Diciembre '!M27</f>
        <v>0</v>
      </c>
      <c r="N27" s="4">
        <f>+Enero!N27+Febrero!N27+MARZO!N27+'Abril '!N27+'Mayo '!N27+Junio!N27+Julio!N27+Agosto!N27+Septiembre!N27+'Octubre '!N27+Noviembre!N27+'Diciembre '!N27</f>
        <v>0</v>
      </c>
      <c r="O27" s="4">
        <f>+Enero!O27+Febrero!O27+MARZO!O27+'Abril '!O27+'Mayo '!O27+Junio!O27+Julio!O27+Agosto!O27+Septiembre!O27+'Octubre '!O27+Noviembre!O27+'Diciembre '!O27</f>
        <v>0</v>
      </c>
      <c r="P27" s="4">
        <f>+Enero!P27+Febrero!P27+MARZO!P27+'Abril '!P27+'Mayo '!P27+Junio!P27+Julio!P27+Agosto!P27+Septiembre!P27+'Octubre '!P27+Noviembre!P27+'Diciembre '!P27</f>
        <v>0</v>
      </c>
      <c r="Q27" s="4">
        <f>+Enero!Q27+Febrero!Q27+MARZO!Q27+'Abril '!Q27+'Mayo '!Q27+Junio!Q27+Julio!Q27+Agosto!Q27+Septiembre!Q27+'Octubre '!Q27+Noviembre!Q27+'Diciembre '!Q27</f>
        <v>0</v>
      </c>
      <c r="R27" s="4">
        <f>+Enero!R27+Febrero!R27+MARZO!R27+'Abril '!R27+'Mayo '!R27+Junio!R27+Julio!R27+Agosto!R27+Septiembre!R27+'Octubre '!R27+Noviembre!R27+'Diciembre '!R27</f>
        <v>0</v>
      </c>
      <c r="S27" s="4">
        <f>+Enero!S27+Febrero!S27+MARZO!S27+'Abril '!S27+'Mayo '!S27+Junio!S27+Julio!S27+Agosto!S27+Septiembre!S27+'Octubre '!S27+Noviembre!S27+'Diciembre '!S27</f>
        <v>0</v>
      </c>
      <c r="T27" s="4">
        <f>+Enero!T27+Febrero!T27+MARZO!T27+'Abril '!T27+'Mayo '!T27+Junio!T27+Julio!T27+Agosto!T27+Septiembre!T27+'Octubre '!T27+Noviembre!T27+'Diciembre '!T27</f>
        <v>0</v>
      </c>
      <c r="U27" s="4">
        <f>+Enero!U27+Febrero!U27+MARZO!U27+'Abril '!U27+'Mayo '!U27+Junio!U27+Julio!U27+Agosto!U27+Septiembre!U27+'Octubre '!U27+Noviembre!U27+'Diciembre '!U27</f>
        <v>0</v>
      </c>
      <c r="V27" s="4">
        <f>+Enero!V27+Febrero!V27+MARZO!V27+'Abril '!V27+'Mayo '!V27+Junio!V27+Julio!V27+Agosto!V27+Septiembre!V27+'Octubre '!V27+Noviembre!V27+'Diciembre '!V27</f>
        <v>0</v>
      </c>
      <c r="W27" s="4">
        <f>+Enero!W27+Febrero!W27+MARZO!W27+'Abril '!W27+'Mayo '!W27+Junio!W27+Julio!W27+Agosto!W27+Septiembre!W27+'Octubre '!W27+Noviembre!W27+'Diciembre '!W27</f>
        <v>0</v>
      </c>
      <c r="X27" s="4">
        <f>+Enero!X27+Febrero!X27+MARZO!X27+'Abril '!X27+'Mayo '!X27+Junio!X27+Julio!X27+Agosto!X27+Septiembre!X27+'Octubre '!X27+Noviembre!X27+'Diciembre '!X27</f>
        <v>0</v>
      </c>
      <c r="Y27" s="4">
        <f>+Enero!Y27+Febrero!Y27+MARZO!Y27+'Abril '!Y27+'Mayo '!Y27+Junio!Y27+Julio!Y27+Agosto!Y27+Septiembre!Y27+'Octubre '!Y27+Noviembre!Y27+'Diciembre '!Y27</f>
        <v>0</v>
      </c>
      <c r="Z27" s="4">
        <f>+Enero!Z27+Febrero!Z27+MARZO!Z27+'Abril '!Z27+'Mayo '!Z27+Junio!Z27+Julio!Z27+Agosto!Z27+Septiembre!Z27+'Octubre '!Z27+Noviembre!Z27+'Diciembre '!Z27</f>
        <v>0</v>
      </c>
      <c r="AA27" s="4">
        <f>+Enero!AA27+Febrero!AA27+MARZO!AA27+'Abril '!AA27+'Mayo '!AA27+Junio!AA27+Julio!AA27+Agosto!AA27+Septiembre!AA27+'Octubre '!AA27+Noviembre!AA27+'Diciembre '!AA27</f>
        <v>0</v>
      </c>
      <c r="AB27" s="4">
        <f>+Enero!AB27+Febrero!AB27+MARZO!AB27+'Abril '!AB27+'Mayo '!AB27+Junio!AB27+Julio!AB27+Agosto!AB27+Septiembre!AB27+'Octubre '!AB27+Noviembre!AB27+'Diciembre '!AB27</f>
        <v>0</v>
      </c>
      <c r="AC27" s="4">
        <f>+Enero!AC27+Febrero!AC27+MARZO!AC27+'Abril '!AC27+'Mayo '!AC27+Junio!AC27+Julio!AC27+Agosto!AC27+Septiembre!AC27+'Octubre '!AC27+Noviembre!AC27+'Diciembre '!AC27</f>
        <v>0</v>
      </c>
      <c r="AD27" s="4">
        <f>+Enero!AD27+Febrero!AD27+MARZO!AD27+'Abril '!AD27+'Mayo '!AD27+Junio!AD27+Julio!AD27+Agosto!AD27+Septiembre!AD27+'Octubre '!AD27+Noviembre!AD27+'Diciembre '!AD27</f>
        <v>0</v>
      </c>
      <c r="AE27" s="4">
        <f>+Enero!AE27+Febrero!AE27+MARZO!AE27+'Abril '!AE27+'Mayo '!AE27+Junio!AE27+Julio!AE27+Agosto!AE27+Septiembre!AE27+'Octubre '!AE27+Noviembre!AE27+'Diciembre '!AE27</f>
        <v>0</v>
      </c>
      <c r="AF27" s="4">
        <f>+Enero!AF27+Febrero!AF27+MARZO!AF27+'Abril '!AF27+'Mayo '!AF27+Junio!AF27+Julio!AF27+Agosto!AF27+Septiembre!AF27+'Octubre '!AF27+Noviembre!AF27+'Diciembre '!AF27</f>
        <v>0</v>
      </c>
      <c r="AG27" s="4">
        <f>+Enero!AG27+Febrero!AG27+MARZO!AG27+'Abril '!AG27+'Mayo '!AG27+Junio!AG27+Julio!AG27+Agosto!AG27+Septiembre!AG27+'Octubre '!AG27+Noviembre!AG27+'Diciembre '!AG27</f>
        <v>0</v>
      </c>
      <c r="AH27" s="4">
        <f>+Enero!AH27+Febrero!AH27+MARZO!AH27+'Abril '!AH27+'Mayo '!AH27+Junio!AH27+Julio!AH27+Agosto!AH27+Septiembre!AH27+'Octubre '!AH27+Noviembre!AH27+'Diciembre '!AH27</f>
        <v>0</v>
      </c>
      <c r="AI27" s="4">
        <f>+Enero!AI27+Febrero!AI27+MARZO!AI27+'Abril '!AI27+'Mayo '!AI27+Junio!AI27+Julio!AI27+Agosto!AI27+Septiembre!AI27+'Octubre '!AI27+Noviembre!AI27+'Diciembre '!AI27</f>
        <v>0</v>
      </c>
      <c r="AJ27" s="4">
        <f>+Enero!AJ27+Febrero!AJ27+MARZO!AJ27+'Abril '!AJ27+'Mayo '!AJ27+Junio!AJ27+Julio!AJ27+Agosto!AJ27+Septiembre!AJ27+'Octubre '!AJ27+Noviembre!AJ27+'Diciembre '!AJ27</f>
        <v>0</v>
      </c>
      <c r="AK27" s="4">
        <f>+Enero!AK27+Febrero!AK27+MARZO!AK27+'Abril '!AK27+'Mayo '!AK27+Junio!AK27+Julio!AK27+Agosto!AK27+Septiembre!AK27+'Octubre '!AK27+Noviembre!AK27+'Diciembre '!AK27</f>
        <v>0</v>
      </c>
      <c r="AL27" s="4">
        <f>+Enero!AL27+Febrero!AL27+MARZO!AL27+'Abril '!AL27+'Mayo '!AL27+Junio!AL27+Julio!AL27+Agosto!AL27+Septiembre!AL27+'Octubre '!AL27+Noviembre!AL27+'Diciembre '!AL27</f>
        <v>0</v>
      </c>
      <c r="AM27" s="4">
        <f>+Enero!AM27+Febrero!AM27+MARZO!AM27+'Abril '!AM27+'Mayo '!AM27+Junio!AM27+Julio!AM27+Agosto!AM27+Septiembre!AM27+'Octubre '!AM27+Noviembre!AM27+'Diciembre '!AM27</f>
        <v>0</v>
      </c>
      <c r="AN27" s="4">
        <f>+Enero!AN27+Febrero!AN27+MARZO!AN27+'Abril '!AN27+'Mayo '!AN27+Junio!AN27+Julio!AN27+Agosto!AN27+Septiembre!AN27+'Octubre '!AN27+Noviembre!AN27+'Diciembre '!AN27</f>
        <v>0</v>
      </c>
      <c r="AO27" s="4">
        <f>+Enero!AO27+Febrero!AO27+MARZO!AO27+'Abril '!AO27+'Mayo '!AO27+Junio!AO27+Julio!AO27+Agosto!AO27+Septiembre!AO27+'Octubre '!AO27+Noviembre!AO27+'Diciembre '!AO27</f>
        <v>0</v>
      </c>
      <c r="AP27" s="4">
        <f>+Enero!AP27+Febrero!AP27+MARZO!AP27+'Abril '!AP27+'Mayo '!AP27+Junio!AP27+Julio!AP27+Agosto!AP27+Septiembre!AP27+'Octubre '!AP27+Noviembre!AP27+'Diciembre '!AP27</f>
        <v>0</v>
      </c>
      <c r="AQ27" s="4">
        <f>+Enero!AQ27+Febrero!AQ27+MARZO!AQ27+'Abril '!AQ27+'Mayo '!AQ27+Junio!AQ27+Julio!AQ27+Agosto!AQ27+Septiembre!AQ27+'Octubre '!AQ27+Noviembre!AQ27+'Diciembre '!AQ27</f>
        <v>0</v>
      </c>
      <c r="AR27" s="4">
        <f>+Enero!AR27+Febrero!AR27+MARZO!AR27+'Abril '!AR27+'Mayo '!AR27+Junio!AR27+Julio!AR27+Agosto!AR27+Septiembre!AR27+'Octubre '!AR27+Noviembre!AR27+'Diciembre '!AR27</f>
        <v>0</v>
      </c>
      <c r="AS27" s="4">
        <f>+Enero!AS27+Febrero!AS27+MARZO!AS27+'Abril '!AS27+'Mayo '!AS27+Junio!AS27+Julio!AS27+Agosto!AS27+Septiembre!AS27+'Octubre '!AS27+Noviembre!AS27+'Diciembre '!AS27</f>
        <v>0</v>
      </c>
      <c r="AT27" s="4">
        <f>+Enero!AT27+Febrero!AT27+MARZO!AT27+'Abril '!AT27+'Mayo '!AT27+Junio!AT27+Julio!AT27+Agosto!AT27+Septiembre!AT27+'Octubre '!AT27+Noviembre!AT27+'Diciembre '!AT27</f>
        <v>0</v>
      </c>
      <c r="AU27" s="194"/>
    </row>
    <row r="28" spans="1:102" x14ac:dyDescent="0.2">
      <c r="A28" s="61" t="s">
        <v>101</v>
      </c>
      <c r="B28" s="61"/>
      <c r="C28" s="49"/>
      <c r="D28" s="61"/>
      <c r="E28" s="61"/>
      <c r="F28" s="49"/>
      <c r="G28" s="49"/>
      <c r="H28" s="49"/>
      <c r="I28" s="49"/>
    </row>
    <row r="29" spans="1:102" ht="31.5" x14ac:dyDescent="0.2">
      <c r="A29" s="185" t="s">
        <v>102</v>
      </c>
      <c r="B29" s="1095" t="s">
        <v>41</v>
      </c>
      <c r="C29" s="1096"/>
      <c r="D29" s="180" t="s">
        <v>1</v>
      </c>
      <c r="E29" s="63" t="s">
        <v>35</v>
      </c>
      <c r="F29" s="63" t="s">
        <v>42</v>
      </c>
      <c r="G29" s="63" t="s">
        <v>37</v>
      </c>
      <c r="H29" s="188" t="s">
        <v>13</v>
      </c>
      <c r="I29" s="189" t="s">
        <v>98</v>
      </c>
    </row>
    <row r="30" spans="1:102" x14ac:dyDescent="0.2">
      <c r="A30" s="1097" t="s">
        <v>43</v>
      </c>
      <c r="B30" s="1098"/>
      <c r="C30" s="1099"/>
      <c r="D30" s="236">
        <f t="shared" ref="D30:D50" si="4">SUM(E30:H30)</f>
        <v>0</v>
      </c>
      <c r="E30" s="65">
        <f>+Enero!E30+Febrero!E30+MARZO!E30+'Abril '!E30+'Mayo '!E30+Junio!E30+Julio!E30+Agosto!E30+Septiembre!E30+'Octubre '!E30+Noviembre!E30+'Diciembre '!E30</f>
        <v>0</v>
      </c>
      <c r="F30" s="65">
        <f>+Enero!F30+Febrero!F30+MARZO!F30+'Abril '!F30+'Mayo '!F30+Junio!F30+Julio!F30+Agosto!F30+Septiembre!F30+'Octubre '!F30+Noviembre!F30+'Diciembre '!F30</f>
        <v>0</v>
      </c>
      <c r="G30" s="65">
        <f>+Enero!G30+Febrero!G30+MARZO!G30+'Abril '!G30+'Mayo '!G30+Junio!G30+Julio!G30+Agosto!G30+Septiembre!G30+'Octubre '!G30+Noviembre!G30+'Diciembre '!G30</f>
        <v>0</v>
      </c>
      <c r="H30" s="65">
        <f>+Enero!H30+Febrero!H30+MARZO!H30+'Abril '!H30+'Mayo '!H30+Junio!H30+Julio!H30+Agosto!H30+Septiembre!H30+'Octubre '!H30+Noviembre!H30+'Diciembre '!H30</f>
        <v>0</v>
      </c>
      <c r="I30" s="733">
        <f>+Enero!I30+Febrero!I30+MARZO!I30+'Abril '!I30+'Mayo '!I30+Junio!I30+Julio!I30+Agosto!I30+Septiembre!I30+'Octubre '!I30+Noviembre!I30+'Diciembre '!I30</f>
        <v>0</v>
      </c>
      <c r="J30" s="238" t="s">
        <v>103</v>
      </c>
      <c r="CA30" s="194" t="str">
        <f>IF(E30&lt;MAX(E31:E49),"EN RBC existen patologías que son mayores a los Ingresos-personas","")</f>
        <v/>
      </c>
      <c r="CB30" s="194" t="str">
        <f>IF(F30&lt;MAX(F31:F49),"EN RI existen patologías que son mayores a los Ingresos-personas","")</f>
        <v/>
      </c>
      <c r="CC30" s="194" t="str">
        <f>IF(G30&lt;MAX(G31:G49),"EN RR existen patologías que son mayores a los Ingresos-personas","")</f>
        <v/>
      </c>
      <c r="CD30" s="194" t="str">
        <f>IF(H30&lt;MAX(H31:H49),"EN Otros existen patologías que son mayores a los Ingresos-personas","")</f>
        <v/>
      </c>
      <c r="CG30" s="194" t="str">
        <f>IF(E30&lt;MAX(E31:E49),1,"")</f>
        <v/>
      </c>
      <c r="CH30" s="194" t="str">
        <f>IF(F30&lt;MAX(F31:F49),1,"")</f>
        <v/>
      </c>
      <c r="CI30" s="194" t="str">
        <f>IF(G30&lt;MAX(G31:G49),1,"")</f>
        <v/>
      </c>
      <c r="CJ30" s="194" t="str">
        <f>IF(H30&lt;MAX(H31:H49),1,"")</f>
        <v/>
      </c>
    </row>
    <row r="31" spans="1:102" ht="14.25" customHeight="1" x14ac:dyDescent="0.2">
      <c r="A31" s="1114" t="s">
        <v>104</v>
      </c>
      <c r="B31" s="1089" t="s">
        <v>105</v>
      </c>
      <c r="C31" s="1090"/>
      <c r="D31" s="239">
        <f t="shared" si="4"/>
        <v>0</v>
      </c>
      <c r="E31" s="65">
        <f>+Enero!E31+Febrero!E31+MARZO!E31+'Abril '!E31+'Mayo '!E31+Junio!E31+Julio!E31+Agosto!E31+Septiembre!E31+'Octubre '!E31+Noviembre!E31+'Diciembre '!E31</f>
        <v>0</v>
      </c>
      <c r="F31" s="65">
        <f>+Enero!F31+Febrero!F31+MARZO!F31+'Abril '!F31+'Mayo '!F31+Junio!F31+Julio!F31+Agosto!F31+Septiembre!F31+'Octubre '!F31+Noviembre!F31+'Diciembre '!F31</f>
        <v>0</v>
      </c>
      <c r="G31" s="65">
        <f>+Enero!G31+Febrero!G31+MARZO!G31+'Abril '!G31+'Mayo '!G31+Junio!G31+Julio!G31+Agosto!G31+Septiembre!G31+'Octubre '!G31+Noviembre!G31+'Diciembre '!G31</f>
        <v>0</v>
      </c>
      <c r="H31" s="65">
        <f>+Enero!H31+Febrero!H31+MARZO!H31+'Abril '!H31+'Mayo '!H31+Junio!H31+Julio!H31+Agosto!H31+Septiembre!H31+'Octubre '!H31+Noviembre!H31+'Diciembre '!H31</f>
        <v>0</v>
      </c>
      <c r="I31" s="65">
        <f>+Enero!I31+Febrero!I31+MARZO!I31+'Abril '!I31+'Mayo '!I31+Junio!I31+Julio!I31+Agosto!I31+Septiembre!I31+'Octubre '!I31+Noviembre!I31+'Diciembre '!I31</f>
        <v>0</v>
      </c>
      <c r="J31" s="238"/>
      <c r="CA31" s="194" t="str">
        <f>IF(D30&lt;&gt;B13,"EL NÚMERO DE INGRESOS NO PUEDE SER DISTINTO AL TOTAL DE INGRESOS DE LA SECCION A.1","")</f>
        <v/>
      </c>
      <c r="CG31" s="194" t="str">
        <f>IF(D30&lt;&gt;B13,1,"")</f>
        <v/>
      </c>
    </row>
    <row r="32" spans="1:102" ht="14.25" customHeight="1" x14ac:dyDescent="0.2">
      <c r="A32" s="1115"/>
      <c r="B32" s="1087" t="s">
        <v>106</v>
      </c>
      <c r="C32" s="1088"/>
      <c r="D32" s="240">
        <f t="shared" si="4"/>
        <v>0</v>
      </c>
      <c r="E32" s="65">
        <f>+Enero!E32+Febrero!E32+MARZO!E32+'Abril '!E32+'Mayo '!E32+Junio!E32+Julio!E32+Agosto!E32+Septiembre!E32+'Octubre '!E32+Noviembre!E32+'Diciembre '!E32</f>
        <v>0</v>
      </c>
      <c r="F32" s="65">
        <f>+Enero!F32+Febrero!F32+MARZO!F32+'Abril '!F32+'Mayo '!F32+Junio!F32+Julio!F32+Agosto!F32+Septiembre!F32+'Octubre '!F32+Noviembre!F32+'Diciembre '!F32</f>
        <v>0</v>
      </c>
      <c r="G32" s="65">
        <f>+Enero!G32+Febrero!G32+MARZO!G32+'Abril '!G32+'Mayo '!G32+Junio!G32+Julio!G32+Agosto!G32+Septiembre!G32+'Octubre '!G32+Noviembre!G32+'Diciembre '!G32</f>
        <v>0</v>
      </c>
      <c r="H32" s="65">
        <f>+Enero!H32+Febrero!H32+MARZO!H32+'Abril '!H32+'Mayo '!H32+Junio!H32+Julio!H32+Agosto!H32+Septiembre!H32+'Octubre '!H32+Noviembre!H32+'Diciembre '!H32</f>
        <v>0</v>
      </c>
      <c r="I32" s="65">
        <f>+Enero!I32+Febrero!I32+MARZO!I32+'Abril '!I32+'Mayo '!I32+Junio!I32+Julio!I32+Agosto!I32+Septiembre!I32+'Octubre '!I32+Noviembre!I32+'Diciembre '!I32</f>
        <v>0</v>
      </c>
      <c r="J32" s="238"/>
    </row>
    <row r="33" spans="1:87" ht="14.25" customHeight="1" x14ac:dyDescent="0.2">
      <c r="A33" s="1115"/>
      <c r="B33" s="1091" t="s">
        <v>44</v>
      </c>
      <c r="C33" s="1092"/>
      <c r="D33" s="240">
        <f t="shared" si="4"/>
        <v>0</v>
      </c>
      <c r="E33" s="65">
        <f>+Enero!E33+Febrero!E33+MARZO!E33+'Abril '!E33+'Mayo '!E33+Junio!E33+Julio!E33+Agosto!E33+Septiembre!E33+'Octubre '!E33+Noviembre!E33+'Diciembre '!E33</f>
        <v>0</v>
      </c>
      <c r="F33" s="65">
        <f>+Enero!F33+Febrero!F33+MARZO!F33+'Abril '!F33+'Mayo '!F33+Junio!F33+Julio!F33+Agosto!F33+Septiembre!F33+'Octubre '!F33+Noviembre!F33+'Diciembre '!F33</f>
        <v>0</v>
      </c>
      <c r="G33" s="65">
        <f>+Enero!G33+Febrero!G33+MARZO!G33+'Abril '!G33+'Mayo '!G33+Junio!G33+Julio!G33+Agosto!G33+Septiembre!G33+'Octubre '!G33+Noviembre!G33+'Diciembre '!G33</f>
        <v>0</v>
      </c>
      <c r="H33" s="65">
        <f>+Enero!H33+Febrero!H33+MARZO!H33+'Abril '!H33+'Mayo '!H33+Junio!H33+Julio!H33+Agosto!H33+Septiembre!H33+'Octubre '!H33+Noviembre!H33+'Diciembre '!H33</f>
        <v>0</v>
      </c>
      <c r="I33" s="65">
        <f>+Enero!I33+Febrero!I33+MARZO!I33+'Abril '!I33+'Mayo '!I33+Junio!I33+Julio!I33+Agosto!I33+Septiembre!I33+'Octubre '!I33+Noviembre!I33+'Diciembre '!I33</f>
        <v>0</v>
      </c>
      <c r="J33" s="238"/>
    </row>
    <row r="34" spans="1:87" ht="14.25" customHeight="1" x14ac:dyDescent="0.2">
      <c r="A34" s="1115"/>
      <c r="B34" s="1087" t="s">
        <v>107</v>
      </c>
      <c r="C34" s="1088"/>
      <c r="D34" s="240">
        <f t="shared" si="4"/>
        <v>0</v>
      </c>
      <c r="E34" s="65">
        <f>+Enero!E34+Febrero!E34+MARZO!E34+'Abril '!E34+'Mayo '!E34+Junio!E34+Julio!E34+Agosto!E34+Septiembre!E34+'Octubre '!E34+Noviembre!E34+'Diciembre '!E34</f>
        <v>0</v>
      </c>
      <c r="F34" s="65">
        <f>+Enero!F34+Febrero!F34+MARZO!F34+'Abril '!F34+'Mayo '!F34+Junio!F34+Julio!F34+Agosto!F34+Septiembre!F34+'Octubre '!F34+Noviembre!F34+'Diciembre '!F34</f>
        <v>0</v>
      </c>
      <c r="G34" s="65">
        <f>+Enero!G34+Febrero!G34+MARZO!G34+'Abril '!G34+'Mayo '!G34+Junio!G34+Julio!G34+Agosto!G34+Septiembre!G34+'Octubre '!G34+Noviembre!G34+'Diciembre '!G34</f>
        <v>0</v>
      </c>
      <c r="H34" s="65">
        <f>+Enero!H34+Febrero!H34+MARZO!H34+'Abril '!H34+'Mayo '!H34+Junio!H34+Julio!H34+Agosto!H34+Septiembre!H34+'Octubre '!H34+Noviembre!H34+'Diciembre '!H34</f>
        <v>0</v>
      </c>
      <c r="I34" s="65">
        <f>+Enero!I34+Febrero!I34+MARZO!I34+'Abril '!I34+'Mayo '!I34+Junio!I34+Julio!I34+Agosto!I34+Septiembre!I34+'Octubre '!I34+Noviembre!I34+'Diciembre '!I34</f>
        <v>0</v>
      </c>
      <c r="J34" s="238"/>
    </row>
    <row r="35" spans="1:87" ht="14.25" customHeight="1" x14ac:dyDescent="0.2">
      <c r="A35" s="1115"/>
      <c r="B35" s="1087" t="s">
        <v>108</v>
      </c>
      <c r="C35" s="1088"/>
      <c r="D35" s="240">
        <f t="shared" si="4"/>
        <v>0</v>
      </c>
      <c r="E35" s="65">
        <f>+Enero!E35+Febrero!E35+MARZO!E35+'Abril '!E35+'Mayo '!E35+Junio!E35+Julio!E35+Agosto!E35+Septiembre!E35+'Octubre '!E35+Noviembre!E35+'Diciembre '!E35</f>
        <v>0</v>
      </c>
      <c r="F35" s="65">
        <f>+Enero!F35+Febrero!F35+MARZO!F35+'Abril '!F35+'Mayo '!F35+Junio!F35+Julio!F35+Agosto!F35+Septiembre!F35+'Octubre '!F35+Noviembre!F35+'Diciembre '!F35</f>
        <v>0</v>
      </c>
      <c r="G35" s="65">
        <f>+Enero!G35+Febrero!G35+MARZO!G35+'Abril '!G35+'Mayo '!G35+Junio!G35+Julio!G35+Agosto!G35+Septiembre!G35+'Octubre '!G35+Noviembre!G35+'Diciembre '!G35</f>
        <v>0</v>
      </c>
      <c r="H35" s="65">
        <f>+Enero!H35+Febrero!H35+MARZO!H35+'Abril '!H35+'Mayo '!H35+Junio!H35+Julio!H35+Agosto!H35+Septiembre!H35+'Octubre '!H35+Noviembre!H35+'Diciembre '!H35</f>
        <v>0</v>
      </c>
      <c r="I35" s="65">
        <f>+Enero!I35+Febrero!I35+MARZO!I35+'Abril '!I35+'Mayo '!I35+Junio!I35+Julio!I35+Agosto!I35+Septiembre!I35+'Octubre '!I35+Noviembre!I35+'Diciembre '!I35</f>
        <v>0</v>
      </c>
      <c r="J35" s="238"/>
    </row>
    <row r="36" spans="1:87" ht="14.25" customHeight="1" x14ac:dyDescent="0.2">
      <c r="A36" s="1115"/>
      <c r="B36" s="1087" t="s">
        <v>109</v>
      </c>
      <c r="C36" s="1088"/>
      <c r="D36" s="240">
        <f t="shared" si="4"/>
        <v>0</v>
      </c>
      <c r="E36" s="65">
        <f>+Enero!E36+Febrero!E36+MARZO!E36+'Abril '!E36+'Mayo '!E36+Junio!E36+Julio!E36+Agosto!E36+Septiembre!E36+'Octubre '!E36+Noviembre!E36+'Diciembre '!E36</f>
        <v>0</v>
      </c>
      <c r="F36" s="65">
        <f>+Enero!F36+Febrero!F36+MARZO!F36+'Abril '!F36+'Mayo '!F36+Junio!F36+Julio!F36+Agosto!F36+Septiembre!F36+'Octubre '!F36+Noviembre!F36+'Diciembre '!F36</f>
        <v>0</v>
      </c>
      <c r="G36" s="65">
        <f>+Enero!G36+Febrero!G36+MARZO!G36+'Abril '!G36+'Mayo '!G36+Junio!G36+Julio!G36+Agosto!G36+Septiembre!G36+'Octubre '!G36+Noviembre!G36+'Diciembre '!G36</f>
        <v>0</v>
      </c>
      <c r="H36" s="65">
        <f>+Enero!H36+Febrero!H36+MARZO!H36+'Abril '!H36+'Mayo '!H36+Junio!H36+Julio!H36+Agosto!H36+Septiembre!H36+'Octubre '!H36+Noviembre!H36+'Diciembre '!H36</f>
        <v>0</v>
      </c>
      <c r="I36" s="65">
        <f>+Enero!I36+Febrero!I36+MARZO!I36+'Abril '!I36+'Mayo '!I36+Junio!I36+Julio!I36+Agosto!I36+Septiembre!I36+'Octubre '!I36+Noviembre!I36+'Diciembre '!I36</f>
        <v>0</v>
      </c>
      <c r="J36" s="238"/>
    </row>
    <row r="37" spans="1:87" ht="14.25" customHeight="1" x14ac:dyDescent="0.2">
      <c r="A37" s="1115"/>
      <c r="B37" s="1087" t="s">
        <v>45</v>
      </c>
      <c r="C37" s="1088"/>
      <c r="D37" s="240">
        <f t="shared" si="4"/>
        <v>0</v>
      </c>
      <c r="E37" s="65">
        <f>+Enero!E37+Febrero!E37+MARZO!E37+'Abril '!E37+'Mayo '!E37+Junio!E37+Julio!E37+Agosto!E37+Septiembre!E37+'Octubre '!E37+Noviembre!E37+'Diciembre '!E37</f>
        <v>0</v>
      </c>
      <c r="F37" s="65">
        <f>+Enero!F37+Febrero!F37+MARZO!F37+'Abril '!F37+'Mayo '!F37+Junio!F37+Julio!F37+Agosto!F37+Septiembre!F37+'Octubre '!F37+Noviembre!F37+'Diciembre '!F37</f>
        <v>0</v>
      </c>
      <c r="G37" s="65">
        <f>+Enero!G37+Febrero!G37+MARZO!G37+'Abril '!G37+'Mayo '!G37+Junio!G37+Julio!G37+Agosto!G37+Septiembre!G37+'Octubre '!G37+Noviembre!G37+'Diciembre '!G37</f>
        <v>0</v>
      </c>
      <c r="H37" s="65">
        <f>+Enero!H37+Febrero!H37+MARZO!H37+'Abril '!H37+'Mayo '!H37+Junio!H37+Julio!H37+Agosto!H37+Septiembre!H37+'Octubre '!H37+Noviembre!H37+'Diciembre '!H37</f>
        <v>0</v>
      </c>
      <c r="I37" s="65">
        <f>+Enero!I37+Febrero!I37+MARZO!I37+'Abril '!I37+'Mayo '!I37+Junio!I37+Julio!I37+Agosto!I37+Septiembre!I37+'Octubre '!I37+Noviembre!I37+'Diciembre '!I37</f>
        <v>0</v>
      </c>
      <c r="J37" s="238"/>
    </row>
    <row r="38" spans="1:87" ht="14.25" customHeight="1" x14ac:dyDescent="0.2">
      <c r="A38" s="1115"/>
      <c r="B38" s="1087" t="s">
        <v>46</v>
      </c>
      <c r="C38" s="1088"/>
      <c r="D38" s="240">
        <f t="shared" si="4"/>
        <v>0</v>
      </c>
      <c r="E38" s="65">
        <f>+Enero!E38+Febrero!E38+MARZO!E38+'Abril '!E38+'Mayo '!E38+Junio!E38+Julio!E38+Agosto!E38+Septiembre!E38+'Octubre '!E38+Noviembre!E38+'Diciembre '!E38</f>
        <v>0</v>
      </c>
      <c r="F38" s="65">
        <f>+Enero!F38+Febrero!F38+MARZO!F38+'Abril '!F38+'Mayo '!F38+Junio!F38+Julio!F38+Agosto!F38+Septiembre!F38+'Octubre '!F38+Noviembre!F38+'Diciembre '!F38</f>
        <v>0</v>
      </c>
      <c r="G38" s="65">
        <f>+Enero!G38+Febrero!G38+MARZO!G38+'Abril '!G38+'Mayo '!G38+Junio!G38+Julio!G38+Agosto!G38+Septiembre!G38+'Octubre '!G38+Noviembre!G38+'Diciembre '!G38</f>
        <v>0</v>
      </c>
      <c r="H38" s="65">
        <f>+Enero!H38+Febrero!H38+MARZO!H38+'Abril '!H38+'Mayo '!H38+Junio!H38+Julio!H38+Agosto!H38+Septiembre!H38+'Octubre '!H38+Noviembre!H38+'Diciembre '!H38</f>
        <v>0</v>
      </c>
      <c r="I38" s="65">
        <f>+Enero!I38+Febrero!I38+MARZO!I38+'Abril '!I38+'Mayo '!I38+Junio!I38+Julio!I38+Agosto!I38+Septiembre!I38+'Octubre '!I38+Noviembre!I38+'Diciembre '!I38</f>
        <v>0</v>
      </c>
      <c r="J38" s="238"/>
    </row>
    <row r="39" spans="1:87" ht="25.5" customHeight="1" x14ac:dyDescent="0.2">
      <c r="A39" s="1115"/>
      <c r="B39" s="1087" t="s">
        <v>110</v>
      </c>
      <c r="C39" s="1088"/>
      <c r="D39" s="240">
        <f t="shared" si="4"/>
        <v>0</v>
      </c>
      <c r="E39" s="65">
        <f>+Enero!E39+Febrero!E39+MARZO!E39+'Abril '!E39+'Mayo '!E39+Junio!E39+Julio!E39+Agosto!E39+Septiembre!E39+'Octubre '!E39+Noviembre!E39+'Diciembre '!E39</f>
        <v>0</v>
      </c>
      <c r="F39" s="65">
        <f>+Enero!F39+Febrero!F39+MARZO!F39+'Abril '!F39+'Mayo '!F39+Junio!F39+Julio!F39+Agosto!F39+Septiembre!F39+'Octubre '!F39+Noviembre!F39+'Diciembre '!F39</f>
        <v>0</v>
      </c>
      <c r="G39" s="65">
        <f>+Enero!G39+Febrero!G39+MARZO!G39+'Abril '!G39+'Mayo '!G39+Junio!G39+Julio!G39+Agosto!G39+Septiembre!G39+'Octubre '!G39+Noviembre!G39+'Diciembre '!G39</f>
        <v>0</v>
      </c>
      <c r="H39" s="65">
        <f>+Enero!H39+Febrero!H39+MARZO!H39+'Abril '!H39+'Mayo '!H39+Junio!H39+Julio!H39+Agosto!H39+Septiembre!H39+'Octubre '!H39+Noviembre!H39+'Diciembre '!H39</f>
        <v>0</v>
      </c>
      <c r="I39" s="65">
        <f>+Enero!I39+Febrero!I39+MARZO!I39+'Abril '!I39+'Mayo '!I39+Junio!I39+Julio!I39+Agosto!I39+Septiembre!I39+'Octubre '!I39+Noviembre!I39+'Diciembre '!I39</f>
        <v>0</v>
      </c>
      <c r="J39" s="238"/>
    </row>
    <row r="40" spans="1:87" ht="27.75" customHeight="1" x14ac:dyDescent="0.2">
      <c r="A40" s="1115"/>
      <c r="B40" s="1087" t="s">
        <v>111</v>
      </c>
      <c r="C40" s="1088"/>
      <c r="D40" s="240">
        <f t="shared" si="4"/>
        <v>0</v>
      </c>
      <c r="E40" s="65">
        <f>+Enero!E40+Febrero!E40+MARZO!E40+'Abril '!E40+'Mayo '!E40+Junio!E40+Julio!E40+Agosto!E40+Septiembre!E40+'Octubre '!E40+Noviembre!E40+'Diciembre '!E40</f>
        <v>0</v>
      </c>
      <c r="F40" s="65">
        <f>+Enero!F40+Febrero!F40+MARZO!F40+'Abril '!F40+'Mayo '!F40+Junio!F40+Julio!F40+Agosto!F40+Septiembre!F40+'Octubre '!F40+Noviembre!F40+'Diciembre '!F40</f>
        <v>0</v>
      </c>
      <c r="G40" s="65">
        <f>+Enero!G40+Febrero!G40+MARZO!G40+'Abril '!G40+'Mayo '!G40+Junio!G40+Julio!G40+Agosto!G40+Septiembre!G40+'Octubre '!G40+Noviembre!G40+'Diciembre '!G40</f>
        <v>0</v>
      </c>
      <c r="H40" s="65">
        <f>+Enero!H40+Febrero!H40+MARZO!H40+'Abril '!H40+'Mayo '!H40+Junio!H40+Julio!H40+Agosto!H40+Septiembre!H40+'Octubre '!H40+Noviembre!H40+'Diciembre '!H40</f>
        <v>0</v>
      </c>
      <c r="I40" s="65">
        <f>+Enero!I40+Febrero!I40+MARZO!I40+'Abril '!I40+'Mayo '!I40+Junio!I40+Julio!I40+Agosto!I40+Septiembre!I40+'Octubre '!I40+Noviembre!I40+'Diciembre '!I40</f>
        <v>0</v>
      </c>
      <c r="J40" s="238"/>
    </row>
    <row r="41" spans="1:87" ht="26.25" customHeight="1" x14ac:dyDescent="0.2">
      <c r="A41" s="1115"/>
      <c r="B41" s="1087" t="s">
        <v>112</v>
      </c>
      <c r="C41" s="1088"/>
      <c r="D41" s="240">
        <f t="shared" si="4"/>
        <v>0</v>
      </c>
      <c r="E41" s="65">
        <f>+Enero!E41+Febrero!E41+MARZO!E41+'Abril '!E41+'Mayo '!E41+Junio!E41+Julio!E41+Agosto!E41+Septiembre!E41+'Octubre '!E41+Noviembre!E41+'Diciembre '!E41</f>
        <v>0</v>
      </c>
      <c r="F41" s="65">
        <f>+Enero!F41+Febrero!F41+MARZO!F41+'Abril '!F41+'Mayo '!F41+Junio!F41+Julio!F41+Agosto!F41+Septiembre!F41+'Octubre '!F41+Noviembre!F41+'Diciembre '!F41</f>
        <v>0</v>
      </c>
      <c r="G41" s="65">
        <f>+Enero!G41+Febrero!G41+MARZO!G41+'Abril '!G41+'Mayo '!G41+Junio!G41+Julio!G41+Agosto!G41+Septiembre!G41+'Octubre '!G41+Noviembre!G41+'Diciembre '!G41</f>
        <v>0</v>
      </c>
      <c r="H41" s="65">
        <f>+Enero!H41+Febrero!H41+MARZO!H41+'Abril '!H41+'Mayo '!H41+Junio!H41+Julio!H41+Agosto!H41+Septiembre!H41+'Octubre '!H41+Noviembre!H41+'Diciembre '!H41</f>
        <v>0</v>
      </c>
      <c r="I41" s="65">
        <f>+Enero!I41+Febrero!I41+MARZO!I41+'Abril '!I41+'Mayo '!I41+Junio!I41+Julio!I41+Agosto!I41+Septiembre!I41+'Octubre '!I41+Noviembre!I41+'Diciembre '!I41</f>
        <v>0</v>
      </c>
      <c r="J41" s="238"/>
    </row>
    <row r="42" spans="1:87" x14ac:dyDescent="0.2">
      <c r="A42" s="1115"/>
      <c r="B42" s="1087" t="s">
        <v>113</v>
      </c>
      <c r="C42" s="1088"/>
      <c r="D42" s="240">
        <f t="shared" si="4"/>
        <v>0</v>
      </c>
      <c r="E42" s="65">
        <f>+Enero!E42+Febrero!E42+MARZO!E42+'Abril '!E42+'Mayo '!E42+Junio!E42+Julio!E42+Agosto!E42+Septiembre!E42+'Octubre '!E42+Noviembre!E42+'Diciembre '!E42</f>
        <v>0</v>
      </c>
      <c r="F42" s="65">
        <f>+Enero!F42+Febrero!F42+MARZO!F42+'Abril '!F42+'Mayo '!F42+Junio!F42+Julio!F42+Agosto!F42+Septiembre!F42+'Octubre '!F42+Noviembre!F42+'Diciembre '!F42</f>
        <v>0</v>
      </c>
      <c r="G42" s="65">
        <f>+Enero!G42+Febrero!G42+MARZO!G42+'Abril '!G42+'Mayo '!G42+Junio!G42+Julio!G42+Agosto!G42+Septiembre!G42+'Octubre '!G42+Noviembre!G42+'Diciembre '!G42</f>
        <v>0</v>
      </c>
      <c r="H42" s="65">
        <f>+Enero!H42+Febrero!H42+MARZO!H42+'Abril '!H42+'Mayo '!H42+Junio!H42+Julio!H42+Agosto!H42+Septiembre!H42+'Octubre '!H42+Noviembre!H42+'Diciembre '!H42</f>
        <v>0</v>
      </c>
      <c r="I42" s="65">
        <f>+Enero!I42+Febrero!I42+MARZO!I42+'Abril '!I42+'Mayo '!I42+Junio!I42+Julio!I42+Agosto!I42+Septiembre!I42+'Octubre '!I42+Noviembre!I42+'Diciembre '!I42</f>
        <v>0</v>
      </c>
      <c r="J42" s="238"/>
      <c r="CG42" s="194">
        <v>0</v>
      </c>
      <c r="CH42" s="194">
        <v>0</v>
      </c>
      <c r="CI42" s="194">
        <v>0</v>
      </c>
    </row>
    <row r="43" spans="1:87" x14ac:dyDescent="0.2">
      <c r="A43" s="1142"/>
      <c r="B43" s="1143" t="s">
        <v>13</v>
      </c>
      <c r="C43" s="1144"/>
      <c r="D43" s="240">
        <f t="shared" si="4"/>
        <v>0</v>
      </c>
      <c r="E43" s="65">
        <f>+Enero!E43+Febrero!E43+MARZO!E43+'Abril '!E43+'Mayo '!E43+Junio!E43+Julio!E43+Agosto!E43+Septiembre!E43+'Octubre '!E43+Noviembre!E43+'Diciembre '!E43</f>
        <v>0</v>
      </c>
      <c r="F43" s="65">
        <f>+Enero!F43+Febrero!F43+MARZO!F43+'Abril '!F43+'Mayo '!F43+Junio!F43+Julio!F43+Agosto!F43+Septiembre!F43+'Octubre '!F43+Noviembre!F43+'Diciembre '!F43</f>
        <v>0</v>
      </c>
      <c r="G43" s="65">
        <f>+Enero!G43+Febrero!G43+MARZO!G43+'Abril '!G43+'Mayo '!G43+Junio!G43+Julio!G43+Agosto!G43+Septiembre!G43+'Octubre '!G43+Noviembre!G43+'Diciembre '!G43</f>
        <v>0</v>
      </c>
      <c r="H43" s="65">
        <f>+Enero!H43+Febrero!H43+MARZO!H43+'Abril '!H43+'Mayo '!H43+Junio!H43+Julio!H43+Agosto!H43+Septiembre!H43+'Octubre '!H43+Noviembre!H43+'Diciembre '!H43</f>
        <v>0</v>
      </c>
      <c r="I43" s="65">
        <f>+Enero!I43+Febrero!I43+MARZO!I43+'Abril '!I43+'Mayo '!I43+Junio!I43+Julio!I43+Agosto!I43+Septiembre!I43+'Octubre '!I43+Noviembre!I43+'Diciembre '!I43</f>
        <v>0</v>
      </c>
      <c r="J43" s="238"/>
    </row>
    <row r="44" spans="1:87" x14ac:dyDescent="0.2">
      <c r="A44" s="1114" t="s">
        <v>114</v>
      </c>
      <c r="B44" s="1089" t="s">
        <v>115</v>
      </c>
      <c r="C44" s="1090"/>
      <c r="D44" s="239">
        <f t="shared" si="4"/>
        <v>0</v>
      </c>
      <c r="E44" s="65">
        <f>+Enero!E44+Febrero!E44+MARZO!E44+'Abril '!E44+'Mayo '!E44+Junio!E44+Julio!E44+Agosto!E44+Septiembre!E44+'Octubre '!E44+Noviembre!E44+'Diciembre '!E44</f>
        <v>0</v>
      </c>
      <c r="F44" s="65">
        <f>+Enero!F44+Febrero!F44+MARZO!F44+'Abril '!F44+'Mayo '!F44+Junio!F44+Julio!F44+Agosto!F44+Septiembre!F44+'Octubre '!F44+Noviembre!F44+'Diciembre '!F44</f>
        <v>0</v>
      </c>
      <c r="G44" s="65">
        <f>+Enero!G44+Febrero!G44+MARZO!G44+'Abril '!G44+'Mayo '!G44+Junio!G44+Julio!G44+Agosto!G44+Septiembre!G44+'Octubre '!G44+Noviembre!G44+'Diciembre '!G44</f>
        <v>0</v>
      </c>
      <c r="H44" s="65">
        <f>+Enero!H44+Febrero!H44+MARZO!H44+'Abril '!H44+'Mayo '!H44+Junio!H44+Julio!H44+Agosto!H44+Septiembre!H44+'Octubre '!H44+Noviembre!H44+'Diciembre '!H44</f>
        <v>0</v>
      </c>
      <c r="I44" s="65">
        <f>+Enero!I44+Febrero!I44+MARZO!I44+'Abril '!I44+'Mayo '!I44+Junio!I44+Julio!I44+Agosto!I44+Septiembre!I44+'Octubre '!I44+Noviembre!I44+'Diciembre '!I44</f>
        <v>0</v>
      </c>
      <c r="J44" s="238"/>
    </row>
    <row r="45" spans="1:87" x14ac:dyDescent="0.2">
      <c r="A45" s="1115"/>
      <c r="B45" s="1087" t="s">
        <v>47</v>
      </c>
      <c r="C45" s="1088"/>
      <c r="D45" s="240">
        <f t="shared" si="4"/>
        <v>0</v>
      </c>
      <c r="E45" s="65">
        <f>+Enero!E45+Febrero!E45+MARZO!E45+'Abril '!E45+'Mayo '!E45+Junio!E45+Julio!E45+Agosto!E45+Septiembre!E45+'Octubre '!E45+Noviembre!E45+'Diciembre '!E45</f>
        <v>0</v>
      </c>
      <c r="F45" s="65">
        <f>+Enero!F45+Febrero!F45+MARZO!F45+'Abril '!F45+'Mayo '!F45+Junio!F45+Julio!F45+Agosto!F45+Septiembre!F45+'Octubre '!F45+Noviembre!F45+'Diciembre '!F45</f>
        <v>0</v>
      </c>
      <c r="G45" s="65">
        <f>+Enero!G45+Febrero!G45+MARZO!G45+'Abril '!G45+'Mayo '!G45+Junio!G45+Julio!G45+Agosto!G45+Septiembre!G45+'Octubre '!G45+Noviembre!G45+'Diciembre '!G45</f>
        <v>0</v>
      </c>
      <c r="H45" s="65">
        <f>+Enero!H45+Febrero!H45+MARZO!H45+'Abril '!H45+'Mayo '!H45+Junio!H45+Julio!H45+Agosto!H45+Septiembre!H45+'Octubre '!H45+Noviembre!H45+'Diciembre '!H45</f>
        <v>0</v>
      </c>
      <c r="I45" s="65">
        <f>+Enero!I45+Febrero!I45+MARZO!I45+'Abril '!I45+'Mayo '!I45+Junio!I45+Julio!I45+Agosto!I45+Septiembre!I45+'Octubre '!I45+Noviembre!I45+'Diciembre '!I45</f>
        <v>0</v>
      </c>
      <c r="J45" s="238"/>
    </row>
    <row r="46" spans="1:87" x14ac:dyDescent="0.2">
      <c r="A46" s="1115"/>
      <c r="B46" s="1093" t="s">
        <v>13</v>
      </c>
      <c r="C46" s="1094"/>
      <c r="D46" s="245">
        <f t="shared" si="4"/>
        <v>0</v>
      </c>
      <c r="E46" s="65">
        <f>+Enero!E46+Febrero!E46+MARZO!E46+'Abril '!E46+'Mayo '!E46+Junio!E46+Julio!E46+Agosto!E46+Septiembre!E46+'Octubre '!E46+Noviembre!E46+'Diciembre '!E46</f>
        <v>0</v>
      </c>
      <c r="F46" s="65">
        <f>+Enero!F46+Febrero!F46+MARZO!F46+'Abril '!F46+'Mayo '!F46+Junio!F46+Julio!F46+Agosto!F46+Septiembre!F46+'Octubre '!F46+Noviembre!F46+'Diciembre '!F46</f>
        <v>0</v>
      </c>
      <c r="G46" s="65">
        <f>+Enero!G46+Febrero!G46+MARZO!G46+'Abril '!G46+'Mayo '!G46+Junio!G46+Julio!G46+Agosto!G46+Septiembre!G46+'Octubre '!G46+Noviembre!G46+'Diciembre '!G46</f>
        <v>0</v>
      </c>
      <c r="H46" s="65">
        <f>+Enero!H46+Febrero!H46+MARZO!H46+'Abril '!H46+'Mayo '!H46+Junio!H46+Julio!H46+Agosto!H46+Septiembre!H46+'Octubre '!H46+Noviembre!H46+'Diciembre '!H46</f>
        <v>0</v>
      </c>
      <c r="I46" s="65">
        <f>+Enero!I46+Febrero!I46+MARZO!I46+'Abril '!I46+'Mayo '!I46+Junio!I46+Julio!I46+Agosto!I46+Septiembre!I46+'Octubre '!I46+Noviembre!I46+'Diciembre '!I46</f>
        <v>0</v>
      </c>
      <c r="J46" s="238"/>
    </row>
    <row r="47" spans="1:87" x14ac:dyDescent="0.2">
      <c r="A47" s="1114" t="s">
        <v>116</v>
      </c>
      <c r="B47" s="1089" t="s">
        <v>115</v>
      </c>
      <c r="C47" s="1090"/>
      <c r="D47" s="239">
        <f t="shared" si="4"/>
        <v>0</v>
      </c>
      <c r="E47" s="65">
        <f>+Enero!E47+Febrero!E47+MARZO!E47+'Abril '!E47+'Mayo '!E47+Junio!E47+Julio!E47+Agosto!E47+Septiembre!E47+'Octubre '!E47+Noviembre!E47+'Diciembre '!E47</f>
        <v>0</v>
      </c>
      <c r="F47" s="65">
        <f>+Enero!F47+Febrero!F47+MARZO!F47+'Abril '!F47+'Mayo '!F47+Junio!F47+Julio!F47+Agosto!F47+Septiembre!F47+'Octubre '!F47+Noviembre!F47+'Diciembre '!F47</f>
        <v>0</v>
      </c>
      <c r="G47" s="65">
        <f>+Enero!G47+Febrero!G47+MARZO!G47+'Abril '!G47+'Mayo '!G47+Junio!G47+Julio!G47+Agosto!G47+Septiembre!G47+'Octubre '!G47+Noviembre!G47+'Diciembre '!G47</f>
        <v>0</v>
      </c>
      <c r="H47" s="65">
        <f>+Enero!H47+Febrero!H47+MARZO!H47+'Abril '!H47+'Mayo '!H47+Junio!H47+Julio!H47+Agosto!H47+Septiembre!H47+'Octubre '!H47+Noviembre!H47+'Diciembre '!H47</f>
        <v>0</v>
      </c>
      <c r="I47" s="65">
        <f>+Enero!I47+Febrero!I47+MARZO!I47+'Abril '!I47+'Mayo '!I47+Junio!I47+Julio!I47+Agosto!I47+Septiembre!I47+'Octubre '!I47+Noviembre!I47+'Diciembre '!I47</f>
        <v>0</v>
      </c>
      <c r="J47" s="238"/>
    </row>
    <row r="48" spans="1:87" x14ac:dyDescent="0.2">
      <c r="A48" s="1115"/>
      <c r="B48" s="1087" t="s">
        <v>47</v>
      </c>
      <c r="C48" s="1088"/>
      <c r="D48" s="240">
        <f t="shared" si="4"/>
        <v>0</v>
      </c>
      <c r="E48" s="65">
        <f>+Enero!E48+Febrero!E48+MARZO!E48+'Abril '!E48+'Mayo '!E48+Junio!E48+Julio!E48+Agosto!E48+Septiembre!E48+'Octubre '!E48+Noviembre!E48+'Diciembre '!E48</f>
        <v>0</v>
      </c>
      <c r="F48" s="65">
        <f>+Enero!F48+Febrero!F48+MARZO!F48+'Abril '!F48+'Mayo '!F48+Junio!F48+Julio!F48+Agosto!F48+Septiembre!F48+'Octubre '!F48+Noviembre!F48+'Diciembre '!F48</f>
        <v>0</v>
      </c>
      <c r="G48" s="65">
        <f>+Enero!G48+Febrero!G48+MARZO!G48+'Abril '!G48+'Mayo '!G48+Junio!G48+Julio!G48+Agosto!G48+Septiembre!G48+'Octubre '!G48+Noviembre!G48+'Diciembre '!G48</f>
        <v>0</v>
      </c>
      <c r="H48" s="65">
        <f>+Enero!H48+Febrero!H48+MARZO!H48+'Abril '!H48+'Mayo '!H48+Junio!H48+Julio!H48+Agosto!H48+Septiembre!H48+'Octubre '!H48+Noviembre!H48+'Diciembre '!H48</f>
        <v>0</v>
      </c>
      <c r="I48" s="65">
        <f>+Enero!I48+Febrero!I48+MARZO!I48+'Abril '!I48+'Mayo '!I48+Junio!I48+Julio!I48+Agosto!I48+Septiembre!I48+'Octubre '!I48+Noviembre!I48+'Diciembre '!I48</f>
        <v>0</v>
      </c>
      <c r="J48" s="238"/>
    </row>
    <row r="49" spans="1:48" x14ac:dyDescent="0.2">
      <c r="A49" s="1142"/>
      <c r="B49" s="1143" t="s">
        <v>13</v>
      </c>
      <c r="C49" s="1144"/>
      <c r="D49" s="245">
        <f t="shared" si="4"/>
        <v>0</v>
      </c>
      <c r="E49" s="65">
        <f>+Enero!E49+Febrero!E49+MARZO!E49+'Abril '!E49+'Mayo '!E49+Junio!E49+Julio!E49+Agosto!E49+Septiembre!E49+'Octubre '!E49+Noviembre!E49+'Diciembre '!E49</f>
        <v>0</v>
      </c>
      <c r="F49" s="65">
        <f>+Enero!F49+Febrero!F49+MARZO!F49+'Abril '!F49+'Mayo '!F49+Junio!F49+Julio!F49+Agosto!F49+Septiembre!F49+'Octubre '!F49+Noviembre!F49+'Diciembre '!F49</f>
        <v>0</v>
      </c>
      <c r="G49" s="65">
        <f>+Enero!G49+Febrero!G49+MARZO!G49+'Abril '!G49+'Mayo '!G49+Junio!G49+Julio!G49+Agosto!G49+Septiembre!G49+'Octubre '!G49+Noviembre!G49+'Diciembre '!G49</f>
        <v>0</v>
      </c>
      <c r="H49" s="65">
        <f>+Enero!H49+Febrero!H49+MARZO!H49+'Abril '!H49+'Mayo '!H49+Junio!H49+Julio!H49+Agosto!H49+Septiembre!H49+'Octubre '!H49+Noviembre!H49+'Diciembre '!H49</f>
        <v>0</v>
      </c>
      <c r="I49" s="65">
        <f>+Enero!I49+Febrero!I49+MARZO!I49+'Abril '!I49+'Mayo '!I49+Junio!I49+Julio!I49+Agosto!I49+Septiembre!I49+'Octubre '!I49+Noviembre!I49+'Diciembre '!I49</f>
        <v>0</v>
      </c>
      <c r="J49" s="238"/>
    </row>
    <row r="50" spans="1:48" x14ac:dyDescent="0.2">
      <c r="A50" s="181" t="s">
        <v>117</v>
      </c>
      <c r="B50" s="1112" t="s">
        <v>48</v>
      </c>
      <c r="C50" s="1113"/>
      <c r="D50" s="246">
        <f t="shared" si="4"/>
        <v>0</v>
      </c>
      <c r="E50" s="65">
        <f>+Enero!E50+Febrero!E50+MARZO!E50+'Abril '!E50+'Mayo '!E50+Junio!E50+Julio!E50+Agosto!E50+Septiembre!E50+'Octubre '!E50+Noviembre!E50+'Diciembre '!E50</f>
        <v>0</v>
      </c>
      <c r="F50" s="65">
        <f>+Enero!F50+Febrero!F50+MARZO!F50+'Abril '!F50+'Mayo '!F50+Junio!F50+Julio!F50+Agosto!F50+Septiembre!F50+'Octubre '!F50+Noviembre!F50+'Diciembre '!F50</f>
        <v>0</v>
      </c>
      <c r="G50" s="65">
        <f>+Enero!G50+Febrero!G50+MARZO!G50+'Abril '!G50+'Mayo '!G50+Junio!G50+Julio!G50+Agosto!G50+Septiembre!G50+'Octubre '!G50+Noviembre!G50+'Diciembre '!G50</f>
        <v>0</v>
      </c>
      <c r="H50" s="65">
        <f>+Enero!H50+Febrero!H50+MARZO!H50+'Abril '!H50+'Mayo '!H50+Junio!H50+Julio!H50+Agosto!H50+Septiembre!H50+'Octubre '!H50+Noviembre!H50+'Diciembre '!H50</f>
        <v>0</v>
      </c>
      <c r="I50" s="65">
        <f>+Enero!I50+Febrero!I50+MARZO!I50+'Abril '!I50+'Mayo '!I50+Junio!I50+Julio!I50+Agosto!I50+Septiembre!I50+'Octubre '!I50+Noviembre!I50+'Diciembre '!I50</f>
        <v>0</v>
      </c>
      <c r="J50" s="238"/>
    </row>
    <row r="51" spans="1:48" x14ac:dyDescent="0.2">
      <c r="A51" s="247" t="s">
        <v>118</v>
      </c>
      <c r="B51" s="85"/>
      <c r="C51" s="85"/>
      <c r="D51" s="85"/>
      <c r="E51" s="85"/>
      <c r="F51" s="85"/>
      <c r="G51" s="85"/>
      <c r="H51" s="49"/>
      <c r="I51" s="49"/>
    </row>
    <row r="52" spans="1:48" x14ac:dyDescent="0.2">
      <c r="A52" s="1114" t="s">
        <v>49</v>
      </c>
      <c r="B52" s="1117" t="s">
        <v>50</v>
      </c>
      <c r="C52" s="1118"/>
      <c r="D52" s="1118"/>
      <c r="E52" s="1121" t="s">
        <v>14</v>
      </c>
      <c r="F52" s="1122"/>
      <c r="G52" s="1122"/>
      <c r="H52" s="1122"/>
      <c r="I52" s="1122"/>
      <c r="J52" s="1122"/>
      <c r="K52" s="1122"/>
      <c r="L52" s="1122"/>
      <c r="M52" s="1122"/>
      <c r="N52" s="1122"/>
      <c r="O52" s="1122"/>
      <c r="P52" s="1122"/>
      <c r="Q52" s="1122"/>
      <c r="R52" s="1122"/>
      <c r="S52" s="1122"/>
      <c r="T52" s="1122"/>
      <c r="U52" s="1122"/>
      <c r="V52" s="1122"/>
      <c r="W52" s="1122"/>
      <c r="X52" s="1122"/>
      <c r="Y52" s="1122"/>
      <c r="Z52" s="1122"/>
      <c r="AA52" s="1122"/>
      <c r="AB52" s="1122"/>
      <c r="AC52" s="1122"/>
      <c r="AD52" s="1122"/>
      <c r="AE52" s="1122"/>
      <c r="AF52" s="1122"/>
      <c r="AG52" s="1122"/>
      <c r="AH52" s="1122"/>
      <c r="AI52" s="1122"/>
      <c r="AJ52" s="1122"/>
      <c r="AK52" s="1122"/>
      <c r="AL52" s="1122"/>
      <c r="AM52" s="1122"/>
      <c r="AN52" s="1122"/>
      <c r="AO52" s="1122"/>
      <c r="AP52" s="1123"/>
      <c r="AQ52" s="1100" t="s">
        <v>119</v>
      </c>
      <c r="AR52" s="1136" t="s">
        <v>33</v>
      </c>
      <c r="AS52" s="1137"/>
      <c r="AT52" s="1156"/>
      <c r="AU52" s="1105" t="s">
        <v>13</v>
      </c>
    </row>
    <row r="53" spans="1:48" x14ac:dyDescent="0.2">
      <c r="A53" s="1115"/>
      <c r="B53" s="1119"/>
      <c r="C53" s="1120"/>
      <c r="D53" s="1120"/>
      <c r="E53" s="1095" t="s">
        <v>19</v>
      </c>
      <c r="F53" s="1096"/>
      <c r="G53" s="1095" t="s">
        <v>20</v>
      </c>
      <c r="H53" s="1096"/>
      <c r="I53" s="1151" t="s">
        <v>21</v>
      </c>
      <c r="J53" s="1152"/>
      <c r="K53" s="1151" t="s">
        <v>22</v>
      </c>
      <c r="L53" s="1152"/>
      <c r="M53" s="1151" t="s">
        <v>23</v>
      </c>
      <c r="N53" s="1152"/>
      <c r="O53" s="1095" t="s">
        <v>24</v>
      </c>
      <c r="P53" s="1096"/>
      <c r="Q53" s="1095" t="s">
        <v>25</v>
      </c>
      <c r="R53" s="1096"/>
      <c r="S53" s="1095" t="s">
        <v>26</v>
      </c>
      <c r="T53" s="1096"/>
      <c r="U53" s="1095" t="s">
        <v>27</v>
      </c>
      <c r="V53" s="1096"/>
      <c r="W53" s="1095" t="s">
        <v>2</v>
      </c>
      <c r="X53" s="1096"/>
      <c r="Y53" s="1095" t="s">
        <v>3</v>
      </c>
      <c r="Z53" s="1096"/>
      <c r="AA53" s="1095" t="s">
        <v>28</v>
      </c>
      <c r="AB53" s="1155"/>
      <c r="AC53" s="1095" t="s">
        <v>4</v>
      </c>
      <c r="AD53" s="1096"/>
      <c r="AE53" s="1095" t="s">
        <v>5</v>
      </c>
      <c r="AF53" s="1096"/>
      <c r="AG53" s="1095" t="s">
        <v>6</v>
      </c>
      <c r="AH53" s="1096"/>
      <c r="AI53" s="1095" t="s">
        <v>7</v>
      </c>
      <c r="AJ53" s="1096"/>
      <c r="AK53" s="1095" t="s">
        <v>8</v>
      </c>
      <c r="AL53" s="1096"/>
      <c r="AM53" s="1095" t="s">
        <v>9</v>
      </c>
      <c r="AN53" s="1096"/>
      <c r="AO53" s="1110" t="s">
        <v>10</v>
      </c>
      <c r="AP53" s="1111"/>
      <c r="AQ53" s="1101"/>
      <c r="AR53" s="1145" t="s">
        <v>35</v>
      </c>
      <c r="AS53" s="1147" t="s">
        <v>36</v>
      </c>
      <c r="AT53" s="1147" t="s">
        <v>37</v>
      </c>
      <c r="AU53" s="1108"/>
    </row>
    <row r="54" spans="1:48" x14ac:dyDescent="0.2">
      <c r="A54" s="1116"/>
      <c r="B54" s="185" t="s">
        <v>94</v>
      </c>
      <c r="C54" s="185" t="s">
        <v>11</v>
      </c>
      <c r="D54" s="248" t="s">
        <v>12</v>
      </c>
      <c r="E54" s="40" t="s">
        <v>11</v>
      </c>
      <c r="F54" s="249" t="s">
        <v>12</v>
      </c>
      <c r="G54" s="40" t="s">
        <v>11</v>
      </c>
      <c r="H54" s="249" t="s">
        <v>12</v>
      </c>
      <c r="I54" s="40" t="s">
        <v>11</v>
      </c>
      <c r="J54" s="249" t="s">
        <v>12</v>
      </c>
      <c r="K54" s="40" t="s">
        <v>11</v>
      </c>
      <c r="L54" s="249" t="s">
        <v>12</v>
      </c>
      <c r="M54" s="39" t="s">
        <v>11</v>
      </c>
      <c r="N54" s="41" t="s">
        <v>12</v>
      </c>
      <c r="O54" s="40" t="s">
        <v>11</v>
      </c>
      <c r="P54" s="249" t="s">
        <v>12</v>
      </c>
      <c r="Q54" s="39" t="s">
        <v>11</v>
      </c>
      <c r="R54" s="41" t="s">
        <v>12</v>
      </c>
      <c r="S54" s="39" t="s">
        <v>11</v>
      </c>
      <c r="T54" s="41" t="s">
        <v>12</v>
      </c>
      <c r="U54" s="40" t="s">
        <v>11</v>
      </c>
      <c r="V54" s="41" t="s">
        <v>12</v>
      </c>
      <c r="W54" s="40" t="s">
        <v>11</v>
      </c>
      <c r="X54" s="249" t="s">
        <v>12</v>
      </c>
      <c r="Y54" s="39" t="s">
        <v>11</v>
      </c>
      <c r="Z54" s="41" t="s">
        <v>12</v>
      </c>
      <c r="AA54" s="40" t="s">
        <v>11</v>
      </c>
      <c r="AB54" s="250" t="s">
        <v>12</v>
      </c>
      <c r="AC54" s="40" t="s">
        <v>11</v>
      </c>
      <c r="AD54" s="249" t="s">
        <v>12</v>
      </c>
      <c r="AE54" s="40" t="s">
        <v>11</v>
      </c>
      <c r="AF54" s="249" t="s">
        <v>12</v>
      </c>
      <c r="AG54" s="40" t="s">
        <v>11</v>
      </c>
      <c r="AH54" s="249" t="s">
        <v>12</v>
      </c>
      <c r="AI54" s="39" t="s">
        <v>11</v>
      </c>
      <c r="AJ54" s="41" t="s">
        <v>12</v>
      </c>
      <c r="AK54" s="40" t="s">
        <v>11</v>
      </c>
      <c r="AL54" s="249" t="s">
        <v>12</v>
      </c>
      <c r="AM54" s="39" t="s">
        <v>11</v>
      </c>
      <c r="AN54" s="41" t="s">
        <v>12</v>
      </c>
      <c r="AO54" s="86" t="s">
        <v>11</v>
      </c>
      <c r="AP54" s="41" t="s">
        <v>12</v>
      </c>
      <c r="AQ54" s="1102"/>
      <c r="AR54" s="1146"/>
      <c r="AS54" s="1148"/>
      <c r="AT54" s="1148"/>
      <c r="AU54" s="1154"/>
    </row>
    <row r="55" spans="1:48" x14ac:dyDescent="0.2">
      <c r="A55" s="87" t="s">
        <v>51</v>
      </c>
      <c r="B55" s="251">
        <f>SUM(C55+D55)</f>
        <v>0</v>
      </c>
      <c r="C55" s="251">
        <f t="shared" ref="C55:D59" si="5">SUM(E55+G55+I55+K55+M55+O55+Q55+S55+U55+W55+Y55+AA55+AC55+AE55+AG55+AI55+AK55+AM55+AO55)</f>
        <v>0</v>
      </c>
      <c r="D55" s="252">
        <f t="shared" si="5"/>
        <v>0</v>
      </c>
      <c r="E55" s="8">
        <f>+Enero!E55+Febrero!E55+MARZO!E55+'Abril '!E55+'Mayo '!E55+Junio!E55+Julio!E55+Agosto!E55+Septiembre!E55+'Octubre '!E55+Noviembre!E55+'Diciembre '!E55</f>
        <v>0</v>
      </c>
      <c r="F55" s="8">
        <f>+Enero!F55+Febrero!F55+MARZO!F55+'Abril '!F55+'Mayo '!F55+Junio!F55+Julio!F55+Agosto!F55+Septiembre!F55+'Octubre '!F55+Noviembre!F55+'Diciembre '!F55</f>
        <v>0</v>
      </c>
      <c r="G55" s="8">
        <f>+Enero!G55+Febrero!G55+MARZO!G55+'Abril '!G55+'Mayo '!G55+Junio!G55+Julio!G55+Agosto!G55+Septiembre!G55+'Octubre '!G55+Noviembre!G55+'Diciembre '!G55</f>
        <v>0</v>
      </c>
      <c r="H55" s="8">
        <f>+Enero!H55+Febrero!H55+MARZO!H55+'Abril '!H55+'Mayo '!H55+Junio!H55+Julio!H55+Agosto!H55+Septiembre!H55+'Octubre '!H55+Noviembre!H55+'Diciembre '!H55</f>
        <v>0</v>
      </c>
      <c r="I55" s="8">
        <f>+Enero!I55+Febrero!I55+MARZO!I55+'Abril '!I55+'Mayo '!I55+Junio!I55+Julio!I55+Agosto!I55+Septiembre!I55+'Octubre '!I55+Noviembre!I55+'Diciembre '!I55</f>
        <v>0</v>
      </c>
      <c r="J55" s="8">
        <f>+Enero!J55+Febrero!J55+MARZO!J55+'Abril '!J55+'Mayo '!J55+Junio!J55+Julio!J55+Agosto!J55+Septiembre!J55+'Octubre '!J55+Noviembre!J55+'Diciembre '!J55</f>
        <v>0</v>
      </c>
      <c r="K55" s="8">
        <f>+Enero!K55+Febrero!K55+MARZO!K55+'Abril '!K55+'Mayo '!K55+Junio!K55+Julio!K55+Agosto!K55+Septiembre!K55+'Octubre '!K55+Noviembre!K55+'Diciembre '!K55</f>
        <v>0</v>
      </c>
      <c r="L55" s="8">
        <f>+Enero!L55+Febrero!L55+MARZO!L55+'Abril '!L55+'Mayo '!L55+Junio!L55+Julio!L55+Agosto!L55+Septiembre!L55+'Octubre '!L55+Noviembre!L55+'Diciembre '!L55</f>
        <v>0</v>
      </c>
      <c r="M55" s="8">
        <f>+Enero!M55+Febrero!M55+MARZO!M55+'Abril '!M55+'Mayo '!M55+Junio!M55+Julio!M55+Agosto!M55+Septiembre!M55+'Octubre '!M55+Noviembre!M55+'Diciembre '!M55</f>
        <v>0</v>
      </c>
      <c r="N55" s="8">
        <f>+Enero!N55+Febrero!N55+MARZO!N55+'Abril '!N55+'Mayo '!N55+Junio!N55+Julio!N55+Agosto!N55+Septiembre!N55+'Octubre '!N55+Noviembre!N55+'Diciembre '!N55</f>
        <v>0</v>
      </c>
      <c r="O55" s="8">
        <f>+Enero!O55+Febrero!O55+MARZO!O55+'Abril '!O55+'Mayo '!O55+Junio!O55+Julio!O55+Agosto!O55+Septiembre!O55+'Octubre '!O55+Noviembre!O55+'Diciembre '!O55</f>
        <v>0</v>
      </c>
      <c r="P55" s="8">
        <f>+Enero!P55+Febrero!P55+MARZO!P55+'Abril '!P55+'Mayo '!P55+Junio!P55+Julio!P55+Agosto!P55+Septiembre!P55+'Octubre '!P55+Noviembre!P55+'Diciembre '!P55</f>
        <v>0</v>
      </c>
      <c r="Q55" s="8">
        <f>+Enero!Q55+Febrero!Q55+MARZO!Q55+'Abril '!Q55+'Mayo '!Q55+Junio!Q55+Julio!Q55+Agosto!Q55+Septiembre!Q55+'Octubre '!Q55+Noviembre!Q55+'Diciembre '!Q55</f>
        <v>0</v>
      </c>
      <c r="R55" s="8">
        <f>+Enero!R55+Febrero!R55+MARZO!R55+'Abril '!R55+'Mayo '!R55+Junio!R55+Julio!R55+Agosto!R55+Septiembre!R55+'Octubre '!R55+Noviembre!R55+'Diciembre '!R55</f>
        <v>0</v>
      </c>
      <c r="S55" s="8">
        <f>+Enero!S55+Febrero!S55+MARZO!S55+'Abril '!S55+'Mayo '!S55+Junio!S55+Julio!S55+Agosto!S55+Septiembre!S55+'Octubre '!S55+Noviembre!S55+'Diciembre '!S55</f>
        <v>0</v>
      </c>
      <c r="T55" s="8">
        <f>+Enero!T55+Febrero!T55+MARZO!T55+'Abril '!T55+'Mayo '!T55+Junio!T55+Julio!T55+Agosto!T55+Septiembre!T55+'Octubre '!T55+Noviembre!T55+'Diciembre '!T55</f>
        <v>0</v>
      </c>
      <c r="U55" s="8">
        <f>+Enero!U55+Febrero!U55+MARZO!U55+'Abril '!U55+'Mayo '!U55+Junio!U55+Julio!U55+Agosto!U55+Septiembre!U55+'Octubre '!U55+Noviembre!U55+'Diciembre '!U55</f>
        <v>0</v>
      </c>
      <c r="V55" s="8">
        <f>+Enero!V55+Febrero!V55+MARZO!V55+'Abril '!V55+'Mayo '!V55+Junio!V55+Julio!V55+Agosto!V55+Septiembre!V55+'Octubre '!V55+Noviembre!V55+'Diciembre '!V55</f>
        <v>0</v>
      </c>
      <c r="W55" s="8">
        <f>+Enero!W55+Febrero!W55+MARZO!W55+'Abril '!W55+'Mayo '!W55+Junio!W55+Julio!W55+Agosto!W55+Septiembre!W55+'Octubre '!W55+Noviembre!W55+'Diciembre '!W55</f>
        <v>0</v>
      </c>
      <c r="X55" s="8">
        <f>+Enero!X55+Febrero!X55+MARZO!X55+'Abril '!X55+'Mayo '!X55+Junio!X55+Julio!X55+Agosto!X55+Septiembre!X55+'Octubre '!X55+Noviembre!X55+'Diciembre '!X55</f>
        <v>0</v>
      </c>
      <c r="Y55" s="8">
        <f>+Enero!Y55+Febrero!Y55+MARZO!Y55+'Abril '!Y55+'Mayo '!Y55+Junio!Y55+Julio!Y55+Agosto!Y55+Septiembre!Y55+'Octubre '!Y55+Noviembre!Y55+'Diciembre '!Y55</f>
        <v>0</v>
      </c>
      <c r="Z55" s="8">
        <f>+Enero!Z55+Febrero!Z55+MARZO!Z55+'Abril '!Z55+'Mayo '!Z55+Junio!Z55+Julio!Z55+Agosto!Z55+Septiembre!Z55+'Octubre '!Z55+Noviembre!Z55+'Diciembre '!Z55</f>
        <v>0</v>
      </c>
      <c r="AA55" s="8">
        <f>+Enero!AA55+Febrero!AA55+MARZO!AA55+'Abril '!AA55+'Mayo '!AA55+Junio!AA55+Julio!AA55+Agosto!AA55+Septiembre!AA55+'Octubre '!AA55+Noviembre!AA55+'Diciembre '!AA55</f>
        <v>0</v>
      </c>
      <c r="AB55" s="8">
        <f>+Enero!AB55+Febrero!AB55+MARZO!AB55+'Abril '!AB55+'Mayo '!AB55+Junio!AB55+Julio!AB55+Agosto!AB55+Septiembre!AB55+'Octubre '!AB55+Noviembre!AB55+'Diciembre '!AB55</f>
        <v>0</v>
      </c>
      <c r="AC55" s="8">
        <f>+Enero!AC55+Febrero!AC55+MARZO!AC55+'Abril '!AC55+'Mayo '!AC55+Junio!AC55+Julio!AC55+Agosto!AC55+Septiembre!AC55+'Octubre '!AC55+Noviembre!AC55+'Diciembre '!AC55</f>
        <v>0</v>
      </c>
      <c r="AD55" s="8">
        <f>+Enero!AD55+Febrero!AD55+MARZO!AD55+'Abril '!AD55+'Mayo '!AD55+Junio!AD55+Julio!AD55+Agosto!AD55+Septiembre!AD55+'Octubre '!AD55+Noviembre!AD55+'Diciembre '!AD55</f>
        <v>0</v>
      </c>
      <c r="AE55" s="8">
        <f>+Enero!AE55+Febrero!AE55+MARZO!AE55+'Abril '!AE55+'Mayo '!AE55+Junio!AE55+Julio!AE55+Agosto!AE55+Septiembre!AE55+'Octubre '!AE55+Noviembre!AE55+'Diciembre '!AE55</f>
        <v>0</v>
      </c>
      <c r="AF55" s="8">
        <f>+Enero!AF55+Febrero!AF55+MARZO!AF55+'Abril '!AF55+'Mayo '!AF55+Junio!AF55+Julio!AF55+Agosto!AF55+Septiembre!AF55+'Octubre '!AF55+Noviembre!AF55+'Diciembre '!AF55</f>
        <v>0</v>
      </c>
      <c r="AG55" s="8">
        <f>+Enero!AG55+Febrero!AG55+MARZO!AG55+'Abril '!AG55+'Mayo '!AG55+Junio!AG55+Julio!AG55+Agosto!AG55+Septiembre!AG55+'Octubre '!AG55+Noviembre!AG55+'Diciembre '!AG55</f>
        <v>0</v>
      </c>
      <c r="AH55" s="8">
        <f>+Enero!AH55+Febrero!AH55+MARZO!AH55+'Abril '!AH55+'Mayo '!AH55+Junio!AH55+Julio!AH55+Agosto!AH55+Septiembre!AH55+'Octubre '!AH55+Noviembre!AH55+'Diciembre '!AH55</f>
        <v>0</v>
      </c>
      <c r="AI55" s="8">
        <f>+Enero!AI55+Febrero!AI55+MARZO!AI55+'Abril '!AI55+'Mayo '!AI55+Junio!AI55+Julio!AI55+Agosto!AI55+Septiembre!AI55+'Octubre '!AI55+Noviembre!AI55+'Diciembre '!AI55</f>
        <v>0</v>
      </c>
      <c r="AJ55" s="8">
        <f>+Enero!AJ55+Febrero!AJ55+MARZO!AJ55+'Abril '!AJ55+'Mayo '!AJ55+Junio!AJ55+Julio!AJ55+Agosto!AJ55+Septiembre!AJ55+'Octubre '!AJ55+Noviembre!AJ55+'Diciembre '!AJ55</f>
        <v>0</v>
      </c>
      <c r="AK55" s="8">
        <f>+Enero!AK55+Febrero!AK55+MARZO!AK55+'Abril '!AK55+'Mayo '!AK55+Junio!AK55+Julio!AK55+Agosto!AK55+Septiembre!AK55+'Octubre '!AK55+Noviembre!AK55+'Diciembre '!AK55</f>
        <v>0</v>
      </c>
      <c r="AL55" s="8">
        <f>+Enero!AL55+Febrero!AL55+MARZO!AL55+'Abril '!AL55+'Mayo '!AL55+Junio!AL55+Julio!AL55+Agosto!AL55+Septiembre!AL55+'Octubre '!AL55+Noviembre!AL55+'Diciembre '!AL55</f>
        <v>0</v>
      </c>
      <c r="AM55" s="8">
        <f>+Enero!AM55+Febrero!AM55+MARZO!AM55+'Abril '!AM55+'Mayo '!AM55+Junio!AM55+Julio!AM55+Agosto!AM55+Septiembre!AM55+'Octubre '!AM55+Noviembre!AM55+'Diciembre '!AM55</f>
        <v>0</v>
      </c>
      <c r="AN55" s="8">
        <f>+Enero!AN55+Febrero!AN55+MARZO!AN55+'Abril '!AN55+'Mayo '!AN55+Junio!AN55+Julio!AN55+Agosto!AN55+Septiembre!AN55+'Octubre '!AN55+Noviembre!AN55+'Diciembre '!AN55</f>
        <v>0</v>
      </c>
      <c r="AO55" s="8">
        <f>+Enero!AO55+Febrero!AO55+MARZO!AO55+'Abril '!AO55+'Mayo '!AO55+Junio!AO55+Julio!AO55+Agosto!AO55+Septiembre!AO55+'Octubre '!AO55+Noviembre!AO55+'Diciembre '!AO55</f>
        <v>0</v>
      </c>
      <c r="AP55" s="8">
        <f>+Enero!AP55+Febrero!AP55+MARZO!AP55+'Abril '!AP55+'Mayo '!AP55+Junio!AP55+Julio!AP55+Agosto!AP55+Septiembre!AP55+'Octubre '!AP55+Noviembre!AP55+'Diciembre '!AP55</f>
        <v>0</v>
      </c>
      <c r="AQ55" s="8">
        <f>+Enero!AQ55+Febrero!AQ55+MARZO!AQ55+'Abril '!AQ55+'Mayo '!AQ55+Junio!AQ55+Julio!AQ55+Agosto!AQ55+Septiembre!AQ55+'Octubre '!AQ55+Noviembre!AQ55+'Diciembre '!AQ55</f>
        <v>0</v>
      </c>
      <c r="AR55" s="8">
        <f>+Enero!AR55+Febrero!AR55+MARZO!AR55+'Abril '!AR55+'Mayo '!AR55+Junio!AR55+Julio!AR55+Agosto!AR55+Septiembre!AR55+'Octubre '!AR55+Noviembre!AR55+'Diciembre '!AR55</f>
        <v>0</v>
      </c>
      <c r="AS55" s="8">
        <f>+Enero!AS55+Febrero!AS55+MARZO!AS55+'Abril '!AS55+'Mayo '!AS55+Junio!AS55+Julio!AS55+Agosto!AS55+Septiembre!AS55+'Octubre '!AS55+Noviembre!AS55+'Diciembre '!AS55</f>
        <v>0</v>
      </c>
      <c r="AT55" s="8">
        <f>+Enero!AT55+Febrero!AT55+MARZO!AT55+'Abril '!AT55+'Mayo '!AT55+Junio!AT55+Julio!AT55+Agosto!AT55+Septiembre!AT55+'Octubre '!AT55+Noviembre!AT55+'Diciembre '!AT55</f>
        <v>0</v>
      </c>
      <c r="AU55" s="8">
        <f>+Enero!AU55+Febrero!AU55+MARZO!AU55+'Abril '!AU55+'Mayo '!AU55+Junio!AU55+Julio!AU55+Agosto!AU55+Septiembre!AU55+'Octubre '!AU55+Noviembre!AU55+'Diciembre '!AU55</f>
        <v>0</v>
      </c>
      <c r="AV55" s="238" t="s">
        <v>120</v>
      </c>
    </row>
    <row r="56" spans="1:48" x14ac:dyDescent="0.2">
      <c r="A56" s="87" t="s">
        <v>52</v>
      </c>
      <c r="B56" s="255">
        <f>SUM(C56+D56)</f>
        <v>0</v>
      </c>
      <c r="C56" s="255">
        <f t="shared" si="5"/>
        <v>0</v>
      </c>
      <c r="D56" s="256">
        <f t="shared" si="5"/>
        <v>0</v>
      </c>
      <c r="E56" s="8">
        <f>+Enero!E56+Febrero!E56+MARZO!E56+'Abril '!E56+'Mayo '!E56+Junio!E56+Julio!E56+Agosto!E56+Septiembre!E56+'Octubre '!E56+Noviembre!E56+'Diciembre '!E56</f>
        <v>0</v>
      </c>
      <c r="F56" s="8">
        <f>+Enero!F56+Febrero!F56+MARZO!F56+'Abril '!F56+'Mayo '!F56+Junio!F56+Julio!F56+Agosto!F56+Septiembre!F56+'Octubre '!F56+Noviembre!F56+'Diciembre '!F56</f>
        <v>0</v>
      </c>
      <c r="G56" s="8">
        <f>+Enero!G56+Febrero!G56+MARZO!G56+'Abril '!G56+'Mayo '!G56+Junio!G56+Julio!G56+Agosto!G56+Septiembre!G56+'Octubre '!G56+Noviembre!G56+'Diciembre '!G56</f>
        <v>0</v>
      </c>
      <c r="H56" s="8">
        <f>+Enero!H56+Febrero!H56+MARZO!H56+'Abril '!H56+'Mayo '!H56+Junio!H56+Julio!H56+Agosto!H56+Septiembre!H56+'Octubre '!H56+Noviembre!H56+'Diciembre '!H56</f>
        <v>0</v>
      </c>
      <c r="I56" s="8">
        <f>+Enero!I56+Febrero!I56+MARZO!I56+'Abril '!I56+'Mayo '!I56+Junio!I56+Julio!I56+Agosto!I56+Septiembre!I56+'Octubre '!I56+Noviembre!I56+'Diciembre '!I56</f>
        <v>0</v>
      </c>
      <c r="J56" s="8">
        <f>+Enero!J56+Febrero!J56+MARZO!J56+'Abril '!J56+'Mayo '!J56+Junio!J56+Julio!J56+Agosto!J56+Septiembre!J56+'Octubre '!J56+Noviembre!J56+'Diciembre '!J56</f>
        <v>0</v>
      </c>
      <c r="K56" s="8">
        <f>+Enero!K56+Febrero!K56+MARZO!K56+'Abril '!K56+'Mayo '!K56+Junio!K56+Julio!K56+Agosto!K56+Septiembre!K56+'Octubre '!K56+Noviembre!K56+'Diciembre '!K56</f>
        <v>0</v>
      </c>
      <c r="L56" s="8">
        <f>+Enero!L56+Febrero!L56+MARZO!L56+'Abril '!L56+'Mayo '!L56+Junio!L56+Julio!L56+Agosto!L56+Septiembre!L56+'Octubre '!L56+Noviembre!L56+'Diciembre '!L56</f>
        <v>0</v>
      </c>
      <c r="M56" s="8">
        <f>+Enero!M56+Febrero!M56+MARZO!M56+'Abril '!M56+'Mayo '!M56+Junio!M56+Julio!M56+Agosto!M56+Septiembre!M56+'Octubre '!M56+Noviembre!M56+'Diciembre '!M56</f>
        <v>0</v>
      </c>
      <c r="N56" s="8">
        <f>+Enero!N56+Febrero!N56+MARZO!N56+'Abril '!N56+'Mayo '!N56+Junio!N56+Julio!N56+Agosto!N56+Septiembre!N56+'Octubre '!N56+Noviembre!N56+'Diciembre '!N56</f>
        <v>0</v>
      </c>
      <c r="O56" s="8">
        <f>+Enero!O56+Febrero!O56+MARZO!O56+'Abril '!O56+'Mayo '!O56+Junio!O56+Julio!O56+Agosto!O56+Septiembre!O56+'Octubre '!O56+Noviembre!O56+'Diciembre '!O56</f>
        <v>0</v>
      </c>
      <c r="P56" s="8">
        <f>+Enero!P56+Febrero!P56+MARZO!P56+'Abril '!P56+'Mayo '!P56+Junio!P56+Julio!P56+Agosto!P56+Septiembre!P56+'Octubre '!P56+Noviembre!P56+'Diciembre '!P56</f>
        <v>0</v>
      </c>
      <c r="Q56" s="8">
        <f>+Enero!Q56+Febrero!Q56+MARZO!Q56+'Abril '!Q56+'Mayo '!Q56+Junio!Q56+Julio!Q56+Agosto!Q56+Septiembre!Q56+'Octubre '!Q56+Noviembre!Q56+'Diciembre '!Q56</f>
        <v>0</v>
      </c>
      <c r="R56" s="8">
        <f>+Enero!R56+Febrero!R56+MARZO!R56+'Abril '!R56+'Mayo '!R56+Junio!R56+Julio!R56+Agosto!R56+Septiembre!R56+'Octubre '!R56+Noviembre!R56+'Diciembre '!R56</f>
        <v>0</v>
      </c>
      <c r="S56" s="8">
        <f>+Enero!S56+Febrero!S56+MARZO!S56+'Abril '!S56+'Mayo '!S56+Junio!S56+Julio!S56+Agosto!S56+Septiembre!S56+'Octubre '!S56+Noviembre!S56+'Diciembre '!S56</f>
        <v>0</v>
      </c>
      <c r="T56" s="8">
        <f>+Enero!T56+Febrero!T56+MARZO!T56+'Abril '!T56+'Mayo '!T56+Junio!T56+Julio!T56+Agosto!T56+Septiembre!T56+'Octubre '!T56+Noviembre!T56+'Diciembre '!T56</f>
        <v>0</v>
      </c>
      <c r="U56" s="8">
        <f>+Enero!U56+Febrero!U56+MARZO!U56+'Abril '!U56+'Mayo '!U56+Junio!U56+Julio!U56+Agosto!U56+Septiembre!U56+'Octubre '!U56+Noviembre!U56+'Diciembre '!U56</f>
        <v>0</v>
      </c>
      <c r="V56" s="8">
        <f>+Enero!V56+Febrero!V56+MARZO!V56+'Abril '!V56+'Mayo '!V56+Junio!V56+Julio!V56+Agosto!V56+Septiembre!V56+'Octubre '!V56+Noviembre!V56+'Diciembre '!V56</f>
        <v>0</v>
      </c>
      <c r="W56" s="8">
        <f>+Enero!W56+Febrero!W56+MARZO!W56+'Abril '!W56+'Mayo '!W56+Junio!W56+Julio!W56+Agosto!W56+Septiembre!W56+'Octubre '!W56+Noviembre!W56+'Diciembre '!W56</f>
        <v>0</v>
      </c>
      <c r="X56" s="8">
        <f>+Enero!X56+Febrero!X56+MARZO!X56+'Abril '!X56+'Mayo '!X56+Junio!X56+Julio!X56+Agosto!X56+Septiembre!X56+'Octubre '!X56+Noviembre!X56+'Diciembre '!X56</f>
        <v>0</v>
      </c>
      <c r="Y56" s="8">
        <f>+Enero!Y56+Febrero!Y56+MARZO!Y56+'Abril '!Y56+'Mayo '!Y56+Junio!Y56+Julio!Y56+Agosto!Y56+Septiembre!Y56+'Octubre '!Y56+Noviembre!Y56+'Diciembre '!Y56</f>
        <v>0</v>
      </c>
      <c r="Z56" s="8">
        <f>+Enero!Z56+Febrero!Z56+MARZO!Z56+'Abril '!Z56+'Mayo '!Z56+Junio!Z56+Julio!Z56+Agosto!Z56+Septiembre!Z56+'Octubre '!Z56+Noviembre!Z56+'Diciembre '!Z56</f>
        <v>0</v>
      </c>
      <c r="AA56" s="8">
        <f>+Enero!AA56+Febrero!AA56+MARZO!AA56+'Abril '!AA56+'Mayo '!AA56+Junio!AA56+Julio!AA56+Agosto!AA56+Septiembre!AA56+'Octubre '!AA56+Noviembre!AA56+'Diciembre '!AA56</f>
        <v>0</v>
      </c>
      <c r="AB56" s="8">
        <f>+Enero!AB56+Febrero!AB56+MARZO!AB56+'Abril '!AB56+'Mayo '!AB56+Junio!AB56+Julio!AB56+Agosto!AB56+Septiembre!AB56+'Octubre '!AB56+Noviembre!AB56+'Diciembre '!AB56</f>
        <v>0</v>
      </c>
      <c r="AC56" s="8">
        <f>+Enero!AC56+Febrero!AC56+MARZO!AC56+'Abril '!AC56+'Mayo '!AC56+Junio!AC56+Julio!AC56+Agosto!AC56+Septiembre!AC56+'Octubre '!AC56+Noviembre!AC56+'Diciembre '!AC56</f>
        <v>0</v>
      </c>
      <c r="AD56" s="8">
        <f>+Enero!AD56+Febrero!AD56+MARZO!AD56+'Abril '!AD56+'Mayo '!AD56+Junio!AD56+Julio!AD56+Agosto!AD56+Septiembre!AD56+'Octubre '!AD56+Noviembre!AD56+'Diciembre '!AD56</f>
        <v>0</v>
      </c>
      <c r="AE56" s="8">
        <f>+Enero!AE56+Febrero!AE56+MARZO!AE56+'Abril '!AE56+'Mayo '!AE56+Junio!AE56+Julio!AE56+Agosto!AE56+Septiembre!AE56+'Octubre '!AE56+Noviembre!AE56+'Diciembre '!AE56</f>
        <v>0</v>
      </c>
      <c r="AF56" s="8">
        <f>+Enero!AF56+Febrero!AF56+MARZO!AF56+'Abril '!AF56+'Mayo '!AF56+Junio!AF56+Julio!AF56+Agosto!AF56+Septiembre!AF56+'Octubre '!AF56+Noviembre!AF56+'Diciembre '!AF56</f>
        <v>0</v>
      </c>
      <c r="AG56" s="8">
        <f>+Enero!AG56+Febrero!AG56+MARZO!AG56+'Abril '!AG56+'Mayo '!AG56+Junio!AG56+Julio!AG56+Agosto!AG56+Septiembre!AG56+'Octubre '!AG56+Noviembre!AG56+'Diciembre '!AG56</f>
        <v>0</v>
      </c>
      <c r="AH56" s="8">
        <f>+Enero!AH56+Febrero!AH56+MARZO!AH56+'Abril '!AH56+'Mayo '!AH56+Junio!AH56+Julio!AH56+Agosto!AH56+Septiembre!AH56+'Octubre '!AH56+Noviembre!AH56+'Diciembre '!AH56</f>
        <v>0</v>
      </c>
      <c r="AI56" s="8">
        <f>+Enero!AI56+Febrero!AI56+MARZO!AI56+'Abril '!AI56+'Mayo '!AI56+Junio!AI56+Julio!AI56+Agosto!AI56+Septiembre!AI56+'Octubre '!AI56+Noviembre!AI56+'Diciembre '!AI56</f>
        <v>0</v>
      </c>
      <c r="AJ56" s="8">
        <f>+Enero!AJ56+Febrero!AJ56+MARZO!AJ56+'Abril '!AJ56+'Mayo '!AJ56+Junio!AJ56+Julio!AJ56+Agosto!AJ56+Septiembre!AJ56+'Octubre '!AJ56+Noviembre!AJ56+'Diciembre '!AJ56</f>
        <v>0</v>
      </c>
      <c r="AK56" s="8">
        <f>+Enero!AK56+Febrero!AK56+MARZO!AK56+'Abril '!AK56+'Mayo '!AK56+Junio!AK56+Julio!AK56+Agosto!AK56+Septiembre!AK56+'Octubre '!AK56+Noviembre!AK56+'Diciembre '!AK56</f>
        <v>0</v>
      </c>
      <c r="AL56" s="8">
        <f>+Enero!AL56+Febrero!AL56+MARZO!AL56+'Abril '!AL56+'Mayo '!AL56+Junio!AL56+Julio!AL56+Agosto!AL56+Septiembre!AL56+'Octubre '!AL56+Noviembre!AL56+'Diciembre '!AL56</f>
        <v>0</v>
      </c>
      <c r="AM56" s="8">
        <f>+Enero!AM56+Febrero!AM56+MARZO!AM56+'Abril '!AM56+'Mayo '!AM56+Junio!AM56+Julio!AM56+Agosto!AM56+Septiembre!AM56+'Octubre '!AM56+Noviembre!AM56+'Diciembre '!AM56</f>
        <v>0</v>
      </c>
      <c r="AN56" s="8">
        <f>+Enero!AN56+Febrero!AN56+MARZO!AN56+'Abril '!AN56+'Mayo '!AN56+Junio!AN56+Julio!AN56+Agosto!AN56+Septiembre!AN56+'Octubre '!AN56+Noviembre!AN56+'Diciembre '!AN56</f>
        <v>0</v>
      </c>
      <c r="AO56" s="8">
        <f>+Enero!AO56+Febrero!AO56+MARZO!AO56+'Abril '!AO56+'Mayo '!AO56+Junio!AO56+Julio!AO56+Agosto!AO56+Septiembre!AO56+'Octubre '!AO56+Noviembre!AO56+'Diciembre '!AO56</f>
        <v>0</v>
      </c>
      <c r="AP56" s="8">
        <f>+Enero!AP56+Febrero!AP56+MARZO!AP56+'Abril '!AP56+'Mayo '!AP56+Junio!AP56+Julio!AP56+Agosto!AP56+Septiembre!AP56+'Octubre '!AP56+Noviembre!AP56+'Diciembre '!AP56</f>
        <v>0</v>
      </c>
      <c r="AQ56" s="8">
        <f>+Enero!AQ56+Febrero!AQ56+MARZO!AQ56+'Abril '!AQ56+'Mayo '!AQ56+Junio!AQ56+Julio!AQ56+Agosto!AQ56+Septiembre!AQ56+'Octubre '!AQ56+Noviembre!AQ56+'Diciembre '!AQ56</f>
        <v>0</v>
      </c>
      <c r="AR56" s="8">
        <f>+Enero!AR56+Febrero!AR56+MARZO!AR56+'Abril '!AR56+'Mayo '!AR56+Junio!AR56+Julio!AR56+Agosto!AR56+Septiembre!AR56+'Octubre '!AR56+Noviembre!AR56+'Diciembre '!AR56</f>
        <v>0</v>
      </c>
      <c r="AS56" s="8">
        <f>+Enero!AS56+Febrero!AS56+MARZO!AS56+'Abril '!AS56+'Mayo '!AS56+Junio!AS56+Julio!AS56+Agosto!AS56+Septiembre!AS56+'Octubre '!AS56+Noviembre!AS56+'Diciembre '!AS56</f>
        <v>0</v>
      </c>
      <c r="AT56" s="8">
        <f>+Enero!AT56+Febrero!AT56+MARZO!AT56+'Abril '!AT56+'Mayo '!AT56+Junio!AT56+Julio!AT56+Agosto!AT56+Septiembre!AT56+'Octubre '!AT56+Noviembre!AT56+'Diciembre '!AT56</f>
        <v>0</v>
      </c>
      <c r="AU56" s="8">
        <f>+Enero!AU56+Febrero!AU56+MARZO!AU56+'Abril '!AU56+'Mayo '!AU56+Junio!AU56+Julio!AU56+Agosto!AU56+Septiembre!AU56+'Octubre '!AU56+Noviembre!AU56+'Diciembre '!AU56</f>
        <v>0</v>
      </c>
      <c r="AV56" s="238" t="s">
        <v>120</v>
      </c>
    </row>
    <row r="57" spans="1:48" x14ac:dyDescent="0.2">
      <c r="A57" s="87" t="s">
        <v>53</v>
      </c>
      <c r="B57" s="255">
        <f>SUM(C57+D57)</f>
        <v>0</v>
      </c>
      <c r="C57" s="255">
        <f t="shared" si="5"/>
        <v>0</v>
      </c>
      <c r="D57" s="256">
        <f t="shared" si="5"/>
        <v>0</v>
      </c>
      <c r="E57" s="8">
        <f>+Enero!E57+Febrero!E57+MARZO!E57+'Abril '!E57+'Mayo '!E57+Junio!E57+Julio!E57+Agosto!E57+Septiembre!E57+'Octubre '!E57+Noviembre!E57+'Diciembre '!E57</f>
        <v>0</v>
      </c>
      <c r="F57" s="8">
        <f>+Enero!F57+Febrero!F57+MARZO!F57+'Abril '!F57+'Mayo '!F57+Junio!F57+Julio!F57+Agosto!F57+Septiembre!F57+'Octubre '!F57+Noviembre!F57+'Diciembre '!F57</f>
        <v>0</v>
      </c>
      <c r="G57" s="8">
        <f>+Enero!G57+Febrero!G57+MARZO!G57+'Abril '!G57+'Mayo '!G57+Junio!G57+Julio!G57+Agosto!G57+Septiembre!G57+'Octubre '!G57+Noviembre!G57+'Diciembre '!G57</f>
        <v>0</v>
      </c>
      <c r="H57" s="8">
        <f>+Enero!H57+Febrero!H57+MARZO!H57+'Abril '!H57+'Mayo '!H57+Junio!H57+Julio!H57+Agosto!H57+Septiembre!H57+'Octubre '!H57+Noviembre!H57+'Diciembre '!H57</f>
        <v>0</v>
      </c>
      <c r="I57" s="8">
        <f>+Enero!I57+Febrero!I57+MARZO!I57+'Abril '!I57+'Mayo '!I57+Junio!I57+Julio!I57+Agosto!I57+Septiembre!I57+'Octubre '!I57+Noviembre!I57+'Diciembre '!I57</f>
        <v>0</v>
      </c>
      <c r="J57" s="8">
        <f>+Enero!J57+Febrero!J57+MARZO!J57+'Abril '!J57+'Mayo '!J57+Junio!J57+Julio!J57+Agosto!J57+Septiembre!J57+'Octubre '!J57+Noviembre!J57+'Diciembre '!J57</f>
        <v>0</v>
      </c>
      <c r="K57" s="8">
        <f>+Enero!K57+Febrero!K57+MARZO!K57+'Abril '!K57+'Mayo '!K57+Junio!K57+Julio!K57+Agosto!K57+Septiembre!K57+'Octubre '!K57+Noviembre!K57+'Diciembre '!K57</f>
        <v>0</v>
      </c>
      <c r="L57" s="8">
        <f>+Enero!L57+Febrero!L57+MARZO!L57+'Abril '!L57+'Mayo '!L57+Junio!L57+Julio!L57+Agosto!L57+Septiembre!L57+'Octubre '!L57+Noviembre!L57+'Diciembre '!L57</f>
        <v>0</v>
      </c>
      <c r="M57" s="8">
        <f>+Enero!M57+Febrero!M57+MARZO!M57+'Abril '!M57+'Mayo '!M57+Junio!M57+Julio!M57+Agosto!M57+Septiembre!M57+'Octubre '!M57+Noviembre!M57+'Diciembre '!M57</f>
        <v>0</v>
      </c>
      <c r="N57" s="8">
        <f>+Enero!N57+Febrero!N57+MARZO!N57+'Abril '!N57+'Mayo '!N57+Junio!N57+Julio!N57+Agosto!N57+Septiembre!N57+'Octubre '!N57+Noviembre!N57+'Diciembre '!N57</f>
        <v>0</v>
      </c>
      <c r="O57" s="8">
        <f>+Enero!O57+Febrero!O57+MARZO!O57+'Abril '!O57+'Mayo '!O57+Junio!O57+Julio!O57+Agosto!O57+Septiembre!O57+'Octubre '!O57+Noviembre!O57+'Diciembre '!O57</f>
        <v>0</v>
      </c>
      <c r="P57" s="8">
        <f>+Enero!P57+Febrero!P57+MARZO!P57+'Abril '!P57+'Mayo '!P57+Junio!P57+Julio!P57+Agosto!P57+Septiembre!P57+'Octubre '!P57+Noviembre!P57+'Diciembre '!P57</f>
        <v>0</v>
      </c>
      <c r="Q57" s="8">
        <f>+Enero!Q57+Febrero!Q57+MARZO!Q57+'Abril '!Q57+'Mayo '!Q57+Junio!Q57+Julio!Q57+Agosto!Q57+Septiembre!Q57+'Octubre '!Q57+Noviembre!Q57+'Diciembre '!Q57</f>
        <v>0</v>
      </c>
      <c r="R57" s="8">
        <f>+Enero!R57+Febrero!R57+MARZO!R57+'Abril '!R57+'Mayo '!R57+Junio!R57+Julio!R57+Agosto!R57+Septiembre!R57+'Octubre '!R57+Noviembre!R57+'Diciembre '!R57</f>
        <v>0</v>
      </c>
      <c r="S57" s="8">
        <f>+Enero!S57+Febrero!S57+MARZO!S57+'Abril '!S57+'Mayo '!S57+Junio!S57+Julio!S57+Agosto!S57+Septiembre!S57+'Octubre '!S57+Noviembre!S57+'Diciembre '!S57</f>
        <v>0</v>
      </c>
      <c r="T57" s="8">
        <f>+Enero!T57+Febrero!T57+MARZO!T57+'Abril '!T57+'Mayo '!T57+Junio!T57+Julio!T57+Agosto!T57+Septiembre!T57+'Octubre '!T57+Noviembre!T57+'Diciembre '!T57</f>
        <v>0</v>
      </c>
      <c r="U57" s="8">
        <f>+Enero!U57+Febrero!U57+MARZO!U57+'Abril '!U57+'Mayo '!U57+Junio!U57+Julio!U57+Agosto!U57+Septiembre!U57+'Octubre '!U57+Noviembre!U57+'Diciembre '!U57</f>
        <v>0</v>
      </c>
      <c r="V57" s="8">
        <f>+Enero!V57+Febrero!V57+MARZO!V57+'Abril '!V57+'Mayo '!V57+Junio!V57+Julio!V57+Agosto!V57+Septiembre!V57+'Octubre '!V57+Noviembre!V57+'Diciembre '!V57</f>
        <v>0</v>
      </c>
      <c r="W57" s="8">
        <f>+Enero!W57+Febrero!W57+MARZO!W57+'Abril '!W57+'Mayo '!W57+Junio!W57+Julio!W57+Agosto!W57+Septiembre!W57+'Octubre '!W57+Noviembre!W57+'Diciembre '!W57</f>
        <v>0</v>
      </c>
      <c r="X57" s="8">
        <f>+Enero!X57+Febrero!X57+MARZO!X57+'Abril '!X57+'Mayo '!X57+Junio!X57+Julio!X57+Agosto!X57+Septiembre!X57+'Octubre '!X57+Noviembre!X57+'Diciembre '!X57</f>
        <v>0</v>
      </c>
      <c r="Y57" s="8">
        <f>+Enero!Y57+Febrero!Y57+MARZO!Y57+'Abril '!Y57+'Mayo '!Y57+Junio!Y57+Julio!Y57+Agosto!Y57+Septiembre!Y57+'Octubre '!Y57+Noviembre!Y57+'Diciembre '!Y57</f>
        <v>0</v>
      </c>
      <c r="Z57" s="8">
        <f>+Enero!Z57+Febrero!Z57+MARZO!Z57+'Abril '!Z57+'Mayo '!Z57+Junio!Z57+Julio!Z57+Agosto!Z57+Septiembre!Z57+'Octubre '!Z57+Noviembre!Z57+'Diciembre '!Z57</f>
        <v>0</v>
      </c>
      <c r="AA57" s="8">
        <f>+Enero!AA57+Febrero!AA57+MARZO!AA57+'Abril '!AA57+'Mayo '!AA57+Junio!AA57+Julio!AA57+Agosto!AA57+Septiembre!AA57+'Octubre '!AA57+Noviembre!AA57+'Diciembre '!AA57</f>
        <v>0</v>
      </c>
      <c r="AB57" s="8">
        <f>+Enero!AB57+Febrero!AB57+MARZO!AB57+'Abril '!AB57+'Mayo '!AB57+Junio!AB57+Julio!AB57+Agosto!AB57+Septiembre!AB57+'Octubre '!AB57+Noviembre!AB57+'Diciembre '!AB57</f>
        <v>0</v>
      </c>
      <c r="AC57" s="8">
        <f>+Enero!AC57+Febrero!AC57+MARZO!AC57+'Abril '!AC57+'Mayo '!AC57+Junio!AC57+Julio!AC57+Agosto!AC57+Septiembre!AC57+'Octubre '!AC57+Noviembre!AC57+'Diciembre '!AC57</f>
        <v>0</v>
      </c>
      <c r="AD57" s="8">
        <f>+Enero!AD57+Febrero!AD57+MARZO!AD57+'Abril '!AD57+'Mayo '!AD57+Junio!AD57+Julio!AD57+Agosto!AD57+Septiembre!AD57+'Octubre '!AD57+Noviembre!AD57+'Diciembre '!AD57</f>
        <v>0</v>
      </c>
      <c r="AE57" s="8">
        <f>+Enero!AE57+Febrero!AE57+MARZO!AE57+'Abril '!AE57+'Mayo '!AE57+Junio!AE57+Julio!AE57+Agosto!AE57+Septiembre!AE57+'Octubre '!AE57+Noviembre!AE57+'Diciembre '!AE57</f>
        <v>0</v>
      </c>
      <c r="AF57" s="8">
        <f>+Enero!AF57+Febrero!AF57+MARZO!AF57+'Abril '!AF57+'Mayo '!AF57+Junio!AF57+Julio!AF57+Agosto!AF57+Septiembre!AF57+'Octubre '!AF57+Noviembre!AF57+'Diciembre '!AF57</f>
        <v>0</v>
      </c>
      <c r="AG57" s="8">
        <f>+Enero!AG57+Febrero!AG57+MARZO!AG57+'Abril '!AG57+'Mayo '!AG57+Junio!AG57+Julio!AG57+Agosto!AG57+Septiembre!AG57+'Octubre '!AG57+Noviembre!AG57+'Diciembre '!AG57</f>
        <v>0</v>
      </c>
      <c r="AH57" s="8">
        <f>+Enero!AH57+Febrero!AH57+MARZO!AH57+'Abril '!AH57+'Mayo '!AH57+Junio!AH57+Julio!AH57+Agosto!AH57+Septiembre!AH57+'Octubre '!AH57+Noviembre!AH57+'Diciembre '!AH57</f>
        <v>0</v>
      </c>
      <c r="AI57" s="8">
        <f>+Enero!AI57+Febrero!AI57+MARZO!AI57+'Abril '!AI57+'Mayo '!AI57+Junio!AI57+Julio!AI57+Agosto!AI57+Septiembre!AI57+'Octubre '!AI57+Noviembre!AI57+'Diciembre '!AI57</f>
        <v>0</v>
      </c>
      <c r="AJ57" s="8">
        <f>+Enero!AJ57+Febrero!AJ57+MARZO!AJ57+'Abril '!AJ57+'Mayo '!AJ57+Junio!AJ57+Julio!AJ57+Agosto!AJ57+Septiembre!AJ57+'Octubre '!AJ57+Noviembre!AJ57+'Diciembre '!AJ57</f>
        <v>0</v>
      </c>
      <c r="AK57" s="8">
        <f>+Enero!AK57+Febrero!AK57+MARZO!AK57+'Abril '!AK57+'Mayo '!AK57+Junio!AK57+Julio!AK57+Agosto!AK57+Septiembre!AK57+'Octubre '!AK57+Noviembre!AK57+'Diciembre '!AK57</f>
        <v>0</v>
      </c>
      <c r="AL57" s="8">
        <f>+Enero!AL57+Febrero!AL57+MARZO!AL57+'Abril '!AL57+'Mayo '!AL57+Junio!AL57+Julio!AL57+Agosto!AL57+Septiembre!AL57+'Octubre '!AL57+Noviembre!AL57+'Diciembre '!AL57</f>
        <v>0</v>
      </c>
      <c r="AM57" s="8">
        <f>+Enero!AM57+Febrero!AM57+MARZO!AM57+'Abril '!AM57+'Mayo '!AM57+Junio!AM57+Julio!AM57+Agosto!AM57+Septiembre!AM57+'Octubre '!AM57+Noviembre!AM57+'Diciembre '!AM57</f>
        <v>0</v>
      </c>
      <c r="AN57" s="8">
        <f>+Enero!AN57+Febrero!AN57+MARZO!AN57+'Abril '!AN57+'Mayo '!AN57+Junio!AN57+Julio!AN57+Agosto!AN57+Septiembre!AN57+'Octubre '!AN57+Noviembre!AN57+'Diciembre '!AN57</f>
        <v>0</v>
      </c>
      <c r="AO57" s="8">
        <f>+Enero!AO57+Febrero!AO57+MARZO!AO57+'Abril '!AO57+'Mayo '!AO57+Junio!AO57+Julio!AO57+Agosto!AO57+Septiembre!AO57+'Octubre '!AO57+Noviembre!AO57+'Diciembre '!AO57</f>
        <v>0</v>
      </c>
      <c r="AP57" s="8">
        <f>+Enero!AP57+Febrero!AP57+MARZO!AP57+'Abril '!AP57+'Mayo '!AP57+Junio!AP57+Julio!AP57+Agosto!AP57+Septiembre!AP57+'Octubre '!AP57+Noviembre!AP57+'Diciembre '!AP57</f>
        <v>0</v>
      </c>
      <c r="AQ57" s="8">
        <f>+Enero!AQ57+Febrero!AQ57+MARZO!AQ57+'Abril '!AQ57+'Mayo '!AQ57+Junio!AQ57+Julio!AQ57+Agosto!AQ57+Septiembre!AQ57+'Octubre '!AQ57+Noviembre!AQ57+'Diciembre '!AQ57</f>
        <v>0</v>
      </c>
      <c r="AR57" s="8">
        <f>+Enero!AR57+Febrero!AR57+MARZO!AR57+'Abril '!AR57+'Mayo '!AR57+Junio!AR57+Julio!AR57+Agosto!AR57+Septiembre!AR57+'Octubre '!AR57+Noviembre!AR57+'Diciembre '!AR57</f>
        <v>0</v>
      </c>
      <c r="AS57" s="8">
        <f>+Enero!AS57+Febrero!AS57+MARZO!AS57+'Abril '!AS57+'Mayo '!AS57+Junio!AS57+Julio!AS57+Agosto!AS57+Septiembre!AS57+'Octubre '!AS57+Noviembre!AS57+'Diciembre '!AS57</f>
        <v>0</v>
      </c>
      <c r="AT57" s="8">
        <f>+Enero!AT57+Febrero!AT57+MARZO!AT57+'Abril '!AT57+'Mayo '!AT57+Junio!AT57+Julio!AT57+Agosto!AT57+Septiembre!AT57+'Octubre '!AT57+Noviembre!AT57+'Diciembre '!AT57</f>
        <v>0</v>
      </c>
      <c r="AU57" s="8">
        <f>+Enero!AU57+Febrero!AU57+MARZO!AU57+'Abril '!AU57+'Mayo '!AU57+Junio!AU57+Julio!AU57+Agosto!AU57+Septiembre!AU57+'Octubre '!AU57+Noviembre!AU57+'Diciembre '!AU57</f>
        <v>0</v>
      </c>
      <c r="AV57" s="238" t="s">
        <v>120</v>
      </c>
    </row>
    <row r="58" spans="1:48" x14ac:dyDescent="0.2">
      <c r="A58" s="87" t="s">
        <v>54</v>
      </c>
      <c r="B58" s="255">
        <f>SUM(C58+D58)</f>
        <v>0</v>
      </c>
      <c r="C58" s="255">
        <f t="shared" si="5"/>
        <v>0</v>
      </c>
      <c r="D58" s="256">
        <f t="shared" si="5"/>
        <v>0</v>
      </c>
      <c r="E58" s="8">
        <f>+Enero!E58+Febrero!E58+MARZO!E58+'Abril '!E58+'Mayo '!E58+Junio!E58+Julio!E58+Agosto!E58+Septiembre!E58+'Octubre '!E58+Noviembre!E58+'Diciembre '!E58</f>
        <v>0</v>
      </c>
      <c r="F58" s="8">
        <f>+Enero!F58+Febrero!F58+MARZO!F58+'Abril '!F58+'Mayo '!F58+Junio!F58+Julio!F58+Agosto!F58+Septiembre!F58+'Octubre '!F58+Noviembre!F58+'Diciembre '!F58</f>
        <v>0</v>
      </c>
      <c r="G58" s="8">
        <f>+Enero!G58+Febrero!G58+MARZO!G58+'Abril '!G58+'Mayo '!G58+Junio!G58+Julio!G58+Agosto!G58+Septiembre!G58+'Octubre '!G58+Noviembre!G58+'Diciembre '!G58</f>
        <v>0</v>
      </c>
      <c r="H58" s="8">
        <f>+Enero!H58+Febrero!H58+MARZO!H58+'Abril '!H58+'Mayo '!H58+Junio!H58+Julio!H58+Agosto!H58+Septiembre!H58+'Octubre '!H58+Noviembre!H58+'Diciembre '!H58</f>
        <v>0</v>
      </c>
      <c r="I58" s="8">
        <f>+Enero!I58+Febrero!I58+MARZO!I58+'Abril '!I58+'Mayo '!I58+Junio!I58+Julio!I58+Agosto!I58+Septiembre!I58+'Octubre '!I58+Noviembre!I58+'Diciembre '!I58</f>
        <v>0</v>
      </c>
      <c r="J58" s="8">
        <f>+Enero!J58+Febrero!J58+MARZO!J58+'Abril '!J58+'Mayo '!J58+Junio!J58+Julio!J58+Agosto!J58+Septiembre!J58+'Octubre '!J58+Noviembre!J58+'Diciembre '!J58</f>
        <v>0</v>
      </c>
      <c r="K58" s="8">
        <f>+Enero!K58+Febrero!K58+MARZO!K58+'Abril '!K58+'Mayo '!K58+Junio!K58+Julio!K58+Agosto!K58+Septiembre!K58+'Octubre '!K58+Noviembre!K58+'Diciembre '!K58</f>
        <v>0</v>
      </c>
      <c r="L58" s="8">
        <f>+Enero!L58+Febrero!L58+MARZO!L58+'Abril '!L58+'Mayo '!L58+Junio!L58+Julio!L58+Agosto!L58+Septiembre!L58+'Octubre '!L58+Noviembre!L58+'Diciembre '!L58</f>
        <v>0</v>
      </c>
      <c r="M58" s="8">
        <f>+Enero!M58+Febrero!M58+MARZO!M58+'Abril '!M58+'Mayo '!M58+Junio!M58+Julio!M58+Agosto!M58+Septiembre!M58+'Octubre '!M58+Noviembre!M58+'Diciembre '!M58</f>
        <v>0</v>
      </c>
      <c r="N58" s="8">
        <f>+Enero!N58+Febrero!N58+MARZO!N58+'Abril '!N58+'Mayo '!N58+Junio!N58+Julio!N58+Agosto!N58+Septiembre!N58+'Octubre '!N58+Noviembre!N58+'Diciembre '!N58</f>
        <v>0</v>
      </c>
      <c r="O58" s="8">
        <f>+Enero!O58+Febrero!O58+MARZO!O58+'Abril '!O58+'Mayo '!O58+Junio!O58+Julio!O58+Agosto!O58+Septiembre!O58+'Octubre '!O58+Noviembre!O58+'Diciembre '!O58</f>
        <v>0</v>
      </c>
      <c r="P58" s="8">
        <f>+Enero!P58+Febrero!P58+MARZO!P58+'Abril '!P58+'Mayo '!P58+Junio!P58+Julio!P58+Agosto!P58+Septiembre!P58+'Octubre '!P58+Noviembre!P58+'Diciembre '!P58</f>
        <v>0</v>
      </c>
      <c r="Q58" s="8">
        <f>+Enero!Q58+Febrero!Q58+MARZO!Q58+'Abril '!Q58+'Mayo '!Q58+Junio!Q58+Julio!Q58+Agosto!Q58+Septiembre!Q58+'Octubre '!Q58+Noviembre!Q58+'Diciembre '!Q58</f>
        <v>0</v>
      </c>
      <c r="R58" s="8">
        <f>+Enero!R58+Febrero!R58+MARZO!R58+'Abril '!R58+'Mayo '!R58+Junio!R58+Julio!R58+Agosto!R58+Septiembre!R58+'Octubre '!R58+Noviembre!R58+'Diciembre '!R58</f>
        <v>0</v>
      </c>
      <c r="S58" s="8">
        <f>+Enero!S58+Febrero!S58+MARZO!S58+'Abril '!S58+'Mayo '!S58+Junio!S58+Julio!S58+Agosto!S58+Septiembre!S58+'Octubre '!S58+Noviembre!S58+'Diciembre '!S58</f>
        <v>0</v>
      </c>
      <c r="T58" s="8">
        <f>+Enero!T58+Febrero!T58+MARZO!T58+'Abril '!T58+'Mayo '!T58+Junio!T58+Julio!T58+Agosto!T58+Septiembre!T58+'Octubre '!T58+Noviembre!T58+'Diciembre '!T58</f>
        <v>0</v>
      </c>
      <c r="U58" s="8">
        <f>+Enero!U58+Febrero!U58+MARZO!U58+'Abril '!U58+'Mayo '!U58+Junio!U58+Julio!U58+Agosto!U58+Septiembre!U58+'Octubre '!U58+Noviembre!U58+'Diciembre '!U58</f>
        <v>0</v>
      </c>
      <c r="V58" s="8">
        <f>+Enero!V58+Febrero!V58+MARZO!V58+'Abril '!V58+'Mayo '!V58+Junio!V58+Julio!V58+Agosto!V58+Septiembre!V58+'Octubre '!V58+Noviembre!V58+'Diciembre '!V58</f>
        <v>0</v>
      </c>
      <c r="W58" s="8">
        <f>+Enero!W58+Febrero!W58+MARZO!W58+'Abril '!W58+'Mayo '!W58+Junio!W58+Julio!W58+Agosto!W58+Septiembre!W58+'Octubre '!W58+Noviembre!W58+'Diciembre '!W58</f>
        <v>0</v>
      </c>
      <c r="X58" s="8">
        <f>+Enero!X58+Febrero!X58+MARZO!X58+'Abril '!X58+'Mayo '!X58+Junio!X58+Julio!X58+Agosto!X58+Septiembre!X58+'Octubre '!X58+Noviembre!X58+'Diciembre '!X58</f>
        <v>0</v>
      </c>
      <c r="Y58" s="8">
        <f>+Enero!Y58+Febrero!Y58+MARZO!Y58+'Abril '!Y58+'Mayo '!Y58+Junio!Y58+Julio!Y58+Agosto!Y58+Septiembre!Y58+'Octubre '!Y58+Noviembre!Y58+'Diciembre '!Y58</f>
        <v>0</v>
      </c>
      <c r="Z58" s="8">
        <f>+Enero!Z58+Febrero!Z58+MARZO!Z58+'Abril '!Z58+'Mayo '!Z58+Junio!Z58+Julio!Z58+Agosto!Z58+Septiembre!Z58+'Octubre '!Z58+Noviembre!Z58+'Diciembre '!Z58</f>
        <v>0</v>
      </c>
      <c r="AA58" s="8">
        <f>+Enero!AA58+Febrero!AA58+MARZO!AA58+'Abril '!AA58+'Mayo '!AA58+Junio!AA58+Julio!AA58+Agosto!AA58+Septiembre!AA58+'Octubre '!AA58+Noviembre!AA58+'Diciembre '!AA58</f>
        <v>0</v>
      </c>
      <c r="AB58" s="8">
        <f>+Enero!AB58+Febrero!AB58+MARZO!AB58+'Abril '!AB58+'Mayo '!AB58+Junio!AB58+Julio!AB58+Agosto!AB58+Septiembre!AB58+'Octubre '!AB58+Noviembre!AB58+'Diciembre '!AB58</f>
        <v>0</v>
      </c>
      <c r="AC58" s="8">
        <f>+Enero!AC58+Febrero!AC58+MARZO!AC58+'Abril '!AC58+'Mayo '!AC58+Junio!AC58+Julio!AC58+Agosto!AC58+Septiembre!AC58+'Octubre '!AC58+Noviembre!AC58+'Diciembre '!AC58</f>
        <v>0</v>
      </c>
      <c r="AD58" s="8">
        <f>+Enero!AD58+Febrero!AD58+MARZO!AD58+'Abril '!AD58+'Mayo '!AD58+Junio!AD58+Julio!AD58+Agosto!AD58+Septiembre!AD58+'Octubre '!AD58+Noviembre!AD58+'Diciembre '!AD58</f>
        <v>0</v>
      </c>
      <c r="AE58" s="8">
        <f>+Enero!AE58+Febrero!AE58+MARZO!AE58+'Abril '!AE58+'Mayo '!AE58+Junio!AE58+Julio!AE58+Agosto!AE58+Septiembre!AE58+'Octubre '!AE58+Noviembre!AE58+'Diciembre '!AE58</f>
        <v>0</v>
      </c>
      <c r="AF58" s="8">
        <f>+Enero!AF58+Febrero!AF58+MARZO!AF58+'Abril '!AF58+'Mayo '!AF58+Junio!AF58+Julio!AF58+Agosto!AF58+Septiembre!AF58+'Octubre '!AF58+Noviembre!AF58+'Diciembre '!AF58</f>
        <v>0</v>
      </c>
      <c r="AG58" s="8">
        <f>+Enero!AG58+Febrero!AG58+MARZO!AG58+'Abril '!AG58+'Mayo '!AG58+Junio!AG58+Julio!AG58+Agosto!AG58+Septiembre!AG58+'Octubre '!AG58+Noviembre!AG58+'Diciembre '!AG58</f>
        <v>0</v>
      </c>
      <c r="AH58" s="8">
        <f>+Enero!AH58+Febrero!AH58+MARZO!AH58+'Abril '!AH58+'Mayo '!AH58+Junio!AH58+Julio!AH58+Agosto!AH58+Septiembre!AH58+'Octubre '!AH58+Noviembre!AH58+'Diciembre '!AH58</f>
        <v>0</v>
      </c>
      <c r="AI58" s="8">
        <f>+Enero!AI58+Febrero!AI58+MARZO!AI58+'Abril '!AI58+'Mayo '!AI58+Junio!AI58+Julio!AI58+Agosto!AI58+Septiembre!AI58+'Octubre '!AI58+Noviembre!AI58+'Diciembre '!AI58</f>
        <v>0</v>
      </c>
      <c r="AJ58" s="8">
        <f>+Enero!AJ58+Febrero!AJ58+MARZO!AJ58+'Abril '!AJ58+'Mayo '!AJ58+Junio!AJ58+Julio!AJ58+Agosto!AJ58+Septiembre!AJ58+'Octubre '!AJ58+Noviembre!AJ58+'Diciembre '!AJ58</f>
        <v>0</v>
      </c>
      <c r="AK58" s="8">
        <f>+Enero!AK58+Febrero!AK58+MARZO!AK58+'Abril '!AK58+'Mayo '!AK58+Junio!AK58+Julio!AK58+Agosto!AK58+Septiembre!AK58+'Octubre '!AK58+Noviembre!AK58+'Diciembre '!AK58</f>
        <v>0</v>
      </c>
      <c r="AL58" s="8">
        <f>+Enero!AL58+Febrero!AL58+MARZO!AL58+'Abril '!AL58+'Mayo '!AL58+Junio!AL58+Julio!AL58+Agosto!AL58+Septiembre!AL58+'Octubre '!AL58+Noviembre!AL58+'Diciembre '!AL58</f>
        <v>0</v>
      </c>
      <c r="AM58" s="8">
        <f>+Enero!AM58+Febrero!AM58+MARZO!AM58+'Abril '!AM58+'Mayo '!AM58+Junio!AM58+Julio!AM58+Agosto!AM58+Septiembre!AM58+'Octubre '!AM58+Noviembre!AM58+'Diciembre '!AM58</f>
        <v>0</v>
      </c>
      <c r="AN58" s="8">
        <f>+Enero!AN58+Febrero!AN58+MARZO!AN58+'Abril '!AN58+'Mayo '!AN58+Junio!AN58+Julio!AN58+Agosto!AN58+Septiembre!AN58+'Octubre '!AN58+Noviembre!AN58+'Diciembre '!AN58</f>
        <v>0</v>
      </c>
      <c r="AO58" s="8">
        <f>+Enero!AO58+Febrero!AO58+MARZO!AO58+'Abril '!AO58+'Mayo '!AO58+Junio!AO58+Julio!AO58+Agosto!AO58+Septiembre!AO58+'Octubre '!AO58+Noviembre!AO58+'Diciembre '!AO58</f>
        <v>0</v>
      </c>
      <c r="AP58" s="8">
        <f>+Enero!AP58+Febrero!AP58+MARZO!AP58+'Abril '!AP58+'Mayo '!AP58+Junio!AP58+Julio!AP58+Agosto!AP58+Septiembre!AP58+'Octubre '!AP58+Noviembre!AP58+'Diciembre '!AP58</f>
        <v>0</v>
      </c>
      <c r="AQ58" s="8">
        <f>+Enero!AQ58+Febrero!AQ58+MARZO!AQ58+'Abril '!AQ58+'Mayo '!AQ58+Junio!AQ58+Julio!AQ58+Agosto!AQ58+Septiembre!AQ58+'Octubre '!AQ58+Noviembre!AQ58+'Diciembre '!AQ58</f>
        <v>0</v>
      </c>
      <c r="AR58" s="8">
        <f>+Enero!AR58+Febrero!AR58+MARZO!AR58+'Abril '!AR58+'Mayo '!AR58+Junio!AR58+Julio!AR58+Agosto!AR58+Septiembre!AR58+'Octubre '!AR58+Noviembre!AR58+'Diciembre '!AR58</f>
        <v>0</v>
      </c>
      <c r="AS58" s="8">
        <f>+Enero!AS58+Febrero!AS58+MARZO!AS58+'Abril '!AS58+'Mayo '!AS58+Junio!AS58+Julio!AS58+Agosto!AS58+Septiembre!AS58+'Octubre '!AS58+Noviembre!AS58+'Diciembre '!AS58</f>
        <v>0</v>
      </c>
      <c r="AT58" s="8">
        <f>+Enero!AT58+Febrero!AT58+MARZO!AT58+'Abril '!AT58+'Mayo '!AT58+Junio!AT58+Julio!AT58+Agosto!AT58+Septiembre!AT58+'Octubre '!AT58+Noviembre!AT58+'Diciembre '!AT58</f>
        <v>0</v>
      </c>
      <c r="AU58" s="8">
        <f>+Enero!AU58+Febrero!AU58+MARZO!AU58+'Abril '!AU58+'Mayo '!AU58+Junio!AU58+Julio!AU58+Agosto!AU58+Septiembre!AU58+'Octubre '!AU58+Noviembre!AU58+'Diciembre '!AU58</f>
        <v>0</v>
      </c>
      <c r="AV58" s="238" t="s">
        <v>120</v>
      </c>
    </row>
    <row r="59" spans="1:48" x14ac:dyDescent="0.2">
      <c r="A59" s="89" t="s">
        <v>55</v>
      </c>
      <c r="B59" s="258">
        <f>SUM(C59+D59)</f>
        <v>0</v>
      </c>
      <c r="C59" s="258">
        <f t="shared" si="5"/>
        <v>0</v>
      </c>
      <c r="D59" s="259">
        <f t="shared" si="5"/>
        <v>0</v>
      </c>
      <c r="E59" s="8">
        <f>+Enero!E59+Febrero!E59+MARZO!E59+'Abril '!E59+'Mayo '!E59+Junio!E59+Julio!E59+Agosto!E59+Septiembre!E59+'Octubre '!E59+Noviembre!E59+'Diciembre '!E59</f>
        <v>0</v>
      </c>
      <c r="F59" s="8">
        <f>+Enero!F59+Febrero!F59+MARZO!F59+'Abril '!F59+'Mayo '!F59+Junio!F59+Julio!F59+Agosto!F59+Septiembre!F59+'Octubre '!F59+Noviembre!F59+'Diciembre '!F59</f>
        <v>0</v>
      </c>
      <c r="G59" s="8">
        <f>+Enero!G59+Febrero!G59+MARZO!G59+'Abril '!G59+'Mayo '!G59+Junio!G59+Julio!G59+Agosto!G59+Septiembre!G59+'Octubre '!G59+Noviembre!G59+'Diciembre '!G59</f>
        <v>0</v>
      </c>
      <c r="H59" s="8">
        <f>+Enero!H59+Febrero!H59+MARZO!H59+'Abril '!H59+'Mayo '!H59+Junio!H59+Julio!H59+Agosto!H59+Septiembre!H59+'Octubre '!H59+Noviembre!H59+'Diciembre '!H59</f>
        <v>0</v>
      </c>
      <c r="I59" s="8">
        <f>+Enero!I59+Febrero!I59+MARZO!I59+'Abril '!I59+'Mayo '!I59+Junio!I59+Julio!I59+Agosto!I59+Septiembre!I59+'Octubre '!I59+Noviembre!I59+'Diciembre '!I59</f>
        <v>0</v>
      </c>
      <c r="J59" s="8">
        <f>+Enero!J59+Febrero!J59+MARZO!J59+'Abril '!J59+'Mayo '!J59+Junio!J59+Julio!J59+Agosto!J59+Septiembre!J59+'Octubre '!J59+Noviembre!J59+'Diciembre '!J59</f>
        <v>0</v>
      </c>
      <c r="K59" s="8">
        <f>+Enero!K59+Febrero!K59+MARZO!K59+'Abril '!K59+'Mayo '!K59+Junio!K59+Julio!K59+Agosto!K59+Septiembre!K59+'Octubre '!K59+Noviembre!K59+'Diciembre '!K59</f>
        <v>0</v>
      </c>
      <c r="L59" s="8">
        <f>+Enero!L59+Febrero!L59+MARZO!L59+'Abril '!L59+'Mayo '!L59+Junio!L59+Julio!L59+Agosto!L59+Septiembre!L59+'Octubre '!L59+Noviembre!L59+'Diciembre '!L59</f>
        <v>0</v>
      </c>
      <c r="M59" s="8">
        <f>+Enero!M59+Febrero!M59+MARZO!M59+'Abril '!M59+'Mayo '!M59+Junio!M59+Julio!M59+Agosto!M59+Septiembre!M59+'Octubre '!M59+Noviembre!M59+'Diciembre '!M59</f>
        <v>0</v>
      </c>
      <c r="N59" s="8">
        <f>+Enero!N59+Febrero!N59+MARZO!N59+'Abril '!N59+'Mayo '!N59+Junio!N59+Julio!N59+Agosto!N59+Septiembre!N59+'Octubre '!N59+Noviembre!N59+'Diciembre '!N59</f>
        <v>0</v>
      </c>
      <c r="O59" s="8">
        <f>+Enero!O59+Febrero!O59+MARZO!O59+'Abril '!O59+'Mayo '!O59+Junio!O59+Julio!O59+Agosto!O59+Septiembre!O59+'Octubre '!O59+Noviembre!O59+'Diciembre '!O59</f>
        <v>0</v>
      </c>
      <c r="P59" s="8">
        <f>+Enero!P59+Febrero!P59+MARZO!P59+'Abril '!P59+'Mayo '!P59+Junio!P59+Julio!P59+Agosto!P59+Septiembre!P59+'Octubre '!P59+Noviembre!P59+'Diciembre '!P59</f>
        <v>0</v>
      </c>
      <c r="Q59" s="8">
        <f>+Enero!Q59+Febrero!Q59+MARZO!Q59+'Abril '!Q59+'Mayo '!Q59+Junio!Q59+Julio!Q59+Agosto!Q59+Septiembre!Q59+'Octubre '!Q59+Noviembre!Q59+'Diciembre '!Q59</f>
        <v>0</v>
      </c>
      <c r="R59" s="8">
        <f>+Enero!R59+Febrero!R59+MARZO!R59+'Abril '!R59+'Mayo '!R59+Junio!R59+Julio!R59+Agosto!R59+Septiembre!R59+'Octubre '!R59+Noviembre!R59+'Diciembre '!R59</f>
        <v>0</v>
      </c>
      <c r="S59" s="8">
        <f>+Enero!S59+Febrero!S59+MARZO!S59+'Abril '!S59+'Mayo '!S59+Junio!S59+Julio!S59+Agosto!S59+Septiembre!S59+'Octubre '!S59+Noviembre!S59+'Diciembre '!S59</f>
        <v>0</v>
      </c>
      <c r="T59" s="8">
        <f>+Enero!T59+Febrero!T59+MARZO!T59+'Abril '!T59+'Mayo '!T59+Junio!T59+Julio!T59+Agosto!T59+Septiembre!T59+'Octubre '!T59+Noviembre!T59+'Diciembre '!T59</f>
        <v>0</v>
      </c>
      <c r="U59" s="8">
        <f>+Enero!U59+Febrero!U59+MARZO!U59+'Abril '!U59+'Mayo '!U59+Junio!U59+Julio!U59+Agosto!U59+Septiembre!U59+'Octubre '!U59+Noviembre!U59+'Diciembre '!U59</f>
        <v>0</v>
      </c>
      <c r="V59" s="8">
        <f>+Enero!V59+Febrero!V59+MARZO!V59+'Abril '!V59+'Mayo '!V59+Junio!V59+Julio!V59+Agosto!V59+Septiembre!V59+'Octubre '!V59+Noviembre!V59+'Diciembre '!V59</f>
        <v>0</v>
      </c>
      <c r="W59" s="8">
        <f>+Enero!W59+Febrero!W59+MARZO!W59+'Abril '!W59+'Mayo '!W59+Junio!W59+Julio!W59+Agosto!W59+Septiembre!W59+'Octubre '!W59+Noviembre!W59+'Diciembre '!W59</f>
        <v>0</v>
      </c>
      <c r="X59" s="8">
        <f>+Enero!X59+Febrero!X59+MARZO!X59+'Abril '!X59+'Mayo '!X59+Junio!X59+Julio!X59+Agosto!X59+Septiembre!X59+'Octubre '!X59+Noviembre!X59+'Diciembre '!X59</f>
        <v>0</v>
      </c>
      <c r="Y59" s="8">
        <f>+Enero!Y59+Febrero!Y59+MARZO!Y59+'Abril '!Y59+'Mayo '!Y59+Junio!Y59+Julio!Y59+Agosto!Y59+Septiembre!Y59+'Octubre '!Y59+Noviembre!Y59+'Diciembre '!Y59</f>
        <v>0</v>
      </c>
      <c r="Z59" s="8">
        <f>+Enero!Z59+Febrero!Z59+MARZO!Z59+'Abril '!Z59+'Mayo '!Z59+Junio!Z59+Julio!Z59+Agosto!Z59+Septiembre!Z59+'Octubre '!Z59+Noviembre!Z59+'Diciembre '!Z59</f>
        <v>0</v>
      </c>
      <c r="AA59" s="8">
        <f>+Enero!AA59+Febrero!AA59+MARZO!AA59+'Abril '!AA59+'Mayo '!AA59+Junio!AA59+Julio!AA59+Agosto!AA59+Septiembre!AA59+'Octubre '!AA59+Noviembre!AA59+'Diciembre '!AA59</f>
        <v>0</v>
      </c>
      <c r="AB59" s="8">
        <f>+Enero!AB59+Febrero!AB59+MARZO!AB59+'Abril '!AB59+'Mayo '!AB59+Junio!AB59+Julio!AB59+Agosto!AB59+Septiembre!AB59+'Octubre '!AB59+Noviembre!AB59+'Diciembre '!AB59</f>
        <v>0</v>
      </c>
      <c r="AC59" s="8">
        <f>+Enero!AC59+Febrero!AC59+MARZO!AC59+'Abril '!AC59+'Mayo '!AC59+Junio!AC59+Julio!AC59+Agosto!AC59+Septiembre!AC59+'Octubre '!AC59+Noviembre!AC59+'Diciembre '!AC59</f>
        <v>0</v>
      </c>
      <c r="AD59" s="8">
        <f>+Enero!AD59+Febrero!AD59+MARZO!AD59+'Abril '!AD59+'Mayo '!AD59+Junio!AD59+Julio!AD59+Agosto!AD59+Septiembre!AD59+'Octubre '!AD59+Noviembre!AD59+'Diciembre '!AD59</f>
        <v>0</v>
      </c>
      <c r="AE59" s="8">
        <f>+Enero!AE59+Febrero!AE59+MARZO!AE59+'Abril '!AE59+'Mayo '!AE59+Junio!AE59+Julio!AE59+Agosto!AE59+Septiembre!AE59+'Octubre '!AE59+Noviembre!AE59+'Diciembre '!AE59</f>
        <v>0</v>
      </c>
      <c r="AF59" s="8">
        <f>+Enero!AF59+Febrero!AF59+MARZO!AF59+'Abril '!AF59+'Mayo '!AF59+Junio!AF59+Julio!AF59+Agosto!AF59+Septiembre!AF59+'Octubre '!AF59+Noviembre!AF59+'Diciembre '!AF59</f>
        <v>0</v>
      </c>
      <c r="AG59" s="8">
        <f>+Enero!AG59+Febrero!AG59+MARZO!AG59+'Abril '!AG59+'Mayo '!AG59+Junio!AG59+Julio!AG59+Agosto!AG59+Septiembre!AG59+'Octubre '!AG59+Noviembre!AG59+'Diciembre '!AG59</f>
        <v>0</v>
      </c>
      <c r="AH59" s="8">
        <f>+Enero!AH59+Febrero!AH59+MARZO!AH59+'Abril '!AH59+'Mayo '!AH59+Junio!AH59+Julio!AH59+Agosto!AH59+Septiembre!AH59+'Octubre '!AH59+Noviembre!AH59+'Diciembre '!AH59</f>
        <v>0</v>
      </c>
      <c r="AI59" s="8">
        <f>+Enero!AI59+Febrero!AI59+MARZO!AI59+'Abril '!AI59+'Mayo '!AI59+Junio!AI59+Julio!AI59+Agosto!AI59+Septiembre!AI59+'Octubre '!AI59+Noviembre!AI59+'Diciembre '!AI59</f>
        <v>0</v>
      </c>
      <c r="AJ59" s="8">
        <f>+Enero!AJ59+Febrero!AJ59+MARZO!AJ59+'Abril '!AJ59+'Mayo '!AJ59+Junio!AJ59+Julio!AJ59+Agosto!AJ59+Septiembre!AJ59+'Octubre '!AJ59+Noviembre!AJ59+'Diciembre '!AJ59</f>
        <v>0</v>
      </c>
      <c r="AK59" s="8">
        <f>+Enero!AK59+Febrero!AK59+MARZO!AK59+'Abril '!AK59+'Mayo '!AK59+Junio!AK59+Julio!AK59+Agosto!AK59+Septiembre!AK59+'Octubre '!AK59+Noviembre!AK59+'Diciembre '!AK59</f>
        <v>0</v>
      </c>
      <c r="AL59" s="8">
        <f>+Enero!AL59+Febrero!AL59+MARZO!AL59+'Abril '!AL59+'Mayo '!AL59+Junio!AL59+Julio!AL59+Agosto!AL59+Septiembre!AL59+'Octubre '!AL59+Noviembre!AL59+'Diciembre '!AL59</f>
        <v>0</v>
      </c>
      <c r="AM59" s="8">
        <f>+Enero!AM59+Febrero!AM59+MARZO!AM59+'Abril '!AM59+'Mayo '!AM59+Junio!AM59+Julio!AM59+Agosto!AM59+Septiembre!AM59+'Octubre '!AM59+Noviembre!AM59+'Diciembre '!AM59</f>
        <v>0</v>
      </c>
      <c r="AN59" s="8">
        <f>+Enero!AN59+Febrero!AN59+MARZO!AN59+'Abril '!AN59+'Mayo '!AN59+Junio!AN59+Julio!AN59+Agosto!AN59+Septiembre!AN59+'Octubre '!AN59+Noviembre!AN59+'Diciembre '!AN59</f>
        <v>0</v>
      </c>
      <c r="AO59" s="8">
        <f>+Enero!AO59+Febrero!AO59+MARZO!AO59+'Abril '!AO59+'Mayo '!AO59+Junio!AO59+Julio!AO59+Agosto!AO59+Septiembre!AO59+'Octubre '!AO59+Noviembre!AO59+'Diciembre '!AO59</f>
        <v>0</v>
      </c>
      <c r="AP59" s="8">
        <f>+Enero!AP59+Febrero!AP59+MARZO!AP59+'Abril '!AP59+'Mayo '!AP59+Junio!AP59+Julio!AP59+Agosto!AP59+Septiembre!AP59+'Octubre '!AP59+Noviembre!AP59+'Diciembre '!AP59</f>
        <v>0</v>
      </c>
      <c r="AQ59" s="8">
        <f>+Enero!AQ59+Febrero!AQ59+MARZO!AQ59+'Abril '!AQ59+'Mayo '!AQ59+Junio!AQ59+Julio!AQ59+Agosto!AQ59+Septiembre!AQ59+'Octubre '!AQ59+Noviembre!AQ59+'Diciembre '!AQ59</f>
        <v>0</v>
      </c>
      <c r="AR59" s="8">
        <f>+Enero!AR59+Febrero!AR59+MARZO!AR59+'Abril '!AR59+'Mayo '!AR59+Junio!AR59+Julio!AR59+Agosto!AR59+Septiembre!AR59+'Octubre '!AR59+Noviembre!AR59+'Diciembre '!AR59</f>
        <v>0</v>
      </c>
      <c r="AS59" s="8">
        <f>+Enero!AS59+Febrero!AS59+MARZO!AS59+'Abril '!AS59+'Mayo '!AS59+Junio!AS59+Julio!AS59+Agosto!AS59+Septiembre!AS59+'Octubre '!AS59+Noviembre!AS59+'Diciembre '!AS59</f>
        <v>0</v>
      </c>
      <c r="AT59" s="8">
        <f>+Enero!AT59+Febrero!AT59+MARZO!AT59+'Abril '!AT59+'Mayo '!AT59+Junio!AT59+Julio!AT59+Agosto!AT59+Septiembre!AT59+'Octubre '!AT59+Noviembre!AT59+'Diciembre '!AT59</f>
        <v>0</v>
      </c>
      <c r="AU59" s="8">
        <f>+Enero!AU59+Febrero!AU59+MARZO!AU59+'Abril '!AU59+'Mayo '!AU59+Junio!AU59+Julio!AU59+Agosto!AU59+Septiembre!AU59+'Octubre '!AU59+Noviembre!AU59+'Diciembre '!AU59</f>
        <v>0</v>
      </c>
      <c r="AV59" s="238" t="s">
        <v>120</v>
      </c>
    </row>
    <row r="60" spans="1:48" x14ac:dyDescent="0.2">
      <c r="A60" s="91" t="s">
        <v>1</v>
      </c>
      <c r="B60" s="261">
        <f t="shared" ref="B60:AU60" si="6">SUM(B55:B59)</f>
        <v>0</v>
      </c>
      <c r="C60" s="262">
        <f t="shared" si="6"/>
        <v>0</v>
      </c>
      <c r="D60" s="262">
        <f t="shared" si="6"/>
        <v>0</v>
      </c>
      <c r="E60" s="263">
        <f t="shared" si="6"/>
        <v>0</v>
      </c>
      <c r="F60" s="264">
        <f t="shared" si="6"/>
        <v>0</v>
      </c>
      <c r="G60" s="263">
        <f t="shared" si="6"/>
        <v>0</v>
      </c>
      <c r="H60" s="265">
        <f t="shared" si="6"/>
        <v>0</v>
      </c>
      <c r="I60" s="263">
        <f t="shared" si="6"/>
        <v>0</v>
      </c>
      <c r="J60" s="265">
        <f t="shared" si="6"/>
        <v>0</v>
      </c>
      <c r="K60" s="263">
        <f t="shared" si="6"/>
        <v>0</v>
      </c>
      <c r="L60" s="265">
        <f t="shared" si="6"/>
        <v>0</v>
      </c>
      <c r="M60" s="263">
        <f t="shared" si="6"/>
        <v>0</v>
      </c>
      <c r="N60" s="265">
        <f t="shared" si="6"/>
        <v>0</v>
      </c>
      <c r="O60" s="263">
        <f t="shared" si="6"/>
        <v>0</v>
      </c>
      <c r="P60" s="265">
        <f t="shared" si="6"/>
        <v>0</v>
      </c>
      <c r="Q60" s="263">
        <f t="shared" si="6"/>
        <v>0</v>
      </c>
      <c r="R60" s="265">
        <f t="shared" si="6"/>
        <v>0</v>
      </c>
      <c r="S60" s="263">
        <f t="shared" si="6"/>
        <v>0</v>
      </c>
      <c r="T60" s="265">
        <f t="shared" si="6"/>
        <v>0</v>
      </c>
      <c r="U60" s="263">
        <f t="shared" si="6"/>
        <v>0</v>
      </c>
      <c r="V60" s="265">
        <f t="shared" si="6"/>
        <v>0</v>
      </c>
      <c r="W60" s="263">
        <f t="shared" si="6"/>
        <v>0</v>
      </c>
      <c r="X60" s="265">
        <f t="shared" si="6"/>
        <v>0</v>
      </c>
      <c r="Y60" s="266">
        <f t="shared" si="6"/>
        <v>0</v>
      </c>
      <c r="Z60" s="265">
        <f t="shared" si="6"/>
        <v>0</v>
      </c>
      <c r="AA60" s="267">
        <f t="shared" si="6"/>
        <v>0</v>
      </c>
      <c r="AB60" s="268">
        <f t="shared" si="6"/>
        <v>0</v>
      </c>
      <c r="AC60" s="266">
        <f t="shared" si="6"/>
        <v>0</v>
      </c>
      <c r="AD60" s="265">
        <f t="shared" si="6"/>
        <v>0</v>
      </c>
      <c r="AE60" s="266">
        <f t="shared" si="6"/>
        <v>0</v>
      </c>
      <c r="AF60" s="265">
        <f t="shared" si="6"/>
        <v>0</v>
      </c>
      <c r="AG60" s="266">
        <f t="shared" si="6"/>
        <v>0</v>
      </c>
      <c r="AH60" s="265">
        <f t="shared" si="6"/>
        <v>0</v>
      </c>
      <c r="AI60" s="266">
        <f t="shared" si="6"/>
        <v>0</v>
      </c>
      <c r="AJ60" s="265">
        <f t="shared" si="6"/>
        <v>0</v>
      </c>
      <c r="AK60" s="266">
        <f t="shared" si="6"/>
        <v>0</v>
      </c>
      <c r="AL60" s="265">
        <f t="shared" si="6"/>
        <v>0</v>
      </c>
      <c r="AM60" s="266">
        <f t="shared" si="6"/>
        <v>0</v>
      </c>
      <c r="AN60" s="265">
        <f t="shared" si="6"/>
        <v>0</v>
      </c>
      <c r="AO60" s="267">
        <f t="shared" si="6"/>
        <v>0</v>
      </c>
      <c r="AP60" s="268">
        <f t="shared" si="6"/>
        <v>0</v>
      </c>
      <c r="AQ60" s="269">
        <f t="shared" si="6"/>
        <v>0</v>
      </c>
      <c r="AR60" s="269">
        <f t="shared" si="6"/>
        <v>0</v>
      </c>
      <c r="AS60" s="269">
        <f t="shared" si="6"/>
        <v>0</v>
      </c>
      <c r="AT60" s="269">
        <f t="shared" si="6"/>
        <v>0</v>
      </c>
      <c r="AU60" s="269">
        <f t="shared" si="6"/>
        <v>0</v>
      </c>
      <c r="AV60" s="238"/>
    </row>
    <row r="61" spans="1:48" x14ac:dyDescent="0.2">
      <c r="A61" s="97" t="s">
        <v>121</v>
      </c>
      <c r="B61" s="1"/>
      <c r="C61" s="85"/>
      <c r="D61" s="85"/>
      <c r="E61" s="85"/>
      <c r="F61" s="85"/>
      <c r="G61" s="85"/>
      <c r="H61" s="85"/>
      <c r="I61" s="85"/>
      <c r="J61" s="85"/>
      <c r="K61" s="85"/>
    </row>
    <row r="62" spans="1:48" x14ac:dyDescent="0.2">
      <c r="A62" s="185" t="s">
        <v>49</v>
      </c>
      <c r="B62" s="63" t="s">
        <v>50</v>
      </c>
      <c r="C62" s="52"/>
      <c r="D62" s="52"/>
      <c r="E62" s="52"/>
      <c r="F62" s="52"/>
      <c r="G62" s="52"/>
      <c r="H62" s="52"/>
      <c r="I62" s="52"/>
      <c r="J62" s="52"/>
      <c r="K62" s="52"/>
    </row>
    <row r="63" spans="1:48" x14ac:dyDescent="0.2">
      <c r="A63" s="98" t="s">
        <v>52</v>
      </c>
      <c r="B63" s="25">
        <f>+Enero!B63+Febrero!B63+MARZO!B63+'Abril '!B63+'Mayo '!B63+Junio!B63+Julio!B63+Agosto!B63+Septiembre!B63+'Octubre '!B63+Noviembre!B63+'Diciembre '!B63</f>
        <v>0</v>
      </c>
      <c r="C63" s="270"/>
      <c r="D63" s="52"/>
      <c r="E63" s="52"/>
      <c r="F63" s="52"/>
      <c r="G63" s="52"/>
      <c r="H63" s="52"/>
      <c r="I63" s="52"/>
      <c r="J63" s="52"/>
      <c r="K63" s="52"/>
    </row>
    <row r="64" spans="1:48" x14ac:dyDescent="0.2">
      <c r="A64" s="87" t="s">
        <v>53</v>
      </c>
      <c r="B64" s="25">
        <f>+Enero!B64+Febrero!B64+MARZO!B64+'Abril '!B64+'Mayo '!B64+Junio!B64+Julio!B64+Agosto!B64+Septiembre!B64+'Octubre '!B64+Noviembre!B64+'Diciembre '!B64</f>
        <v>0</v>
      </c>
      <c r="C64" s="270"/>
      <c r="D64" s="52"/>
      <c r="E64" s="52"/>
      <c r="F64" s="52"/>
      <c r="G64" s="52"/>
      <c r="H64" s="52"/>
      <c r="I64" s="52"/>
      <c r="J64" s="52"/>
      <c r="K64" s="52"/>
    </row>
    <row r="65" spans="1:11" x14ac:dyDescent="0.2">
      <c r="A65" s="87" t="s">
        <v>54</v>
      </c>
      <c r="B65" s="25">
        <f>+Enero!B65+Febrero!B65+MARZO!B65+'Abril '!B65+'Mayo '!B65+Junio!B65+Julio!B65+Agosto!B65+Septiembre!B65+'Octubre '!B65+Noviembre!B65+'Diciembre '!B65</f>
        <v>0</v>
      </c>
      <c r="C65" s="270"/>
      <c r="D65" s="52"/>
      <c r="E65" s="52"/>
      <c r="F65" s="52"/>
      <c r="G65" s="52"/>
      <c r="H65" s="52"/>
      <c r="I65" s="52"/>
      <c r="J65" s="52"/>
      <c r="K65" s="52"/>
    </row>
    <row r="66" spans="1:11" x14ac:dyDescent="0.2">
      <c r="A66" s="89" t="s">
        <v>55</v>
      </c>
      <c r="B66" s="25">
        <f>+Enero!B66+Febrero!B66+MARZO!B66+'Abril '!B66+'Mayo '!B66+Junio!B66+Julio!B66+Agosto!B66+Septiembre!B66+'Octubre '!B66+Noviembre!B66+'Diciembre '!B66</f>
        <v>0</v>
      </c>
      <c r="C66" s="270"/>
      <c r="D66" s="52"/>
      <c r="E66" s="52"/>
      <c r="F66" s="52"/>
      <c r="G66" s="52"/>
      <c r="H66" s="52"/>
      <c r="I66" s="52"/>
      <c r="J66" s="52"/>
      <c r="K66" s="52"/>
    </row>
    <row r="67" spans="1:11" x14ac:dyDescent="0.2">
      <c r="A67" s="91" t="s">
        <v>1</v>
      </c>
      <c r="B67" s="271">
        <f>SUM(B63:B66)</f>
        <v>0</v>
      </c>
      <c r="C67" s="270"/>
      <c r="D67" s="52"/>
      <c r="E67" s="52"/>
      <c r="F67" s="52"/>
      <c r="G67" s="52"/>
      <c r="H67" s="52"/>
      <c r="I67" s="52"/>
      <c r="J67" s="52"/>
      <c r="K67" s="52"/>
    </row>
    <row r="68" spans="1:11" x14ac:dyDescent="0.2">
      <c r="A68" s="97" t="s">
        <v>122</v>
      </c>
      <c r="B68" s="97"/>
      <c r="C68" s="52"/>
      <c r="D68" s="52"/>
      <c r="E68" s="52"/>
      <c r="F68" s="52"/>
      <c r="G68" s="52"/>
      <c r="H68" s="52"/>
      <c r="I68" s="52"/>
      <c r="J68" s="52"/>
      <c r="K68" s="52"/>
    </row>
    <row r="69" spans="1:11" x14ac:dyDescent="0.2">
      <c r="A69" s="185" t="s">
        <v>49</v>
      </c>
      <c r="B69" s="63" t="s">
        <v>50</v>
      </c>
      <c r="C69" s="52"/>
      <c r="D69" s="52"/>
      <c r="E69" s="52"/>
      <c r="F69" s="52"/>
      <c r="G69" s="52"/>
      <c r="H69" s="52"/>
      <c r="I69" s="52"/>
      <c r="J69" s="52"/>
      <c r="K69" s="52"/>
    </row>
    <row r="70" spans="1:11" x14ac:dyDescent="0.2">
      <c r="A70" s="98" t="s">
        <v>52</v>
      </c>
      <c r="B70" s="25">
        <f>+Enero!B70+Febrero!B70+MARZO!B70+'Abril '!B70+'Mayo '!B70+Junio!B70+Julio!B70+Agosto!B70+Septiembre!B70+'Octubre '!B70+Noviembre!B70+'Diciembre '!B70</f>
        <v>0</v>
      </c>
      <c r="C70" s="270"/>
      <c r="D70" s="52"/>
      <c r="E70" s="52"/>
      <c r="F70" s="52"/>
      <c r="G70" s="52"/>
      <c r="H70" s="52"/>
      <c r="I70" s="52"/>
      <c r="J70" s="52"/>
      <c r="K70" s="52"/>
    </row>
    <row r="71" spans="1:11" x14ac:dyDescent="0.2">
      <c r="A71" s="87" t="s">
        <v>53</v>
      </c>
      <c r="B71" s="25">
        <f>+Enero!B71+Febrero!B71+MARZO!B71+'Abril '!B71+'Mayo '!B71+Junio!B71+Julio!B71+Agosto!B71+Septiembre!B71+'Octubre '!B71+Noviembre!B71+'Diciembre '!B71</f>
        <v>0</v>
      </c>
      <c r="C71" s="270"/>
      <c r="D71" s="52"/>
      <c r="E71" s="52"/>
      <c r="F71" s="52"/>
      <c r="G71" s="52"/>
      <c r="H71" s="52"/>
      <c r="I71" s="52"/>
      <c r="J71" s="52"/>
      <c r="K71" s="52"/>
    </row>
    <row r="72" spans="1:11" x14ac:dyDescent="0.2">
      <c r="A72" s="87" t="s">
        <v>54</v>
      </c>
      <c r="B72" s="25">
        <f>+Enero!B72+Febrero!B72+MARZO!B72+'Abril '!B72+'Mayo '!B72+Junio!B72+Julio!B72+Agosto!B72+Septiembre!B72+'Octubre '!B72+Noviembre!B72+'Diciembre '!B72</f>
        <v>0</v>
      </c>
      <c r="C72" s="270"/>
      <c r="D72" s="52"/>
      <c r="E72" s="52"/>
      <c r="F72" s="52"/>
      <c r="G72" s="52"/>
      <c r="H72" s="52"/>
      <c r="I72" s="52"/>
      <c r="J72" s="52"/>
      <c r="K72" s="52"/>
    </row>
    <row r="73" spans="1:11" x14ac:dyDescent="0.2">
      <c r="A73" s="89" t="s">
        <v>55</v>
      </c>
      <c r="B73" s="25">
        <f>+Enero!B73+Febrero!B73+MARZO!B73+'Abril '!B73+'Mayo '!B73+Junio!B73+Julio!B73+Agosto!B73+Septiembre!B73+'Octubre '!B73+Noviembre!B73+'Diciembre '!B73</f>
        <v>0</v>
      </c>
      <c r="C73" s="270"/>
      <c r="D73" s="52"/>
      <c r="E73" s="52"/>
      <c r="F73" s="52"/>
      <c r="G73" s="52"/>
      <c r="H73" s="52"/>
      <c r="I73" s="52"/>
      <c r="J73" s="52"/>
      <c r="K73" s="52"/>
    </row>
    <row r="74" spans="1:11" x14ac:dyDescent="0.2">
      <c r="A74" s="91" t="s">
        <v>1</v>
      </c>
      <c r="B74" s="271">
        <f>SUM(B70:B73)</f>
        <v>0</v>
      </c>
      <c r="C74" s="270"/>
      <c r="D74" s="52"/>
      <c r="E74" s="52"/>
      <c r="F74" s="52"/>
      <c r="G74" s="52"/>
      <c r="H74" s="52"/>
      <c r="I74" s="52"/>
      <c r="J74" s="52"/>
      <c r="K74" s="52"/>
    </row>
    <row r="75" spans="1:11" x14ac:dyDescent="0.2">
      <c r="A75" s="272" t="s">
        <v>123</v>
      </c>
      <c r="B75" s="100"/>
      <c r="C75" s="101"/>
      <c r="D75" s="49"/>
    </row>
    <row r="76" spans="1:11" ht="21" x14ac:dyDescent="0.2">
      <c r="A76" s="183" t="s">
        <v>56</v>
      </c>
      <c r="B76" s="102" t="s">
        <v>57</v>
      </c>
      <c r="C76" s="103" t="s">
        <v>58</v>
      </c>
      <c r="D76" s="103" t="s">
        <v>59</v>
      </c>
      <c r="E76" s="103" t="s">
        <v>13</v>
      </c>
    </row>
    <row r="77" spans="1:11" x14ac:dyDescent="0.2">
      <c r="A77" s="104" t="s">
        <v>124</v>
      </c>
      <c r="B77" s="25">
        <f>+Enero!B77+Febrero!B77+MARZO!B77+'Abril '!B77+'Mayo '!B77+Junio!B77+Julio!B77+Agosto!B77+Septiembre!B77+'Octubre '!B77+Noviembre!B77+'Diciembre '!B77</f>
        <v>0</v>
      </c>
      <c r="C77" s="25">
        <f>+Enero!C77+Febrero!C77+MARZO!C77+'Abril '!C77+'Mayo '!C77+Junio!C77+Julio!C77+Agosto!C77+Septiembre!C77+'Octubre '!C77+Noviembre!C77+'Diciembre '!C77</f>
        <v>0</v>
      </c>
      <c r="D77" s="25">
        <f>+Enero!D77+Febrero!D77+MARZO!D77+'Abril '!D77+'Mayo '!D77+Junio!D77+Julio!D77+Agosto!D77+Septiembre!D77+'Octubre '!D77+Noviembre!D77+'Diciembre '!D77</f>
        <v>0</v>
      </c>
      <c r="E77" s="25">
        <f>+Enero!E77+Febrero!E77+MARZO!E77+'Abril '!E77+'Mayo '!E77+Junio!E77+Julio!E77+Agosto!E77+Septiembre!E77+'Octubre '!E77+Noviembre!E77+'Diciembre '!E77</f>
        <v>0</v>
      </c>
      <c r="F77" s="194"/>
    </row>
    <row r="78" spans="1:11" x14ac:dyDescent="0.2">
      <c r="A78" s="105" t="s">
        <v>125</v>
      </c>
      <c r="B78" s="25">
        <f>+Enero!B78+Febrero!B78+MARZO!B78+'Abril '!B78+'Mayo '!B78+Junio!B78+Julio!B78+Agosto!B78+Septiembre!B78+'Octubre '!B78+Noviembre!B78+'Diciembre '!B78</f>
        <v>0</v>
      </c>
      <c r="C78" s="25">
        <f>+Enero!C78+Febrero!C78+MARZO!C78+'Abril '!C78+'Mayo '!C78+Junio!C78+Julio!C78+Agosto!C78+Septiembre!C78+'Octubre '!C78+Noviembre!C78+'Diciembre '!C78</f>
        <v>0</v>
      </c>
      <c r="D78" s="25">
        <f>+Enero!D78+Febrero!D78+MARZO!D78+'Abril '!D78+'Mayo '!D78+Junio!D78+Julio!D78+Agosto!D78+Septiembre!D78+'Octubre '!D78+Noviembre!D78+'Diciembre '!D78</f>
        <v>0</v>
      </c>
      <c r="E78" s="25">
        <f>+Enero!E78+Febrero!E78+MARZO!E78+'Abril '!E78+'Mayo '!E78+Junio!E78+Julio!E78+Agosto!E78+Septiembre!E78+'Octubre '!E78+Noviembre!E78+'Diciembre '!E78</f>
        <v>0</v>
      </c>
      <c r="F78" s="194"/>
    </row>
    <row r="79" spans="1:11" x14ac:dyDescent="0.2">
      <c r="A79" s="105" t="s">
        <v>126</v>
      </c>
      <c r="B79" s="25">
        <f>+Enero!B79+Febrero!B79+MARZO!B79+'Abril '!B79+'Mayo '!B79+Junio!B79+Julio!B79+Agosto!B79+Septiembre!B79+'Octubre '!B79+Noviembre!B79+'Diciembre '!B79</f>
        <v>0</v>
      </c>
      <c r="C79" s="25">
        <f>+Enero!C79+Febrero!C79+MARZO!C79+'Abril '!C79+'Mayo '!C79+Junio!C79+Julio!C79+Agosto!C79+Septiembre!C79+'Octubre '!C79+Noviembre!C79+'Diciembre '!C79</f>
        <v>0</v>
      </c>
      <c r="D79" s="25">
        <f>+Enero!D79+Febrero!D79+MARZO!D79+'Abril '!D79+'Mayo '!D79+Junio!D79+Julio!D79+Agosto!D79+Septiembre!D79+'Octubre '!D79+Noviembre!D79+'Diciembre '!D79</f>
        <v>0</v>
      </c>
      <c r="E79" s="25">
        <f>+Enero!E79+Febrero!E79+MARZO!E79+'Abril '!E79+'Mayo '!E79+Junio!E79+Julio!E79+Agosto!E79+Septiembre!E79+'Octubre '!E79+Noviembre!E79+'Diciembre '!E79</f>
        <v>0</v>
      </c>
      <c r="F79" s="194"/>
    </row>
    <row r="80" spans="1:11" x14ac:dyDescent="0.2">
      <c r="A80" s="105" t="s">
        <v>127</v>
      </c>
      <c r="B80" s="25">
        <f>+Enero!B80+Febrero!B80+MARZO!B80+'Abril '!B80+'Mayo '!B80+Junio!B80+Julio!B80+Agosto!B80+Septiembre!B80+'Octubre '!B80+Noviembre!B80+'Diciembre '!B80</f>
        <v>0</v>
      </c>
      <c r="C80" s="25">
        <f>+Enero!C80+Febrero!C80+MARZO!C80+'Abril '!C80+'Mayo '!C80+Junio!C80+Julio!C80+Agosto!C80+Septiembre!C80+'Octubre '!C80+Noviembre!C80+'Diciembre '!C80</f>
        <v>0</v>
      </c>
      <c r="D80" s="25">
        <f>+Enero!D80+Febrero!D80+MARZO!D80+'Abril '!D80+'Mayo '!D80+Junio!D80+Julio!D80+Agosto!D80+Septiembre!D80+'Octubre '!D80+Noviembre!D80+'Diciembre '!D80</f>
        <v>0</v>
      </c>
      <c r="E80" s="25">
        <f>+Enero!E80+Febrero!E80+MARZO!E80+'Abril '!E80+'Mayo '!E80+Junio!E80+Julio!E80+Agosto!E80+Septiembre!E80+'Octubre '!E80+Noviembre!E80+'Diciembre '!E80</f>
        <v>0</v>
      </c>
      <c r="F80" s="194"/>
    </row>
    <row r="81" spans="1:47" x14ac:dyDescent="0.2">
      <c r="A81" s="105" t="s">
        <v>128</v>
      </c>
      <c r="B81" s="25">
        <f>+Enero!B81+Febrero!B81+MARZO!B81+'Abril '!B81+'Mayo '!B81+Junio!B81+Julio!B81+Agosto!B81+Septiembre!B81+'Octubre '!B81+Noviembre!B81+'Diciembre '!B81</f>
        <v>0</v>
      </c>
      <c r="C81" s="25">
        <f>+Enero!C81+Febrero!C81+MARZO!C81+'Abril '!C81+'Mayo '!C81+Junio!C81+Julio!C81+Agosto!C81+Septiembre!C81+'Octubre '!C81+Noviembre!C81+'Diciembre '!C81</f>
        <v>0</v>
      </c>
      <c r="D81" s="25">
        <f>+Enero!D81+Febrero!D81+MARZO!D81+'Abril '!D81+'Mayo '!D81+Junio!D81+Julio!D81+Agosto!D81+Septiembre!D81+'Octubre '!D81+Noviembre!D81+'Diciembre '!D81</f>
        <v>0</v>
      </c>
      <c r="E81" s="25">
        <f>+Enero!E81+Febrero!E81+MARZO!E81+'Abril '!E81+'Mayo '!E81+Junio!E81+Julio!E81+Agosto!E81+Septiembre!E81+'Octubre '!E81+Noviembre!E81+'Diciembre '!E81</f>
        <v>0</v>
      </c>
      <c r="F81" s="194"/>
    </row>
    <row r="82" spans="1:47" x14ac:dyDescent="0.2">
      <c r="A82" s="106" t="s">
        <v>129</v>
      </c>
      <c r="B82" s="25">
        <f>+Enero!B82+Febrero!B82+MARZO!B82+'Abril '!B82+'Mayo '!B82+Junio!B82+Julio!B82+Agosto!B82+Septiembre!B82+'Octubre '!B82+Noviembre!B82+'Diciembre '!B82</f>
        <v>0</v>
      </c>
      <c r="C82" s="25">
        <f>+Enero!C82+Febrero!C82+MARZO!C82+'Abril '!C82+'Mayo '!C82+Junio!C82+Julio!C82+Agosto!C82+Septiembre!C82+'Octubre '!C82+Noviembre!C82+'Diciembre '!C82</f>
        <v>0</v>
      </c>
      <c r="D82" s="25">
        <f>+Enero!D82+Febrero!D82+MARZO!D82+'Abril '!D82+'Mayo '!D82+Junio!D82+Julio!D82+Agosto!D82+Septiembre!D82+'Octubre '!D82+Noviembre!D82+'Diciembre '!D82</f>
        <v>0</v>
      </c>
      <c r="E82" s="25">
        <f>+Enero!E82+Febrero!E82+MARZO!E82+'Abril '!E82+'Mayo '!E82+Junio!E82+Julio!E82+Agosto!E82+Septiembre!E82+'Octubre '!E82+Noviembre!E82+'Diciembre '!E82</f>
        <v>0</v>
      </c>
      <c r="F82" s="194"/>
    </row>
    <row r="83" spans="1:47" x14ac:dyDescent="0.2">
      <c r="A83" s="105" t="s">
        <v>130</v>
      </c>
      <c r="B83" s="25">
        <f>+Enero!B83+Febrero!B83+MARZO!B83+'Abril '!B83+'Mayo '!B83+Junio!B83+Julio!B83+Agosto!B83+Septiembre!B83+'Octubre '!B83+Noviembre!B83+'Diciembre '!B83</f>
        <v>0</v>
      </c>
      <c r="C83" s="25">
        <f>+Enero!C83+Febrero!C83+MARZO!C83+'Abril '!C83+'Mayo '!C83+Junio!C83+Julio!C83+Agosto!C83+Septiembre!C83+'Octubre '!C83+Noviembre!C83+'Diciembre '!C83</f>
        <v>0</v>
      </c>
      <c r="D83" s="25">
        <f>+Enero!D83+Febrero!D83+MARZO!D83+'Abril '!D83+'Mayo '!D83+Junio!D83+Julio!D83+Agosto!D83+Septiembre!D83+'Octubre '!D83+Noviembre!D83+'Diciembre '!D83</f>
        <v>0</v>
      </c>
      <c r="E83" s="25">
        <f>+Enero!E83+Febrero!E83+MARZO!E83+'Abril '!E83+'Mayo '!E83+Junio!E83+Julio!E83+Agosto!E83+Septiembre!E83+'Octubre '!E83+Noviembre!E83+'Diciembre '!E83</f>
        <v>0</v>
      </c>
      <c r="F83" s="194"/>
    </row>
    <row r="84" spans="1:47" x14ac:dyDescent="0.2">
      <c r="A84" s="105" t="s">
        <v>131</v>
      </c>
      <c r="B84" s="25">
        <f>+Enero!B84+Febrero!B84+MARZO!B84+'Abril '!B84+'Mayo '!B84+Junio!B84+Julio!B84+Agosto!B84+Septiembre!B84+'Octubre '!B84+Noviembre!B84+'Diciembre '!B84</f>
        <v>0</v>
      </c>
      <c r="C84" s="25">
        <f>+Enero!C84+Febrero!C84+MARZO!C84+'Abril '!C84+'Mayo '!C84+Junio!C84+Julio!C84+Agosto!C84+Septiembre!C84+'Octubre '!C84+Noviembre!C84+'Diciembre '!C84</f>
        <v>0</v>
      </c>
      <c r="D84" s="25">
        <f>+Enero!D84+Febrero!D84+MARZO!D84+'Abril '!D84+'Mayo '!D84+Junio!D84+Julio!D84+Agosto!D84+Septiembre!D84+'Octubre '!D84+Noviembre!D84+'Diciembre '!D84</f>
        <v>0</v>
      </c>
      <c r="E84" s="25">
        <f>+Enero!E84+Febrero!E84+MARZO!E84+'Abril '!E84+'Mayo '!E84+Junio!E84+Julio!E84+Agosto!E84+Septiembre!E84+'Octubre '!E84+Noviembre!E84+'Diciembre '!E84</f>
        <v>0</v>
      </c>
      <c r="F84" s="194"/>
    </row>
    <row r="85" spans="1:47" x14ac:dyDescent="0.2">
      <c r="A85" s="105" t="s">
        <v>132</v>
      </c>
      <c r="B85" s="25">
        <f>+Enero!B85+Febrero!B85+MARZO!B85+'Abril '!B85+'Mayo '!B85+Junio!B85+Julio!B85+Agosto!B85+Septiembre!B85+'Octubre '!B85+Noviembre!B85+'Diciembre '!B85</f>
        <v>0</v>
      </c>
      <c r="C85" s="25">
        <f>+Enero!C85+Febrero!C85+MARZO!C85+'Abril '!C85+'Mayo '!C85+Junio!C85+Julio!C85+Agosto!C85+Septiembre!C85+'Octubre '!C85+Noviembre!C85+'Diciembre '!C85</f>
        <v>0</v>
      </c>
      <c r="D85" s="25">
        <f>+Enero!D85+Febrero!D85+MARZO!D85+'Abril '!D85+'Mayo '!D85+Junio!D85+Julio!D85+Agosto!D85+Septiembre!D85+'Octubre '!D85+Noviembre!D85+'Diciembre '!D85</f>
        <v>0</v>
      </c>
      <c r="E85" s="25">
        <f>+Enero!E85+Febrero!E85+MARZO!E85+'Abril '!E85+'Mayo '!E85+Junio!E85+Julio!E85+Agosto!E85+Septiembre!E85+'Octubre '!E85+Noviembre!E85+'Diciembre '!E85</f>
        <v>0</v>
      </c>
      <c r="F85" s="194"/>
    </row>
    <row r="86" spans="1:47" x14ac:dyDescent="0.2">
      <c r="A86" s="105" t="s">
        <v>133</v>
      </c>
      <c r="B86" s="25">
        <f>+Enero!B86+Febrero!B86+MARZO!B86+'Abril '!B86+'Mayo '!B86+Junio!B86+Julio!B86+Agosto!B86+Septiembre!B86+'Octubre '!B86+Noviembre!B86+'Diciembre '!B86</f>
        <v>0</v>
      </c>
      <c r="C86" s="25">
        <f>+Enero!C86+Febrero!C86+MARZO!C86+'Abril '!C86+'Mayo '!C86+Junio!C86+Julio!C86+Agosto!C86+Septiembre!C86+'Octubre '!C86+Noviembre!C86+'Diciembre '!C86</f>
        <v>0</v>
      </c>
      <c r="D86" s="25">
        <f>+Enero!D86+Febrero!D86+MARZO!D86+'Abril '!D86+'Mayo '!D86+Junio!D86+Julio!D86+Agosto!D86+Septiembre!D86+'Octubre '!D86+Noviembre!D86+'Diciembre '!D86</f>
        <v>0</v>
      </c>
      <c r="E86" s="25">
        <f>+Enero!E86+Febrero!E86+MARZO!E86+'Abril '!E86+'Mayo '!E86+Junio!E86+Julio!E86+Agosto!E86+Septiembre!E86+'Octubre '!E86+Noviembre!E86+'Diciembre '!E86</f>
        <v>0</v>
      </c>
      <c r="F86" s="194"/>
    </row>
    <row r="87" spans="1:47" x14ac:dyDescent="0.2">
      <c r="A87" s="107" t="s">
        <v>134</v>
      </c>
      <c r="B87" s="25">
        <f>+Enero!B87+Febrero!B87+MARZO!B87+'Abril '!B87+'Mayo '!B87+Junio!B87+Julio!B87+Agosto!B87+Septiembre!B87+'Octubre '!B87+Noviembre!B87+'Diciembre '!B87</f>
        <v>0</v>
      </c>
      <c r="C87" s="25">
        <f>+Enero!C87+Febrero!C87+MARZO!C87+'Abril '!C87+'Mayo '!C87+Junio!C87+Julio!C87+Agosto!C87+Septiembre!C87+'Octubre '!C87+Noviembre!C87+'Diciembre '!C87</f>
        <v>0</v>
      </c>
      <c r="D87" s="25">
        <f>+Enero!D87+Febrero!D87+MARZO!D87+'Abril '!D87+'Mayo '!D87+Junio!D87+Julio!D87+Agosto!D87+Septiembre!D87+'Octubre '!D87+Noviembre!D87+'Diciembre '!D87</f>
        <v>0</v>
      </c>
      <c r="E87" s="25">
        <f>+Enero!E87+Febrero!E87+MARZO!E87+'Abril '!E87+'Mayo '!E87+Junio!E87+Julio!E87+Agosto!E87+Septiembre!E87+'Octubre '!E87+Noviembre!E87+'Diciembre '!E87</f>
        <v>0</v>
      </c>
      <c r="F87" s="194"/>
    </row>
    <row r="88" spans="1:47" x14ac:dyDescent="0.2">
      <c r="A88" s="273" t="s">
        <v>135</v>
      </c>
      <c r="B88" s="25">
        <f>+Enero!B88+Febrero!B88+MARZO!B88+'Abril '!B88+'Mayo '!B88+Junio!B88+Julio!B88+Agosto!B88+Septiembre!B88+'Octubre '!B88+Noviembre!B88+'Diciembre '!B88</f>
        <v>0</v>
      </c>
      <c r="C88" s="25">
        <f>+Enero!C88+Febrero!C88+MARZO!C88+'Abril '!C88+'Mayo '!C88+Junio!C88+Julio!C88+Agosto!C88+Septiembre!C88+'Octubre '!C88+Noviembre!C88+'Diciembre '!C88</f>
        <v>0</v>
      </c>
      <c r="D88" s="25">
        <f>+Enero!D88+Febrero!D88+MARZO!D88+'Abril '!D88+'Mayo '!D88+Junio!D88+Julio!D88+Agosto!D88+Septiembre!D88+'Octubre '!D88+Noviembre!D88+'Diciembre '!D88</f>
        <v>0</v>
      </c>
      <c r="E88" s="25">
        <f>+Enero!E88+Febrero!E88+MARZO!E88+'Abril '!E88+'Mayo '!E88+Junio!E88+Julio!E88+Agosto!E88+Septiembre!E88+'Octubre '!E88+Noviembre!E88+'Diciembre '!E88</f>
        <v>0</v>
      </c>
      <c r="F88" s="194"/>
    </row>
    <row r="89" spans="1:47" x14ac:dyDescent="0.2">
      <c r="A89" s="274" t="s">
        <v>136</v>
      </c>
      <c r="B89" s="25">
        <f>+Enero!B89+Febrero!B89+MARZO!B89+'Abril '!B89+'Mayo '!B89+Junio!B89+Julio!B89+Agosto!B89+Septiembre!B89+'Octubre '!B89+Noviembre!B89+'Diciembre '!B89</f>
        <v>0</v>
      </c>
      <c r="C89" s="25">
        <f>+Enero!C89+Febrero!C89+MARZO!C89+'Abril '!C89+'Mayo '!C89+Junio!C89+Julio!C89+Agosto!C89+Septiembre!C89+'Octubre '!C89+Noviembre!C89+'Diciembre '!C89</f>
        <v>0</v>
      </c>
      <c r="D89" s="25">
        <f>+Enero!D89+Febrero!D89+MARZO!D89+'Abril '!D89+'Mayo '!D89+Junio!D89+Julio!D89+Agosto!D89+Septiembre!D89+'Octubre '!D89+Noviembre!D89+'Diciembre '!D89</f>
        <v>0</v>
      </c>
      <c r="E89" s="25">
        <f>+Enero!E89+Febrero!E89+MARZO!E89+'Abril '!E89+'Mayo '!E89+Junio!E89+Julio!E89+Agosto!E89+Septiembre!E89+'Octubre '!E89+Noviembre!E89+'Diciembre '!E89</f>
        <v>0</v>
      </c>
      <c r="F89" s="194"/>
    </row>
    <row r="90" spans="1:47" x14ac:dyDescent="0.2">
      <c r="A90" s="274" t="s">
        <v>137</v>
      </c>
      <c r="B90" s="25">
        <f>+Enero!B90+Febrero!B90+MARZO!B90+'Abril '!B90+'Mayo '!B90+Junio!B90+Julio!B90+Agosto!B90+Septiembre!B90+'Octubre '!B90+Noviembre!B90+'Diciembre '!B90</f>
        <v>0</v>
      </c>
      <c r="C90" s="25">
        <f>+Enero!C90+Febrero!C90+MARZO!C90+'Abril '!C90+'Mayo '!C90+Junio!C90+Julio!C90+Agosto!C90+Septiembre!C90+'Octubre '!C90+Noviembre!C90+'Diciembre '!C90</f>
        <v>0</v>
      </c>
      <c r="D90" s="25">
        <f>+Enero!D90+Febrero!D90+MARZO!D90+'Abril '!D90+'Mayo '!D90+Junio!D90+Julio!D90+Agosto!D90+Septiembre!D90+'Octubre '!D90+Noviembre!D90+'Diciembre '!D90</f>
        <v>0</v>
      </c>
      <c r="E90" s="25">
        <f>+Enero!E90+Febrero!E90+MARZO!E90+'Abril '!E90+'Mayo '!E90+Junio!E90+Julio!E90+Agosto!E90+Septiembre!E90+'Octubre '!E90+Noviembre!E90+'Diciembre '!E90</f>
        <v>0</v>
      </c>
      <c r="F90" s="194"/>
    </row>
    <row r="91" spans="1:47" x14ac:dyDescent="0.2">
      <c r="A91" s="275" t="s">
        <v>138</v>
      </c>
      <c r="B91" s="25">
        <f>+Enero!B91+Febrero!B91+MARZO!B91+'Abril '!B91+'Mayo '!B91+Junio!B91+Julio!B91+Agosto!B91+Septiembre!B91+'Octubre '!B91+Noviembre!B91+'Diciembre '!B91</f>
        <v>0</v>
      </c>
      <c r="C91" s="25">
        <f>+Enero!C91+Febrero!C91+MARZO!C91+'Abril '!C91+'Mayo '!C91+Junio!C91+Julio!C91+Agosto!C91+Septiembre!C91+'Octubre '!C91+Noviembre!C91+'Diciembre '!C91</f>
        <v>0</v>
      </c>
      <c r="D91" s="25">
        <f>+Enero!D91+Febrero!D91+MARZO!D91+'Abril '!D91+'Mayo '!D91+Junio!D91+Julio!D91+Agosto!D91+Septiembre!D91+'Octubre '!D91+Noviembre!D91+'Diciembre '!D91</f>
        <v>0</v>
      </c>
      <c r="E91" s="25">
        <f>+Enero!E91+Febrero!E91+MARZO!E91+'Abril '!E91+'Mayo '!E91+Junio!E91+Julio!E91+Agosto!E91+Septiembre!E91+'Octubre '!E91+Noviembre!E91+'Diciembre '!E91</f>
        <v>0</v>
      </c>
      <c r="F91" s="194"/>
    </row>
    <row r="92" spans="1:47" x14ac:dyDescent="0.2">
      <c r="A92" s="187" t="s">
        <v>1</v>
      </c>
      <c r="B92" s="271">
        <f>SUM(B77:B91)</f>
        <v>0</v>
      </c>
      <c r="C92" s="271">
        <f>SUM(C77:C91)</f>
        <v>0</v>
      </c>
      <c r="D92" s="271">
        <f>SUM(D77:D91)</f>
        <v>0</v>
      </c>
      <c r="E92" s="271">
        <f>SUM(E77:E91)</f>
        <v>0</v>
      </c>
      <c r="F92" s="194"/>
    </row>
    <row r="93" spans="1:47" x14ac:dyDescent="0.2">
      <c r="A93" s="99" t="s">
        <v>139</v>
      </c>
      <c r="B93" s="108"/>
      <c r="C93" s="108"/>
      <c r="D93" s="42"/>
      <c r="E93" s="42"/>
      <c r="F93" s="42"/>
      <c r="G93" s="42"/>
      <c r="H93" s="42"/>
      <c r="I93" s="42"/>
      <c r="J93" s="42"/>
      <c r="K93" s="42"/>
      <c r="L93" s="42"/>
      <c r="M93" s="42"/>
      <c r="N93" s="42"/>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4"/>
      <c r="AT93" s="44"/>
      <c r="AU93" s="44"/>
    </row>
    <row r="94" spans="1:47" ht="24.75" x14ac:dyDescent="0.3">
      <c r="A94" s="109" t="s">
        <v>49</v>
      </c>
      <c r="B94" s="103" t="s">
        <v>57</v>
      </c>
      <c r="C94" s="103" t="s">
        <v>58</v>
      </c>
      <c r="D94" s="103" t="s">
        <v>59</v>
      </c>
      <c r="E94" s="103" t="s">
        <v>13</v>
      </c>
      <c r="F94" s="110"/>
      <c r="G94" s="110"/>
      <c r="H94" s="42"/>
      <c r="I94" s="42"/>
      <c r="J94" s="42"/>
      <c r="K94" s="42"/>
      <c r="L94" s="42"/>
      <c r="M94" s="42"/>
      <c r="N94" s="42"/>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4"/>
      <c r="AT94" s="44"/>
      <c r="AU94" s="44"/>
    </row>
    <row r="95" spans="1:47" x14ac:dyDescent="0.2">
      <c r="A95" s="111" t="s">
        <v>52</v>
      </c>
      <c r="B95" s="27">
        <f>+Enero!B95+Febrero!B95+MARZO!B95+'Abril '!B95+'Mayo '!B95+Junio!B95+Julio!B95+Agosto!B95+Septiembre!B95+'Octubre '!B95+Noviembre!B95+'Diciembre '!B95</f>
        <v>0</v>
      </c>
      <c r="C95" s="27">
        <f>+Enero!C95+Febrero!C95+MARZO!C95+'Abril '!C95+'Mayo '!C95+Junio!C95+Julio!C95+Agosto!C95+Septiembre!C95+'Octubre '!C95+Noviembre!C95+'Diciembre '!C95</f>
        <v>0</v>
      </c>
      <c r="D95" s="27">
        <f>+Enero!D95+Febrero!D95+MARZO!D95+'Abril '!D95+'Mayo '!D95+Junio!D95+Julio!D95+Agosto!D95+Septiembre!D95+'Octubre '!D95+Noviembre!D95+'Diciembre '!D95</f>
        <v>0</v>
      </c>
      <c r="E95" s="27">
        <f>+Enero!E95+Febrero!E95+MARZO!E95+'Abril '!E95+'Mayo '!E95+Junio!E95+Julio!E95+Agosto!E95+Septiembre!E95+'Octubre '!E95+Noviembre!E95+'Diciembre '!E95</f>
        <v>0</v>
      </c>
      <c r="F95" s="277"/>
      <c r="G95" s="42"/>
      <c r="H95" s="42"/>
      <c r="I95" s="42"/>
      <c r="J95" s="42"/>
      <c r="K95" s="42"/>
      <c r="L95" s="42"/>
      <c r="M95" s="42"/>
      <c r="N95" s="42"/>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4"/>
      <c r="AT95" s="44"/>
      <c r="AU95" s="44"/>
    </row>
    <row r="96" spans="1:47" x14ac:dyDescent="0.2">
      <c r="A96" s="112" t="s">
        <v>53</v>
      </c>
      <c r="B96" s="27">
        <f>+Enero!B96+Febrero!B96+MARZO!B96+'Abril '!B96+'Mayo '!B96+Junio!B96+Julio!B96+Agosto!B96+Septiembre!B96+'Octubre '!B96+Noviembre!B96+'Diciembre '!B96</f>
        <v>0</v>
      </c>
      <c r="C96" s="27">
        <f>+Enero!C96+Febrero!C96+MARZO!C96+'Abril '!C96+'Mayo '!C96+Junio!C96+Julio!C96+Agosto!C96+Septiembre!C96+'Octubre '!C96+Noviembre!C96+'Diciembre '!C96</f>
        <v>0</v>
      </c>
      <c r="D96" s="27">
        <f>+Enero!D96+Febrero!D96+MARZO!D96+'Abril '!D96+'Mayo '!D96+Junio!D96+Julio!D96+Agosto!D96+Septiembre!D96+'Octubre '!D96+Noviembre!D96+'Diciembre '!D96</f>
        <v>0</v>
      </c>
      <c r="E96" s="27">
        <f>+Enero!E96+Febrero!E96+MARZO!E96+'Abril '!E96+'Mayo '!E96+Junio!E96+Julio!E96+Agosto!E96+Septiembre!E96+'Octubre '!E96+Noviembre!E96+'Diciembre '!E96</f>
        <v>0</v>
      </c>
      <c r="F96" s="277"/>
      <c r="G96" s="42"/>
      <c r="H96" s="42"/>
      <c r="I96" s="42"/>
      <c r="J96" s="42"/>
      <c r="K96" s="42"/>
      <c r="L96" s="42"/>
      <c r="M96" s="42"/>
      <c r="N96" s="42"/>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4"/>
      <c r="AT96" s="44"/>
      <c r="AU96" s="44"/>
    </row>
    <row r="97" spans="1:47" x14ac:dyDescent="0.2">
      <c r="A97" s="112" t="s">
        <v>54</v>
      </c>
      <c r="B97" s="27">
        <f>+Enero!B97+Febrero!B97+MARZO!B97+'Abril '!B97+'Mayo '!B97+Junio!B97+Julio!B97+Agosto!B97+Septiembre!B97+'Octubre '!B97+Noviembre!B97+'Diciembre '!B97</f>
        <v>0</v>
      </c>
      <c r="C97" s="27">
        <f>+Enero!C97+Febrero!C97+MARZO!C97+'Abril '!C97+'Mayo '!C97+Junio!C97+Julio!C97+Agosto!C97+Septiembre!C97+'Octubre '!C97+Noviembre!C97+'Diciembre '!C97</f>
        <v>0</v>
      </c>
      <c r="D97" s="27">
        <f>+Enero!D97+Febrero!D97+MARZO!D97+'Abril '!D97+'Mayo '!D97+Junio!D97+Julio!D97+Agosto!D97+Septiembre!D97+'Octubre '!D97+Noviembre!D97+'Diciembre '!D97</f>
        <v>0</v>
      </c>
      <c r="E97" s="27">
        <f>+Enero!E97+Febrero!E97+MARZO!E97+'Abril '!E97+'Mayo '!E97+Junio!E97+Julio!E97+Agosto!E97+Septiembre!E97+'Octubre '!E97+Noviembre!E97+'Diciembre '!E97</f>
        <v>0</v>
      </c>
      <c r="F97" s="277"/>
      <c r="G97" s="42"/>
      <c r="H97" s="42"/>
      <c r="I97" s="42"/>
      <c r="J97" s="42"/>
      <c r="K97" s="42"/>
      <c r="L97" s="42"/>
      <c r="M97" s="42"/>
      <c r="N97" s="42"/>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4"/>
      <c r="AT97" s="44"/>
      <c r="AU97" s="44"/>
    </row>
    <row r="98" spans="1:47" x14ac:dyDescent="0.2">
      <c r="A98" s="112" t="s">
        <v>55</v>
      </c>
      <c r="B98" s="27">
        <f>+Enero!B98+Febrero!B98+MARZO!B98+'Abril '!B98+'Mayo '!B98+Junio!B98+Julio!B98+Agosto!B98+Septiembre!B98+'Octubre '!B98+Noviembre!B98+'Diciembre '!B98</f>
        <v>0</v>
      </c>
      <c r="C98" s="27">
        <f>+Enero!C98+Febrero!C98+MARZO!C98+'Abril '!C98+'Mayo '!C98+Junio!C98+Julio!C98+Agosto!C98+Septiembre!C98+'Octubre '!C98+Noviembre!C98+'Diciembre '!C98</f>
        <v>0</v>
      </c>
      <c r="D98" s="27">
        <f>+Enero!D98+Febrero!D98+MARZO!D98+'Abril '!D98+'Mayo '!D98+Junio!D98+Julio!D98+Agosto!D98+Septiembre!D98+'Octubre '!D98+Noviembre!D98+'Diciembre '!D98</f>
        <v>0</v>
      </c>
      <c r="E98" s="27">
        <f>+Enero!E98+Febrero!E98+MARZO!E98+'Abril '!E98+'Mayo '!E98+Junio!E98+Julio!E98+Agosto!E98+Septiembre!E98+'Octubre '!E98+Noviembre!E98+'Diciembre '!E98</f>
        <v>0</v>
      </c>
      <c r="F98" s="277"/>
      <c r="G98" s="42"/>
      <c r="H98" s="42"/>
      <c r="I98" s="42"/>
      <c r="J98" s="42"/>
      <c r="K98" s="42"/>
      <c r="L98" s="42"/>
      <c r="M98" s="42"/>
      <c r="N98" s="42"/>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4"/>
      <c r="AT98" s="44"/>
      <c r="AU98" s="44"/>
    </row>
    <row r="99" spans="1:47" x14ac:dyDescent="0.2">
      <c r="A99" s="113" t="s">
        <v>60</v>
      </c>
      <c r="B99" s="27">
        <f>+Enero!B99+Febrero!B99+MARZO!B99+'Abril '!B99+'Mayo '!B99+Junio!B99+Julio!B99+Agosto!B99+Septiembre!B99+'Octubre '!B99+Noviembre!B99+'Diciembre '!B99</f>
        <v>0</v>
      </c>
      <c r="C99" s="27">
        <f>+Enero!C99+Febrero!C99+MARZO!C99+'Abril '!C99+'Mayo '!C99+Junio!C99+Julio!C99+Agosto!C99+Septiembre!C99+'Octubre '!C99+Noviembre!C99+'Diciembre '!C99</f>
        <v>0</v>
      </c>
      <c r="D99" s="27">
        <f>+Enero!D99+Febrero!D99+MARZO!D99+'Abril '!D99+'Mayo '!D99+Junio!D99+Julio!D99+Agosto!D99+Septiembre!D99+'Octubre '!D99+Noviembre!D99+'Diciembre '!D99</f>
        <v>0</v>
      </c>
      <c r="E99" s="27">
        <f>+Enero!E99+Febrero!E99+MARZO!E99+'Abril '!E99+'Mayo '!E99+Junio!E99+Julio!E99+Agosto!E99+Septiembre!E99+'Octubre '!E99+Noviembre!E99+'Diciembre '!E99</f>
        <v>0</v>
      </c>
      <c r="F99" s="277"/>
      <c r="G99" s="42"/>
      <c r="H99" s="42"/>
      <c r="I99" s="42"/>
      <c r="J99" s="42"/>
      <c r="K99" s="42"/>
      <c r="L99" s="42"/>
      <c r="M99" s="42"/>
      <c r="N99" s="42"/>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4"/>
      <c r="AT99" s="44"/>
      <c r="AU99" s="44"/>
    </row>
    <row r="100" spans="1:47" x14ac:dyDescent="0.2">
      <c r="A100" s="91" t="s">
        <v>1</v>
      </c>
      <c r="B100" s="271">
        <f>SUM(B95:B99)</f>
        <v>0</v>
      </c>
      <c r="C100" s="271">
        <f>SUM(C95:C99)</f>
        <v>0</v>
      </c>
      <c r="D100" s="271">
        <f>SUM(D95:D99)</f>
        <v>0</v>
      </c>
      <c r="E100" s="271">
        <f>SUM(E95:E99)</f>
        <v>0</v>
      </c>
      <c r="F100" s="277"/>
      <c r="G100" s="42"/>
      <c r="H100" s="42"/>
      <c r="I100" s="42"/>
      <c r="J100" s="42"/>
      <c r="K100" s="42"/>
      <c r="L100" s="42"/>
      <c r="M100" s="42"/>
      <c r="N100" s="42"/>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4"/>
      <c r="AT100" s="44"/>
      <c r="AU100" s="44"/>
    </row>
    <row r="101" spans="1:47" x14ac:dyDescent="0.2">
      <c r="A101" s="99" t="s">
        <v>140</v>
      </c>
      <c r="B101" s="114"/>
      <c r="C101" s="115"/>
      <c r="D101" s="42"/>
      <c r="E101" s="42"/>
      <c r="F101" s="42"/>
      <c r="G101" s="42"/>
      <c r="H101" s="42"/>
      <c r="I101" s="42"/>
      <c r="J101" s="42"/>
      <c r="K101" s="42"/>
      <c r="L101" s="42"/>
      <c r="M101" s="42"/>
      <c r="N101" s="42"/>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4"/>
      <c r="AT101" s="44"/>
      <c r="AU101" s="44"/>
    </row>
    <row r="102" spans="1:47" ht="21" x14ac:dyDescent="0.2">
      <c r="A102" s="109" t="s">
        <v>49</v>
      </c>
      <c r="B102" s="103" t="s">
        <v>57</v>
      </c>
      <c r="C102" s="103" t="s">
        <v>58</v>
      </c>
      <c r="D102" s="103" t="s">
        <v>59</v>
      </c>
      <c r="E102" s="103" t="s">
        <v>13</v>
      </c>
      <c r="F102" s="42"/>
      <c r="G102" s="42"/>
      <c r="H102" s="42"/>
      <c r="I102" s="42"/>
      <c r="J102" s="42"/>
      <c r="K102" s="42"/>
      <c r="L102" s="42"/>
      <c r="M102" s="42"/>
      <c r="N102" s="42"/>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4"/>
      <c r="AT102" s="44"/>
      <c r="AU102" s="44"/>
    </row>
    <row r="103" spans="1:47" x14ac:dyDescent="0.2">
      <c r="A103" s="111" t="s">
        <v>52</v>
      </c>
      <c r="B103" s="27">
        <f>+Enero!B103+Febrero!B103+MARZO!B103+'Abril '!B103+'Mayo '!B103+Junio!B103+Julio!B103+Agosto!B103+Septiembre!B103+'Octubre '!B103+Noviembre!B103+'Diciembre '!B103</f>
        <v>0</v>
      </c>
      <c r="C103" s="27">
        <f>+Enero!C103+Febrero!C103+MARZO!C103+'Abril '!C103+'Mayo '!C103+Junio!C103+Julio!C103+Agosto!C103+Septiembre!C103+'Octubre '!C103+Noviembre!C103+'Diciembre '!C103</f>
        <v>0</v>
      </c>
      <c r="D103" s="27">
        <f>+Enero!D103+Febrero!D103+MARZO!D103+'Abril '!D103+'Mayo '!D103+Junio!D103+Julio!D103+Agosto!D103+Septiembre!D103+'Octubre '!D103+Noviembre!D103+'Diciembre '!D103</f>
        <v>0</v>
      </c>
      <c r="E103" s="27">
        <f>+Enero!E103+Febrero!E103+MARZO!E103+'Abril '!E103+'Mayo '!E103+Junio!E103+Julio!E103+Agosto!E103+Septiembre!E103+'Octubre '!E103+Noviembre!E103+'Diciembre '!E103</f>
        <v>0</v>
      </c>
      <c r="F103" s="277"/>
      <c r="G103" s="42"/>
      <c r="H103" s="42"/>
      <c r="I103" s="42"/>
      <c r="J103" s="42"/>
      <c r="K103" s="42"/>
      <c r="L103" s="42"/>
      <c r="M103" s="42"/>
      <c r="N103" s="42"/>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4"/>
      <c r="AT103" s="44"/>
      <c r="AU103" s="44"/>
    </row>
    <row r="104" spans="1:47" x14ac:dyDescent="0.2">
      <c r="A104" s="112" t="s">
        <v>53</v>
      </c>
      <c r="B104" s="27">
        <f>+Enero!B104+Febrero!B104+MARZO!B104+'Abril '!B104+'Mayo '!B104+Junio!B104+Julio!B104+Agosto!B104+Septiembre!B104+'Octubre '!B104+Noviembre!B104+'Diciembre '!B104</f>
        <v>0</v>
      </c>
      <c r="C104" s="27">
        <f>+Enero!C104+Febrero!C104+MARZO!C104+'Abril '!C104+'Mayo '!C104+Junio!C104+Julio!C104+Agosto!C104+Septiembre!C104+'Octubre '!C104+Noviembre!C104+'Diciembre '!C104</f>
        <v>0</v>
      </c>
      <c r="D104" s="27">
        <f>+Enero!D104+Febrero!D104+MARZO!D104+'Abril '!D104+'Mayo '!D104+Junio!D104+Julio!D104+Agosto!D104+Septiembre!D104+'Octubre '!D104+Noviembre!D104+'Diciembre '!D104</f>
        <v>0</v>
      </c>
      <c r="E104" s="27">
        <f>+Enero!E104+Febrero!E104+MARZO!E104+'Abril '!E104+'Mayo '!E104+Junio!E104+Julio!E104+Agosto!E104+Septiembre!E104+'Octubre '!E104+Noviembre!E104+'Diciembre '!E104</f>
        <v>0</v>
      </c>
      <c r="F104" s="277"/>
      <c r="G104" s="42"/>
      <c r="H104" s="42"/>
      <c r="I104" s="42"/>
      <c r="J104" s="42"/>
      <c r="K104" s="42"/>
      <c r="L104" s="42"/>
      <c r="M104" s="42"/>
      <c r="N104" s="42"/>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4"/>
      <c r="AT104" s="44"/>
      <c r="AU104" s="44"/>
    </row>
    <row r="105" spans="1:47" x14ac:dyDescent="0.2">
      <c r="A105" s="112" t="s">
        <v>54</v>
      </c>
      <c r="B105" s="27">
        <f>+Enero!B105+Febrero!B105+MARZO!B105+'Abril '!B105+'Mayo '!B105+Junio!B105+Julio!B105+Agosto!B105+Septiembre!B105+'Octubre '!B105+Noviembre!B105+'Diciembre '!B105</f>
        <v>0</v>
      </c>
      <c r="C105" s="27">
        <f>+Enero!C105+Febrero!C105+MARZO!C105+'Abril '!C105+'Mayo '!C105+Junio!C105+Julio!C105+Agosto!C105+Septiembre!C105+'Octubre '!C105+Noviembre!C105+'Diciembre '!C105</f>
        <v>0</v>
      </c>
      <c r="D105" s="27">
        <f>+Enero!D105+Febrero!D105+MARZO!D105+'Abril '!D105+'Mayo '!D105+Junio!D105+Julio!D105+Agosto!D105+Septiembre!D105+'Octubre '!D105+Noviembre!D105+'Diciembre '!D105</f>
        <v>0</v>
      </c>
      <c r="E105" s="27">
        <f>+Enero!E105+Febrero!E105+MARZO!E105+'Abril '!E105+'Mayo '!E105+Junio!E105+Julio!E105+Agosto!E105+Septiembre!E105+'Octubre '!E105+Noviembre!E105+'Diciembre '!E105</f>
        <v>0</v>
      </c>
      <c r="F105" s="277"/>
      <c r="G105" s="42"/>
      <c r="H105" s="42"/>
      <c r="I105" s="42"/>
      <c r="J105" s="42"/>
      <c r="K105" s="42"/>
      <c r="L105" s="42"/>
      <c r="M105" s="42"/>
      <c r="N105" s="42"/>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4"/>
      <c r="AT105" s="44"/>
      <c r="AU105" s="44"/>
    </row>
    <row r="106" spans="1:47" x14ac:dyDescent="0.2">
      <c r="A106" s="112" t="s">
        <v>55</v>
      </c>
      <c r="B106" s="27">
        <f>+Enero!B106+Febrero!B106+MARZO!B106+'Abril '!B106+'Mayo '!B106+Junio!B106+Julio!B106+Agosto!B106+Septiembre!B106+'Octubre '!B106+Noviembre!B106+'Diciembre '!B106</f>
        <v>0</v>
      </c>
      <c r="C106" s="27">
        <f>+Enero!C106+Febrero!C106+MARZO!C106+'Abril '!C106+'Mayo '!C106+Junio!C106+Julio!C106+Agosto!C106+Septiembre!C106+'Octubre '!C106+Noviembre!C106+'Diciembre '!C106</f>
        <v>0</v>
      </c>
      <c r="D106" s="27">
        <f>+Enero!D106+Febrero!D106+MARZO!D106+'Abril '!D106+'Mayo '!D106+Junio!D106+Julio!D106+Agosto!D106+Septiembre!D106+'Octubre '!D106+Noviembre!D106+'Diciembre '!D106</f>
        <v>0</v>
      </c>
      <c r="E106" s="27">
        <f>+Enero!E106+Febrero!E106+MARZO!E106+'Abril '!E106+'Mayo '!E106+Junio!E106+Julio!E106+Agosto!E106+Septiembre!E106+'Octubre '!E106+Noviembre!E106+'Diciembre '!E106</f>
        <v>0</v>
      </c>
      <c r="F106" s="277"/>
      <c r="G106" s="42"/>
      <c r="H106" s="42"/>
      <c r="I106" s="42"/>
      <c r="J106" s="42"/>
      <c r="K106" s="42"/>
      <c r="L106" s="42"/>
      <c r="M106" s="42"/>
      <c r="N106" s="42"/>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4"/>
      <c r="AT106" s="44"/>
      <c r="AU106" s="44"/>
    </row>
    <row r="107" spans="1:47" x14ac:dyDescent="0.2">
      <c r="A107" s="113" t="s">
        <v>60</v>
      </c>
      <c r="B107" s="27">
        <f>+Enero!B107+Febrero!B107+MARZO!B107+'Abril '!B107+'Mayo '!B107+Junio!B107+Julio!B107+Agosto!B107+Septiembre!B107+'Octubre '!B107+Noviembre!B107+'Diciembre '!B107</f>
        <v>0</v>
      </c>
      <c r="C107" s="27">
        <f>+Enero!C107+Febrero!C107+MARZO!C107+'Abril '!C107+'Mayo '!C107+Junio!C107+Julio!C107+Agosto!C107+Septiembre!C107+'Octubre '!C107+Noviembre!C107+'Diciembre '!C107</f>
        <v>0</v>
      </c>
      <c r="D107" s="27">
        <f>+Enero!D107+Febrero!D107+MARZO!D107+'Abril '!D107+'Mayo '!D107+Junio!D107+Julio!D107+Agosto!D107+Septiembre!D107+'Octubre '!D107+Noviembre!D107+'Diciembre '!D107</f>
        <v>0</v>
      </c>
      <c r="E107" s="27">
        <f>+Enero!E107+Febrero!E107+MARZO!E107+'Abril '!E107+'Mayo '!E107+Junio!E107+Julio!E107+Agosto!E107+Septiembre!E107+'Octubre '!E107+Noviembre!E107+'Diciembre '!E107</f>
        <v>0</v>
      </c>
      <c r="F107" s="277"/>
      <c r="G107" s="42"/>
      <c r="H107" s="42"/>
      <c r="I107" s="42"/>
      <c r="J107" s="42"/>
      <c r="K107" s="42"/>
      <c r="L107" s="42"/>
      <c r="M107" s="42"/>
      <c r="N107" s="42"/>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4"/>
      <c r="AT107" s="44"/>
      <c r="AU107" s="44"/>
    </row>
    <row r="108" spans="1:47" x14ac:dyDescent="0.2">
      <c r="A108" s="91" t="s">
        <v>1</v>
      </c>
      <c r="B108" s="271">
        <f>SUM(B103:B107)</f>
        <v>0</v>
      </c>
      <c r="C108" s="271">
        <f>SUM(C103:C107)</f>
        <v>0</v>
      </c>
      <c r="D108" s="271">
        <f>SUM(D103:D107)</f>
        <v>0</v>
      </c>
      <c r="E108" s="271">
        <f>SUM(E103:E107)</f>
        <v>0</v>
      </c>
      <c r="F108" s="277"/>
      <c r="G108" s="42"/>
      <c r="H108" s="42"/>
      <c r="I108" s="42"/>
      <c r="J108" s="42"/>
      <c r="K108" s="42"/>
      <c r="L108" s="42"/>
      <c r="M108" s="42"/>
      <c r="N108" s="42"/>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4"/>
      <c r="AT108" s="44"/>
      <c r="AU108" s="44"/>
    </row>
    <row r="109" spans="1:47" x14ac:dyDescent="0.2">
      <c r="A109" s="99" t="s">
        <v>141</v>
      </c>
      <c r="B109" s="114"/>
      <c r="C109" s="115"/>
      <c r="D109" s="42"/>
      <c r="E109" s="42"/>
      <c r="F109" s="42"/>
      <c r="G109" s="43"/>
      <c r="H109" s="43"/>
      <c r="I109" s="43"/>
      <c r="J109" s="43"/>
      <c r="K109" s="42"/>
      <c r="L109" s="42"/>
      <c r="M109" s="42"/>
      <c r="N109" s="42"/>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4"/>
      <c r="AT109" s="44"/>
      <c r="AU109" s="44"/>
    </row>
    <row r="110" spans="1:47" x14ac:dyDescent="0.2">
      <c r="A110" s="1138" t="s">
        <v>61</v>
      </c>
      <c r="B110" s="1139"/>
      <c r="C110" s="1134" t="s">
        <v>1</v>
      </c>
      <c r="D110" s="1136" t="s">
        <v>33</v>
      </c>
      <c r="E110" s="1137"/>
      <c r="F110" s="1137"/>
      <c r="G110" s="1100" t="s">
        <v>34</v>
      </c>
      <c r="H110" s="43"/>
      <c r="I110" s="43"/>
      <c r="J110" s="43"/>
      <c r="K110" s="42"/>
      <c r="L110" s="42"/>
      <c r="M110" s="42"/>
      <c r="N110" s="42"/>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4"/>
      <c r="AT110" s="44"/>
      <c r="AU110" s="44"/>
    </row>
    <row r="111" spans="1:47" ht="21" x14ac:dyDescent="0.2">
      <c r="A111" s="1140"/>
      <c r="B111" s="1141"/>
      <c r="C111" s="1135"/>
      <c r="D111" s="184" t="s">
        <v>35</v>
      </c>
      <c r="E111" s="184" t="s">
        <v>36</v>
      </c>
      <c r="F111" s="184" t="s">
        <v>37</v>
      </c>
      <c r="G111" s="1102"/>
      <c r="H111" s="42"/>
      <c r="I111" s="42"/>
      <c r="J111" s="42"/>
      <c r="K111" s="42"/>
      <c r="L111" s="42"/>
      <c r="M111" s="42"/>
      <c r="N111" s="42"/>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4"/>
      <c r="AT111" s="44"/>
      <c r="AU111" s="44"/>
    </row>
    <row r="112" spans="1:47" x14ac:dyDescent="0.2">
      <c r="A112" s="1124" t="s">
        <v>62</v>
      </c>
      <c r="B112" s="1125"/>
      <c r="C112" s="271">
        <f>SUM(D112:G112)</f>
        <v>0</v>
      </c>
      <c r="D112" s="4">
        <f>+Enero!D112+Febrero!D112+MARZO!D112+'Abril '!D112+'Mayo '!D112+Junio!D112+Julio!D112+Agosto!D112+Septiembre!D112+'Octubre '!D112+Noviembre!D112+'Diciembre '!D112</f>
        <v>0</v>
      </c>
      <c r="E112" s="4">
        <f>+Enero!E112+Febrero!E112+MARZO!E112+'Abril '!E112+'Mayo '!E112+Junio!E112+Julio!E112+Agosto!E112+Septiembre!E112+'Octubre '!E112+Noviembre!E112+'Diciembre '!E112</f>
        <v>0</v>
      </c>
      <c r="F112" s="4">
        <f>+Enero!F112+Febrero!F112+MARZO!F112+'Abril '!F112+'Mayo '!F112+Junio!F112+Julio!F112+Agosto!F112+Septiembre!F112+'Octubre '!F112+Noviembre!F112+'Diciembre '!F112</f>
        <v>0</v>
      </c>
      <c r="G112" s="4">
        <f>+Enero!G112+Febrero!G112+MARZO!G112+'Abril '!G112+'Mayo '!G112+Junio!G112+Julio!G112+Agosto!G112+Septiembre!G112+'Octubre '!G112+Noviembre!G112+'Diciembre '!G112</f>
        <v>0</v>
      </c>
      <c r="H112" s="277"/>
      <c r="I112" s="42"/>
      <c r="J112" s="42"/>
      <c r="K112" s="42"/>
      <c r="L112" s="42"/>
      <c r="M112" s="42"/>
      <c r="N112" s="42"/>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4"/>
      <c r="AT112" s="44"/>
      <c r="AU112" s="44"/>
    </row>
    <row r="113" spans="1:47" x14ac:dyDescent="0.2">
      <c r="A113" s="1126" t="s">
        <v>63</v>
      </c>
      <c r="B113" s="1127"/>
      <c r="C113" s="198">
        <f>SUM(D113:G113)</f>
        <v>0</v>
      </c>
      <c r="D113" s="4">
        <f>+Enero!D113+Febrero!D113+MARZO!D113+'Abril '!D113+'Mayo '!D113+Junio!D113+Julio!D113+Agosto!D113+Septiembre!D113+'Octubre '!D113+Noviembre!D113+'Diciembre '!D113</f>
        <v>0</v>
      </c>
      <c r="E113" s="4">
        <f>+Enero!E113+Febrero!E113+MARZO!E113+'Abril '!E113+'Mayo '!E113+Junio!E113+Julio!E113+Agosto!E113+Septiembre!E113+'Octubre '!E113+Noviembre!E113+'Diciembre '!E113</f>
        <v>0</v>
      </c>
      <c r="F113" s="4">
        <f>+Enero!F113+Febrero!F113+MARZO!F113+'Abril '!F113+'Mayo '!F113+Junio!F113+Julio!F113+Agosto!F113+Septiembre!F113+'Octubre '!F113+Noviembre!F113+'Diciembre '!F113</f>
        <v>0</v>
      </c>
      <c r="G113" s="4">
        <f>+Enero!G113+Febrero!G113+MARZO!G113+'Abril '!G113+'Mayo '!G113+Junio!G113+Julio!G113+Agosto!G113+Septiembre!G113+'Octubre '!G113+Noviembre!G113+'Diciembre '!G113</f>
        <v>0</v>
      </c>
      <c r="H113" s="277"/>
      <c r="I113" s="42"/>
      <c r="J113" s="42"/>
      <c r="K113" s="42"/>
      <c r="L113" s="42"/>
      <c r="M113" s="42"/>
      <c r="N113" s="42"/>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4"/>
      <c r="AT113" s="44"/>
      <c r="AU113" s="44"/>
    </row>
    <row r="114" spans="1:47" ht="15" x14ac:dyDescent="0.2">
      <c r="A114" s="272" t="s">
        <v>142</v>
      </c>
      <c r="B114" s="191"/>
      <c r="C114" s="191"/>
      <c r="D114" s="191"/>
      <c r="E114" s="42"/>
      <c r="F114" s="42"/>
      <c r="G114" s="42"/>
      <c r="H114" s="42"/>
      <c r="I114" s="42"/>
      <c r="J114" s="42"/>
      <c r="K114" s="42"/>
      <c r="L114" s="42"/>
      <c r="M114" s="42"/>
      <c r="N114" s="42"/>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4"/>
      <c r="AT114" s="44"/>
      <c r="AU114" s="44"/>
    </row>
    <row r="115" spans="1:47" x14ac:dyDescent="0.2">
      <c r="A115" s="1128" t="s">
        <v>64</v>
      </c>
      <c r="B115" s="1129"/>
      <c r="C115" s="1130"/>
      <c r="D115" s="1134" t="s">
        <v>1</v>
      </c>
      <c r="E115" s="1136" t="s">
        <v>33</v>
      </c>
      <c r="F115" s="1137"/>
      <c r="G115" s="1137"/>
      <c r="H115" s="1100" t="s">
        <v>34</v>
      </c>
      <c r="I115" s="42"/>
      <c r="J115" s="42"/>
      <c r="K115" s="42"/>
      <c r="L115" s="42"/>
      <c r="M115" s="42"/>
      <c r="N115" s="42"/>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4"/>
      <c r="AT115" s="44"/>
      <c r="AU115" s="44"/>
    </row>
    <row r="116" spans="1:47" ht="31.5" x14ac:dyDescent="0.2">
      <c r="A116" s="1131"/>
      <c r="B116" s="1132"/>
      <c r="C116" s="1133"/>
      <c r="D116" s="1135"/>
      <c r="E116" s="184" t="s">
        <v>35</v>
      </c>
      <c r="F116" s="184" t="s">
        <v>36</v>
      </c>
      <c r="G116" s="184" t="s">
        <v>37</v>
      </c>
      <c r="H116" s="1102"/>
      <c r="I116" s="42"/>
      <c r="J116" s="42"/>
      <c r="K116" s="42"/>
      <c r="L116" s="42"/>
      <c r="M116" s="42"/>
      <c r="N116" s="42"/>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4"/>
      <c r="AT116" s="44"/>
      <c r="AU116" s="44"/>
    </row>
    <row r="117" spans="1:47" x14ac:dyDescent="0.2">
      <c r="A117" s="116" t="s">
        <v>143</v>
      </c>
      <c r="B117" s="117"/>
      <c r="C117" s="118"/>
      <c r="D117" s="271">
        <f>SUM(E117:H117)</f>
        <v>0</v>
      </c>
      <c r="E117" s="4">
        <f>+Enero!E117+Febrero!E117+MARZO!E117+'Abril '!E117+'Mayo '!E117+Junio!E117+Julio!E117+Agosto!E117+Septiembre!E117+'Octubre '!E117+Noviembre!E117+'Diciembre '!E117</f>
        <v>0</v>
      </c>
      <c r="F117" s="4">
        <f>+Enero!F117+Febrero!F117+MARZO!F117+'Abril '!F117+'Mayo '!F117+Junio!F117+Julio!F117+Agosto!F117+Septiembre!F117+'Octubre '!F117+Noviembre!F117+'Diciembre '!F117</f>
        <v>0</v>
      </c>
      <c r="G117" s="4">
        <f>+Enero!G117+Febrero!G117+MARZO!G117+'Abril '!G117+'Mayo '!G117+Junio!G117+Julio!G117+Agosto!G117+Septiembre!G117+'Octubre '!G117+Noviembre!G117+'Diciembre '!G117</f>
        <v>0</v>
      </c>
      <c r="H117" s="4">
        <f>+Enero!H117+Febrero!H117+MARZO!H117+'Abril '!H117+'Mayo '!H117+Junio!H117+Julio!H117+Agosto!H117+Septiembre!H117+'Octubre '!H117+Noviembre!H117+'Diciembre '!H117</f>
        <v>0</v>
      </c>
      <c r="I117" s="277"/>
      <c r="J117" s="42"/>
      <c r="K117" s="42"/>
      <c r="L117" s="42"/>
      <c r="M117" s="42"/>
      <c r="N117" s="42"/>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4"/>
      <c r="AT117" s="44"/>
      <c r="AU117" s="44"/>
    </row>
    <row r="118" spans="1:47" x14ac:dyDescent="0.2">
      <c r="A118" s="116" t="s">
        <v>144</v>
      </c>
      <c r="B118" s="117"/>
      <c r="C118" s="278"/>
      <c r="D118" s="271">
        <f>SUM(E118:H118)</f>
        <v>0</v>
      </c>
      <c r="E118" s="4">
        <f>+Enero!E118+Febrero!E118+MARZO!E118+'Abril '!E118+'Mayo '!E118+Junio!E118+Julio!E118+Agosto!E118+Septiembre!E118+'Octubre '!E118+Noviembre!E118+'Diciembre '!E118</f>
        <v>0</v>
      </c>
      <c r="F118" s="4">
        <f>+Enero!F118+Febrero!F118+MARZO!F118+'Abril '!F118+'Mayo '!F118+Junio!F118+Julio!F118+Agosto!F118+Septiembre!F118+'Octubre '!F118+Noviembre!F118+'Diciembre '!F118</f>
        <v>0</v>
      </c>
      <c r="G118" s="4">
        <f>+Enero!G118+Febrero!G118+MARZO!G118+'Abril '!G118+'Mayo '!G118+Junio!G118+Julio!G118+Agosto!G118+Septiembre!G118+'Octubre '!G118+Noviembre!G118+'Diciembre '!G118</f>
        <v>0</v>
      </c>
      <c r="H118" s="4">
        <f>+Enero!H118+Febrero!H118+MARZO!H118+'Abril '!H118+'Mayo '!H118+Junio!H118+Julio!H118+Agosto!H118+Septiembre!H118+'Octubre '!H118+Noviembre!H118+'Diciembre '!H118</f>
        <v>0</v>
      </c>
      <c r="I118" s="277"/>
      <c r="J118" s="42"/>
      <c r="K118" s="42"/>
      <c r="L118" s="42"/>
      <c r="M118" s="42"/>
      <c r="N118" s="42"/>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4"/>
      <c r="AT118" s="44"/>
      <c r="AU118" s="44"/>
    </row>
    <row r="119" spans="1:47" x14ac:dyDescent="0.2">
      <c r="A119" s="50" t="s">
        <v>145</v>
      </c>
      <c r="B119" s="120"/>
      <c r="C119" s="279"/>
      <c r="D119" s="121"/>
      <c r="E119" s="280"/>
      <c r="F119" s="281"/>
      <c r="G119" s="282"/>
      <c r="H119" s="283"/>
      <c r="I119" s="284"/>
      <c r="J119" s="284"/>
      <c r="K119" s="284"/>
      <c r="L119" s="285"/>
    </row>
    <row r="120" spans="1:47" x14ac:dyDescent="0.2">
      <c r="A120" s="1114" t="s">
        <v>65</v>
      </c>
      <c r="B120" s="1167" t="s">
        <v>1</v>
      </c>
      <c r="C120" s="1176" t="s">
        <v>66</v>
      </c>
      <c r="D120" s="1176"/>
      <c r="E120" s="1176"/>
      <c r="F120" s="1176" t="s">
        <v>67</v>
      </c>
      <c r="G120" s="1153" t="s">
        <v>68</v>
      </c>
      <c r="H120" s="1156" t="s">
        <v>33</v>
      </c>
      <c r="I120" s="1162"/>
      <c r="J120" s="1162"/>
      <c r="K120" s="1157" t="s">
        <v>13</v>
      </c>
      <c r="L120" s="1163" t="s">
        <v>146</v>
      </c>
    </row>
    <row r="121" spans="1:47" ht="60.75" customHeight="1" x14ac:dyDescent="0.2">
      <c r="A121" s="1142"/>
      <c r="B121" s="1168"/>
      <c r="C121" s="122" t="s">
        <v>147</v>
      </c>
      <c r="D121" s="102" t="s">
        <v>148</v>
      </c>
      <c r="E121" s="132" t="s">
        <v>149</v>
      </c>
      <c r="F121" s="1176"/>
      <c r="G121" s="1153"/>
      <c r="H121" s="41" t="s">
        <v>35</v>
      </c>
      <c r="I121" s="184" t="s">
        <v>36</v>
      </c>
      <c r="J121" s="184" t="s">
        <v>37</v>
      </c>
      <c r="K121" s="1157"/>
      <c r="L121" s="1164"/>
    </row>
    <row r="122" spans="1:47" x14ac:dyDescent="0.2">
      <c r="A122" s="123" t="s">
        <v>104</v>
      </c>
      <c r="B122" s="286">
        <f>SUM(C122:G122)</f>
        <v>0</v>
      </c>
      <c r="C122" s="29">
        <f>+Enero!C122+Febrero!C122+MARZO!C122+'Abril '!C122+'Mayo '!C122+Junio!C122+Julio!C122+Agosto!C122+Septiembre!C122+'Octubre '!C122+Noviembre!C122+'Diciembre '!C122</f>
        <v>0</v>
      </c>
      <c r="D122" s="29">
        <f>+Enero!D122+Febrero!D122+MARZO!D122+'Abril '!D122+'Mayo '!D122+Junio!D122+Julio!D122+Agosto!D122+Septiembre!D122+'Octubre '!D122+Noviembre!D122+'Diciembre '!D122</f>
        <v>0</v>
      </c>
      <c r="E122" s="29">
        <f>+Enero!E122+Febrero!E122+MARZO!E122+'Abril '!E122+'Mayo '!E122+Junio!E122+Julio!E122+Agosto!E122+Septiembre!E122+'Octubre '!E122+Noviembre!E122+'Diciembre '!E122</f>
        <v>0</v>
      </c>
      <c r="F122" s="29">
        <f>+Enero!F122+Febrero!F122+MARZO!F122+'Abril '!F122+'Mayo '!F122+Junio!F122+Julio!F122+Agosto!F122+Septiembre!F122+'Octubre '!F122+Noviembre!F122+'Diciembre '!F122</f>
        <v>0</v>
      </c>
      <c r="G122" s="29">
        <f>+Enero!G122+Febrero!G122+MARZO!G122+'Abril '!G122+'Mayo '!G122+Junio!G122+Julio!G122+Agosto!G122+Septiembre!G122+'Octubre '!G122+Noviembre!G122+'Diciembre '!G122</f>
        <v>0</v>
      </c>
      <c r="H122" s="29">
        <f>+Enero!H122+Febrero!H122+MARZO!H122+'Abril '!H122+'Mayo '!H122+Junio!H122+Julio!H122+Agosto!H122+Septiembre!H122+'Octubre '!H122+Noviembre!H122+'Diciembre '!H122</f>
        <v>0</v>
      </c>
      <c r="I122" s="29">
        <f>+Enero!I122+Febrero!I122+MARZO!I122+'Abril '!I122+'Mayo '!I122+Junio!I122+Julio!I122+Agosto!I122+Septiembre!I122+'Octubre '!I122+Noviembre!I122+'Diciembre '!I122</f>
        <v>0</v>
      </c>
      <c r="J122" s="29">
        <f>+Enero!J122+Febrero!J122+MARZO!J122+'Abril '!J122+'Mayo '!J122+Junio!J122+Julio!J122+Agosto!J122+Septiembre!J122+'Octubre '!J122+Noviembre!J122+'Diciembre '!J122</f>
        <v>0</v>
      </c>
      <c r="K122" s="29">
        <f>+Enero!K122+Febrero!K122+MARZO!K122+'Abril '!K122+'Mayo '!K122+Junio!K122+Julio!K122+Agosto!K122+Septiembre!K122+'Octubre '!K122+Noviembre!K122+'Diciembre '!K122</f>
        <v>0</v>
      </c>
      <c r="L122" s="29">
        <f>+Enero!L122+Febrero!L122+MARZO!L122+'Abril '!L122+'Mayo '!L122+Junio!L122+Julio!L122+Agosto!L122+Septiembre!L122+'Octubre '!L122+Noviembre!L122+'Diciembre '!L122</f>
        <v>0</v>
      </c>
      <c r="M122" s="194"/>
    </row>
    <row r="123" spans="1:47" x14ac:dyDescent="0.2">
      <c r="A123" s="125" t="s">
        <v>114</v>
      </c>
      <c r="B123" s="205">
        <f>SUM(C123:G123)</f>
        <v>0</v>
      </c>
      <c r="C123" s="29">
        <f>+Enero!C123+Febrero!C123+MARZO!C123+'Abril '!C123+'Mayo '!C123+Junio!C123+Julio!C123+Agosto!C123+Septiembre!C123+'Octubre '!C123+Noviembre!C123+'Diciembre '!C123</f>
        <v>0</v>
      </c>
      <c r="D123" s="29">
        <f>+Enero!D123+Febrero!D123+MARZO!D123+'Abril '!D123+'Mayo '!D123+Junio!D123+Julio!D123+Agosto!D123+Septiembre!D123+'Octubre '!D123+Noviembre!D123+'Diciembre '!D123</f>
        <v>0</v>
      </c>
      <c r="E123" s="29">
        <f>+Enero!E123+Febrero!E123+MARZO!E123+'Abril '!E123+'Mayo '!E123+Junio!E123+Julio!E123+Agosto!E123+Septiembre!E123+'Octubre '!E123+Noviembre!E123+'Diciembre '!E123</f>
        <v>0</v>
      </c>
      <c r="F123" s="29">
        <f>+Enero!F123+Febrero!F123+MARZO!F123+'Abril '!F123+'Mayo '!F123+Junio!F123+Julio!F123+Agosto!F123+Septiembre!F123+'Octubre '!F123+Noviembre!F123+'Diciembre '!F123</f>
        <v>0</v>
      </c>
      <c r="G123" s="29">
        <f>+Enero!G123+Febrero!G123+MARZO!G123+'Abril '!G123+'Mayo '!G123+Junio!G123+Julio!G123+Agosto!G123+Septiembre!G123+'Octubre '!G123+Noviembre!G123+'Diciembre '!G123</f>
        <v>0</v>
      </c>
      <c r="H123" s="29">
        <f>+Enero!H123+Febrero!H123+MARZO!H123+'Abril '!H123+'Mayo '!H123+Junio!H123+Julio!H123+Agosto!H123+Septiembre!H123+'Octubre '!H123+Noviembre!H123+'Diciembre '!H123</f>
        <v>0</v>
      </c>
      <c r="I123" s="29">
        <f>+Enero!I123+Febrero!I123+MARZO!I123+'Abril '!I123+'Mayo '!I123+Junio!I123+Julio!I123+Agosto!I123+Septiembre!I123+'Octubre '!I123+Noviembre!I123+'Diciembre '!I123</f>
        <v>0</v>
      </c>
      <c r="J123" s="29">
        <f>+Enero!J123+Febrero!J123+MARZO!J123+'Abril '!J123+'Mayo '!J123+Junio!J123+Julio!J123+Agosto!J123+Septiembre!J123+'Octubre '!J123+Noviembre!J123+'Diciembre '!J123</f>
        <v>0</v>
      </c>
      <c r="K123" s="29">
        <f>+Enero!K123+Febrero!K123+MARZO!K123+'Abril '!K123+'Mayo '!K123+Junio!K123+Julio!K123+Agosto!K123+Septiembre!K123+'Octubre '!K123+Noviembre!K123+'Diciembre '!K123</f>
        <v>0</v>
      </c>
      <c r="L123" s="29">
        <f>+Enero!L123+Febrero!L123+MARZO!L123+'Abril '!L123+'Mayo '!L123+Junio!L123+Julio!L123+Agosto!L123+Septiembre!L123+'Octubre '!L123+Noviembre!L123+'Diciembre '!L123</f>
        <v>0</v>
      </c>
      <c r="M123" s="194"/>
    </row>
    <row r="124" spans="1:47" x14ac:dyDescent="0.2">
      <c r="A124" s="127" t="s">
        <v>116</v>
      </c>
      <c r="B124" s="219">
        <f>SUM(C124:G124)</f>
        <v>0</v>
      </c>
      <c r="C124" s="29">
        <f>+Enero!C124+Febrero!C124+MARZO!C124+'Abril '!C124+'Mayo '!C124+Junio!C124+Julio!C124+Agosto!C124+Septiembre!C124+'Octubre '!C124+Noviembre!C124+'Diciembre '!C124</f>
        <v>0</v>
      </c>
      <c r="D124" s="29">
        <f>+Enero!D124+Febrero!D124+MARZO!D124+'Abril '!D124+'Mayo '!D124+Junio!D124+Julio!D124+Agosto!D124+Septiembre!D124+'Octubre '!D124+Noviembre!D124+'Diciembre '!D124</f>
        <v>0</v>
      </c>
      <c r="E124" s="29">
        <f>+Enero!E124+Febrero!E124+MARZO!E124+'Abril '!E124+'Mayo '!E124+Junio!E124+Julio!E124+Agosto!E124+Septiembre!E124+'Octubre '!E124+Noviembre!E124+'Diciembre '!E124</f>
        <v>0</v>
      </c>
      <c r="F124" s="29">
        <f>+Enero!F124+Febrero!F124+MARZO!F124+'Abril '!F124+'Mayo '!F124+Junio!F124+Julio!F124+Agosto!F124+Septiembre!F124+'Octubre '!F124+Noviembre!F124+'Diciembre '!F124</f>
        <v>0</v>
      </c>
      <c r="G124" s="29">
        <f>+Enero!G124+Febrero!G124+MARZO!G124+'Abril '!G124+'Mayo '!G124+Junio!G124+Julio!G124+Agosto!G124+Septiembre!G124+'Octubre '!G124+Noviembre!G124+'Diciembre '!G124</f>
        <v>0</v>
      </c>
      <c r="H124" s="29">
        <f>+Enero!H124+Febrero!H124+MARZO!H124+'Abril '!H124+'Mayo '!H124+Junio!H124+Julio!H124+Agosto!H124+Septiembre!H124+'Octubre '!H124+Noviembre!H124+'Diciembre '!H124</f>
        <v>0</v>
      </c>
      <c r="I124" s="29">
        <f>+Enero!I124+Febrero!I124+MARZO!I124+'Abril '!I124+'Mayo '!I124+Junio!I124+Julio!I124+Agosto!I124+Septiembre!I124+'Octubre '!I124+Noviembre!I124+'Diciembre '!I124</f>
        <v>0</v>
      </c>
      <c r="J124" s="29">
        <f>+Enero!J124+Febrero!J124+MARZO!J124+'Abril '!J124+'Mayo '!J124+Junio!J124+Julio!J124+Agosto!J124+Septiembre!J124+'Octubre '!J124+Noviembre!J124+'Diciembre '!J124</f>
        <v>0</v>
      </c>
      <c r="K124" s="29">
        <f>+Enero!K124+Febrero!K124+MARZO!K124+'Abril '!K124+'Mayo '!K124+Junio!K124+Julio!K124+Agosto!K124+Septiembre!K124+'Octubre '!K124+Noviembre!K124+'Diciembre '!K124</f>
        <v>0</v>
      </c>
      <c r="L124" s="29">
        <f>+Enero!L124+Febrero!L124+MARZO!L124+'Abril '!L124+'Mayo '!L124+Junio!L124+Julio!L124+Agosto!L124+Septiembre!L124+'Octubre '!L124+Noviembre!L124+'Diciembre '!L124</f>
        <v>0</v>
      </c>
      <c r="M124" s="194"/>
    </row>
    <row r="125" spans="1:47" ht="15" x14ac:dyDescent="0.2">
      <c r="A125" s="99" t="s">
        <v>150</v>
      </c>
      <c r="B125" s="191"/>
      <c r="C125" s="191"/>
      <c r="D125" s="191"/>
      <c r="E125" s="191"/>
      <c r="F125" s="191"/>
      <c r="G125" s="191"/>
      <c r="H125" s="191"/>
      <c r="I125" s="191"/>
      <c r="J125" s="191"/>
      <c r="K125" s="191"/>
      <c r="L125" s="191"/>
    </row>
    <row r="126" spans="1:47" ht="15" x14ac:dyDescent="0.2">
      <c r="A126" s="1165" t="s">
        <v>69</v>
      </c>
      <c r="B126" s="1167" t="s">
        <v>70</v>
      </c>
      <c r="C126" s="1169" t="s">
        <v>151</v>
      </c>
      <c r="D126" s="1170"/>
      <c r="E126" s="1171" t="s">
        <v>152</v>
      </c>
      <c r="F126" s="1170"/>
      <c r="G126" s="1171" t="s">
        <v>153</v>
      </c>
      <c r="H126" s="1170"/>
      <c r="I126" s="1171" t="s">
        <v>154</v>
      </c>
      <c r="J126" s="1170"/>
      <c r="K126" s="191"/>
      <c r="L126" s="191"/>
      <c r="M126" s="191"/>
      <c r="N126" s="42"/>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4"/>
      <c r="AT126" s="44"/>
      <c r="AU126" s="44"/>
    </row>
    <row r="127" spans="1:47" ht="15" x14ac:dyDescent="0.2">
      <c r="A127" s="1166"/>
      <c r="B127" s="1168"/>
      <c r="C127" s="186" t="s">
        <v>155</v>
      </c>
      <c r="D127" s="287" t="s">
        <v>156</v>
      </c>
      <c r="E127" s="132" t="s">
        <v>155</v>
      </c>
      <c r="F127" s="130" t="s">
        <v>156</v>
      </c>
      <c r="G127" s="131" t="s">
        <v>155</v>
      </c>
      <c r="H127" s="287" t="s">
        <v>156</v>
      </c>
      <c r="I127" s="132" t="s">
        <v>155</v>
      </c>
      <c r="J127" s="287" t="s">
        <v>156</v>
      </c>
      <c r="K127" s="191"/>
      <c r="L127" s="191"/>
      <c r="M127" s="191"/>
      <c r="N127" s="42"/>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4"/>
      <c r="AT127" s="44"/>
      <c r="AU127" s="44"/>
    </row>
    <row r="128" spans="1:47" ht="18.75" customHeight="1" x14ac:dyDescent="0.2">
      <c r="A128" s="1100" t="s">
        <v>157</v>
      </c>
      <c r="B128" s="123" t="s">
        <v>71</v>
      </c>
      <c r="C128" s="21">
        <f>+Enero!C128+Febrero!C128+MARZO!C128+'Abril '!C128+'Mayo '!C128+Junio!C128+Julio!C128+Agosto!C128+Septiembre!C128+'Octubre '!C128+Noviembre!C128+'Diciembre '!C128</f>
        <v>0</v>
      </c>
      <c r="D128" s="21">
        <f>+Enero!D128+Febrero!D128+MARZO!D128+'Abril '!D128+'Mayo '!D128+Junio!D128+Julio!D128+Agosto!D128+Septiembre!D128+'Octubre '!D128+Noviembre!D128+'Diciembre '!D128</f>
        <v>0</v>
      </c>
      <c r="E128" s="21">
        <f>+Enero!E128+Febrero!E128+MARZO!E128+'Abril '!E128+'Mayo '!E128+Junio!E128+Julio!E128+Agosto!E128+Septiembre!E128+'Octubre '!E128+Noviembre!E128+'Diciembre '!E128</f>
        <v>0</v>
      </c>
      <c r="F128" s="21">
        <f>+Enero!F128+Febrero!F128+MARZO!F128+'Abril '!F128+'Mayo '!F128+Junio!F128+Julio!F128+Agosto!F128+Septiembre!F128+'Octubre '!F128+Noviembre!F128+'Diciembre '!F128</f>
        <v>0</v>
      </c>
      <c r="G128" s="21">
        <f>+Enero!G128+Febrero!G128+MARZO!G128+'Abril '!G128+'Mayo '!G128+Junio!G128+Julio!G128+Agosto!G128+Septiembre!G128+'Octubre '!G128+Noviembre!G128+'Diciembre '!G128</f>
        <v>0</v>
      </c>
      <c r="H128" s="21">
        <f>+Enero!H128+Febrero!H128+MARZO!H128+'Abril '!H128+'Mayo '!H128+Junio!H128+Julio!H128+Agosto!H128+Septiembre!H128+'Octubre '!H128+Noviembre!H128+'Diciembre '!H128</f>
        <v>0</v>
      </c>
      <c r="I128" s="21">
        <f>+Enero!I128+Febrero!I128+MARZO!I128+'Abril '!I128+'Mayo '!I128+Junio!I128+Julio!I128+Agosto!I128+Septiembre!I128+'Octubre '!I128+Noviembre!I128+'Diciembre '!I128</f>
        <v>0</v>
      </c>
      <c r="J128" s="21">
        <f>+Enero!J128+Febrero!J128+MARZO!J128+'Abril '!J128+'Mayo '!J128+Junio!J128+Julio!J128+Agosto!J128+Septiembre!J128+'Octubre '!J128+Noviembre!J128+'Diciembre '!J128</f>
        <v>0</v>
      </c>
      <c r="K128" s="288"/>
      <c r="L128" s="191"/>
      <c r="M128" s="191"/>
      <c r="N128" s="42"/>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4"/>
      <c r="AT128" s="44"/>
      <c r="AU128" s="44"/>
    </row>
    <row r="129" spans="1:47" ht="21" customHeight="1" x14ac:dyDescent="0.2">
      <c r="A129" s="1101"/>
      <c r="B129" s="125" t="s">
        <v>72</v>
      </c>
      <c r="C129" s="21">
        <f>+Enero!C129+Febrero!C129+MARZO!C129+'Abril '!C129+'Mayo '!C129+Junio!C129+Julio!C129+Agosto!C129+Septiembre!C129+'Octubre '!C129+Noviembre!C129+'Diciembre '!C129</f>
        <v>0</v>
      </c>
      <c r="D129" s="21">
        <f>+Enero!D129+Febrero!D129+MARZO!D129+'Abril '!D129+'Mayo '!D129+Junio!D129+Julio!D129+Agosto!D129+Septiembre!D129+'Octubre '!D129+Noviembre!D129+'Diciembre '!D129</f>
        <v>0</v>
      </c>
      <c r="E129" s="21">
        <f>+Enero!E129+Febrero!E129+MARZO!E129+'Abril '!E129+'Mayo '!E129+Junio!E129+Julio!E129+Agosto!E129+Septiembre!E129+'Octubre '!E129+Noviembre!E129+'Diciembre '!E129</f>
        <v>0</v>
      </c>
      <c r="F129" s="21">
        <f>+Enero!F129+Febrero!F129+MARZO!F129+'Abril '!F129+'Mayo '!F129+Junio!F129+Julio!F129+Agosto!F129+Septiembre!F129+'Octubre '!F129+Noviembre!F129+'Diciembre '!F129</f>
        <v>0</v>
      </c>
      <c r="G129" s="21">
        <f>+Enero!G129+Febrero!G129+MARZO!G129+'Abril '!G129+'Mayo '!G129+Junio!G129+Julio!G129+Agosto!G129+Septiembre!G129+'Octubre '!G129+Noviembre!G129+'Diciembre '!G129</f>
        <v>0</v>
      </c>
      <c r="H129" s="21">
        <f>+Enero!H129+Febrero!H129+MARZO!H129+'Abril '!H129+'Mayo '!H129+Junio!H129+Julio!H129+Agosto!H129+Septiembre!H129+'Octubre '!H129+Noviembre!H129+'Diciembre '!H129</f>
        <v>0</v>
      </c>
      <c r="I129" s="21">
        <f>+Enero!I129+Febrero!I129+MARZO!I129+'Abril '!I129+'Mayo '!I129+Junio!I129+Julio!I129+Agosto!I129+Septiembre!I129+'Octubre '!I129+Noviembre!I129+'Diciembre '!I129</f>
        <v>0</v>
      </c>
      <c r="J129" s="21">
        <f>+Enero!J129+Febrero!J129+MARZO!J129+'Abril '!J129+'Mayo '!J129+Junio!J129+Julio!J129+Agosto!J129+Septiembre!J129+'Octubre '!J129+Noviembre!J129+'Diciembre '!J129</f>
        <v>0</v>
      </c>
      <c r="K129" s="288"/>
      <c r="L129" s="191"/>
      <c r="M129" s="191"/>
      <c r="N129" s="42"/>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4"/>
      <c r="AT129" s="44"/>
      <c r="AU129" s="44"/>
    </row>
    <row r="130" spans="1:47" ht="18.75" customHeight="1" x14ac:dyDescent="0.2">
      <c r="A130" s="1101"/>
      <c r="B130" s="125" t="s">
        <v>73</v>
      </c>
      <c r="C130" s="21">
        <f>+Enero!C130+Febrero!C130+MARZO!C130+'Abril '!C130+'Mayo '!C130+Junio!C130+Julio!C130+Agosto!C130+Septiembre!C130+'Octubre '!C130+Noviembre!C130+'Diciembre '!C130</f>
        <v>0</v>
      </c>
      <c r="D130" s="21">
        <f>+Enero!D130+Febrero!D130+MARZO!D130+'Abril '!D130+'Mayo '!D130+Junio!D130+Julio!D130+Agosto!D130+Septiembre!D130+'Octubre '!D130+Noviembre!D130+'Diciembre '!D130</f>
        <v>0</v>
      </c>
      <c r="E130" s="21">
        <f>+Enero!E130+Febrero!E130+MARZO!E130+'Abril '!E130+'Mayo '!E130+Junio!E130+Julio!E130+Agosto!E130+Septiembre!E130+'Octubre '!E130+Noviembre!E130+'Diciembre '!E130</f>
        <v>0</v>
      </c>
      <c r="F130" s="21">
        <f>+Enero!F130+Febrero!F130+MARZO!F130+'Abril '!F130+'Mayo '!F130+Junio!F130+Julio!F130+Agosto!F130+Septiembre!F130+'Octubre '!F130+Noviembre!F130+'Diciembre '!F130</f>
        <v>0</v>
      </c>
      <c r="G130" s="21">
        <f>+Enero!G130+Febrero!G130+MARZO!G130+'Abril '!G130+'Mayo '!G130+Junio!G130+Julio!G130+Agosto!G130+Septiembre!G130+'Octubre '!G130+Noviembre!G130+'Diciembre '!G130</f>
        <v>0</v>
      </c>
      <c r="H130" s="21">
        <f>+Enero!H130+Febrero!H130+MARZO!H130+'Abril '!H130+'Mayo '!H130+Junio!H130+Julio!H130+Agosto!H130+Septiembre!H130+'Octubre '!H130+Noviembre!H130+'Diciembre '!H130</f>
        <v>0</v>
      </c>
      <c r="I130" s="21">
        <f>+Enero!I130+Febrero!I130+MARZO!I130+'Abril '!I130+'Mayo '!I130+Junio!I130+Julio!I130+Agosto!I130+Septiembre!I130+'Octubre '!I130+Noviembre!I130+'Diciembre '!I130</f>
        <v>0</v>
      </c>
      <c r="J130" s="21">
        <f>+Enero!J130+Febrero!J130+MARZO!J130+'Abril '!J130+'Mayo '!J130+Junio!J130+Julio!J130+Agosto!J130+Septiembre!J130+'Octubre '!J130+Noviembre!J130+'Diciembre '!J130</f>
        <v>0</v>
      </c>
      <c r="K130" s="288"/>
      <c r="L130" s="191"/>
      <c r="M130" s="191"/>
      <c r="N130" s="42"/>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4"/>
      <c r="AT130" s="44"/>
      <c r="AU130" s="44"/>
    </row>
    <row r="131" spans="1:47" ht="18.75" customHeight="1" x14ac:dyDescent="0.2">
      <c r="A131" s="1102"/>
      <c r="B131" s="125" t="s">
        <v>74</v>
      </c>
      <c r="C131" s="21">
        <f>+Enero!C131+Febrero!C131+MARZO!C131+'Abril '!C131+'Mayo '!C131+Junio!C131+Julio!C131+Agosto!C131+Septiembre!C131+'Octubre '!C131+Noviembre!C131+'Diciembre '!C131</f>
        <v>0</v>
      </c>
      <c r="D131" s="21">
        <f>+Enero!D131+Febrero!D131+MARZO!D131+'Abril '!D131+'Mayo '!D131+Junio!D131+Julio!D131+Agosto!D131+Septiembre!D131+'Octubre '!D131+Noviembre!D131+'Diciembre '!D131</f>
        <v>0</v>
      </c>
      <c r="E131" s="21">
        <f>+Enero!E131+Febrero!E131+MARZO!E131+'Abril '!E131+'Mayo '!E131+Junio!E131+Julio!E131+Agosto!E131+Septiembre!E131+'Octubre '!E131+Noviembre!E131+'Diciembre '!E131</f>
        <v>0</v>
      </c>
      <c r="F131" s="21">
        <f>+Enero!F131+Febrero!F131+MARZO!F131+'Abril '!F131+'Mayo '!F131+Junio!F131+Julio!F131+Agosto!F131+Septiembre!F131+'Octubre '!F131+Noviembre!F131+'Diciembre '!F131</f>
        <v>0</v>
      </c>
      <c r="G131" s="21">
        <f>+Enero!G131+Febrero!G131+MARZO!G131+'Abril '!G131+'Mayo '!G131+Junio!G131+Julio!G131+Agosto!G131+Septiembre!G131+'Octubre '!G131+Noviembre!G131+'Diciembre '!G131</f>
        <v>0</v>
      </c>
      <c r="H131" s="21">
        <f>+Enero!H131+Febrero!H131+MARZO!H131+'Abril '!H131+'Mayo '!H131+Junio!H131+Julio!H131+Agosto!H131+Septiembre!H131+'Octubre '!H131+Noviembre!H131+'Diciembre '!H131</f>
        <v>0</v>
      </c>
      <c r="I131" s="21">
        <f>+Enero!I131+Febrero!I131+MARZO!I131+'Abril '!I131+'Mayo '!I131+Junio!I131+Julio!I131+Agosto!I131+Septiembre!I131+'Octubre '!I131+Noviembre!I131+'Diciembre '!I131</f>
        <v>0</v>
      </c>
      <c r="J131" s="21">
        <f>+Enero!J131+Febrero!J131+MARZO!J131+'Abril '!J131+'Mayo '!J131+Junio!J131+Julio!J131+Agosto!J131+Septiembre!J131+'Octubre '!J131+Noviembre!J131+'Diciembre '!J131</f>
        <v>0</v>
      </c>
      <c r="K131" s="288"/>
      <c r="L131" s="191"/>
      <c r="M131" s="191"/>
      <c r="N131" s="42"/>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4"/>
      <c r="AT131" s="44"/>
      <c r="AU131" s="44"/>
    </row>
    <row r="132" spans="1:47" ht="15" x14ac:dyDescent="0.2">
      <c r="A132" s="1157" t="s">
        <v>75</v>
      </c>
      <c r="B132" s="123" t="s">
        <v>76</v>
      </c>
      <c r="C132" s="21">
        <f>+Enero!C132+Febrero!C132+MARZO!C132+'Abril '!C132+'Mayo '!C132+Junio!C132+Julio!C132+Agosto!C132+Septiembre!C132+'Octubre '!C132+Noviembre!C132+'Diciembre '!C132</f>
        <v>0</v>
      </c>
      <c r="D132" s="21">
        <f>+Enero!D132+Febrero!D132+MARZO!D132+'Abril '!D132+'Mayo '!D132+Junio!D132+Julio!D132+Agosto!D132+Septiembre!D132+'Octubre '!D132+Noviembre!D132+'Diciembre '!D132</f>
        <v>0</v>
      </c>
      <c r="E132" s="21">
        <f>+Enero!E132+Febrero!E132+MARZO!E132+'Abril '!E132+'Mayo '!E132+Junio!E132+Julio!E132+Agosto!E132+Septiembre!E132+'Octubre '!E132+Noviembre!E132+'Diciembre '!E132</f>
        <v>0</v>
      </c>
      <c r="F132" s="21">
        <f>+Enero!F132+Febrero!F132+MARZO!F132+'Abril '!F132+'Mayo '!F132+Junio!F132+Julio!F132+Agosto!F132+Septiembre!F132+'Octubre '!F132+Noviembre!F132+'Diciembre '!F132</f>
        <v>0</v>
      </c>
      <c r="G132" s="21">
        <f>+Enero!G132+Febrero!G132+MARZO!G132+'Abril '!G132+'Mayo '!G132+Junio!G132+Julio!G132+Agosto!G132+Septiembre!G132+'Octubre '!G132+Noviembre!G132+'Diciembre '!G132</f>
        <v>0</v>
      </c>
      <c r="H132" s="21">
        <f>+Enero!H132+Febrero!H132+MARZO!H132+'Abril '!H132+'Mayo '!H132+Junio!H132+Julio!H132+Agosto!H132+Septiembre!H132+'Octubre '!H132+Noviembre!H132+'Diciembre '!H132</f>
        <v>0</v>
      </c>
      <c r="I132" s="21">
        <f>+Enero!I132+Febrero!I132+MARZO!I132+'Abril '!I132+'Mayo '!I132+Junio!I132+Julio!I132+Agosto!I132+Septiembre!I132+'Octubre '!I132+Noviembre!I132+'Diciembre '!I132</f>
        <v>0</v>
      </c>
      <c r="J132" s="21">
        <f>+Enero!J132+Febrero!J132+MARZO!J132+'Abril '!J132+'Mayo '!J132+Junio!J132+Julio!J132+Agosto!J132+Septiembre!J132+'Octubre '!J132+Noviembre!J132+'Diciembre '!J132</f>
        <v>0</v>
      </c>
      <c r="K132" s="288"/>
      <c r="L132" s="191"/>
      <c r="M132" s="191"/>
      <c r="N132" s="42"/>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4"/>
      <c r="AT132" s="44"/>
      <c r="AU132" s="44"/>
    </row>
    <row r="133" spans="1:47" ht="21.75" customHeight="1" x14ac:dyDescent="0.2">
      <c r="A133" s="1158"/>
      <c r="B133" s="125" t="s">
        <v>77</v>
      </c>
      <c r="C133" s="21">
        <f>+Enero!C133+Febrero!C133+MARZO!C133+'Abril '!C133+'Mayo '!C133+Junio!C133+Julio!C133+Agosto!C133+Septiembre!C133+'Octubre '!C133+Noviembre!C133+'Diciembre '!C133</f>
        <v>0</v>
      </c>
      <c r="D133" s="21">
        <f>+Enero!D133+Febrero!D133+MARZO!D133+'Abril '!D133+'Mayo '!D133+Junio!D133+Julio!D133+Agosto!D133+Septiembre!D133+'Octubre '!D133+Noviembre!D133+'Diciembre '!D133</f>
        <v>0</v>
      </c>
      <c r="E133" s="21">
        <f>+Enero!E133+Febrero!E133+MARZO!E133+'Abril '!E133+'Mayo '!E133+Junio!E133+Julio!E133+Agosto!E133+Septiembre!E133+'Octubre '!E133+Noviembre!E133+'Diciembre '!E133</f>
        <v>0</v>
      </c>
      <c r="F133" s="21">
        <f>+Enero!F133+Febrero!F133+MARZO!F133+'Abril '!F133+'Mayo '!F133+Junio!F133+Julio!F133+Agosto!F133+Septiembre!F133+'Octubre '!F133+Noviembre!F133+'Diciembre '!F133</f>
        <v>0</v>
      </c>
      <c r="G133" s="21">
        <f>+Enero!G133+Febrero!G133+MARZO!G133+'Abril '!G133+'Mayo '!G133+Junio!G133+Julio!G133+Agosto!G133+Septiembre!G133+'Octubre '!G133+Noviembre!G133+'Diciembre '!G133</f>
        <v>0</v>
      </c>
      <c r="H133" s="21">
        <f>+Enero!H133+Febrero!H133+MARZO!H133+'Abril '!H133+'Mayo '!H133+Junio!H133+Julio!H133+Agosto!H133+Septiembre!H133+'Octubre '!H133+Noviembre!H133+'Diciembre '!H133</f>
        <v>0</v>
      </c>
      <c r="I133" s="21">
        <f>+Enero!I133+Febrero!I133+MARZO!I133+'Abril '!I133+'Mayo '!I133+Junio!I133+Julio!I133+Agosto!I133+Septiembre!I133+'Octubre '!I133+Noviembre!I133+'Diciembre '!I133</f>
        <v>0</v>
      </c>
      <c r="J133" s="21">
        <f>+Enero!J133+Febrero!J133+MARZO!J133+'Abril '!J133+'Mayo '!J133+Junio!J133+Julio!J133+Agosto!J133+Septiembre!J133+'Octubre '!J133+Noviembre!J133+'Diciembre '!J133</f>
        <v>0</v>
      </c>
      <c r="K133" s="288"/>
      <c r="L133" s="191"/>
      <c r="M133" s="191"/>
      <c r="N133" s="42"/>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4"/>
      <c r="AT133" s="44"/>
      <c r="AU133" s="44"/>
    </row>
    <row r="134" spans="1:47" ht="15" x14ac:dyDescent="0.2">
      <c r="A134" s="1158"/>
      <c r="B134" s="125" t="s">
        <v>74</v>
      </c>
      <c r="C134" s="21">
        <f>+Enero!C134+Febrero!C134+MARZO!C134+'Abril '!C134+'Mayo '!C134+Junio!C134+Julio!C134+Agosto!C134+Septiembre!C134+'Octubre '!C134+Noviembre!C134+'Diciembre '!C134</f>
        <v>0</v>
      </c>
      <c r="D134" s="21">
        <f>+Enero!D134+Febrero!D134+MARZO!D134+'Abril '!D134+'Mayo '!D134+Junio!D134+Julio!D134+Agosto!D134+Septiembre!D134+'Octubre '!D134+Noviembre!D134+'Diciembre '!D134</f>
        <v>0</v>
      </c>
      <c r="E134" s="21">
        <f>+Enero!E134+Febrero!E134+MARZO!E134+'Abril '!E134+'Mayo '!E134+Junio!E134+Julio!E134+Agosto!E134+Septiembre!E134+'Octubre '!E134+Noviembre!E134+'Diciembre '!E134</f>
        <v>0</v>
      </c>
      <c r="F134" s="21">
        <f>+Enero!F134+Febrero!F134+MARZO!F134+'Abril '!F134+'Mayo '!F134+Junio!F134+Julio!F134+Agosto!F134+Septiembre!F134+'Octubre '!F134+Noviembre!F134+'Diciembre '!F134</f>
        <v>0</v>
      </c>
      <c r="G134" s="21">
        <f>+Enero!G134+Febrero!G134+MARZO!G134+'Abril '!G134+'Mayo '!G134+Junio!G134+Julio!G134+Agosto!G134+Septiembre!G134+'Octubre '!G134+Noviembre!G134+'Diciembre '!G134</f>
        <v>0</v>
      </c>
      <c r="H134" s="21">
        <f>+Enero!H134+Febrero!H134+MARZO!H134+'Abril '!H134+'Mayo '!H134+Junio!H134+Julio!H134+Agosto!H134+Septiembre!H134+'Octubre '!H134+Noviembre!H134+'Diciembre '!H134</f>
        <v>0</v>
      </c>
      <c r="I134" s="21">
        <f>+Enero!I134+Febrero!I134+MARZO!I134+'Abril '!I134+'Mayo '!I134+Junio!I134+Julio!I134+Agosto!I134+Septiembre!I134+'Octubre '!I134+Noviembre!I134+'Diciembre '!I134</f>
        <v>0</v>
      </c>
      <c r="J134" s="21">
        <f>+Enero!J134+Febrero!J134+MARZO!J134+'Abril '!J134+'Mayo '!J134+Junio!J134+Julio!J134+Agosto!J134+Septiembre!J134+'Octubre '!J134+Noviembre!J134+'Diciembre '!J134</f>
        <v>0</v>
      </c>
      <c r="K134" s="288"/>
      <c r="L134" s="191"/>
      <c r="M134" s="191"/>
      <c r="N134" s="42"/>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4"/>
      <c r="AT134" s="44"/>
      <c r="AU134" s="44"/>
    </row>
    <row r="135" spans="1:47" ht="15" x14ac:dyDescent="0.2">
      <c r="A135" s="1158"/>
      <c r="B135" s="142" t="s">
        <v>78</v>
      </c>
      <c r="C135" s="21">
        <f>+Enero!C135+Febrero!C135+MARZO!C135+'Abril '!C135+'Mayo '!C135+Junio!C135+Julio!C135+Agosto!C135+Septiembre!C135+'Octubre '!C135+Noviembre!C135+'Diciembre '!C135</f>
        <v>0</v>
      </c>
      <c r="D135" s="21">
        <f>+Enero!D135+Febrero!D135+MARZO!D135+'Abril '!D135+'Mayo '!D135+Junio!D135+Julio!D135+Agosto!D135+Septiembre!D135+'Octubre '!D135+Noviembre!D135+'Diciembre '!D135</f>
        <v>0</v>
      </c>
      <c r="E135" s="21">
        <f>+Enero!E135+Febrero!E135+MARZO!E135+'Abril '!E135+'Mayo '!E135+Junio!E135+Julio!E135+Agosto!E135+Septiembre!E135+'Octubre '!E135+Noviembre!E135+'Diciembre '!E135</f>
        <v>0</v>
      </c>
      <c r="F135" s="21">
        <f>+Enero!F135+Febrero!F135+MARZO!F135+'Abril '!F135+'Mayo '!F135+Junio!F135+Julio!F135+Agosto!F135+Septiembre!F135+'Octubre '!F135+Noviembre!F135+'Diciembre '!F135</f>
        <v>0</v>
      </c>
      <c r="G135" s="21">
        <f>+Enero!G135+Febrero!G135+MARZO!G135+'Abril '!G135+'Mayo '!G135+Junio!G135+Julio!G135+Agosto!G135+Septiembre!G135+'Octubre '!G135+Noviembre!G135+'Diciembre '!G135</f>
        <v>0</v>
      </c>
      <c r="H135" s="21">
        <f>+Enero!H135+Febrero!H135+MARZO!H135+'Abril '!H135+'Mayo '!H135+Junio!H135+Julio!H135+Agosto!H135+Septiembre!H135+'Octubre '!H135+Noviembre!H135+'Diciembre '!H135</f>
        <v>0</v>
      </c>
      <c r="I135" s="21">
        <f>+Enero!I135+Febrero!I135+MARZO!I135+'Abril '!I135+'Mayo '!I135+Junio!I135+Julio!I135+Agosto!I135+Septiembre!I135+'Octubre '!I135+Noviembre!I135+'Diciembre '!I135</f>
        <v>0</v>
      </c>
      <c r="J135" s="21">
        <f>+Enero!J135+Febrero!J135+MARZO!J135+'Abril '!J135+'Mayo '!J135+Junio!J135+Julio!J135+Agosto!J135+Septiembre!J135+'Octubre '!J135+Noviembre!J135+'Diciembre '!J135</f>
        <v>0</v>
      </c>
      <c r="K135" s="288"/>
      <c r="L135" s="191"/>
      <c r="M135" s="191"/>
      <c r="N135" s="42"/>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4"/>
      <c r="AT135" s="44"/>
      <c r="AU135" s="44"/>
    </row>
    <row r="136" spans="1:47" ht="15" x14ac:dyDescent="0.2">
      <c r="A136" s="1158"/>
      <c r="B136" s="127" t="s">
        <v>48</v>
      </c>
      <c r="C136" s="21">
        <f>+Enero!C136+Febrero!C136+MARZO!C136+'Abril '!C136+'Mayo '!C136+Junio!C136+Julio!C136+Agosto!C136+Septiembre!C136+'Octubre '!C136+Noviembre!C136+'Diciembre '!C136</f>
        <v>0</v>
      </c>
      <c r="D136" s="21">
        <f>+Enero!D136+Febrero!D136+MARZO!D136+'Abril '!D136+'Mayo '!D136+Junio!D136+Julio!D136+Agosto!D136+Septiembre!D136+'Octubre '!D136+Noviembre!D136+'Diciembre '!D136</f>
        <v>0</v>
      </c>
      <c r="E136" s="21">
        <f>+Enero!E136+Febrero!E136+MARZO!E136+'Abril '!E136+'Mayo '!E136+Junio!E136+Julio!E136+Agosto!E136+Septiembre!E136+'Octubre '!E136+Noviembre!E136+'Diciembre '!E136</f>
        <v>0</v>
      </c>
      <c r="F136" s="21">
        <f>+Enero!F136+Febrero!F136+MARZO!F136+'Abril '!F136+'Mayo '!F136+Junio!F136+Julio!F136+Agosto!F136+Septiembre!F136+'Octubre '!F136+Noviembre!F136+'Diciembre '!F136</f>
        <v>0</v>
      </c>
      <c r="G136" s="21">
        <f>+Enero!G136+Febrero!G136+MARZO!G136+'Abril '!G136+'Mayo '!G136+Junio!G136+Julio!G136+Agosto!G136+Septiembre!G136+'Octubre '!G136+Noviembre!G136+'Diciembre '!G136</f>
        <v>0</v>
      </c>
      <c r="H136" s="21">
        <f>+Enero!H136+Febrero!H136+MARZO!H136+'Abril '!H136+'Mayo '!H136+Junio!H136+Julio!H136+Agosto!H136+Septiembre!H136+'Octubre '!H136+Noviembre!H136+'Diciembre '!H136</f>
        <v>0</v>
      </c>
      <c r="I136" s="21">
        <f>+Enero!I136+Febrero!I136+MARZO!I136+'Abril '!I136+'Mayo '!I136+Junio!I136+Julio!I136+Agosto!I136+Septiembre!I136+'Octubre '!I136+Noviembre!I136+'Diciembre '!I136</f>
        <v>0</v>
      </c>
      <c r="J136" s="21">
        <f>+Enero!J136+Febrero!J136+MARZO!J136+'Abril '!J136+'Mayo '!J136+Junio!J136+Julio!J136+Agosto!J136+Septiembre!J136+'Octubre '!J136+Noviembre!J136+'Diciembre '!J136</f>
        <v>0</v>
      </c>
      <c r="K136" s="288"/>
      <c r="L136" s="191"/>
      <c r="M136" s="191"/>
      <c r="N136" s="42"/>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4"/>
      <c r="AT136" s="44"/>
      <c r="AU136" s="44"/>
    </row>
    <row r="137" spans="1:47" ht="15" x14ac:dyDescent="0.2">
      <c r="A137" s="1100" t="s">
        <v>79</v>
      </c>
      <c r="B137" s="123" t="s">
        <v>80</v>
      </c>
      <c r="C137" s="21">
        <f>+Enero!C137+Febrero!C137+MARZO!C137+'Abril '!C137+'Mayo '!C137+Junio!C137+Julio!C137+Agosto!C137+Septiembre!C137+'Octubre '!C137+Noviembre!C137+'Diciembre '!C137</f>
        <v>0</v>
      </c>
      <c r="D137" s="21">
        <f>+Enero!D137+Febrero!D137+MARZO!D137+'Abril '!D137+'Mayo '!D137+Junio!D137+Julio!D137+Agosto!D137+Septiembre!D137+'Octubre '!D137+Noviembre!D137+'Diciembre '!D137</f>
        <v>0</v>
      </c>
      <c r="E137" s="21">
        <f>+Enero!E137+Febrero!E137+MARZO!E137+'Abril '!E137+'Mayo '!E137+Junio!E137+Julio!E137+Agosto!E137+Septiembre!E137+'Octubre '!E137+Noviembre!E137+'Diciembre '!E137</f>
        <v>0</v>
      </c>
      <c r="F137" s="21">
        <f>+Enero!F137+Febrero!F137+MARZO!F137+'Abril '!F137+'Mayo '!F137+Junio!F137+Julio!F137+Agosto!F137+Septiembre!F137+'Octubre '!F137+Noviembre!F137+'Diciembre '!F137</f>
        <v>0</v>
      </c>
      <c r="G137" s="21">
        <f>+Enero!G137+Febrero!G137+MARZO!G137+'Abril '!G137+'Mayo '!G137+Junio!G137+Julio!G137+Agosto!G137+Septiembre!G137+'Octubre '!G137+Noviembre!G137+'Diciembre '!G137</f>
        <v>0</v>
      </c>
      <c r="H137" s="21">
        <f>+Enero!H137+Febrero!H137+MARZO!H137+'Abril '!H137+'Mayo '!H137+Junio!H137+Julio!H137+Agosto!H137+Septiembre!H137+'Octubre '!H137+Noviembre!H137+'Diciembre '!H137</f>
        <v>0</v>
      </c>
      <c r="I137" s="21">
        <f>+Enero!I137+Febrero!I137+MARZO!I137+'Abril '!I137+'Mayo '!I137+Junio!I137+Julio!I137+Agosto!I137+Septiembre!I137+'Octubre '!I137+Noviembre!I137+'Diciembre '!I137</f>
        <v>0</v>
      </c>
      <c r="J137" s="21">
        <f>+Enero!J137+Febrero!J137+MARZO!J137+'Abril '!J137+'Mayo '!J137+Junio!J137+Julio!J137+Agosto!J137+Septiembre!J137+'Octubre '!J137+Noviembre!J137+'Diciembre '!J137</f>
        <v>0</v>
      </c>
      <c r="K137" s="288"/>
      <c r="L137" s="191"/>
      <c r="M137" s="191"/>
      <c r="N137" s="42"/>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4"/>
      <c r="AT137" s="44"/>
      <c r="AU137" s="44"/>
    </row>
    <row r="138" spans="1:47" ht="20.25" customHeight="1" x14ac:dyDescent="0.2">
      <c r="A138" s="1101"/>
      <c r="B138" s="125" t="s">
        <v>77</v>
      </c>
      <c r="C138" s="21">
        <f>+Enero!C138+Febrero!C138+MARZO!C138+'Abril '!C138+'Mayo '!C138+Junio!C138+Julio!C138+Agosto!C138+Septiembre!C138+'Octubre '!C138+Noviembre!C138+'Diciembre '!C138</f>
        <v>0</v>
      </c>
      <c r="D138" s="21">
        <f>+Enero!D138+Febrero!D138+MARZO!D138+'Abril '!D138+'Mayo '!D138+Junio!D138+Julio!D138+Agosto!D138+Septiembre!D138+'Octubre '!D138+Noviembre!D138+'Diciembre '!D138</f>
        <v>0</v>
      </c>
      <c r="E138" s="21">
        <f>+Enero!E138+Febrero!E138+MARZO!E138+'Abril '!E138+'Mayo '!E138+Junio!E138+Julio!E138+Agosto!E138+Septiembre!E138+'Octubre '!E138+Noviembre!E138+'Diciembre '!E138</f>
        <v>0</v>
      </c>
      <c r="F138" s="21">
        <f>+Enero!F138+Febrero!F138+MARZO!F138+'Abril '!F138+'Mayo '!F138+Junio!F138+Julio!F138+Agosto!F138+Septiembre!F138+'Octubre '!F138+Noviembre!F138+'Diciembre '!F138</f>
        <v>0</v>
      </c>
      <c r="G138" s="21">
        <f>+Enero!G138+Febrero!G138+MARZO!G138+'Abril '!G138+'Mayo '!G138+Junio!G138+Julio!G138+Agosto!G138+Septiembre!G138+'Octubre '!G138+Noviembre!G138+'Diciembre '!G138</f>
        <v>0</v>
      </c>
      <c r="H138" s="21">
        <f>+Enero!H138+Febrero!H138+MARZO!H138+'Abril '!H138+'Mayo '!H138+Junio!H138+Julio!H138+Agosto!H138+Septiembre!H138+'Octubre '!H138+Noviembre!H138+'Diciembre '!H138</f>
        <v>0</v>
      </c>
      <c r="I138" s="21">
        <f>+Enero!I138+Febrero!I138+MARZO!I138+'Abril '!I138+'Mayo '!I138+Junio!I138+Julio!I138+Agosto!I138+Septiembre!I138+'Octubre '!I138+Noviembre!I138+'Diciembre '!I138</f>
        <v>0</v>
      </c>
      <c r="J138" s="21">
        <f>+Enero!J138+Febrero!J138+MARZO!J138+'Abril '!J138+'Mayo '!J138+Junio!J138+Julio!J138+Agosto!J138+Septiembre!J138+'Octubre '!J138+Noviembre!J138+'Diciembre '!J138</f>
        <v>0</v>
      </c>
      <c r="K138" s="288"/>
      <c r="L138" s="191"/>
      <c r="M138" s="191"/>
      <c r="N138" s="42"/>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4"/>
      <c r="AT138" s="44"/>
      <c r="AU138" s="44"/>
    </row>
    <row r="139" spans="1:47" x14ac:dyDescent="0.2">
      <c r="A139" s="1101"/>
      <c r="B139" s="125" t="s">
        <v>74</v>
      </c>
      <c r="C139" s="21">
        <f>+Enero!C139+Febrero!C139+MARZO!C139+'Abril '!C139+'Mayo '!C139+Junio!C139+Julio!C139+Agosto!C139+Septiembre!C139+'Octubre '!C139+Noviembre!C139+'Diciembre '!C139</f>
        <v>0</v>
      </c>
      <c r="D139" s="21">
        <f>+Enero!D139+Febrero!D139+MARZO!D139+'Abril '!D139+'Mayo '!D139+Junio!D139+Julio!D139+Agosto!D139+Septiembre!D139+'Octubre '!D139+Noviembre!D139+'Diciembre '!D139</f>
        <v>0</v>
      </c>
      <c r="E139" s="21">
        <f>+Enero!E139+Febrero!E139+MARZO!E139+'Abril '!E139+'Mayo '!E139+Junio!E139+Julio!E139+Agosto!E139+Septiembre!E139+'Octubre '!E139+Noviembre!E139+'Diciembre '!E139</f>
        <v>0</v>
      </c>
      <c r="F139" s="21">
        <f>+Enero!F139+Febrero!F139+MARZO!F139+'Abril '!F139+'Mayo '!F139+Junio!F139+Julio!F139+Agosto!F139+Septiembre!F139+'Octubre '!F139+Noviembre!F139+'Diciembre '!F139</f>
        <v>0</v>
      </c>
      <c r="G139" s="21">
        <f>+Enero!G139+Febrero!G139+MARZO!G139+'Abril '!G139+'Mayo '!G139+Junio!G139+Julio!G139+Agosto!G139+Septiembre!G139+'Octubre '!G139+Noviembre!G139+'Diciembre '!G139</f>
        <v>0</v>
      </c>
      <c r="H139" s="21">
        <f>+Enero!H139+Febrero!H139+MARZO!H139+'Abril '!H139+'Mayo '!H139+Junio!H139+Julio!H139+Agosto!H139+Septiembre!H139+'Octubre '!H139+Noviembre!H139+'Diciembre '!H139</f>
        <v>0</v>
      </c>
      <c r="I139" s="21">
        <f>+Enero!I139+Febrero!I139+MARZO!I139+'Abril '!I139+'Mayo '!I139+Junio!I139+Julio!I139+Agosto!I139+Septiembre!I139+'Octubre '!I139+Noviembre!I139+'Diciembre '!I139</f>
        <v>0</v>
      </c>
      <c r="J139" s="21">
        <f>+Enero!J139+Febrero!J139+MARZO!J139+'Abril '!J139+'Mayo '!J139+Junio!J139+Julio!J139+Agosto!J139+Septiembre!J139+'Octubre '!J139+Noviembre!J139+'Diciembre '!J139</f>
        <v>0</v>
      </c>
      <c r="K139" s="277"/>
      <c r="L139" s="42"/>
      <c r="M139" s="42"/>
      <c r="N139" s="42"/>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4"/>
      <c r="AT139" s="44"/>
      <c r="AU139" s="44"/>
    </row>
    <row r="140" spans="1:47" x14ac:dyDescent="0.2">
      <c r="A140" s="1101"/>
      <c r="B140" s="142" t="s">
        <v>81</v>
      </c>
      <c r="C140" s="21">
        <f>+Enero!C140+Febrero!C140+MARZO!C140+'Abril '!C140+'Mayo '!C140+Junio!C140+Julio!C140+Agosto!C140+Septiembre!C140+'Octubre '!C140+Noviembre!C140+'Diciembre '!C140</f>
        <v>0</v>
      </c>
      <c r="D140" s="21">
        <f>+Enero!D140+Febrero!D140+MARZO!D140+'Abril '!D140+'Mayo '!D140+Junio!D140+Julio!D140+Agosto!D140+Septiembre!D140+'Octubre '!D140+Noviembre!D140+'Diciembre '!D140</f>
        <v>0</v>
      </c>
      <c r="E140" s="21">
        <f>+Enero!E140+Febrero!E140+MARZO!E140+'Abril '!E140+'Mayo '!E140+Junio!E140+Julio!E140+Agosto!E140+Septiembre!E140+'Octubre '!E140+Noviembre!E140+'Diciembre '!E140</f>
        <v>0</v>
      </c>
      <c r="F140" s="21">
        <f>+Enero!F140+Febrero!F140+MARZO!F140+'Abril '!F140+'Mayo '!F140+Junio!F140+Julio!F140+Agosto!F140+Septiembre!F140+'Octubre '!F140+Noviembre!F140+'Diciembre '!F140</f>
        <v>0</v>
      </c>
      <c r="G140" s="21">
        <f>+Enero!G140+Febrero!G140+MARZO!G140+'Abril '!G140+'Mayo '!G140+Junio!G140+Julio!G140+Agosto!G140+Septiembre!G140+'Octubre '!G140+Noviembre!G140+'Diciembre '!G140</f>
        <v>0</v>
      </c>
      <c r="H140" s="21">
        <f>+Enero!H140+Febrero!H140+MARZO!H140+'Abril '!H140+'Mayo '!H140+Junio!H140+Julio!H140+Agosto!H140+Septiembre!H140+'Octubre '!H140+Noviembre!H140+'Diciembre '!H140</f>
        <v>0</v>
      </c>
      <c r="I140" s="21">
        <f>+Enero!I140+Febrero!I140+MARZO!I140+'Abril '!I140+'Mayo '!I140+Junio!I140+Julio!I140+Agosto!I140+Septiembre!I140+'Octubre '!I140+Noviembre!I140+'Diciembre '!I140</f>
        <v>0</v>
      </c>
      <c r="J140" s="21">
        <f>+Enero!J140+Febrero!J140+MARZO!J140+'Abril '!J140+'Mayo '!J140+Junio!J140+Julio!J140+Agosto!J140+Septiembre!J140+'Octubre '!J140+Noviembre!J140+'Diciembre '!J140</f>
        <v>0</v>
      </c>
      <c r="K140" s="277"/>
      <c r="L140" s="42"/>
      <c r="M140" s="42"/>
      <c r="N140" s="42"/>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4"/>
      <c r="AT140" s="44"/>
      <c r="AU140" s="44"/>
    </row>
    <row r="141" spans="1:47" x14ac:dyDescent="0.2">
      <c r="A141" s="1101"/>
      <c r="B141" s="142" t="s">
        <v>78</v>
      </c>
      <c r="C141" s="21">
        <f>+Enero!C141+Febrero!C141+MARZO!C141+'Abril '!C141+'Mayo '!C141+Junio!C141+Julio!C141+Agosto!C141+Septiembre!C141+'Octubre '!C141+Noviembre!C141+'Diciembre '!C141</f>
        <v>0</v>
      </c>
      <c r="D141" s="21">
        <f>+Enero!D141+Febrero!D141+MARZO!D141+'Abril '!D141+'Mayo '!D141+Junio!D141+Julio!D141+Agosto!D141+Septiembre!D141+'Octubre '!D141+Noviembre!D141+'Diciembre '!D141</f>
        <v>0</v>
      </c>
      <c r="E141" s="21">
        <f>+Enero!E141+Febrero!E141+MARZO!E141+'Abril '!E141+'Mayo '!E141+Junio!E141+Julio!E141+Agosto!E141+Septiembre!E141+'Octubre '!E141+Noviembre!E141+'Diciembre '!E141</f>
        <v>0</v>
      </c>
      <c r="F141" s="21">
        <f>+Enero!F141+Febrero!F141+MARZO!F141+'Abril '!F141+'Mayo '!F141+Junio!F141+Julio!F141+Agosto!F141+Septiembre!F141+'Octubre '!F141+Noviembre!F141+'Diciembre '!F141</f>
        <v>0</v>
      </c>
      <c r="G141" s="21">
        <f>+Enero!G141+Febrero!G141+MARZO!G141+'Abril '!G141+'Mayo '!G141+Junio!G141+Julio!G141+Agosto!G141+Septiembre!G141+'Octubre '!G141+Noviembre!G141+'Diciembre '!G141</f>
        <v>0</v>
      </c>
      <c r="H141" s="21">
        <f>+Enero!H141+Febrero!H141+MARZO!H141+'Abril '!H141+'Mayo '!H141+Junio!H141+Julio!H141+Agosto!H141+Septiembre!H141+'Octubre '!H141+Noviembre!H141+'Diciembre '!H141</f>
        <v>0</v>
      </c>
      <c r="I141" s="21">
        <f>+Enero!I141+Febrero!I141+MARZO!I141+'Abril '!I141+'Mayo '!I141+Junio!I141+Julio!I141+Agosto!I141+Septiembre!I141+'Octubre '!I141+Noviembre!I141+'Diciembre '!I141</f>
        <v>0</v>
      </c>
      <c r="J141" s="21">
        <f>+Enero!J141+Febrero!J141+MARZO!J141+'Abril '!J141+'Mayo '!J141+Junio!J141+Julio!J141+Agosto!J141+Septiembre!J141+'Octubre '!J141+Noviembre!J141+'Diciembre '!J141</f>
        <v>0</v>
      </c>
      <c r="K141" s="277"/>
      <c r="L141" s="42"/>
      <c r="M141" s="42"/>
      <c r="N141" s="42"/>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4"/>
      <c r="AT141" s="44"/>
      <c r="AU141" s="44"/>
    </row>
    <row r="142" spans="1:47" x14ac:dyDescent="0.2">
      <c r="A142" s="1102"/>
      <c r="B142" s="127" t="s">
        <v>48</v>
      </c>
      <c r="C142" s="21">
        <f>+Enero!C142+Febrero!C142+MARZO!C142+'Abril '!C142+'Mayo '!C142+Junio!C142+Julio!C142+Agosto!C142+Septiembre!C142+'Octubre '!C142+Noviembre!C142+'Diciembre '!C142</f>
        <v>0</v>
      </c>
      <c r="D142" s="21">
        <f>+Enero!D142+Febrero!D142+MARZO!D142+'Abril '!D142+'Mayo '!D142+Junio!D142+Julio!D142+Agosto!D142+Septiembre!D142+'Octubre '!D142+Noviembre!D142+'Diciembre '!D142</f>
        <v>0</v>
      </c>
      <c r="E142" s="21">
        <f>+Enero!E142+Febrero!E142+MARZO!E142+'Abril '!E142+'Mayo '!E142+Junio!E142+Julio!E142+Agosto!E142+Septiembre!E142+'Octubre '!E142+Noviembre!E142+'Diciembre '!E142</f>
        <v>0</v>
      </c>
      <c r="F142" s="21">
        <f>+Enero!F142+Febrero!F142+MARZO!F142+'Abril '!F142+'Mayo '!F142+Junio!F142+Julio!F142+Agosto!F142+Septiembre!F142+'Octubre '!F142+Noviembre!F142+'Diciembre '!F142</f>
        <v>0</v>
      </c>
      <c r="G142" s="21">
        <f>+Enero!G142+Febrero!G142+MARZO!G142+'Abril '!G142+'Mayo '!G142+Junio!G142+Julio!G142+Agosto!G142+Septiembre!G142+'Octubre '!G142+Noviembre!G142+'Diciembre '!G142</f>
        <v>0</v>
      </c>
      <c r="H142" s="21">
        <f>+Enero!H142+Febrero!H142+MARZO!H142+'Abril '!H142+'Mayo '!H142+Junio!H142+Julio!H142+Agosto!H142+Septiembre!H142+'Octubre '!H142+Noviembre!H142+'Diciembre '!H142</f>
        <v>0</v>
      </c>
      <c r="I142" s="21">
        <f>+Enero!I142+Febrero!I142+MARZO!I142+'Abril '!I142+'Mayo '!I142+Junio!I142+Julio!I142+Agosto!I142+Septiembre!I142+'Octubre '!I142+Noviembre!I142+'Diciembre '!I142</f>
        <v>0</v>
      </c>
      <c r="J142" s="21">
        <f>+Enero!J142+Febrero!J142+MARZO!J142+'Abril '!J142+'Mayo '!J142+Junio!J142+Julio!J142+Agosto!J142+Septiembre!J142+'Octubre '!J142+Noviembre!J142+'Diciembre '!J142</f>
        <v>0</v>
      </c>
      <c r="K142" s="277"/>
      <c r="L142" s="42"/>
      <c r="M142" s="42"/>
      <c r="N142" s="42"/>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4"/>
      <c r="AT142" s="44"/>
      <c r="AU142" s="44"/>
    </row>
    <row r="143" spans="1:47" x14ac:dyDescent="0.2">
      <c r="A143" s="1157" t="s">
        <v>82</v>
      </c>
      <c r="B143" s="123" t="s">
        <v>83</v>
      </c>
      <c r="C143" s="21">
        <f>+Enero!C143+Febrero!C143+MARZO!C143+'Abril '!C143+'Mayo '!C143+Junio!C143+Julio!C143+Agosto!C143+Septiembre!C143+'Octubre '!C143+Noviembre!C143+'Diciembre '!C143</f>
        <v>0</v>
      </c>
      <c r="D143" s="21">
        <f>+Enero!D143+Febrero!D143+MARZO!D143+'Abril '!D143+'Mayo '!D143+Junio!D143+Julio!D143+Agosto!D143+Septiembre!D143+'Octubre '!D143+Noviembre!D143+'Diciembre '!D143</f>
        <v>0</v>
      </c>
      <c r="E143" s="21">
        <f>+Enero!E143+Febrero!E143+MARZO!E143+'Abril '!E143+'Mayo '!E143+Junio!E143+Julio!E143+Agosto!E143+Septiembre!E143+'Octubre '!E143+Noviembre!E143+'Diciembre '!E143</f>
        <v>0</v>
      </c>
      <c r="F143" s="21">
        <f>+Enero!F143+Febrero!F143+MARZO!F143+'Abril '!F143+'Mayo '!F143+Junio!F143+Julio!F143+Agosto!F143+Septiembre!F143+'Octubre '!F143+Noviembre!F143+'Diciembre '!F143</f>
        <v>0</v>
      </c>
      <c r="G143" s="21">
        <f>+Enero!G143+Febrero!G143+MARZO!G143+'Abril '!G143+'Mayo '!G143+Junio!G143+Julio!G143+Agosto!G143+Septiembre!G143+'Octubre '!G143+Noviembre!G143+'Diciembre '!G143</f>
        <v>0</v>
      </c>
      <c r="H143" s="21">
        <f>+Enero!H143+Febrero!H143+MARZO!H143+'Abril '!H143+'Mayo '!H143+Junio!H143+Julio!H143+Agosto!H143+Septiembre!H143+'Octubre '!H143+Noviembre!H143+'Diciembre '!H143</f>
        <v>0</v>
      </c>
      <c r="I143" s="21">
        <f>+Enero!I143+Febrero!I143+MARZO!I143+'Abril '!I143+'Mayo '!I143+Junio!I143+Julio!I143+Agosto!I143+Septiembre!I143+'Octubre '!I143+Noviembre!I143+'Diciembre '!I143</f>
        <v>0</v>
      </c>
      <c r="J143" s="21">
        <f>+Enero!J143+Febrero!J143+MARZO!J143+'Abril '!J143+'Mayo '!J143+Junio!J143+Julio!J143+Agosto!J143+Septiembre!J143+'Octubre '!J143+Noviembre!J143+'Diciembre '!J143</f>
        <v>0</v>
      </c>
      <c r="K143" s="277"/>
      <c r="L143" s="42"/>
      <c r="M143" s="42"/>
      <c r="N143" s="42"/>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4"/>
      <c r="AT143" s="44"/>
      <c r="AU143" s="44"/>
    </row>
    <row r="144" spans="1:47" ht="21" x14ac:dyDescent="0.2">
      <c r="A144" s="1158"/>
      <c r="B144" s="127" t="s">
        <v>84</v>
      </c>
      <c r="C144" s="21">
        <f>+Enero!C144+Febrero!C144+MARZO!C144+'Abril '!C144+'Mayo '!C144+Junio!C144+Julio!C144+Agosto!C144+Septiembre!C144+'Octubre '!C144+Noviembre!C144+'Diciembre '!C144</f>
        <v>0</v>
      </c>
      <c r="D144" s="21">
        <f>+Enero!D144+Febrero!D144+MARZO!D144+'Abril '!D144+'Mayo '!D144+Junio!D144+Julio!D144+Agosto!D144+Septiembre!D144+'Octubre '!D144+Noviembre!D144+'Diciembre '!D144</f>
        <v>0</v>
      </c>
      <c r="E144" s="21">
        <f>+Enero!E144+Febrero!E144+MARZO!E144+'Abril '!E144+'Mayo '!E144+Junio!E144+Julio!E144+Agosto!E144+Septiembre!E144+'Octubre '!E144+Noviembre!E144+'Diciembre '!E144</f>
        <v>0</v>
      </c>
      <c r="F144" s="21">
        <f>+Enero!F144+Febrero!F144+MARZO!F144+'Abril '!F144+'Mayo '!F144+Junio!F144+Julio!F144+Agosto!F144+Septiembre!F144+'Octubre '!F144+Noviembre!F144+'Diciembre '!F144</f>
        <v>0</v>
      </c>
      <c r="G144" s="21">
        <f>+Enero!G144+Febrero!G144+MARZO!G144+'Abril '!G144+'Mayo '!G144+Junio!G144+Julio!G144+Agosto!G144+Septiembre!G144+'Octubre '!G144+Noviembre!G144+'Diciembre '!G144</f>
        <v>0</v>
      </c>
      <c r="H144" s="21">
        <f>+Enero!H144+Febrero!H144+MARZO!H144+'Abril '!H144+'Mayo '!H144+Junio!H144+Julio!H144+Agosto!H144+Septiembre!H144+'Octubre '!H144+Noviembre!H144+'Diciembre '!H144</f>
        <v>0</v>
      </c>
      <c r="I144" s="21">
        <f>+Enero!I144+Febrero!I144+MARZO!I144+'Abril '!I144+'Mayo '!I144+Junio!I144+Julio!I144+Agosto!I144+Septiembre!I144+'Octubre '!I144+Noviembre!I144+'Diciembre '!I144</f>
        <v>0</v>
      </c>
      <c r="J144" s="21">
        <f>+Enero!J144+Febrero!J144+MARZO!J144+'Abril '!J144+'Mayo '!J144+Junio!J144+Julio!J144+Agosto!J144+Septiembre!J144+'Octubre '!J144+Noviembre!J144+'Diciembre '!J144</f>
        <v>0</v>
      </c>
      <c r="K144" s="277"/>
      <c r="L144" s="42"/>
      <c r="M144" s="42"/>
      <c r="N144" s="42"/>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4"/>
      <c r="AT144" s="44"/>
      <c r="AU144" s="44"/>
    </row>
    <row r="145" spans="1:102" x14ac:dyDescent="0.2">
      <c r="A145" s="151" t="s">
        <v>158</v>
      </c>
      <c r="B145" s="152"/>
      <c r="C145" s="153"/>
      <c r="D145" s="153"/>
      <c r="E145" s="153"/>
      <c r="F145" s="153"/>
      <c r="G145" s="153"/>
      <c r="H145" s="153"/>
      <c r="I145" s="153"/>
      <c r="J145" s="153"/>
      <c r="K145" s="153"/>
      <c r="L145" s="153"/>
      <c r="M145" s="153"/>
      <c r="N145" s="153"/>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BY145" s="193"/>
      <c r="BZ145" s="193"/>
      <c r="CA145" s="193"/>
      <c r="CB145" s="193"/>
      <c r="CC145" s="193"/>
      <c r="CD145" s="193"/>
      <c r="CE145" s="193"/>
      <c r="CF145" s="193"/>
      <c r="CG145" s="193"/>
    </row>
    <row r="146" spans="1:102" s="296" customFormat="1" x14ac:dyDescent="0.2">
      <c r="A146" s="50" t="s">
        <v>159</v>
      </c>
      <c r="B146" s="289"/>
      <c r="C146" s="170"/>
      <c r="D146" s="170"/>
      <c r="E146" s="290"/>
      <c r="F146" s="170"/>
      <c r="G146" s="290"/>
      <c r="H146" s="290"/>
      <c r="I146" s="170"/>
      <c r="J146" s="291"/>
      <c r="K146" s="291"/>
      <c r="L146" s="291"/>
      <c r="M146" s="291"/>
      <c r="N146" s="291"/>
      <c r="O146" s="292"/>
      <c r="P146" s="292"/>
      <c r="Q146" s="292"/>
      <c r="R146" s="293"/>
      <c r="S146" s="45"/>
      <c r="T146" s="292"/>
      <c r="U146" s="292"/>
      <c r="V146" s="293"/>
      <c r="W146" s="293"/>
      <c r="X146" s="45"/>
      <c r="Y146" s="292"/>
      <c r="Z146" s="293"/>
      <c r="AA146" s="293"/>
      <c r="AB146" s="45"/>
      <c r="AC146" s="292"/>
      <c r="AD146" s="292"/>
      <c r="AE146" s="292"/>
      <c r="AF146" s="292"/>
      <c r="AG146" s="293"/>
      <c r="AH146" s="294"/>
      <c r="AI146" s="45"/>
      <c r="AJ146" s="293"/>
      <c r="AK146" s="293"/>
      <c r="AL146" s="293"/>
      <c r="AM146" s="293"/>
      <c r="AN146" s="293"/>
      <c r="AO146" s="294"/>
      <c r="AP146" s="45"/>
      <c r="AQ146" s="293"/>
      <c r="AR146" s="293"/>
      <c r="AS146" s="293"/>
      <c r="AT146" s="193"/>
      <c r="AU146" s="193"/>
      <c r="AV146" s="193"/>
      <c r="AW146" s="193"/>
      <c r="AX146" s="193"/>
      <c r="AY146" s="193"/>
      <c r="AZ146" s="193"/>
      <c r="BA146" s="193"/>
      <c r="BB146" s="193"/>
      <c r="BC146" s="193"/>
      <c r="BD146" s="193"/>
      <c r="BE146" s="193"/>
      <c r="BF146" s="193"/>
      <c r="BG146" s="193"/>
      <c r="BH146" s="193"/>
      <c r="BI146" s="193"/>
      <c r="BJ146" s="193"/>
      <c r="BK146" s="193"/>
      <c r="BL146" s="193"/>
      <c r="BM146" s="193"/>
      <c r="BN146" s="193"/>
      <c r="BO146" s="193"/>
      <c r="BP146" s="193"/>
      <c r="BQ146" s="193"/>
      <c r="BR146" s="193"/>
      <c r="BS146" s="193"/>
      <c r="BT146" s="193"/>
      <c r="BU146" s="193"/>
      <c r="BV146" s="193"/>
      <c r="BW146" s="193"/>
      <c r="BX146" s="193"/>
      <c r="BY146" s="193"/>
      <c r="BZ146" s="193"/>
      <c r="CA146" s="193"/>
      <c r="CB146" s="193"/>
      <c r="CC146" s="193"/>
      <c r="CD146" s="193"/>
      <c r="CE146" s="193"/>
      <c r="CF146" s="193"/>
      <c r="CG146" s="193"/>
      <c r="CH146" s="295"/>
      <c r="CI146" s="295"/>
      <c r="CJ146" s="295"/>
      <c r="CK146" s="295"/>
      <c r="CL146" s="295"/>
      <c r="CM146" s="295"/>
      <c r="CN146" s="295"/>
      <c r="CO146" s="295"/>
      <c r="CP146" s="295"/>
      <c r="CQ146" s="295"/>
      <c r="CR146" s="295"/>
      <c r="CS146" s="295"/>
      <c r="CT146" s="295"/>
      <c r="CU146" s="295"/>
      <c r="CV146" s="295"/>
      <c r="CW146" s="295"/>
      <c r="CX146" s="295"/>
    </row>
    <row r="147" spans="1:102" x14ac:dyDescent="0.2">
      <c r="A147" s="1159" t="s">
        <v>29</v>
      </c>
      <c r="B147" s="1103" t="s">
        <v>1</v>
      </c>
      <c r="C147" s="1104"/>
      <c r="D147" s="1105"/>
      <c r="E147" s="1121" t="s">
        <v>14</v>
      </c>
      <c r="F147" s="1122"/>
      <c r="G147" s="1122"/>
      <c r="H147" s="1122"/>
      <c r="I147" s="1122"/>
      <c r="J147" s="1122"/>
      <c r="K147" s="1122"/>
      <c r="L147" s="1122"/>
      <c r="M147" s="1122"/>
      <c r="N147" s="1122"/>
      <c r="O147" s="1122"/>
      <c r="P147" s="1122"/>
      <c r="Q147" s="1122"/>
      <c r="R147" s="1122"/>
      <c r="S147" s="1122"/>
      <c r="T147" s="1122"/>
      <c r="U147" s="1122"/>
      <c r="V147" s="1122"/>
      <c r="W147" s="1122"/>
      <c r="X147" s="1122"/>
      <c r="Y147" s="1122"/>
      <c r="Z147" s="1122"/>
      <c r="AA147" s="1122"/>
      <c r="AB147" s="1122"/>
      <c r="AC147" s="1122"/>
      <c r="AD147" s="1122"/>
      <c r="AE147" s="1122"/>
      <c r="AF147" s="1122"/>
      <c r="AG147" s="1122"/>
      <c r="AH147" s="1122"/>
      <c r="AI147" s="1122"/>
      <c r="AJ147" s="1122"/>
      <c r="AK147" s="1122"/>
      <c r="AL147" s="1122"/>
      <c r="AM147" s="1122"/>
      <c r="AN147" s="1122"/>
      <c r="AO147" s="1122"/>
      <c r="AP147" s="1174"/>
      <c r="AQ147" s="1177" t="s">
        <v>85</v>
      </c>
      <c r="AR147" s="1177"/>
      <c r="AS147" s="1178"/>
      <c r="BY147" s="193"/>
      <c r="BZ147" s="193"/>
      <c r="CA147" s="193"/>
      <c r="CB147" s="193"/>
      <c r="CC147" s="193"/>
      <c r="CD147" s="193"/>
      <c r="CE147" s="193"/>
      <c r="CF147" s="193"/>
      <c r="CG147" s="193"/>
    </row>
    <row r="148" spans="1:102" x14ac:dyDescent="0.2">
      <c r="A148" s="1160"/>
      <c r="B148" s="1172"/>
      <c r="C148" s="1173"/>
      <c r="D148" s="1154"/>
      <c r="E148" s="1095" t="s">
        <v>19</v>
      </c>
      <c r="F148" s="1096"/>
      <c r="G148" s="1095" t="s">
        <v>20</v>
      </c>
      <c r="H148" s="1096"/>
      <c r="I148" s="1151" t="s">
        <v>21</v>
      </c>
      <c r="J148" s="1152"/>
      <c r="K148" s="1151" t="s">
        <v>22</v>
      </c>
      <c r="L148" s="1152"/>
      <c r="M148" s="1151" t="s">
        <v>23</v>
      </c>
      <c r="N148" s="1152"/>
      <c r="O148" s="1095" t="s">
        <v>24</v>
      </c>
      <c r="P148" s="1096"/>
      <c r="Q148" s="1095" t="s">
        <v>25</v>
      </c>
      <c r="R148" s="1096"/>
      <c r="S148" s="1095" t="s">
        <v>26</v>
      </c>
      <c r="T148" s="1096"/>
      <c r="U148" s="1095" t="s">
        <v>27</v>
      </c>
      <c r="V148" s="1096"/>
      <c r="W148" s="1095" t="s">
        <v>2</v>
      </c>
      <c r="X148" s="1096"/>
      <c r="Y148" s="1095" t="s">
        <v>3</v>
      </c>
      <c r="Z148" s="1096"/>
      <c r="AA148" s="1095" t="s">
        <v>28</v>
      </c>
      <c r="AB148" s="1096"/>
      <c r="AC148" s="1095" t="s">
        <v>4</v>
      </c>
      <c r="AD148" s="1096"/>
      <c r="AE148" s="1095" t="s">
        <v>5</v>
      </c>
      <c r="AF148" s="1096"/>
      <c r="AG148" s="1095" t="s">
        <v>6</v>
      </c>
      <c r="AH148" s="1096"/>
      <c r="AI148" s="1095" t="s">
        <v>7</v>
      </c>
      <c r="AJ148" s="1096"/>
      <c r="AK148" s="1095" t="s">
        <v>8</v>
      </c>
      <c r="AL148" s="1096"/>
      <c r="AM148" s="1095" t="s">
        <v>9</v>
      </c>
      <c r="AN148" s="1096"/>
      <c r="AO148" s="1109" t="s">
        <v>10</v>
      </c>
      <c r="AP148" s="1175"/>
      <c r="AQ148" s="1179" t="s">
        <v>160</v>
      </c>
      <c r="AR148" s="1109" t="s">
        <v>161</v>
      </c>
      <c r="AS148" s="1110"/>
      <c r="AT148" s="297"/>
      <c r="AU148" s="298"/>
    </row>
    <row r="149" spans="1:102" ht="31.5" x14ac:dyDescent="0.2">
      <c r="A149" s="1161"/>
      <c r="B149" s="299" t="s">
        <v>94</v>
      </c>
      <c r="C149" s="300" t="s">
        <v>11</v>
      </c>
      <c r="D149" s="301" t="s">
        <v>12</v>
      </c>
      <c r="E149" s="20" t="s">
        <v>11</v>
      </c>
      <c r="F149" s="189" t="s">
        <v>12</v>
      </c>
      <c r="G149" s="20" t="s">
        <v>11</v>
      </c>
      <c r="H149" s="189" t="s">
        <v>12</v>
      </c>
      <c r="I149" s="20" t="s">
        <v>11</v>
      </c>
      <c r="J149" s="189" t="s">
        <v>12</v>
      </c>
      <c r="K149" s="20" t="s">
        <v>11</v>
      </c>
      <c r="L149" s="189" t="s">
        <v>12</v>
      </c>
      <c r="M149" s="20" t="s">
        <v>11</v>
      </c>
      <c r="N149" s="189" t="s">
        <v>12</v>
      </c>
      <c r="O149" s="20" t="s">
        <v>11</v>
      </c>
      <c r="P149" s="189" t="s">
        <v>12</v>
      </c>
      <c r="Q149" s="20" t="s">
        <v>11</v>
      </c>
      <c r="R149" s="189" t="s">
        <v>12</v>
      </c>
      <c r="S149" s="20" t="s">
        <v>11</v>
      </c>
      <c r="T149" s="189" t="s">
        <v>12</v>
      </c>
      <c r="U149" s="20" t="s">
        <v>11</v>
      </c>
      <c r="V149" s="189" t="s">
        <v>12</v>
      </c>
      <c r="W149" s="20" t="s">
        <v>11</v>
      </c>
      <c r="X149" s="189" t="s">
        <v>12</v>
      </c>
      <c r="Y149" s="20" t="s">
        <v>11</v>
      </c>
      <c r="Z149" s="189" t="s">
        <v>12</v>
      </c>
      <c r="AA149" s="20" t="s">
        <v>11</v>
      </c>
      <c r="AB149" s="189" t="s">
        <v>12</v>
      </c>
      <c r="AC149" s="20" t="s">
        <v>11</v>
      </c>
      <c r="AD149" s="189" t="s">
        <v>12</v>
      </c>
      <c r="AE149" s="20" t="s">
        <v>11</v>
      </c>
      <c r="AF149" s="189" t="s">
        <v>12</v>
      </c>
      <c r="AG149" s="20" t="s">
        <v>11</v>
      </c>
      <c r="AH149" s="189" t="s">
        <v>12</v>
      </c>
      <c r="AI149" s="20" t="s">
        <v>11</v>
      </c>
      <c r="AJ149" s="189" t="s">
        <v>12</v>
      </c>
      <c r="AK149" s="20" t="s">
        <v>11</v>
      </c>
      <c r="AL149" s="189" t="s">
        <v>12</v>
      </c>
      <c r="AM149" s="20" t="s">
        <v>11</v>
      </c>
      <c r="AN149" s="189" t="s">
        <v>12</v>
      </c>
      <c r="AO149" s="20" t="s">
        <v>11</v>
      </c>
      <c r="AP149" s="190" t="s">
        <v>12</v>
      </c>
      <c r="AQ149" s="1180"/>
      <c r="AR149" s="184" t="s">
        <v>162</v>
      </c>
      <c r="AS149" s="41" t="s">
        <v>163</v>
      </c>
      <c r="AT149" s="49"/>
      <c r="AU149" s="51"/>
    </row>
    <row r="150" spans="1:102" x14ac:dyDescent="0.2">
      <c r="A150" s="155" t="s">
        <v>43</v>
      </c>
      <c r="B150" s="261">
        <f t="shared" ref="B150:B168" si="7">SUM(C150+D150)</f>
        <v>3055</v>
      </c>
      <c r="C150" s="262">
        <f t="shared" ref="C150:D168" si="8">SUM(E150+G150+I150+K150+M150+O150+Q150+S150+U150+W150+Y150+AA150+AC150+AE150+AG150+AI150+AK150+AM150+AO150)</f>
        <v>1352</v>
      </c>
      <c r="D150" s="302">
        <f t="shared" si="8"/>
        <v>1703</v>
      </c>
      <c r="E150" s="4">
        <f>+Enero!E150+Febrero!E150+MARZO!E150+'Abril '!E150+'Mayo '!E150+Junio!E150+Julio!E150+Agosto!E150+Septiembre!E150+'Octubre '!E150+Noviembre!E150+'Diciembre '!E150</f>
        <v>72</v>
      </c>
      <c r="F150" s="4">
        <f>+Enero!F150+Febrero!F150+MARZO!F150+'Abril '!F150+'Mayo '!F150+Junio!F150+Julio!F150+Agosto!F150+Septiembre!F150+'Octubre '!F150+Noviembre!F150+'Diciembre '!F150</f>
        <v>59</v>
      </c>
      <c r="G150" s="4">
        <f>+Enero!G150+Febrero!G150+MARZO!G150+'Abril '!G150+'Mayo '!G150+Junio!G150+Julio!G150+Agosto!G150+Septiembre!G150+'Octubre '!G150+Noviembre!G150+'Diciembre '!G150</f>
        <v>25</v>
      </c>
      <c r="H150" s="4">
        <f>+Enero!H150+Febrero!H150+MARZO!H150+'Abril '!H150+'Mayo '!H150+Junio!H150+Julio!H150+Agosto!H150+Septiembre!H150+'Octubre '!H150+Noviembre!H150+'Diciembre '!H150</f>
        <v>21</v>
      </c>
      <c r="I150" s="4">
        <f>+Enero!I150+Febrero!I150+MARZO!I150+'Abril '!I150+'Mayo '!I150+Junio!I150+Julio!I150+Agosto!I150+Septiembre!I150+'Octubre '!I150+Noviembre!I150+'Diciembre '!I150</f>
        <v>32</v>
      </c>
      <c r="J150" s="4">
        <f>+Enero!J150+Febrero!J150+MARZO!J150+'Abril '!J150+'Mayo '!J150+Junio!J150+Julio!J150+Agosto!J150+Septiembre!J150+'Octubre '!J150+Noviembre!J150+'Diciembre '!J150</f>
        <v>25</v>
      </c>
      <c r="K150" s="4">
        <f>+Enero!K150+Febrero!K150+MARZO!K150+'Abril '!K150+'Mayo '!K150+Junio!K150+Julio!K150+Agosto!K150+Septiembre!K150+'Octubre '!K150+Noviembre!K150+'Diciembre '!K150</f>
        <v>27</v>
      </c>
      <c r="L150" s="4">
        <f>+Enero!L150+Febrero!L150+MARZO!L150+'Abril '!L150+'Mayo '!L150+Junio!L150+Julio!L150+Agosto!L150+Septiembre!L150+'Octubre '!L150+Noviembre!L150+'Diciembre '!L150</f>
        <v>32</v>
      </c>
      <c r="M150" s="4">
        <f>+Enero!M150+Febrero!M150+MARZO!M150+'Abril '!M150+'Mayo '!M150+Junio!M150+Julio!M150+Agosto!M150+Septiembre!M150+'Octubre '!M150+Noviembre!M150+'Diciembre '!M150</f>
        <v>30</v>
      </c>
      <c r="N150" s="4">
        <f>+Enero!N150+Febrero!N150+MARZO!N150+'Abril '!N150+'Mayo '!N150+Junio!N150+Julio!N150+Agosto!N150+Septiembre!N150+'Octubre '!N150+Noviembre!N150+'Diciembre '!N150</f>
        <v>29</v>
      </c>
      <c r="O150" s="4">
        <f>+Enero!O150+Febrero!O150+MARZO!O150+'Abril '!O150+'Mayo '!O150+Junio!O150+Julio!O150+Agosto!O150+Septiembre!O150+'Octubre '!O150+Noviembre!O150+'Diciembre '!O150</f>
        <v>26</v>
      </c>
      <c r="P150" s="4">
        <f>+Enero!P150+Febrero!P150+MARZO!P150+'Abril '!P150+'Mayo '!P150+Junio!P150+Julio!P150+Agosto!P150+Septiembre!P150+'Octubre '!P150+Noviembre!P150+'Diciembre '!P150</f>
        <v>44</v>
      </c>
      <c r="Q150" s="4">
        <f>+Enero!Q150+Febrero!Q150+MARZO!Q150+'Abril '!Q150+'Mayo '!Q150+Junio!Q150+Julio!Q150+Agosto!Q150+Septiembre!Q150+'Octubre '!Q150+Noviembre!Q150+'Diciembre '!Q150</f>
        <v>13</v>
      </c>
      <c r="R150" s="4">
        <f>+Enero!R150+Febrero!R150+MARZO!R150+'Abril '!R150+'Mayo '!R150+Junio!R150+Julio!R150+Agosto!R150+Septiembre!R150+'Octubre '!R150+Noviembre!R150+'Diciembre '!R150</f>
        <v>21</v>
      </c>
      <c r="S150" s="4">
        <f>+Enero!S150+Febrero!S150+MARZO!S150+'Abril '!S150+'Mayo '!S150+Junio!S150+Julio!S150+Agosto!S150+Septiembre!S150+'Octubre '!S150+Noviembre!S150+'Diciembre '!S150</f>
        <v>28</v>
      </c>
      <c r="T150" s="4">
        <f>+Enero!T150+Febrero!T150+MARZO!T150+'Abril '!T150+'Mayo '!T150+Junio!T150+Julio!T150+Agosto!T150+Septiembre!T150+'Octubre '!T150+Noviembre!T150+'Diciembre '!T150</f>
        <v>16</v>
      </c>
      <c r="U150" s="4">
        <f>+Enero!U150+Febrero!U150+MARZO!U150+'Abril '!U150+'Mayo '!U150+Junio!U150+Julio!U150+Agosto!U150+Septiembre!U150+'Octubre '!U150+Noviembre!U150+'Diciembre '!U150</f>
        <v>16</v>
      </c>
      <c r="V150" s="4">
        <f>+Enero!V150+Febrero!V150+MARZO!V150+'Abril '!V150+'Mayo '!V150+Junio!V150+Julio!V150+Agosto!V150+Septiembre!V150+'Octubre '!V150+Noviembre!V150+'Diciembre '!V150</f>
        <v>43</v>
      </c>
      <c r="W150" s="4">
        <f>+Enero!W150+Febrero!W150+MARZO!W150+'Abril '!W150+'Mayo '!W150+Junio!W150+Julio!W150+Agosto!W150+Septiembre!W150+'Octubre '!W150+Noviembre!W150+'Diciembre '!W150</f>
        <v>22</v>
      </c>
      <c r="X150" s="4">
        <f>+Enero!X150+Febrero!X150+MARZO!X150+'Abril '!X150+'Mayo '!X150+Junio!X150+Julio!X150+Agosto!X150+Septiembre!X150+'Octubre '!X150+Noviembre!X150+'Diciembre '!X150</f>
        <v>38</v>
      </c>
      <c r="Y150" s="4">
        <f>+Enero!Y150+Febrero!Y150+MARZO!Y150+'Abril '!Y150+'Mayo '!Y150+Junio!Y150+Julio!Y150+Agosto!Y150+Septiembre!Y150+'Octubre '!Y150+Noviembre!Y150+'Diciembre '!Y150</f>
        <v>37</v>
      </c>
      <c r="Z150" s="4">
        <f>+Enero!Z150+Febrero!Z150+MARZO!Z150+'Abril '!Z150+'Mayo '!Z150+Junio!Z150+Julio!Z150+Agosto!Z150+Septiembre!Z150+'Octubre '!Z150+Noviembre!Z150+'Diciembre '!Z150</f>
        <v>67</v>
      </c>
      <c r="AA150" s="4">
        <f>+Enero!AA150+Febrero!AA150+MARZO!AA150+'Abril '!AA150+'Mayo '!AA150+Junio!AA150+Julio!AA150+Agosto!AA150+Septiembre!AA150+'Octubre '!AA150+Noviembre!AA150+'Diciembre '!AA150</f>
        <v>42</v>
      </c>
      <c r="AB150" s="4">
        <f>+Enero!AB150+Febrero!AB150+MARZO!AB150+'Abril '!AB150+'Mayo '!AB150+Junio!AB150+Julio!AB150+Agosto!AB150+Septiembre!AB150+'Octubre '!AB150+Noviembre!AB150+'Diciembre '!AB150</f>
        <v>78</v>
      </c>
      <c r="AC150" s="4">
        <f>+Enero!AC150+Febrero!AC150+MARZO!AC150+'Abril '!AC150+'Mayo '!AC150+Junio!AC150+Julio!AC150+Agosto!AC150+Septiembre!AC150+'Octubre '!AC150+Noviembre!AC150+'Diciembre '!AC150</f>
        <v>78</v>
      </c>
      <c r="AD150" s="4">
        <f>+Enero!AD150+Febrero!AD150+MARZO!AD150+'Abril '!AD150+'Mayo '!AD150+Junio!AD150+Julio!AD150+Agosto!AD150+Septiembre!AD150+'Octubre '!AD150+Noviembre!AD150+'Diciembre '!AD150</f>
        <v>119</v>
      </c>
      <c r="AE150" s="4">
        <f>+Enero!AE150+Febrero!AE150+MARZO!AE150+'Abril '!AE150+'Mayo '!AE150+Junio!AE150+Julio!AE150+Agosto!AE150+Septiembre!AE150+'Octubre '!AE150+Noviembre!AE150+'Diciembre '!AE150</f>
        <v>84</v>
      </c>
      <c r="AF150" s="4">
        <f>+Enero!AF150+Febrero!AF150+MARZO!AF150+'Abril '!AF150+'Mayo '!AF150+Junio!AF150+Julio!AF150+Agosto!AF150+Septiembre!AF150+'Octubre '!AF150+Noviembre!AF150+'Diciembre '!AF150</f>
        <v>142</v>
      </c>
      <c r="AG150" s="4">
        <f>+Enero!AG150+Febrero!AG150+MARZO!AG150+'Abril '!AG150+'Mayo '!AG150+Junio!AG150+Julio!AG150+Agosto!AG150+Septiembre!AG150+'Octubre '!AG150+Noviembre!AG150+'Diciembre '!AG150</f>
        <v>127</v>
      </c>
      <c r="AH150" s="4">
        <f>+Enero!AH150+Febrero!AH150+MARZO!AH150+'Abril '!AH150+'Mayo '!AH150+Junio!AH150+Julio!AH150+Agosto!AH150+Septiembre!AH150+'Octubre '!AH150+Noviembre!AH150+'Diciembre '!AH150</f>
        <v>148</v>
      </c>
      <c r="AI150" s="4">
        <f>+Enero!AI150+Febrero!AI150+MARZO!AI150+'Abril '!AI150+'Mayo '!AI150+Junio!AI150+Julio!AI150+Agosto!AI150+Septiembre!AI150+'Octubre '!AI150+Noviembre!AI150+'Diciembre '!AI150</f>
        <v>134</v>
      </c>
      <c r="AJ150" s="4">
        <f>+Enero!AJ150+Febrero!AJ150+MARZO!AJ150+'Abril '!AJ150+'Mayo '!AJ150+Junio!AJ150+Julio!AJ150+Agosto!AJ150+Septiembre!AJ150+'Octubre '!AJ150+Noviembre!AJ150+'Diciembre '!AJ150</f>
        <v>177</v>
      </c>
      <c r="AK150" s="4">
        <f>+Enero!AK150+Febrero!AK150+MARZO!AK150+'Abril '!AK150+'Mayo '!AK150+Junio!AK150+Julio!AK150+Agosto!AK150+Septiembre!AK150+'Octubre '!AK150+Noviembre!AK150+'Diciembre '!AK150</f>
        <v>140</v>
      </c>
      <c r="AL150" s="4">
        <f>+Enero!AL150+Febrero!AL150+MARZO!AL150+'Abril '!AL150+'Mayo '!AL150+Junio!AL150+Julio!AL150+Agosto!AL150+Septiembre!AL150+'Octubre '!AL150+Noviembre!AL150+'Diciembre '!AL150</f>
        <v>150</v>
      </c>
      <c r="AM150" s="4">
        <f>+Enero!AM150+Febrero!AM150+MARZO!AM150+'Abril '!AM150+'Mayo '!AM150+Junio!AM150+Julio!AM150+Agosto!AM150+Septiembre!AM150+'Octubre '!AM150+Noviembre!AM150+'Diciembre '!AM150</f>
        <v>141</v>
      </c>
      <c r="AN150" s="4">
        <f>+Enero!AN150+Febrero!AN150+MARZO!AN150+'Abril '!AN150+'Mayo '!AN150+Junio!AN150+Julio!AN150+Agosto!AN150+Septiembre!AN150+'Octubre '!AN150+Noviembre!AN150+'Diciembre '!AN150</f>
        <v>151</v>
      </c>
      <c r="AO150" s="4">
        <f>+Enero!AO150+Febrero!AO150+MARZO!AO150+'Abril '!AO150+'Mayo '!AO150+Junio!AO150+Julio!AO150+Agosto!AO150+Septiembre!AO150+'Octubre '!AO150+Noviembre!AO150+'Diciembre '!AO150</f>
        <v>278</v>
      </c>
      <c r="AP150" s="4">
        <f>+Enero!AP150+Febrero!AP150+MARZO!AP150+'Abril '!AP150+'Mayo '!AP150+Junio!AP150+Julio!AP150+Agosto!AP150+Septiembre!AP150+'Octubre '!AP150+Noviembre!AP150+'Diciembre '!AP150</f>
        <v>343</v>
      </c>
      <c r="AQ150" s="4">
        <f>+Enero!AQ150+Febrero!AQ150+MARZO!AQ150+'Abril '!AQ150+'Mayo '!AQ150+Junio!AQ150+Julio!AQ150+Agosto!AQ150+Septiembre!AQ150+'Octubre '!AQ150+Noviembre!AQ150+'Diciembre '!AQ150</f>
        <v>1354</v>
      </c>
      <c r="AR150" s="4">
        <f>+Enero!AR150+Febrero!AR150+MARZO!AR150+'Abril '!AR150+'Mayo '!AR150+Junio!AR150+Julio!AR150+Agosto!AR150+Septiembre!AR150+'Octubre '!AR150+Noviembre!AR150+'Diciembre '!AR150</f>
        <v>485</v>
      </c>
      <c r="AS150" s="4">
        <f>+Enero!AS150+Febrero!AS150+MARZO!AS150+'Abril '!AS150+'Mayo '!AS150+Junio!AS150+Julio!AS150+Agosto!AS150+Septiembre!AS150+'Octubre '!AS150+Noviembre!AS150+'Diciembre '!AS150</f>
        <v>1216</v>
      </c>
      <c r="AT150" s="304" t="s">
        <v>120</v>
      </c>
      <c r="AU150" s="52"/>
      <c r="CA150" s="194" t="str">
        <f t="shared" ref="CA150:CA168" si="9">IF(B150&lt;&gt;SUM(AQ150+AR150+AS150)," El número de consultas según tipo atención NO puede ser diferente al Total.","")</f>
        <v/>
      </c>
      <c r="CB150" s="194" t="str">
        <f>IF(AND(E150&lt;=SUM(E152:E168),F150&lt;=SUM(F152:F168),G150&lt;=SUM(G152:G168),H150&lt;=SUM(H152:H168),I150&lt;=SUM(I152:I168),J150&lt;=SUM(J152:J168),K150&lt;=SUM(K152:K168),L150&lt;=SUM(L152:L168),M150&lt;=SUM(M152:M168),N150&lt;=SUM(N152:N168),O150&lt;=SUM(O152:O168),P150&lt;=SUM(P152:P168),W150&lt;=SUM(W152:W168),X150&lt;=SUM(X152:X168),Y150&lt;=SUM(Y152:Y168),Z150&lt;=SUM(Z152:Z168),AA150&lt;=SUM(AA152:AA168),AB150&lt;=SUM(AB152:AB168),AC150&lt;=SUM(AC152:AC168),AD150&lt;=SUM(AD152:AD168),AE150&lt;=SUM(AE152:AE168),AF150&lt;=SUM(AF152:AF168),AG150&lt;=SUM(AG152:AG168),AH150&lt;=SUM(AH152:AH168),AI150&lt;=SUM(AI152:AI168),AJ150&lt;=SUM(AJ152:AJ168),AK150&lt;=SUM(AK152:AK168),AL150&lt;=SUM(AL152:AL168),AM150&lt;=SUM(AM152:AM168),AN150&lt;=SUM(AN152:AN168),AO150&lt;=SUM(AO152:AO168),AP150&lt;=SUM(AP152:AP168)),"","Total de ingreso debe ser igual o menor al desagregado por condición")</f>
        <v>Total de ingreso debe ser igual o menor al desagregado por condición</v>
      </c>
      <c r="CG150" s="194">
        <f t="shared" ref="CG150:CG168" si="10">IF(B150&lt;&gt;SUM(AQ150+AR150+AS150),1,0)</f>
        <v>0</v>
      </c>
    </row>
    <row r="151" spans="1:102" x14ac:dyDescent="0.2">
      <c r="A151" s="156" t="s">
        <v>30</v>
      </c>
      <c r="B151" s="305">
        <f t="shared" si="7"/>
        <v>690</v>
      </c>
      <c r="C151" s="306">
        <f t="shared" si="8"/>
        <v>271</v>
      </c>
      <c r="D151" s="307">
        <f t="shared" si="8"/>
        <v>419</v>
      </c>
      <c r="E151" s="4">
        <f>+Enero!E151+Febrero!E151+MARZO!E151+'Abril '!E151+'Mayo '!E151+Junio!E151+Julio!E151+Agosto!E151+Septiembre!E151+'Octubre '!E151+Noviembre!E151+'Diciembre '!E151</f>
        <v>3</v>
      </c>
      <c r="F151" s="4">
        <f>+Enero!F151+Febrero!F151+MARZO!F151+'Abril '!F151+'Mayo '!F151+Junio!F151+Julio!F151+Agosto!F151+Septiembre!F151+'Octubre '!F151+Noviembre!F151+'Diciembre '!F151</f>
        <v>2</v>
      </c>
      <c r="G151" s="4">
        <f>+Enero!G151+Febrero!G151+MARZO!G151+'Abril '!G151+'Mayo '!G151+Junio!G151+Julio!G151+Agosto!G151+Septiembre!G151+'Octubre '!G151+Noviembre!G151+'Diciembre '!G151</f>
        <v>1</v>
      </c>
      <c r="H151" s="4">
        <f>+Enero!H151+Febrero!H151+MARZO!H151+'Abril '!H151+'Mayo '!H151+Junio!H151+Julio!H151+Agosto!H151+Septiembre!H151+'Octubre '!H151+Noviembre!H151+'Diciembre '!H151</f>
        <v>2</v>
      </c>
      <c r="I151" s="4">
        <f>+Enero!I151+Febrero!I151+MARZO!I151+'Abril '!I151+'Mayo '!I151+Junio!I151+Julio!I151+Agosto!I151+Septiembre!I151+'Octubre '!I151+Noviembre!I151+'Diciembre '!I151</f>
        <v>4</v>
      </c>
      <c r="J151" s="4">
        <f>+Enero!J151+Febrero!J151+MARZO!J151+'Abril '!J151+'Mayo '!J151+Junio!J151+Julio!J151+Agosto!J151+Septiembre!J151+'Octubre '!J151+Noviembre!J151+'Diciembre '!J151</f>
        <v>5</v>
      </c>
      <c r="K151" s="4">
        <f>+Enero!K151+Febrero!K151+MARZO!K151+'Abril '!K151+'Mayo '!K151+Junio!K151+Julio!K151+Agosto!K151+Septiembre!K151+'Octubre '!K151+Noviembre!K151+'Diciembre '!K151</f>
        <v>8</v>
      </c>
      <c r="L151" s="4">
        <f>+Enero!L151+Febrero!L151+MARZO!L151+'Abril '!L151+'Mayo '!L151+Junio!L151+Julio!L151+Agosto!L151+Septiembre!L151+'Octubre '!L151+Noviembre!L151+'Diciembre '!L151</f>
        <v>10</v>
      </c>
      <c r="M151" s="4">
        <f>+Enero!M151+Febrero!M151+MARZO!M151+'Abril '!M151+'Mayo '!M151+Junio!M151+Julio!M151+Agosto!M151+Septiembre!M151+'Octubre '!M151+Noviembre!M151+'Diciembre '!M151</f>
        <v>9</v>
      </c>
      <c r="N151" s="4">
        <f>+Enero!N151+Febrero!N151+MARZO!N151+'Abril '!N151+'Mayo '!N151+Junio!N151+Julio!N151+Agosto!N151+Septiembre!N151+'Octubre '!N151+Noviembre!N151+'Diciembre '!N151</f>
        <v>5</v>
      </c>
      <c r="O151" s="4">
        <f>+Enero!O151+Febrero!O151+MARZO!O151+'Abril '!O151+'Mayo '!O151+Junio!O151+Julio!O151+Agosto!O151+Septiembre!O151+'Octubre '!O151+Noviembre!O151+'Diciembre '!O151</f>
        <v>5</v>
      </c>
      <c r="P151" s="4">
        <f>+Enero!P151+Febrero!P151+MARZO!P151+'Abril '!P151+'Mayo '!P151+Junio!P151+Julio!P151+Agosto!P151+Septiembre!P151+'Octubre '!P151+Noviembre!P151+'Diciembre '!P151</f>
        <v>9</v>
      </c>
      <c r="Q151" s="4">
        <f>+Enero!Q151+Febrero!Q151+MARZO!Q151+'Abril '!Q151+'Mayo '!Q151+Junio!Q151+Julio!Q151+Agosto!Q151+Septiembre!Q151+'Octubre '!Q151+Noviembre!Q151+'Diciembre '!Q151</f>
        <v>4</v>
      </c>
      <c r="R151" s="4">
        <f>+Enero!R151+Febrero!R151+MARZO!R151+'Abril '!R151+'Mayo '!R151+Junio!R151+Julio!R151+Agosto!R151+Septiembre!R151+'Octubre '!R151+Noviembre!R151+'Diciembre '!R151</f>
        <v>9</v>
      </c>
      <c r="S151" s="4">
        <f>+Enero!S151+Febrero!S151+MARZO!S151+'Abril '!S151+'Mayo '!S151+Junio!S151+Julio!S151+Agosto!S151+Septiembre!S151+'Octubre '!S151+Noviembre!S151+'Diciembre '!S151</f>
        <v>7</v>
      </c>
      <c r="T151" s="4">
        <f>+Enero!T151+Febrero!T151+MARZO!T151+'Abril '!T151+'Mayo '!T151+Junio!T151+Julio!T151+Agosto!T151+Septiembre!T151+'Octubre '!T151+Noviembre!T151+'Diciembre '!T151</f>
        <v>8</v>
      </c>
      <c r="U151" s="4">
        <f>+Enero!U151+Febrero!U151+MARZO!U151+'Abril '!U151+'Mayo '!U151+Junio!U151+Julio!U151+Agosto!U151+Septiembre!U151+'Octubre '!U151+Noviembre!U151+'Diciembre '!U151</f>
        <v>5</v>
      </c>
      <c r="V151" s="4">
        <f>+Enero!V151+Febrero!V151+MARZO!V151+'Abril '!V151+'Mayo '!V151+Junio!V151+Julio!V151+Agosto!V151+Septiembre!V151+'Octubre '!V151+Noviembre!V151+'Diciembre '!V151</f>
        <v>9</v>
      </c>
      <c r="W151" s="4">
        <f>+Enero!W151+Febrero!W151+MARZO!W151+'Abril '!W151+'Mayo '!W151+Junio!W151+Julio!W151+Agosto!W151+Septiembre!W151+'Octubre '!W151+Noviembre!W151+'Diciembre '!W151</f>
        <v>5</v>
      </c>
      <c r="X151" s="4">
        <f>+Enero!X151+Febrero!X151+MARZO!X151+'Abril '!X151+'Mayo '!X151+Junio!X151+Julio!X151+Agosto!X151+Septiembre!X151+'Octubre '!X151+Noviembre!X151+'Diciembre '!X151</f>
        <v>7</v>
      </c>
      <c r="Y151" s="4">
        <f>+Enero!Y151+Febrero!Y151+MARZO!Y151+'Abril '!Y151+'Mayo '!Y151+Junio!Y151+Julio!Y151+Agosto!Y151+Septiembre!Y151+'Octubre '!Y151+Noviembre!Y151+'Diciembre '!Y151</f>
        <v>10</v>
      </c>
      <c r="Z151" s="4">
        <f>+Enero!Z151+Febrero!Z151+MARZO!Z151+'Abril '!Z151+'Mayo '!Z151+Junio!Z151+Julio!Z151+Agosto!Z151+Septiembre!Z151+'Octubre '!Z151+Noviembre!Z151+'Diciembre '!Z151</f>
        <v>22</v>
      </c>
      <c r="AA151" s="4">
        <f>+Enero!AA151+Febrero!AA151+MARZO!AA151+'Abril '!AA151+'Mayo '!AA151+Junio!AA151+Julio!AA151+Agosto!AA151+Septiembre!AA151+'Octubre '!AA151+Noviembre!AA151+'Diciembre '!AA151</f>
        <v>17</v>
      </c>
      <c r="AB151" s="4">
        <f>+Enero!AB151+Febrero!AB151+MARZO!AB151+'Abril '!AB151+'Mayo '!AB151+Junio!AB151+Julio!AB151+Agosto!AB151+Septiembre!AB151+'Octubre '!AB151+Noviembre!AB151+'Diciembre '!AB151</f>
        <v>26</v>
      </c>
      <c r="AC151" s="4">
        <f>+Enero!AC151+Febrero!AC151+MARZO!AC151+'Abril '!AC151+'Mayo '!AC151+Junio!AC151+Julio!AC151+Agosto!AC151+Septiembre!AC151+'Octubre '!AC151+Noviembre!AC151+'Diciembre '!AC151</f>
        <v>19</v>
      </c>
      <c r="AD151" s="4">
        <f>+Enero!AD151+Febrero!AD151+MARZO!AD151+'Abril '!AD151+'Mayo '!AD151+Junio!AD151+Julio!AD151+Agosto!AD151+Septiembre!AD151+'Octubre '!AD151+Noviembre!AD151+'Diciembre '!AD151</f>
        <v>25</v>
      </c>
      <c r="AE151" s="4">
        <f>+Enero!AE151+Febrero!AE151+MARZO!AE151+'Abril '!AE151+'Mayo '!AE151+Junio!AE151+Julio!AE151+Agosto!AE151+Septiembre!AE151+'Octubre '!AE151+Noviembre!AE151+'Diciembre '!AE151</f>
        <v>17</v>
      </c>
      <c r="AF151" s="4">
        <f>+Enero!AF151+Febrero!AF151+MARZO!AF151+'Abril '!AF151+'Mayo '!AF151+Junio!AF151+Julio!AF151+Agosto!AF151+Septiembre!AF151+'Octubre '!AF151+Noviembre!AF151+'Diciembre '!AF151</f>
        <v>32</v>
      </c>
      <c r="AG151" s="4">
        <f>+Enero!AG151+Febrero!AG151+MARZO!AG151+'Abril '!AG151+'Mayo '!AG151+Junio!AG151+Julio!AG151+Agosto!AG151+Septiembre!AG151+'Octubre '!AG151+Noviembre!AG151+'Diciembre '!AG151</f>
        <v>26</v>
      </c>
      <c r="AH151" s="4">
        <f>+Enero!AH151+Febrero!AH151+MARZO!AH151+'Abril '!AH151+'Mayo '!AH151+Junio!AH151+Julio!AH151+Agosto!AH151+Septiembre!AH151+'Octubre '!AH151+Noviembre!AH151+'Diciembre '!AH151</f>
        <v>33</v>
      </c>
      <c r="AI151" s="4">
        <f>+Enero!AI151+Febrero!AI151+MARZO!AI151+'Abril '!AI151+'Mayo '!AI151+Junio!AI151+Julio!AI151+Agosto!AI151+Septiembre!AI151+'Octubre '!AI151+Noviembre!AI151+'Diciembre '!AI151</f>
        <v>26</v>
      </c>
      <c r="AJ151" s="4">
        <f>+Enero!AJ151+Febrero!AJ151+MARZO!AJ151+'Abril '!AJ151+'Mayo '!AJ151+Junio!AJ151+Julio!AJ151+Agosto!AJ151+Septiembre!AJ151+'Octubre '!AJ151+Noviembre!AJ151+'Diciembre '!AJ151</f>
        <v>48</v>
      </c>
      <c r="AK151" s="4">
        <f>+Enero!AK151+Febrero!AK151+MARZO!AK151+'Abril '!AK151+'Mayo '!AK151+Junio!AK151+Julio!AK151+Agosto!AK151+Septiembre!AK151+'Octubre '!AK151+Noviembre!AK151+'Diciembre '!AK151</f>
        <v>24</v>
      </c>
      <c r="AL151" s="4">
        <f>+Enero!AL151+Febrero!AL151+MARZO!AL151+'Abril '!AL151+'Mayo '!AL151+Junio!AL151+Julio!AL151+Agosto!AL151+Septiembre!AL151+'Octubre '!AL151+Noviembre!AL151+'Diciembre '!AL151</f>
        <v>44</v>
      </c>
      <c r="AM151" s="4">
        <f>+Enero!AM151+Febrero!AM151+MARZO!AM151+'Abril '!AM151+'Mayo '!AM151+Junio!AM151+Julio!AM151+Agosto!AM151+Septiembre!AM151+'Octubre '!AM151+Noviembre!AM151+'Diciembre '!AM151</f>
        <v>30</v>
      </c>
      <c r="AN151" s="4">
        <f>+Enero!AN151+Febrero!AN151+MARZO!AN151+'Abril '!AN151+'Mayo '!AN151+Junio!AN151+Julio!AN151+Agosto!AN151+Septiembre!AN151+'Octubre '!AN151+Noviembre!AN151+'Diciembre '!AN151</f>
        <v>44</v>
      </c>
      <c r="AO151" s="4">
        <f>+Enero!AO151+Febrero!AO151+MARZO!AO151+'Abril '!AO151+'Mayo '!AO151+Junio!AO151+Julio!AO151+Agosto!AO151+Septiembre!AO151+'Octubre '!AO151+Noviembre!AO151+'Diciembre '!AO151</f>
        <v>51</v>
      </c>
      <c r="AP151" s="4">
        <f>+Enero!AP151+Febrero!AP151+MARZO!AP151+'Abril '!AP151+'Mayo '!AP151+Junio!AP151+Julio!AP151+Agosto!AP151+Septiembre!AP151+'Octubre '!AP151+Noviembre!AP151+'Diciembre '!AP151</f>
        <v>79</v>
      </c>
      <c r="AQ151" s="4">
        <f>+Enero!AQ151+Febrero!AQ151+MARZO!AQ151+'Abril '!AQ151+'Mayo '!AQ151+Junio!AQ151+Julio!AQ151+Agosto!AQ151+Septiembre!AQ151+'Octubre '!AQ151+Noviembre!AQ151+'Diciembre '!AQ151</f>
        <v>352</v>
      </c>
      <c r="AR151" s="4">
        <f>+Enero!AR151+Febrero!AR151+MARZO!AR151+'Abril '!AR151+'Mayo '!AR151+Junio!AR151+Julio!AR151+Agosto!AR151+Septiembre!AR151+'Octubre '!AR151+Noviembre!AR151+'Diciembre '!AR151</f>
        <v>186</v>
      </c>
      <c r="AS151" s="4">
        <f>+Enero!AS151+Febrero!AS151+MARZO!AS151+'Abril '!AS151+'Mayo '!AS151+Junio!AS151+Julio!AS151+Agosto!AS151+Septiembre!AS151+'Octubre '!AS151+Noviembre!AS151+'Diciembre '!AS151</f>
        <v>152</v>
      </c>
      <c r="AT151" s="304"/>
      <c r="AU151" s="52"/>
      <c r="CA151" s="194" t="str">
        <f t="shared" si="9"/>
        <v/>
      </c>
      <c r="CG151" s="194">
        <f t="shared" si="10"/>
        <v>0</v>
      </c>
    </row>
    <row r="152" spans="1:102" ht="21.75" x14ac:dyDescent="0.2">
      <c r="A152" s="157" t="s">
        <v>164</v>
      </c>
      <c r="B152" s="309">
        <f t="shared" si="7"/>
        <v>7</v>
      </c>
      <c r="C152" s="310">
        <f t="shared" si="8"/>
        <v>6</v>
      </c>
      <c r="D152" s="311">
        <f t="shared" si="8"/>
        <v>1</v>
      </c>
      <c r="E152" s="4">
        <f>+Enero!E152+Febrero!E152+MARZO!E152+'Abril '!E152+'Mayo '!E152+Junio!E152+Julio!E152+Agosto!E152+Septiembre!E152+'Octubre '!E152+Noviembre!E152+'Diciembre '!E152</f>
        <v>0</v>
      </c>
      <c r="F152" s="4">
        <f>+Enero!F152+Febrero!F152+MARZO!F152+'Abril '!F152+'Mayo '!F152+Junio!F152+Julio!F152+Agosto!F152+Septiembre!F152+'Octubre '!F152+Noviembre!F152+'Diciembre '!F152</f>
        <v>0</v>
      </c>
      <c r="G152" s="4">
        <f>+Enero!G152+Febrero!G152+MARZO!G152+'Abril '!G152+'Mayo '!G152+Junio!G152+Julio!G152+Agosto!G152+Septiembre!G152+'Octubre '!G152+Noviembre!G152+'Diciembre '!G152</f>
        <v>0</v>
      </c>
      <c r="H152" s="4">
        <f>+Enero!H152+Febrero!H152+MARZO!H152+'Abril '!H152+'Mayo '!H152+Junio!H152+Julio!H152+Agosto!H152+Septiembre!H152+'Octubre '!H152+Noviembre!H152+'Diciembre '!H152</f>
        <v>0</v>
      </c>
      <c r="I152" s="4">
        <f>+Enero!I152+Febrero!I152+MARZO!I152+'Abril '!I152+'Mayo '!I152+Junio!I152+Julio!I152+Agosto!I152+Septiembre!I152+'Octubre '!I152+Noviembre!I152+'Diciembre '!I152</f>
        <v>0</v>
      </c>
      <c r="J152" s="4">
        <f>+Enero!J152+Febrero!J152+MARZO!J152+'Abril '!J152+'Mayo '!J152+Junio!J152+Julio!J152+Agosto!J152+Septiembre!J152+'Octubre '!J152+Noviembre!J152+'Diciembre '!J152</f>
        <v>0</v>
      </c>
      <c r="K152" s="4">
        <f>+Enero!K152+Febrero!K152+MARZO!K152+'Abril '!K152+'Mayo '!K152+Junio!K152+Julio!K152+Agosto!K152+Septiembre!K152+'Octubre '!K152+Noviembre!K152+'Diciembre '!K152</f>
        <v>0</v>
      </c>
      <c r="L152" s="4">
        <f>+Enero!L152+Febrero!L152+MARZO!L152+'Abril '!L152+'Mayo '!L152+Junio!L152+Julio!L152+Agosto!L152+Septiembre!L152+'Octubre '!L152+Noviembre!L152+'Diciembre '!L152</f>
        <v>0</v>
      </c>
      <c r="M152" s="4">
        <f>+Enero!M152+Febrero!M152+MARZO!M152+'Abril '!M152+'Mayo '!M152+Junio!M152+Julio!M152+Agosto!M152+Septiembre!M152+'Octubre '!M152+Noviembre!M152+'Diciembre '!M152</f>
        <v>0</v>
      </c>
      <c r="N152" s="4">
        <f>+Enero!N152+Febrero!N152+MARZO!N152+'Abril '!N152+'Mayo '!N152+Junio!N152+Julio!N152+Agosto!N152+Septiembre!N152+'Octubre '!N152+Noviembre!N152+'Diciembre '!N152</f>
        <v>0</v>
      </c>
      <c r="O152" s="4">
        <f>+Enero!O152+Febrero!O152+MARZO!O152+'Abril '!O152+'Mayo '!O152+Junio!O152+Julio!O152+Agosto!O152+Septiembre!O152+'Octubre '!O152+Noviembre!O152+'Diciembre '!O152</f>
        <v>0</v>
      </c>
      <c r="P152" s="4">
        <f>+Enero!P152+Febrero!P152+MARZO!P152+'Abril '!P152+'Mayo '!P152+Junio!P152+Julio!P152+Agosto!P152+Septiembre!P152+'Octubre '!P152+Noviembre!P152+'Diciembre '!P152</f>
        <v>0</v>
      </c>
      <c r="Q152" s="4">
        <f>+Enero!Q152+Febrero!Q152+MARZO!Q152+'Abril '!Q152+'Mayo '!Q152+Junio!Q152+Julio!Q152+Agosto!Q152+Septiembre!Q152+'Octubre '!Q152+Noviembre!Q152+'Diciembre '!Q152</f>
        <v>0</v>
      </c>
      <c r="R152" s="4">
        <f>+Enero!R152+Febrero!R152+MARZO!R152+'Abril '!R152+'Mayo '!R152+Junio!R152+Julio!R152+Agosto!R152+Septiembre!R152+'Octubre '!R152+Noviembre!R152+'Diciembre '!R152</f>
        <v>0</v>
      </c>
      <c r="S152" s="4">
        <f>+Enero!S152+Febrero!S152+MARZO!S152+'Abril '!S152+'Mayo '!S152+Junio!S152+Julio!S152+Agosto!S152+Septiembre!S152+'Octubre '!S152+Noviembre!S152+'Diciembre '!S152</f>
        <v>1</v>
      </c>
      <c r="T152" s="4">
        <f>+Enero!T152+Febrero!T152+MARZO!T152+'Abril '!T152+'Mayo '!T152+Junio!T152+Julio!T152+Agosto!T152+Septiembre!T152+'Octubre '!T152+Noviembre!T152+'Diciembre '!T152</f>
        <v>0</v>
      </c>
      <c r="U152" s="4">
        <f>+Enero!U152+Febrero!U152+MARZO!U152+'Abril '!U152+'Mayo '!U152+Junio!U152+Julio!U152+Agosto!U152+Septiembre!U152+'Octubre '!U152+Noviembre!U152+'Diciembre '!U152</f>
        <v>1</v>
      </c>
      <c r="V152" s="4">
        <f>+Enero!V152+Febrero!V152+MARZO!V152+'Abril '!V152+'Mayo '!V152+Junio!V152+Julio!V152+Agosto!V152+Septiembre!V152+'Octubre '!V152+Noviembre!V152+'Diciembre '!V152</f>
        <v>0</v>
      </c>
      <c r="W152" s="4">
        <f>+Enero!W152+Febrero!W152+MARZO!W152+'Abril '!W152+'Mayo '!W152+Junio!W152+Julio!W152+Agosto!W152+Septiembre!W152+'Octubre '!W152+Noviembre!W152+'Diciembre '!W152</f>
        <v>0</v>
      </c>
      <c r="X152" s="4">
        <f>+Enero!X152+Febrero!X152+MARZO!X152+'Abril '!X152+'Mayo '!X152+Junio!X152+Julio!X152+Agosto!X152+Septiembre!X152+'Octubre '!X152+Noviembre!X152+'Diciembre '!X152</f>
        <v>0</v>
      </c>
      <c r="Y152" s="4">
        <f>+Enero!Y152+Febrero!Y152+MARZO!Y152+'Abril '!Y152+'Mayo '!Y152+Junio!Y152+Julio!Y152+Agosto!Y152+Septiembre!Y152+'Octubre '!Y152+Noviembre!Y152+'Diciembre '!Y152</f>
        <v>1</v>
      </c>
      <c r="Z152" s="4">
        <f>+Enero!Z152+Febrero!Z152+MARZO!Z152+'Abril '!Z152+'Mayo '!Z152+Junio!Z152+Julio!Z152+Agosto!Z152+Septiembre!Z152+'Octubre '!Z152+Noviembre!Z152+'Diciembre '!Z152</f>
        <v>0</v>
      </c>
      <c r="AA152" s="4">
        <f>+Enero!AA152+Febrero!AA152+MARZO!AA152+'Abril '!AA152+'Mayo '!AA152+Junio!AA152+Julio!AA152+Agosto!AA152+Septiembre!AA152+'Octubre '!AA152+Noviembre!AA152+'Diciembre '!AA152</f>
        <v>0</v>
      </c>
      <c r="AB152" s="4">
        <f>+Enero!AB152+Febrero!AB152+MARZO!AB152+'Abril '!AB152+'Mayo '!AB152+Junio!AB152+Julio!AB152+Agosto!AB152+Septiembre!AB152+'Octubre '!AB152+Noviembre!AB152+'Diciembre '!AB152</f>
        <v>0</v>
      </c>
      <c r="AC152" s="4">
        <f>+Enero!AC152+Febrero!AC152+MARZO!AC152+'Abril '!AC152+'Mayo '!AC152+Junio!AC152+Julio!AC152+Agosto!AC152+Septiembre!AC152+'Octubre '!AC152+Noviembre!AC152+'Diciembre '!AC152</f>
        <v>0</v>
      </c>
      <c r="AD152" s="4">
        <f>+Enero!AD152+Febrero!AD152+MARZO!AD152+'Abril '!AD152+'Mayo '!AD152+Junio!AD152+Julio!AD152+Agosto!AD152+Septiembre!AD152+'Octubre '!AD152+Noviembre!AD152+'Diciembre '!AD152</f>
        <v>0</v>
      </c>
      <c r="AE152" s="4">
        <f>+Enero!AE152+Febrero!AE152+MARZO!AE152+'Abril '!AE152+'Mayo '!AE152+Junio!AE152+Julio!AE152+Agosto!AE152+Septiembre!AE152+'Octubre '!AE152+Noviembre!AE152+'Diciembre '!AE152</f>
        <v>0</v>
      </c>
      <c r="AF152" s="4">
        <f>+Enero!AF152+Febrero!AF152+MARZO!AF152+'Abril '!AF152+'Mayo '!AF152+Junio!AF152+Julio!AF152+Agosto!AF152+Septiembre!AF152+'Octubre '!AF152+Noviembre!AF152+'Diciembre '!AF152</f>
        <v>0</v>
      </c>
      <c r="AG152" s="4">
        <f>+Enero!AG152+Febrero!AG152+MARZO!AG152+'Abril '!AG152+'Mayo '!AG152+Junio!AG152+Julio!AG152+Agosto!AG152+Septiembre!AG152+'Octubre '!AG152+Noviembre!AG152+'Diciembre '!AG152</f>
        <v>2</v>
      </c>
      <c r="AH152" s="4">
        <f>+Enero!AH152+Febrero!AH152+MARZO!AH152+'Abril '!AH152+'Mayo '!AH152+Junio!AH152+Julio!AH152+Agosto!AH152+Septiembre!AH152+'Octubre '!AH152+Noviembre!AH152+'Diciembre '!AH152</f>
        <v>0</v>
      </c>
      <c r="AI152" s="4">
        <f>+Enero!AI152+Febrero!AI152+MARZO!AI152+'Abril '!AI152+'Mayo '!AI152+Junio!AI152+Julio!AI152+Agosto!AI152+Septiembre!AI152+'Octubre '!AI152+Noviembre!AI152+'Diciembre '!AI152</f>
        <v>0</v>
      </c>
      <c r="AJ152" s="4">
        <f>+Enero!AJ152+Febrero!AJ152+MARZO!AJ152+'Abril '!AJ152+'Mayo '!AJ152+Junio!AJ152+Julio!AJ152+Agosto!AJ152+Septiembre!AJ152+'Octubre '!AJ152+Noviembre!AJ152+'Diciembre '!AJ152</f>
        <v>0</v>
      </c>
      <c r="AK152" s="4">
        <f>+Enero!AK152+Febrero!AK152+MARZO!AK152+'Abril '!AK152+'Mayo '!AK152+Junio!AK152+Julio!AK152+Agosto!AK152+Septiembre!AK152+'Octubre '!AK152+Noviembre!AK152+'Diciembre '!AK152</f>
        <v>0</v>
      </c>
      <c r="AL152" s="4">
        <f>+Enero!AL152+Febrero!AL152+MARZO!AL152+'Abril '!AL152+'Mayo '!AL152+Junio!AL152+Julio!AL152+Agosto!AL152+Septiembre!AL152+'Octubre '!AL152+Noviembre!AL152+'Diciembre '!AL152</f>
        <v>0</v>
      </c>
      <c r="AM152" s="4">
        <f>+Enero!AM152+Febrero!AM152+MARZO!AM152+'Abril '!AM152+'Mayo '!AM152+Junio!AM152+Julio!AM152+Agosto!AM152+Septiembre!AM152+'Octubre '!AM152+Noviembre!AM152+'Diciembre '!AM152</f>
        <v>1</v>
      </c>
      <c r="AN152" s="4">
        <f>+Enero!AN152+Febrero!AN152+MARZO!AN152+'Abril '!AN152+'Mayo '!AN152+Junio!AN152+Julio!AN152+Agosto!AN152+Septiembre!AN152+'Octubre '!AN152+Noviembre!AN152+'Diciembre '!AN152</f>
        <v>0</v>
      </c>
      <c r="AO152" s="4">
        <f>+Enero!AO152+Febrero!AO152+MARZO!AO152+'Abril '!AO152+'Mayo '!AO152+Junio!AO152+Julio!AO152+Agosto!AO152+Septiembre!AO152+'Octubre '!AO152+Noviembre!AO152+'Diciembre '!AO152</f>
        <v>0</v>
      </c>
      <c r="AP152" s="4">
        <f>+Enero!AP152+Febrero!AP152+MARZO!AP152+'Abril '!AP152+'Mayo '!AP152+Junio!AP152+Julio!AP152+Agosto!AP152+Septiembre!AP152+'Octubre '!AP152+Noviembre!AP152+'Diciembre '!AP152</f>
        <v>1</v>
      </c>
      <c r="AQ152" s="4">
        <f>+Enero!AQ152+Febrero!AQ152+MARZO!AQ152+'Abril '!AQ152+'Mayo '!AQ152+Junio!AQ152+Julio!AQ152+Agosto!AQ152+Septiembre!AQ152+'Octubre '!AQ152+Noviembre!AQ152+'Diciembre '!AQ152</f>
        <v>2</v>
      </c>
      <c r="AR152" s="4">
        <f>+Enero!AR152+Febrero!AR152+MARZO!AR152+'Abril '!AR152+'Mayo '!AR152+Junio!AR152+Julio!AR152+Agosto!AR152+Septiembre!AR152+'Octubre '!AR152+Noviembre!AR152+'Diciembre '!AR152</f>
        <v>1</v>
      </c>
      <c r="AS152" s="4">
        <f>+Enero!AS152+Febrero!AS152+MARZO!AS152+'Abril '!AS152+'Mayo '!AS152+Junio!AS152+Julio!AS152+Agosto!AS152+Septiembre!AS152+'Octubre '!AS152+Noviembre!AS152+'Diciembre '!AS152</f>
        <v>4</v>
      </c>
      <c r="AT152" s="304"/>
      <c r="AU152" s="52"/>
      <c r="CA152" s="194" t="str">
        <f t="shared" si="9"/>
        <v/>
      </c>
      <c r="CG152" s="194">
        <f t="shared" si="10"/>
        <v>0</v>
      </c>
    </row>
    <row r="153" spans="1:102" x14ac:dyDescent="0.2">
      <c r="A153" s="158" t="s">
        <v>165</v>
      </c>
      <c r="B153" s="312">
        <f t="shared" si="7"/>
        <v>3</v>
      </c>
      <c r="C153" s="313">
        <f t="shared" si="8"/>
        <v>0</v>
      </c>
      <c r="D153" s="314">
        <f t="shared" si="8"/>
        <v>3</v>
      </c>
      <c r="E153" s="4">
        <f>+Enero!E153+Febrero!E153+MARZO!E153+'Abril '!E153+'Mayo '!E153+Junio!E153+Julio!E153+Agosto!E153+Septiembre!E153+'Octubre '!E153+Noviembre!E153+'Diciembre '!E153</f>
        <v>0</v>
      </c>
      <c r="F153" s="4">
        <f>+Enero!F153+Febrero!F153+MARZO!F153+'Abril '!F153+'Mayo '!F153+Junio!F153+Julio!F153+Agosto!F153+Septiembre!F153+'Octubre '!F153+Noviembre!F153+'Diciembre '!F153</f>
        <v>0</v>
      </c>
      <c r="G153" s="4">
        <f>+Enero!G153+Febrero!G153+MARZO!G153+'Abril '!G153+'Mayo '!G153+Junio!G153+Julio!G153+Agosto!G153+Septiembre!G153+'Octubre '!G153+Noviembre!G153+'Diciembre '!G153</f>
        <v>0</v>
      </c>
      <c r="H153" s="4">
        <f>+Enero!H153+Febrero!H153+MARZO!H153+'Abril '!H153+'Mayo '!H153+Junio!H153+Julio!H153+Agosto!H153+Septiembre!H153+'Octubre '!H153+Noviembre!H153+'Diciembre '!H153</f>
        <v>0</v>
      </c>
      <c r="I153" s="4">
        <f>+Enero!I153+Febrero!I153+MARZO!I153+'Abril '!I153+'Mayo '!I153+Junio!I153+Julio!I153+Agosto!I153+Septiembre!I153+'Octubre '!I153+Noviembre!I153+'Diciembre '!I153</f>
        <v>0</v>
      </c>
      <c r="J153" s="4">
        <f>+Enero!J153+Febrero!J153+MARZO!J153+'Abril '!J153+'Mayo '!J153+Junio!J153+Julio!J153+Agosto!J153+Septiembre!J153+'Octubre '!J153+Noviembre!J153+'Diciembre '!J153</f>
        <v>0</v>
      </c>
      <c r="K153" s="4">
        <f>+Enero!K153+Febrero!K153+MARZO!K153+'Abril '!K153+'Mayo '!K153+Junio!K153+Julio!K153+Agosto!K153+Septiembre!K153+'Octubre '!K153+Noviembre!K153+'Diciembre '!K153</f>
        <v>0</v>
      </c>
      <c r="L153" s="4">
        <f>+Enero!L153+Febrero!L153+MARZO!L153+'Abril '!L153+'Mayo '!L153+Junio!L153+Julio!L153+Agosto!L153+Septiembre!L153+'Octubre '!L153+Noviembre!L153+'Diciembre '!L153</f>
        <v>0</v>
      </c>
      <c r="M153" s="4">
        <f>+Enero!M153+Febrero!M153+MARZO!M153+'Abril '!M153+'Mayo '!M153+Junio!M153+Julio!M153+Agosto!M153+Septiembre!M153+'Octubre '!M153+Noviembre!M153+'Diciembre '!M153</f>
        <v>0</v>
      </c>
      <c r="N153" s="4">
        <f>+Enero!N153+Febrero!N153+MARZO!N153+'Abril '!N153+'Mayo '!N153+Junio!N153+Julio!N153+Agosto!N153+Septiembre!N153+'Octubre '!N153+Noviembre!N153+'Diciembre '!N153</f>
        <v>0</v>
      </c>
      <c r="O153" s="4">
        <f>+Enero!O153+Febrero!O153+MARZO!O153+'Abril '!O153+'Mayo '!O153+Junio!O153+Julio!O153+Agosto!O153+Septiembre!O153+'Octubre '!O153+Noviembre!O153+'Diciembre '!O153</f>
        <v>0</v>
      </c>
      <c r="P153" s="4">
        <f>+Enero!P153+Febrero!P153+MARZO!P153+'Abril '!P153+'Mayo '!P153+Junio!P153+Julio!P153+Agosto!P153+Septiembre!P153+'Octubre '!P153+Noviembre!P153+'Diciembre '!P153</f>
        <v>0</v>
      </c>
      <c r="Q153" s="4">
        <f>+Enero!Q153+Febrero!Q153+MARZO!Q153+'Abril '!Q153+'Mayo '!Q153+Junio!Q153+Julio!Q153+Agosto!Q153+Septiembre!Q153+'Octubre '!Q153+Noviembre!Q153+'Diciembre '!Q153</f>
        <v>0</v>
      </c>
      <c r="R153" s="4">
        <f>+Enero!R153+Febrero!R153+MARZO!R153+'Abril '!R153+'Mayo '!R153+Junio!R153+Julio!R153+Agosto!R153+Septiembre!R153+'Octubre '!R153+Noviembre!R153+'Diciembre '!R153</f>
        <v>0</v>
      </c>
      <c r="S153" s="4">
        <f>+Enero!S153+Febrero!S153+MARZO!S153+'Abril '!S153+'Mayo '!S153+Junio!S153+Julio!S153+Agosto!S153+Septiembre!S153+'Octubre '!S153+Noviembre!S153+'Diciembre '!S153</f>
        <v>0</v>
      </c>
      <c r="T153" s="4">
        <f>+Enero!T153+Febrero!T153+MARZO!T153+'Abril '!T153+'Mayo '!T153+Junio!T153+Julio!T153+Agosto!T153+Septiembre!T153+'Octubre '!T153+Noviembre!T153+'Diciembre '!T153</f>
        <v>0</v>
      </c>
      <c r="U153" s="4">
        <f>+Enero!U153+Febrero!U153+MARZO!U153+'Abril '!U153+'Mayo '!U153+Junio!U153+Julio!U153+Agosto!U153+Septiembre!U153+'Octubre '!U153+Noviembre!U153+'Diciembre '!U153</f>
        <v>0</v>
      </c>
      <c r="V153" s="4">
        <f>+Enero!V153+Febrero!V153+MARZO!V153+'Abril '!V153+'Mayo '!V153+Junio!V153+Julio!V153+Agosto!V153+Septiembre!V153+'Octubre '!V153+Noviembre!V153+'Diciembre '!V153</f>
        <v>0</v>
      </c>
      <c r="W153" s="4">
        <f>+Enero!W153+Febrero!W153+MARZO!W153+'Abril '!W153+'Mayo '!W153+Junio!W153+Julio!W153+Agosto!W153+Septiembre!W153+'Octubre '!W153+Noviembre!W153+'Diciembre '!W153</f>
        <v>0</v>
      </c>
      <c r="X153" s="4">
        <f>+Enero!X153+Febrero!X153+MARZO!X153+'Abril '!X153+'Mayo '!X153+Junio!X153+Julio!X153+Agosto!X153+Septiembre!X153+'Octubre '!X153+Noviembre!X153+'Diciembre '!X153</f>
        <v>0</v>
      </c>
      <c r="Y153" s="4">
        <f>+Enero!Y153+Febrero!Y153+MARZO!Y153+'Abril '!Y153+'Mayo '!Y153+Junio!Y153+Julio!Y153+Agosto!Y153+Septiembre!Y153+'Octubre '!Y153+Noviembre!Y153+'Diciembre '!Y153</f>
        <v>0</v>
      </c>
      <c r="Z153" s="4">
        <f>+Enero!Z153+Febrero!Z153+MARZO!Z153+'Abril '!Z153+'Mayo '!Z153+Junio!Z153+Julio!Z153+Agosto!Z153+Septiembre!Z153+'Octubre '!Z153+Noviembre!Z153+'Diciembre '!Z153</f>
        <v>0</v>
      </c>
      <c r="AA153" s="4">
        <f>+Enero!AA153+Febrero!AA153+MARZO!AA153+'Abril '!AA153+'Mayo '!AA153+Junio!AA153+Julio!AA153+Agosto!AA153+Septiembre!AA153+'Octubre '!AA153+Noviembre!AA153+'Diciembre '!AA153</f>
        <v>0</v>
      </c>
      <c r="AB153" s="4">
        <f>+Enero!AB153+Febrero!AB153+MARZO!AB153+'Abril '!AB153+'Mayo '!AB153+Junio!AB153+Julio!AB153+Agosto!AB153+Septiembre!AB153+'Octubre '!AB153+Noviembre!AB153+'Diciembre '!AB153</f>
        <v>0</v>
      </c>
      <c r="AC153" s="4">
        <f>+Enero!AC153+Febrero!AC153+MARZO!AC153+'Abril '!AC153+'Mayo '!AC153+Junio!AC153+Julio!AC153+Agosto!AC153+Septiembre!AC153+'Octubre '!AC153+Noviembre!AC153+'Diciembre '!AC153</f>
        <v>0</v>
      </c>
      <c r="AD153" s="4">
        <f>+Enero!AD153+Febrero!AD153+MARZO!AD153+'Abril '!AD153+'Mayo '!AD153+Junio!AD153+Julio!AD153+Agosto!AD153+Septiembre!AD153+'Octubre '!AD153+Noviembre!AD153+'Diciembre '!AD153</f>
        <v>0</v>
      </c>
      <c r="AE153" s="4">
        <f>+Enero!AE153+Febrero!AE153+MARZO!AE153+'Abril '!AE153+'Mayo '!AE153+Junio!AE153+Julio!AE153+Agosto!AE153+Septiembre!AE153+'Octubre '!AE153+Noviembre!AE153+'Diciembre '!AE153</f>
        <v>0</v>
      </c>
      <c r="AF153" s="4">
        <f>+Enero!AF153+Febrero!AF153+MARZO!AF153+'Abril '!AF153+'Mayo '!AF153+Junio!AF153+Julio!AF153+Agosto!AF153+Septiembre!AF153+'Octubre '!AF153+Noviembre!AF153+'Diciembre '!AF153</f>
        <v>0</v>
      </c>
      <c r="AG153" s="4">
        <f>+Enero!AG153+Febrero!AG153+MARZO!AG153+'Abril '!AG153+'Mayo '!AG153+Junio!AG153+Julio!AG153+Agosto!AG153+Septiembre!AG153+'Octubre '!AG153+Noviembre!AG153+'Diciembre '!AG153</f>
        <v>0</v>
      </c>
      <c r="AH153" s="4">
        <f>+Enero!AH153+Febrero!AH153+MARZO!AH153+'Abril '!AH153+'Mayo '!AH153+Junio!AH153+Julio!AH153+Agosto!AH153+Septiembre!AH153+'Octubre '!AH153+Noviembre!AH153+'Diciembre '!AH153</f>
        <v>0</v>
      </c>
      <c r="AI153" s="4">
        <f>+Enero!AI153+Febrero!AI153+MARZO!AI153+'Abril '!AI153+'Mayo '!AI153+Junio!AI153+Julio!AI153+Agosto!AI153+Septiembre!AI153+'Octubre '!AI153+Noviembre!AI153+'Diciembre '!AI153</f>
        <v>0</v>
      </c>
      <c r="AJ153" s="4">
        <f>+Enero!AJ153+Febrero!AJ153+MARZO!AJ153+'Abril '!AJ153+'Mayo '!AJ153+Junio!AJ153+Julio!AJ153+Agosto!AJ153+Septiembre!AJ153+'Octubre '!AJ153+Noviembre!AJ153+'Diciembre '!AJ153</f>
        <v>1</v>
      </c>
      <c r="AK153" s="4">
        <f>+Enero!AK153+Febrero!AK153+MARZO!AK153+'Abril '!AK153+'Mayo '!AK153+Junio!AK153+Julio!AK153+Agosto!AK153+Septiembre!AK153+'Octubre '!AK153+Noviembre!AK153+'Diciembre '!AK153</f>
        <v>0</v>
      </c>
      <c r="AL153" s="4">
        <f>+Enero!AL153+Febrero!AL153+MARZO!AL153+'Abril '!AL153+'Mayo '!AL153+Junio!AL153+Julio!AL153+Agosto!AL153+Septiembre!AL153+'Octubre '!AL153+Noviembre!AL153+'Diciembre '!AL153</f>
        <v>0</v>
      </c>
      <c r="AM153" s="4">
        <f>+Enero!AM153+Febrero!AM153+MARZO!AM153+'Abril '!AM153+'Mayo '!AM153+Junio!AM153+Julio!AM153+Agosto!AM153+Septiembre!AM153+'Octubre '!AM153+Noviembre!AM153+'Diciembre '!AM153</f>
        <v>0</v>
      </c>
      <c r="AN153" s="4">
        <f>+Enero!AN153+Febrero!AN153+MARZO!AN153+'Abril '!AN153+'Mayo '!AN153+Junio!AN153+Julio!AN153+Agosto!AN153+Septiembre!AN153+'Octubre '!AN153+Noviembre!AN153+'Diciembre '!AN153</f>
        <v>1</v>
      </c>
      <c r="AO153" s="4">
        <f>+Enero!AO153+Febrero!AO153+MARZO!AO153+'Abril '!AO153+'Mayo '!AO153+Junio!AO153+Julio!AO153+Agosto!AO153+Septiembre!AO153+'Octubre '!AO153+Noviembre!AO153+'Diciembre '!AO153</f>
        <v>0</v>
      </c>
      <c r="AP153" s="4">
        <f>+Enero!AP153+Febrero!AP153+MARZO!AP153+'Abril '!AP153+'Mayo '!AP153+Junio!AP153+Julio!AP153+Agosto!AP153+Septiembre!AP153+'Octubre '!AP153+Noviembre!AP153+'Diciembre '!AP153</f>
        <v>1</v>
      </c>
      <c r="AQ153" s="4">
        <f>+Enero!AQ153+Febrero!AQ153+MARZO!AQ153+'Abril '!AQ153+'Mayo '!AQ153+Junio!AQ153+Julio!AQ153+Agosto!AQ153+Septiembre!AQ153+'Octubre '!AQ153+Noviembre!AQ153+'Diciembre '!AQ153</f>
        <v>0</v>
      </c>
      <c r="AR153" s="4">
        <f>+Enero!AR153+Febrero!AR153+MARZO!AR153+'Abril '!AR153+'Mayo '!AR153+Junio!AR153+Julio!AR153+Agosto!AR153+Septiembre!AR153+'Octubre '!AR153+Noviembre!AR153+'Diciembre '!AR153</f>
        <v>3</v>
      </c>
      <c r="AS153" s="4">
        <f>+Enero!AS153+Febrero!AS153+MARZO!AS153+'Abril '!AS153+'Mayo '!AS153+Junio!AS153+Julio!AS153+Agosto!AS153+Septiembre!AS153+'Octubre '!AS153+Noviembre!AS153+'Diciembre '!AS153</f>
        <v>0</v>
      </c>
      <c r="AT153" s="304"/>
      <c r="AU153" s="52"/>
      <c r="CA153" s="194" t="str">
        <f t="shared" si="9"/>
        <v/>
      </c>
      <c r="CG153" s="194">
        <f t="shared" si="10"/>
        <v>0</v>
      </c>
    </row>
    <row r="154" spans="1:102" x14ac:dyDescent="0.2">
      <c r="A154" s="158" t="s">
        <v>166</v>
      </c>
      <c r="B154" s="312">
        <f t="shared" si="7"/>
        <v>367</v>
      </c>
      <c r="C154" s="313">
        <f t="shared" si="8"/>
        <v>202</v>
      </c>
      <c r="D154" s="314">
        <f t="shared" si="8"/>
        <v>165</v>
      </c>
      <c r="E154" s="4">
        <f>+Enero!E154+Febrero!E154+MARZO!E154+'Abril '!E154+'Mayo '!E154+Junio!E154+Julio!E154+Agosto!E154+Septiembre!E154+'Octubre '!E154+Noviembre!E154+'Diciembre '!E154</f>
        <v>1</v>
      </c>
      <c r="F154" s="4">
        <f>+Enero!F154+Febrero!F154+MARZO!F154+'Abril '!F154+'Mayo '!F154+Junio!F154+Julio!F154+Agosto!F154+Septiembre!F154+'Octubre '!F154+Noviembre!F154+'Diciembre '!F154</f>
        <v>0</v>
      </c>
      <c r="G154" s="4">
        <f>+Enero!G154+Febrero!G154+MARZO!G154+'Abril '!G154+'Mayo '!G154+Junio!G154+Julio!G154+Agosto!G154+Septiembre!G154+'Octubre '!G154+Noviembre!G154+'Diciembre '!G154</f>
        <v>0</v>
      </c>
      <c r="H154" s="4">
        <f>+Enero!H154+Febrero!H154+MARZO!H154+'Abril '!H154+'Mayo '!H154+Junio!H154+Julio!H154+Agosto!H154+Septiembre!H154+'Octubre '!H154+Noviembre!H154+'Diciembre '!H154</f>
        <v>0</v>
      </c>
      <c r="I154" s="4">
        <f>+Enero!I154+Febrero!I154+MARZO!I154+'Abril '!I154+'Mayo '!I154+Junio!I154+Julio!I154+Agosto!I154+Septiembre!I154+'Octubre '!I154+Noviembre!I154+'Diciembre '!I154</f>
        <v>0</v>
      </c>
      <c r="J154" s="4">
        <f>+Enero!J154+Febrero!J154+MARZO!J154+'Abril '!J154+'Mayo '!J154+Junio!J154+Julio!J154+Agosto!J154+Septiembre!J154+'Octubre '!J154+Noviembre!J154+'Diciembre '!J154</f>
        <v>0</v>
      </c>
      <c r="K154" s="4">
        <f>+Enero!K154+Febrero!K154+MARZO!K154+'Abril '!K154+'Mayo '!K154+Junio!K154+Julio!K154+Agosto!K154+Septiembre!K154+'Octubre '!K154+Noviembre!K154+'Diciembre '!K154</f>
        <v>0</v>
      </c>
      <c r="L154" s="4">
        <f>+Enero!L154+Febrero!L154+MARZO!L154+'Abril '!L154+'Mayo '!L154+Junio!L154+Julio!L154+Agosto!L154+Septiembre!L154+'Octubre '!L154+Noviembre!L154+'Diciembre '!L154</f>
        <v>0</v>
      </c>
      <c r="M154" s="4">
        <f>+Enero!M154+Febrero!M154+MARZO!M154+'Abril '!M154+'Mayo '!M154+Junio!M154+Julio!M154+Agosto!M154+Septiembre!M154+'Octubre '!M154+Noviembre!M154+'Diciembre '!M154</f>
        <v>0</v>
      </c>
      <c r="N154" s="4">
        <f>+Enero!N154+Febrero!N154+MARZO!N154+'Abril '!N154+'Mayo '!N154+Junio!N154+Julio!N154+Agosto!N154+Septiembre!N154+'Octubre '!N154+Noviembre!N154+'Diciembre '!N154</f>
        <v>0</v>
      </c>
      <c r="O154" s="4">
        <f>+Enero!O154+Febrero!O154+MARZO!O154+'Abril '!O154+'Mayo '!O154+Junio!O154+Julio!O154+Agosto!O154+Septiembre!O154+'Octubre '!O154+Noviembre!O154+'Diciembre '!O154</f>
        <v>0</v>
      </c>
      <c r="P154" s="4">
        <f>+Enero!P154+Febrero!P154+MARZO!P154+'Abril '!P154+'Mayo '!P154+Junio!P154+Julio!P154+Agosto!P154+Septiembre!P154+'Octubre '!P154+Noviembre!P154+'Diciembre '!P154</f>
        <v>0</v>
      </c>
      <c r="Q154" s="4">
        <f>+Enero!Q154+Febrero!Q154+MARZO!Q154+'Abril '!Q154+'Mayo '!Q154+Junio!Q154+Julio!Q154+Agosto!Q154+Septiembre!Q154+'Octubre '!Q154+Noviembre!Q154+'Diciembre '!Q154</f>
        <v>0</v>
      </c>
      <c r="R154" s="4">
        <f>+Enero!R154+Febrero!R154+MARZO!R154+'Abril '!R154+'Mayo '!R154+Junio!R154+Julio!R154+Agosto!R154+Septiembre!R154+'Octubre '!R154+Noviembre!R154+'Diciembre '!R154</f>
        <v>0</v>
      </c>
      <c r="S154" s="4">
        <f>+Enero!S154+Febrero!S154+MARZO!S154+'Abril '!S154+'Mayo '!S154+Junio!S154+Julio!S154+Agosto!S154+Septiembre!S154+'Octubre '!S154+Noviembre!S154+'Diciembre '!S154</f>
        <v>0</v>
      </c>
      <c r="T154" s="4">
        <f>+Enero!T154+Febrero!T154+MARZO!T154+'Abril '!T154+'Mayo '!T154+Junio!T154+Julio!T154+Agosto!T154+Septiembre!T154+'Octubre '!T154+Noviembre!T154+'Diciembre '!T154</f>
        <v>0</v>
      </c>
      <c r="U154" s="4">
        <f>+Enero!U154+Febrero!U154+MARZO!U154+'Abril '!U154+'Mayo '!U154+Junio!U154+Julio!U154+Agosto!U154+Septiembre!U154+'Octubre '!U154+Noviembre!U154+'Diciembre '!U154</f>
        <v>0</v>
      </c>
      <c r="V154" s="4">
        <f>+Enero!V154+Febrero!V154+MARZO!V154+'Abril '!V154+'Mayo '!V154+Junio!V154+Julio!V154+Agosto!V154+Septiembre!V154+'Octubre '!V154+Noviembre!V154+'Diciembre '!V154</f>
        <v>1</v>
      </c>
      <c r="W154" s="4">
        <f>+Enero!W154+Febrero!W154+MARZO!W154+'Abril '!W154+'Mayo '!W154+Junio!W154+Julio!W154+Agosto!W154+Septiembre!W154+'Octubre '!W154+Noviembre!W154+'Diciembre '!W154</f>
        <v>1</v>
      </c>
      <c r="X154" s="4">
        <f>+Enero!X154+Febrero!X154+MARZO!X154+'Abril '!X154+'Mayo '!X154+Junio!X154+Julio!X154+Agosto!X154+Septiembre!X154+'Octubre '!X154+Noviembre!X154+'Diciembre '!X154</f>
        <v>0</v>
      </c>
      <c r="Y154" s="4">
        <f>+Enero!Y154+Febrero!Y154+MARZO!Y154+'Abril '!Y154+'Mayo '!Y154+Junio!Y154+Julio!Y154+Agosto!Y154+Septiembre!Y154+'Octubre '!Y154+Noviembre!Y154+'Diciembre '!Y154</f>
        <v>2</v>
      </c>
      <c r="Z154" s="4">
        <f>+Enero!Z154+Febrero!Z154+MARZO!Z154+'Abril '!Z154+'Mayo '!Z154+Junio!Z154+Julio!Z154+Agosto!Z154+Septiembre!Z154+'Octubre '!Z154+Noviembre!Z154+'Diciembre '!Z154</f>
        <v>3</v>
      </c>
      <c r="AA154" s="4">
        <f>+Enero!AA154+Febrero!AA154+MARZO!AA154+'Abril '!AA154+'Mayo '!AA154+Junio!AA154+Julio!AA154+Agosto!AA154+Septiembre!AA154+'Octubre '!AA154+Noviembre!AA154+'Diciembre '!AA154</f>
        <v>6</v>
      </c>
      <c r="AB154" s="4">
        <f>+Enero!AB154+Febrero!AB154+MARZO!AB154+'Abril '!AB154+'Mayo '!AB154+Junio!AB154+Julio!AB154+Agosto!AB154+Septiembre!AB154+'Octubre '!AB154+Noviembre!AB154+'Diciembre '!AB154</f>
        <v>7</v>
      </c>
      <c r="AC154" s="4">
        <f>+Enero!AC154+Febrero!AC154+MARZO!AC154+'Abril '!AC154+'Mayo '!AC154+Junio!AC154+Julio!AC154+Agosto!AC154+Septiembre!AC154+'Octubre '!AC154+Noviembre!AC154+'Diciembre '!AC154</f>
        <v>13</v>
      </c>
      <c r="AD154" s="4">
        <f>+Enero!AD154+Febrero!AD154+MARZO!AD154+'Abril '!AD154+'Mayo '!AD154+Junio!AD154+Julio!AD154+Agosto!AD154+Septiembre!AD154+'Octubre '!AD154+Noviembre!AD154+'Diciembre '!AD154</f>
        <v>11</v>
      </c>
      <c r="AE154" s="4">
        <f>+Enero!AE154+Febrero!AE154+MARZO!AE154+'Abril '!AE154+'Mayo '!AE154+Junio!AE154+Julio!AE154+Agosto!AE154+Septiembre!AE154+'Octubre '!AE154+Noviembre!AE154+'Diciembre '!AE154</f>
        <v>13</v>
      </c>
      <c r="AF154" s="4">
        <f>+Enero!AF154+Febrero!AF154+MARZO!AF154+'Abril '!AF154+'Mayo '!AF154+Junio!AF154+Julio!AF154+Agosto!AF154+Septiembre!AF154+'Octubre '!AF154+Noviembre!AF154+'Diciembre '!AF154</f>
        <v>9</v>
      </c>
      <c r="AG154" s="4">
        <f>+Enero!AG154+Febrero!AG154+MARZO!AG154+'Abril '!AG154+'Mayo '!AG154+Junio!AG154+Julio!AG154+Agosto!AG154+Septiembre!AG154+'Octubre '!AG154+Noviembre!AG154+'Diciembre '!AG154</f>
        <v>31</v>
      </c>
      <c r="AH154" s="4">
        <f>+Enero!AH154+Febrero!AH154+MARZO!AH154+'Abril '!AH154+'Mayo '!AH154+Junio!AH154+Julio!AH154+Agosto!AH154+Septiembre!AH154+'Octubre '!AH154+Noviembre!AH154+'Diciembre '!AH154</f>
        <v>18</v>
      </c>
      <c r="AI154" s="4">
        <f>+Enero!AI154+Febrero!AI154+MARZO!AI154+'Abril '!AI154+'Mayo '!AI154+Junio!AI154+Julio!AI154+Agosto!AI154+Septiembre!AI154+'Octubre '!AI154+Noviembre!AI154+'Diciembre '!AI154</f>
        <v>29</v>
      </c>
      <c r="AJ154" s="4">
        <f>+Enero!AJ154+Febrero!AJ154+MARZO!AJ154+'Abril '!AJ154+'Mayo '!AJ154+Junio!AJ154+Julio!AJ154+Agosto!AJ154+Septiembre!AJ154+'Octubre '!AJ154+Noviembre!AJ154+'Diciembre '!AJ154</f>
        <v>19</v>
      </c>
      <c r="AK154" s="4">
        <f>+Enero!AK154+Febrero!AK154+MARZO!AK154+'Abril '!AK154+'Mayo '!AK154+Junio!AK154+Julio!AK154+Agosto!AK154+Septiembre!AK154+'Octubre '!AK154+Noviembre!AK154+'Diciembre '!AK154</f>
        <v>29</v>
      </c>
      <c r="AL154" s="4">
        <f>+Enero!AL154+Febrero!AL154+MARZO!AL154+'Abril '!AL154+'Mayo '!AL154+Junio!AL154+Julio!AL154+Agosto!AL154+Septiembre!AL154+'Octubre '!AL154+Noviembre!AL154+'Diciembre '!AL154</f>
        <v>20</v>
      </c>
      <c r="AM154" s="4">
        <f>+Enero!AM154+Febrero!AM154+MARZO!AM154+'Abril '!AM154+'Mayo '!AM154+Junio!AM154+Julio!AM154+Agosto!AM154+Septiembre!AM154+'Octubre '!AM154+Noviembre!AM154+'Diciembre '!AM154</f>
        <v>27</v>
      </c>
      <c r="AN154" s="4">
        <f>+Enero!AN154+Febrero!AN154+MARZO!AN154+'Abril '!AN154+'Mayo '!AN154+Junio!AN154+Julio!AN154+Agosto!AN154+Septiembre!AN154+'Octubre '!AN154+Noviembre!AN154+'Diciembre '!AN154</f>
        <v>25</v>
      </c>
      <c r="AO154" s="4">
        <f>+Enero!AO154+Febrero!AO154+MARZO!AO154+'Abril '!AO154+'Mayo '!AO154+Junio!AO154+Julio!AO154+Agosto!AO154+Septiembre!AO154+'Octubre '!AO154+Noviembre!AO154+'Diciembre '!AO154</f>
        <v>50</v>
      </c>
      <c r="AP154" s="4">
        <f>+Enero!AP154+Febrero!AP154+MARZO!AP154+'Abril '!AP154+'Mayo '!AP154+Junio!AP154+Julio!AP154+Agosto!AP154+Septiembre!AP154+'Octubre '!AP154+Noviembre!AP154+'Diciembre '!AP154</f>
        <v>52</v>
      </c>
      <c r="AQ154" s="4">
        <f>+Enero!AQ154+Febrero!AQ154+MARZO!AQ154+'Abril '!AQ154+'Mayo '!AQ154+Junio!AQ154+Julio!AQ154+Agosto!AQ154+Septiembre!AQ154+'Octubre '!AQ154+Noviembre!AQ154+'Diciembre '!AQ154</f>
        <v>112</v>
      </c>
      <c r="AR154" s="4">
        <f>+Enero!AR154+Febrero!AR154+MARZO!AR154+'Abril '!AR154+'Mayo '!AR154+Junio!AR154+Julio!AR154+Agosto!AR154+Septiembre!AR154+'Octubre '!AR154+Noviembre!AR154+'Diciembre '!AR154</f>
        <v>83</v>
      </c>
      <c r="AS154" s="4">
        <f>+Enero!AS154+Febrero!AS154+MARZO!AS154+'Abril '!AS154+'Mayo '!AS154+Junio!AS154+Julio!AS154+Agosto!AS154+Septiembre!AS154+'Octubre '!AS154+Noviembre!AS154+'Diciembre '!AS154</f>
        <v>172</v>
      </c>
      <c r="AT154" s="304"/>
      <c r="AU154" s="52"/>
      <c r="CA154" s="194" t="str">
        <f t="shared" si="9"/>
        <v/>
      </c>
      <c r="CG154" s="194">
        <f t="shared" si="10"/>
        <v>0</v>
      </c>
    </row>
    <row r="155" spans="1:102" x14ac:dyDescent="0.2">
      <c r="A155" s="158" t="s">
        <v>167</v>
      </c>
      <c r="B155" s="312">
        <f t="shared" si="7"/>
        <v>0</v>
      </c>
      <c r="C155" s="313">
        <f t="shared" si="8"/>
        <v>0</v>
      </c>
      <c r="D155" s="314">
        <f t="shared" si="8"/>
        <v>0</v>
      </c>
      <c r="E155" s="4">
        <f>+Enero!E155+Febrero!E155+MARZO!E155+'Abril '!E155+'Mayo '!E155+Junio!E155+Julio!E155+Agosto!E155+Septiembre!E155+'Octubre '!E155+Noviembre!E155+'Diciembre '!E155</f>
        <v>0</v>
      </c>
      <c r="F155" s="4">
        <f>+Enero!F155+Febrero!F155+MARZO!F155+'Abril '!F155+'Mayo '!F155+Junio!F155+Julio!F155+Agosto!F155+Septiembre!F155+'Octubre '!F155+Noviembre!F155+'Diciembre '!F155</f>
        <v>0</v>
      </c>
      <c r="G155" s="4">
        <f>+Enero!G155+Febrero!G155+MARZO!G155+'Abril '!G155+'Mayo '!G155+Junio!G155+Julio!G155+Agosto!G155+Septiembre!G155+'Octubre '!G155+Noviembre!G155+'Diciembre '!G155</f>
        <v>0</v>
      </c>
      <c r="H155" s="4">
        <f>+Enero!H155+Febrero!H155+MARZO!H155+'Abril '!H155+'Mayo '!H155+Junio!H155+Julio!H155+Agosto!H155+Septiembre!H155+'Octubre '!H155+Noviembre!H155+'Diciembre '!H155</f>
        <v>0</v>
      </c>
      <c r="I155" s="4">
        <f>+Enero!I155+Febrero!I155+MARZO!I155+'Abril '!I155+'Mayo '!I155+Junio!I155+Julio!I155+Agosto!I155+Septiembre!I155+'Octubre '!I155+Noviembre!I155+'Diciembre '!I155</f>
        <v>0</v>
      </c>
      <c r="J155" s="4">
        <f>+Enero!J155+Febrero!J155+MARZO!J155+'Abril '!J155+'Mayo '!J155+Junio!J155+Julio!J155+Agosto!J155+Septiembre!J155+'Octubre '!J155+Noviembre!J155+'Diciembre '!J155</f>
        <v>0</v>
      </c>
      <c r="K155" s="4">
        <f>+Enero!K155+Febrero!K155+MARZO!K155+'Abril '!K155+'Mayo '!K155+Junio!K155+Julio!K155+Agosto!K155+Septiembre!K155+'Octubre '!K155+Noviembre!K155+'Diciembre '!K155</f>
        <v>0</v>
      </c>
      <c r="L155" s="4">
        <f>+Enero!L155+Febrero!L155+MARZO!L155+'Abril '!L155+'Mayo '!L155+Junio!L155+Julio!L155+Agosto!L155+Septiembre!L155+'Octubre '!L155+Noviembre!L155+'Diciembre '!L155</f>
        <v>0</v>
      </c>
      <c r="M155" s="4">
        <f>+Enero!M155+Febrero!M155+MARZO!M155+'Abril '!M155+'Mayo '!M155+Junio!M155+Julio!M155+Agosto!M155+Septiembre!M155+'Octubre '!M155+Noviembre!M155+'Diciembre '!M155</f>
        <v>0</v>
      </c>
      <c r="N155" s="4">
        <f>+Enero!N155+Febrero!N155+MARZO!N155+'Abril '!N155+'Mayo '!N155+Junio!N155+Julio!N155+Agosto!N155+Septiembre!N155+'Octubre '!N155+Noviembre!N155+'Diciembre '!N155</f>
        <v>0</v>
      </c>
      <c r="O155" s="4">
        <f>+Enero!O155+Febrero!O155+MARZO!O155+'Abril '!O155+'Mayo '!O155+Junio!O155+Julio!O155+Agosto!O155+Septiembre!O155+'Octubre '!O155+Noviembre!O155+'Diciembre '!O155</f>
        <v>0</v>
      </c>
      <c r="P155" s="4">
        <f>+Enero!P155+Febrero!P155+MARZO!P155+'Abril '!P155+'Mayo '!P155+Junio!P155+Julio!P155+Agosto!P155+Septiembre!P155+'Octubre '!P155+Noviembre!P155+'Diciembre '!P155</f>
        <v>0</v>
      </c>
      <c r="Q155" s="4">
        <f>+Enero!Q155+Febrero!Q155+MARZO!Q155+'Abril '!Q155+'Mayo '!Q155+Junio!Q155+Julio!Q155+Agosto!Q155+Septiembre!Q155+'Octubre '!Q155+Noviembre!Q155+'Diciembre '!Q155</f>
        <v>0</v>
      </c>
      <c r="R155" s="4">
        <f>+Enero!R155+Febrero!R155+MARZO!R155+'Abril '!R155+'Mayo '!R155+Junio!R155+Julio!R155+Agosto!R155+Septiembre!R155+'Octubre '!R155+Noviembre!R155+'Diciembre '!R155</f>
        <v>0</v>
      </c>
      <c r="S155" s="4">
        <f>+Enero!S155+Febrero!S155+MARZO!S155+'Abril '!S155+'Mayo '!S155+Junio!S155+Julio!S155+Agosto!S155+Septiembre!S155+'Octubre '!S155+Noviembre!S155+'Diciembre '!S155</f>
        <v>0</v>
      </c>
      <c r="T155" s="4">
        <f>+Enero!T155+Febrero!T155+MARZO!T155+'Abril '!T155+'Mayo '!T155+Junio!T155+Julio!T155+Agosto!T155+Septiembre!T155+'Octubre '!T155+Noviembre!T155+'Diciembre '!T155</f>
        <v>0</v>
      </c>
      <c r="U155" s="4">
        <f>+Enero!U155+Febrero!U155+MARZO!U155+'Abril '!U155+'Mayo '!U155+Junio!U155+Julio!U155+Agosto!U155+Septiembre!U155+'Octubre '!U155+Noviembre!U155+'Diciembre '!U155</f>
        <v>0</v>
      </c>
      <c r="V155" s="4">
        <f>+Enero!V155+Febrero!V155+MARZO!V155+'Abril '!V155+'Mayo '!V155+Junio!V155+Julio!V155+Agosto!V155+Septiembre!V155+'Octubre '!V155+Noviembre!V155+'Diciembre '!V155</f>
        <v>0</v>
      </c>
      <c r="W155" s="4">
        <f>+Enero!W155+Febrero!W155+MARZO!W155+'Abril '!W155+'Mayo '!W155+Junio!W155+Julio!W155+Agosto!W155+Septiembre!W155+'Octubre '!W155+Noviembre!W155+'Diciembre '!W155</f>
        <v>0</v>
      </c>
      <c r="X155" s="4">
        <f>+Enero!X155+Febrero!X155+MARZO!X155+'Abril '!X155+'Mayo '!X155+Junio!X155+Julio!X155+Agosto!X155+Septiembre!X155+'Octubre '!X155+Noviembre!X155+'Diciembre '!X155</f>
        <v>0</v>
      </c>
      <c r="Y155" s="4">
        <f>+Enero!Y155+Febrero!Y155+MARZO!Y155+'Abril '!Y155+'Mayo '!Y155+Junio!Y155+Julio!Y155+Agosto!Y155+Septiembre!Y155+'Octubre '!Y155+Noviembre!Y155+'Diciembre '!Y155</f>
        <v>0</v>
      </c>
      <c r="Z155" s="4">
        <f>+Enero!Z155+Febrero!Z155+MARZO!Z155+'Abril '!Z155+'Mayo '!Z155+Junio!Z155+Julio!Z155+Agosto!Z155+Septiembre!Z155+'Octubre '!Z155+Noviembre!Z155+'Diciembre '!Z155</f>
        <v>0</v>
      </c>
      <c r="AA155" s="4">
        <f>+Enero!AA155+Febrero!AA155+MARZO!AA155+'Abril '!AA155+'Mayo '!AA155+Junio!AA155+Julio!AA155+Agosto!AA155+Septiembre!AA155+'Octubre '!AA155+Noviembre!AA155+'Diciembre '!AA155</f>
        <v>0</v>
      </c>
      <c r="AB155" s="4">
        <f>+Enero!AB155+Febrero!AB155+MARZO!AB155+'Abril '!AB155+'Mayo '!AB155+Junio!AB155+Julio!AB155+Agosto!AB155+Septiembre!AB155+'Octubre '!AB155+Noviembre!AB155+'Diciembre '!AB155</f>
        <v>0</v>
      </c>
      <c r="AC155" s="4">
        <f>+Enero!AC155+Febrero!AC155+MARZO!AC155+'Abril '!AC155+'Mayo '!AC155+Junio!AC155+Julio!AC155+Agosto!AC155+Septiembre!AC155+'Octubre '!AC155+Noviembre!AC155+'Diciembre '!AC155</f>
        <v>0</v>
      </c>
      <c r="AD155" s="4">
        <f>+Enero!AD155+Febrero!AD155+MARZO!AD155+'Abril '!AD155+'Mayo '!AD155+Junio!AD155+Julio!AD155+Agosto!AD155+Septiembre!AD155+'Octubre '!AD155+Noviembre!AD155+'Diciembre '!AD155</f>
        <v>0</v>
      </c>
      <c r="AE155" s="4">
        <f>+Enero!AE155+Febrero!AE155+MARZO!AE155+'Abril '!AE155+'Mayo '!AE155+Junio!AE155+Julio!AE155+Agosto!AE155+Septiembre!AE155+'Octubre '!AE155+Noviembre!AE155+'Diciembre '!AE155</f>
        <v>0</v>
      </c>
      <c r="AF155" s="4">
        <f>+Enero!AF155+Febrero!AF155+MARZO!AF155+'Abril '!AF155+'Mayo '!AF155+Junio!AF155+Julio!AF155+Agosto!AF155+Septiembre!AF155+'Octubre '!AF155+Noviembre!AF155+'Diciembre '!AF155</f>
        <v>0</v>
      </c>
      <c r="AG155" s="4">
        <f>+Enero!AG155+Febrero!AG155+MARZO!AG155+'Abril '!AG155+'Mayo '!AG155+Junio!AG155+Julio!AG155+Agosto!AG155+Septiembre!AG155+'Octubre '!AG155+Noviembre!AG155+'Diciembre '!AG155</f>
        <v>0</v>
      </c>
      <c r="AH155" s="4">
        <f>+Enero!AH155+Febrero!AH155+MARZO!AH155+'Abril '!AH155+'Mayo '!AH155+Junio!AH155+Julio!AH155+Agosto!AH155+Septiembre!AH155+'Octubre '!AH155+Noviembre!AH155+'Diciembre '!AH155</f>
        <v>0</v>
      </c>
      <c r="AI155" s="4">
        <f>+Enero!AI155+Febrero!AI155+MARZO!AI155+'Abril '!AI155+'Mayo '!AI155+Junio!AI155+Julio!AI155+Agosto!AI155+Septiembre!AI155+'Octubre '!AI155+Noviembre!AI155+'Diciembre '!AI155</f>
        <v>0</v>
      </c>
      <c r="AJ155" s="4">
        <f>+Enero!AJ155+Febrero!AJ155+MARZO!AJ155+'Abril '!AJ155+'Mayo '!AJ155+Junio!AJ155+Julio!AJ155+Agosto!AJ155+Septiembre!AJ155+'Octubre '!AJ155+Noviembre!AJ155+'Diciembre '!AJ155</f>
        <v>0</v>
      </c>
      <c r="AK155" s="4">
        <f>+Enero!AK155+Febrero!AK155+MARZO!AK155+'Abril '!AK155+'Mayo '!AK155+Junio!AK155+Julio!AK155+Agosto!AK155+Septiembre!AK155+'Octubre '!AK155+Noviembre!AK155+'Diciembre '!AK155</f>
        <v>0</v>
      </c>
      <c r="AL155" s="4">
        <f>+Enero!AL155+Febrero!AL155+MARZO!AL155+'Abril '!AL155+'Mayo '!AL155+Junio!AL155+Julio!AL155+Agosto!AL155+Septiembre!AL155+'Octubre '!AL155+Noviembre!AL155+'Diciembre '!AL155</f>
        <v>0</v>
      </c>
      <c r="AM155" s="4">
        <f>+Enero!AM155+Febrero!AM155+MARZO!AM155+'Abril '!AM155+'Mayo '!AM155+Junio!AM155+Julio!AM155+Agosto!AM155+Septiembre!AM155+'Octubre '!AM155+Noviembre!AM155+'Diciembre '!AM155</f>
        <v>0</v>
      </c>
      <c r="AN155" s="4">
        <f>+Enero!AN155+Febrero!AN155+MARZO!AN155+'Abril '!AN155+'Mayo '!AN155+Junio!AN155+Julio!AN155+Agosto!AN155+Septiembre!AN155+'Octubre '!AN155+Noviembre!AN155+'Diciembre '!AN155</f>
        <v>0</v>
      </c>
      <c r="AO155" s="4">
        <f>+Enero!AO155+Febrero!AO155+MARZO!AO155+'Abril '!AO155+'Mayo '!AO155+Junio!AO155+Julio!AO155+Agosto!AO155+Septiembre!AO155+'Octubre '!AO155+Noviembre!AO155+'Diciembre '!AO155</f>
        <v>0</v>
      </c>
      <c r="AP155" s="4">
        <f>+Enero!AP155+Febrero!AP155+MARZO!AP155+'Abril '!AP155+'Mayo '!AP155+Junio!AP155+Julio!AP155+Agosto!AP155+Septiembre!AP155+'Octubre '!AP155+Noviembre!AP155+'Diciembre '!AP155</f>
        <v>0</v>
      </c>
      <c r="AQ155" s="4">
        <f>+Enero!AQ155+Febrero!AQ155+MARZO!AQ155+'Abril '!AQ155+'Mayo '!AQ155+Junio!AQ155+Julio!AQ155+Agosto!AQ155+Septiembre!AQ155+'Octubre '!AQ155+Noviembre!AQ155+'Diciembre '!AQ155</f>
        <v>0</v>
      </c>
      <c r="AR155" s="4">
        <f>+Enero!AR155+Febrero!AR155+MARZO!AR155+'Abril '!AR155+'Mayo '!AR155+Junio!AR155+Julio!AR155+Agosto!AR155+Septiembre!AR155+'Octubre '!AR155+Noviembre!AR155+'Diciembre '!AR155</f>
        <v>0</v>
      </c>
      <c r="AS155" s="4">
        <f>+Enero!AS155+Febrero!AS155+MARZO!AS155+'Abril '!AS155+'Mayo '!AS155+Junio!AS155+Julio!AS155+Agosto!AS155+Septiembre!AS155+'Octubre '!AS155+Noviembre!AS155+'Diciembre '!AS155</f>
        <v>0</v>
      </c>
      <c r="AT155" s="304"/>
      <c r="AU155" s="52"/>
      <c r="CA155" s="194" t="str">
        <f t="shared" si="9"/>
        <v/>
      </c>
      <c r="CG155" s="194">
        <f t="shared" si="10"/>
        <v>0</v>
      </c>
    </row>
    <row r="156" spans="1:102" x14ac:dyDescent="0.2">
      <c r="A156" s="158" t="s">
        <v>168</v>
      </c>
      <c r="B156" s="312">
        <f t="shared" si="7"/>
        <v>0</v>
      </c>
      <c r="C156" s="313">
        <f t="shared" si="8"/>
        <v>0</v>
      </c>
      <c r="D156" s="314">
        <f t="shared" si="8"/>
        <v>0</v>
      </c>
      <c r="E156" s="4">
        <f>+Enero!E156+Febrero!E156+MARZO!E156+'Abril '!E156+'Mayo '!E156+Junio!E156+Julio!E156+Agosto!E156+Septiembre!E156+'Octubre '!E156+Noviembre!E156+'Diciembre '!E156</f>
        <v>0</v>
      </c>
      <c r="F156" s="4">
        <f>+Enero!F156+Febrero!F156+MARZO!F156+'Abril '!F156+'Mayo '!F156+Junio!F156+Julio!F156+Agosto!F156+Septiembre!F156+'Octubre '!F156+Noviembre!F156+'Diciembre '!F156</f>
        <v>0</v>
      </c>
      <c r="G156" s="4">
        <f>+Enero!G156+Febrero!G156+MARZO!G156+'Abril '!G156+'Mayo '!G156+Junio!G156+Julio!G156+Agosto!G156+Septiembre!G156+'Octubre '!G156+Noviembre!G156+'Diciembre '!G156</f>
        <v>0</v>
      </c>
      <c r="H156" s="4">
        <f>+Enero!H156+Febrero!H156+MARZO!H156+'Abril '!H156+'Mayo '!H156+Junio!H156+Julio!H156+Agosto!H156+Septiembre!H156+'Octubre '!H156+Noviembre!H156+'Diciembre '!H156</f>
        <v>0</v>
      </c>
      <c r="I156" s="4">
        <f>+Enero!I156+Febrero!I156+MARZO!I156+'Abril '!I156+'Mayo '!I156+Junio!I156+Julio!I156+Agosto!I156+Septiembre!I156+'Octubre '!I156+Noviembre!I156+'Diciembre '!I156</f>
        <v>0</v>
      </c>
      <c r="J156" s="4">
        <f>+Enero!J156+Febrero!J156+MARZO!J156+'Abril '!J156+'Mayo '!J156+Junio!J156+Julio!J156+Agosto!J156+Septiembre!J156+'Octubre '!J156+Noviembre!J156+'Diciembre '!J156</f>
        <v>0</v>
      </c>
      <c r="K156" s="4">
        <f>+Enero!K156+Febrero!K156+MARZO!K156+'Abril '!K156+'Mayo '!K156+Junio!K156+Julio!K156+Agosto!K156+Septiembre!K156+'Octubre '!K156+Noviembre!K156+'Diciembre '!K156</f>
        <v>0</v>
      </c>
      <c r="L156" s="4">
        <f>+Enero!L156+Febrero!L156+MARZO!L156+'Abril '!L156+'Mayo '!L156+Junio!L156+Julio!L156+Agosto!L156+Septiembre!L156+'Octubre '!L156+Noviembre!L156+'Diciembre '!L156</f>
        <v>0</v>
      </c>
      <c r="M156" s="4">
        <f>+Enero!M156+Febrero!M156+MARZO!M156+'Abril '!M156+'Mayo '!M156+Junio!M156+Julio!M156+Agosto!M156+Septiembre!M156+'Octubre '!M156+Noviembre!M156+'Diciembre '!M156</f>
        <v>0</v>
      </c>
      <c r="N156" s="4">
        <f>+Enero!N156+Febrero!N156+MARZO!N156+'Abril '!N156+'Mayo '!N156+Junio!N156+Julio!N156+Agosto!N156+Septiembre!N156+'Octubre '!N156+Noviembre!N156+'Diciembre '!N156</f>
        <v>0</v>
      </c>
      <c r="O156" s="4">
        <f>+Enero!O156+Febrero!O156+MARZO!O156+'Abril '!O156+'Mayo '!O156+Junio!O156+Julio!O156+Agosto!O156+Septiembre!O156+'Octubre '!O156+Noviembre!O156+'Diciembre '!O156</f>
        <v>0</v>
      </c>
      <c r="P156" s="4">
        <f>+Enero!P156+Febrero!P156+MARZO!P156+'Abril '!P156+'Mayo '!P156+Junio!P156+Julio!P156+Agosto!P156+Septiembre!P156+'Octubre '!P156+Noviembre!P156+'Diciembre '!P156</f>
        <v>0</v>
      </c>
      <c r="Q156" s="4">
        <f>+Enero!Q156+Febrero!Q156+MARZO!Q156+'Abril '!Q156+'Mayo '!Q156+Junio!Q156+Julio!Q156+Agosto!Q156+Septiembre!Q156+'Octubre '!Q156+Noviembre!Q156+'Diciembre '!Q156</f>
        <v>0</v>
      </c>
      <c r="R156" s="4">
        <f>+Enero!R156+Febrero!R156+MARZO!R156+'Abril '!R156+'Mayo '!R156+Junio!R156+Julio!R156+Agosto!R156+Septiembre!R156+'Octubre '!R156+Noviembre!R156+'Diciembre '!R156</f>
        <v>0</v>
      </c>
      <c r="S156" s="4">
        <f>+Enero!S156+Febrero!S156+MARZO!S156+'Abril '!S156+'Mayo '!S156+Junio!S156+Julio!S156+Agosto!S156+Septiembre!S156+'Octubre '!S156+Noviembre!S156+'Diciembre '!S156</f>
        <v>0</v>
      </c>
      <c r="T156" s="4">
        <f>+Enero!T156+Febrero!T156+MARZO!T156+'Abril '!T156+'Mayo '!T156+Junio!T156+Julio!T156+Agosto!T156+Septiembre!T156+'Octubre '!T156+Noviembre!T156+'Diciembre '!T156</f>
        <v>0</v>
      </c>
      <c r="U156" s="4">
        <f>+Enero!U156+Febrero!U156+MARZO!U156+'Abril '!U156+'Mayo '!U156+Junio!U156+Julio!U156+Agosto!U156+Septiembre!U156+'Octubre '!U156+Noviembre!U156+'Diciembre '!U156</f>
        <v>0</v>
      </c>
      <c r="V156" s="4">
        <f>+Enero!V156+Febrero!V156+MARZO!V156+'Abril '!V156+'Mayo '!V156+Junio!V156+Julio!V156+Agosto!V156+Septiembre!V156+'Octubre '!V156+Noviembre!V156+'Diciembre '!V156</f>
        <v>0</v>
      </c>
      <c r="W156" s="4">
        <f>+Enero!W156+Febrero!W156+MARZO!W156+'Abril '!W156+'Mayo '!W156+Junio!W156+Julio!W156+Agosto!W156+Septiembre!W156+'Octubre '!W156+Noviembre!W156+'Diciembre '!W156</f>
        <v>0</v>
      </c>
      <c r="X156" s="4">
        <f>+Enero!X156+Febrero!X156+MARZO!X156+'Abril '!X156+'Mayo '!X156+Junio!X156+Julio!X156+Agosto!X156+Septiembre!X156+'Octubre '!X156+Noviembre!X156+'Diciembre '!X156</f>
        <v>0</v>
      </c>
      <c r="Y156" s="4">
        <f>+Enero!Y156+Febrero!Y156+MARZO!Y156+'Abril '!Y156+'Mayo '!Y156+Junio!Y156+Julio!Y156+Agosto!Y156+Septiembre!Y156+'Octubre '!Y156+Noviembre!Y156+'Diciembre '!Y156</f>
        <v>0</v>
      </c>
      <c r="Z156" s="4">
        <f>+Enero!Z156+Febrero!Z156+MARZO!Z156+'Abril '!Z156+'Mayo '!Z156+Junio!Z156+Julio!Z156+Agosto!Z156+Septiembre!Z156+'Octubre '!Z156+Noviembre!Z156+'Diciembre '!Z156</f>
        <v>0</v>
      </c>
      <c r="AA156" s="4">
        <f>+Enero!AA156+Febrero!AA156+MARZO!AA156+'Abril '!AA156+'Mayo '!AA156+Junio!AA156+Julio!AA156+Agosto!AA156+Septiembre!AA156+'Octubre '!AA156+Noviembre!AA156+'Diciembre '!AA156</f>
        <v>0</v>
      </c>
      <c r="AB156" s="4">
        <f>+Enero!AB156+Febrero!AB156+MARZO!AB156+'Abril '!AB156+'Mayo '!AB156+Junio!AB156+Julio!AB156+Agosto!AB156+Septiembre!AB156+'Octubre '!AB156+Noviembre!AB156+'Diciembre '!AB156</f>
        <v>0</v>
      </c>
      <c r="AC156" s="4">
        <f>+Enero!AC156+Febrero!AC156+MARZO!AC156+'Abril '!AC156+'Mayo '!AC156+Junio!AC156+Julio!AC156+Agosto!AC156+Septiembre!AC156+'Octubre '!AC156+Noviembre!AC156+'Diciembre '!AC156</f>
        <v>0</v>
      </c>
      <c r="AD156" s="4">
        <f>+Enero!AD156+Febrero!AD156+MARZO!AD156+'Abril '!AD156+'Mayo '!AD156+Junio!AD156+Julio!AD156+Agosto!AD156+Septiembre!AD156+'Octubre '!AD156+Noviembre!AD156+'Diciembre '!AD156</f>
        <v>0</v>
      </c>
      <c r="AE156" s="4">
        <f>+Enero!AE156+Febrero!AE156+MARZO!AE156+'Abril '!AE156+'Mayo '!AE156+Junio!AE156+Julio!AE156+Agosto!AE156+Septiembre!AE156+'Octubre '!AE156+Noviembre!AE156+'Diciembre '!AE156</f>
        <v>0</v>
      </c>
      <c r="AF156" s="4">
        <f>+Enero!AF156+Febrero!AF156+MARZO!AF156+'Abril '!AF156+'Mayo '!AF156+Junio!AF156+Julio!AF156+Agosto!AF156+Septiembre!AF156+'Octubre '!AF156+Noviembre!AF156+'Diciembre '!AF156</f>
        <v>0</v>
      </c>
      <c r="AG156" s="4">
        <f>+Enero!AG156+Febrero!AG156+MARZO!AG156+'Abril '!AG156+'Mayo '!AG156+Junio!AG156+Julio!AG156+Agosto!AG156+Septiembre!AG156+'Octubre '!AG156+Noviembre!AG156+'Diciembre '!AG156</f>
        <v>0</v>
      </c>
      <c r="AH156" s="4">
        <f>+Enero!AH156+Febrero!AH156+MARZO!AH156+'Abril '!AH156+'Mayo '!AH156+Junio!AH156+Julio!AH156+Agosto!AH156+Septiembre!AH156+'Octubre '!AH156+Noviembre!AH156+'Diciembre '!AH156</f>
        <v>0</v>
      </c>
      <c r="AI156" s="4">
        <f>+Enero!AI156+Febrero!AI156+MARZO!AI156+'Abril '!AI156+'Mayo '!AI156+Junio!AI156+Julio!AI156+Agosto!AI156+Septiembre!AI156+'Octubre '!AI156+Noviembre!AI156+'Diciembre '!AI156</f>
        <v>0</v>
      </c>
      <c r="AJ156" s="4">
        <f>+Enero!AJ156+Febrero!AJ156+MARZO!AJ156+'Abril '!AJ156+'Mayo '!AJ156+Junio!AJ156+Julio!AJ156+Agosto!AJ156+Septiembre!AJ156+'Octubre '!AJ156+Noviembre!AJ156+'Diciembre '!AJ156</f>
        <v>0</v>
      </c>
      <c r="AK156" s="4">
        <f>+Enero!AK156+Febrero!AK156+MARZO!AK156+'Abril '!AK156+'Mayo '!AK156+Junio!AK156+Julio!AK156+Agosto!AK156+Septiembre!AK156+'Octubre '!AK156+Noviembre!AK156+'Diciembre '!AK156</f>
        <v>0</v>
      </c>
      <c r="AL156" s="4">
        <f>+Enero!AL156+Febrero!AL156+MARZO!AL156+'Abril '!AL156+'Mayo '!AL156+Junio!AL156+Julio!AL156+Agosto!AL156+Septiembre!AL156+'Octubre '!AL156+Noviembre!AL156+'Diciembre '!AL156</f>
        <v>0</v>
      </c>
      <c r="AM156" s="4">
        <f>+Enero!AM156+Febrero!AM156+MARZO!AM156+'Abril '!AM156+'Mayo '!AM156+Junio!AM156+Julio!AM156+Agosto!AM156+Septiembre!AM156+'Octubre '!AM156+Noviembre!AM156+'Diciembre '!AM156</f>
        <v>0</v>
      </c>
      <c r="AN156" s="4">
        <f>+Enero!AN156+Febrero!AN156+MARZO!AN156+'Abril '!AN156+'Mayo '!AN156+Junio!AN156+Julio!AN156+Agosto!AN156+Septiembre!AN156+'Octubre '!AN156+Noviembre!AN156+'Diciembre '!AN156</f>
        <v>0</v>
      </c>
      <c r="AO156" s="4">
        <f>+Enero!AO156+Febrero!AO156+MARZO!AO156+'Abril '!AO156+'Mayo '!AO156+Junio!AO156+Julio!AO156+Agosto!AO156+Septiembre!AO156+'Octubre '!AO156+Noviembre!AO156+'Diciembre '!AO156</f>
        <v>0</v>
      </c>
      <c r="AP156" s="4">
        <f>+Enero!AP156+Febrero!AP156+MARZO!AP156+'Abril '!AP156+'Mayo '!AP156+Junio!AP156+Julio!AP156+Agosto!AP156+Septiembre!AP156+'Octubre '!AP156+Noviembre!AP156+'Diciembre '!AP156</f>
        <v>0</v>
      </c>
      <c r="AQ156" s="4">
        <f>+Enero!AQ156+Febrero!AQ156+MARZO!AQ156+'Abril '!AQ156+'Mayo '!AQ156+Junio!AQ156+Julio!AQ156+Agosto!AQ156+Septiembre!AQ156+'Octubre '!AQ156+Noviembre!AQ156+'Diciembre '!AQ156</f>
        <v>0</v>
      </c>
      <c r="AR156" s="4">
        <f>+Enero!AR156+Febrero!AR156+MARZO!AR156+'Abril '!AR156+'Mayo '!AR156+Junio!AR156+Julio!AR156+Agosto!AR156+Septiembre!AR156+'Octubre '!AR156+Noviembre!AR156+'Diciembre '!AR156</f>
        <v>0</v>
      </c>
      <c r="AS156" s="4">
        <f>+Enero!AS156+Febrero!AS156+MARZO!AS156+'Abril '!AS156+'Mayo '!AS156+Junio!AS156+Julio!AS156+Agosto!AS156+Septiembre!AS156+'Octubre '!AS156+Noviembre!AS156+'Diciembre '!AS156</f>
        <v>0</v>
      </c>
      <c r="AT156" s="304"/>
      <c r="AU156" s="52"/>
      <c r="CA156" s="194" t="str">
        <f t="shared" si="9"/>
        <v/>
      </c>
      <c r="CG156" s="194">
        <f t="shared" si="10"/>
        <v>0</v>
      </c>
    </row>
    <row r="157" spans="1:102" x14ac:dyDescent="0.2">
      <c r="A157" s="158" t="s">
        <v>169</v>
      </c>
      <c r="B157" s="312">
        <f t="shared" si="7"/>
        <v>8</v>
      </c>
      <c r="C157" s="313">
        <f t="shared" si="8"/>
        <v>7</v>
      </c>
      <c r="D157" s="314">
        <f t="shared" si="8"/>
        <v>1</v>
      </c>
      <c r="E157" s="4">
        <f>+Enero!E157+Febrero!E157+MARZO!E157+'Abril '!E157+'Mayo '!E157+Junio!E157+Julio!E157+Agosto!E157+Septiembre!E157+'Octubre '!E157+Noviembre!E157+'Diciembre '!E157</f>
        <v>0</v>
      </c>
      <c r="F157" s="4">
        <f>+Enero!F157+Febrero!F157+MARZO!F157+'Abril '!F157+'Mayo '!F157+Junio!F157+Julio!F157+Agosto!F157+Septiembre!F157+'Octubre '!F157+Noviembre!F157+'Diciembre '!F157</f>
        <v>0</v>
      </c>
      <c r="G157" s="4">
        <f>+Enero!G157+Febrero!G157+MARZO!G157+'Abril '!G157+'Mayo '!G157+Junio!G157+Julio!G157+Agosto!G157+Septiembre!G157+'Octubre '!G157+Noviembre!G157+'Diciembre '!G157</f>
        <v>0</v>
      </c>
      <c r="H157" s="4">
        <f>+Enero!H157+Febrero!H157+MARZO!H157+'Abril '!H157+'Mayo '!H157+Junio!H157+Julio!H157+Agosto!H157+Septiembre!H157+'Octubre '!H157+Noviembre!H157+'Diciembre '!H157</f>
        <v>0</v>
      </c>
      <c r="I157" s="4">
        <f>+Enero!I157+Febrero!I157+MARZO!I157+'Abril '!I157+'Mayo '!I157+Junio!I157+Julio!I157+Agosto!I157+Septiembre!I157+'Octubre '!I157+Noviembre!I157+'Diciembre '!I157</f>
        <v>0</v>
      </c>
      <c r="J157" s="4">
        <f>+Enero!J157+Febrero!J157+MARZO!J157+'Abril '!J157+'Mayo '!J157+Junio!J157+Julio!J157+Agosto!J157+Septiembre!J157+'Octubre '!J157+Noviembre!J157+'Diciembre '!J157</f>
        <v>0</v>
      </c>
      <c r="K157" s="4">
        <f>+Enero!K157+Febrero!K157+MARZO!K157+'Abril '!K157+'Mayo '!K157+Junio!K157+Julio!K157+Agosto!K157+Septiembre!K157+'Octubre '!K157+Noviembre!K157+'Diciembre '!K157</f>
        <v>0</v>
      </c>
      <c r="L157" s="4">
        <f>+Enero!L157+Febrero!L157+MARZO!L157+'Abril '!L157+'Mayo '!L157+Junio!L157+Julio!L157+Agosto!L157+Septiembre!L157+'Octubre '!L157+Noviembre!L157+'Diciembre '!L157</f>
        <v>0</v>
      </c>
      <c r="M157" s="4">
        <f>+Enero!M157+Febrero!M157+MARZO!M157+'Abril '!M157+'Mayo '!M157+Junio!M157+Julio!M157+Agosto!M157+Septiembre!M157+'Octubre '!M157+Noviembre!M157+'Diciembre '!M157</f>
        <v>0</v>
      </c>
      <c r="N157" s="4">
        <f>+Enero!N157+Febrero!N157+MARZO!N157+'Abril '!N157+'Mayo '!N157+Junio!N157+Julio!N157+Agosto!N157+Septiembre!N157+'Octubre '!N157+Noviembre!N157+'Diciembre '!N157</f>
        <v>0</v>
      </c>
      <c r="O157" s="4">
        <f>+Enero!O157+Febrero!O157+MARZO!O157+'Abril '!O157+'Mayo '!O157+Junio!O157+Julio!O157+Agosto!O157+Septiembre!O157+'Octubre '!O157+Noviembre!O157+'Diciembre '!O157</f>
        <v>0</v>
      </c>
      <c r="P157" s="4">
        <f>+Enero!P157+Febrero!P157+MARZO!P157+'Abril '!P157+'Mayo '!P157+Junio!P157+Julio!P157+Agosto!P157+Septiembre!P157+'Octubre '!P157+Noviembre!P157+'Diciembre '!P157</f>
        <v>0</v>
      </c>
      <c r="Q157" s="4">
        <f>+Enero!Q157+Febrero!Q157+MARZO!Q157+'Abril '!Q157+'Mayo '!Q157+Junio!Q157+Julio!Q157+Agosto!Q157+Septiembre!Q157+'Octubre '!Q157+Noviembre!Q157+'Diciembre '!Q157</f>
        <v>0</v>
      </c>
      <c r="R157" s="4">
        <f>+Enero!R157+Febrero!R157+MARZO!R157+'Abril '!R157+'Mayo '!R157+Junio!R157+Julio!R157+Agosto!R157+Septiembre!R157+'Octubre '!R157+Noviembre!R157+'Diciembre '!R157</f>
        <v>0</v>
      </c>
      <c r="S157" s="4">
        <f>+Enero!S157+Febrero!S157+MARZO!S157+'Abril '!S157+'Mayo '!S157+Junio!S157+Julio!S157+Agosto!S157+Septiembre!S157+'Octubre '!S157+Noviembre!S157+'Diciembre '!S157</f>
        <v>1</v>
      </c>
      <c r="T157" s="4">
        <f>+Enero!T157+Febrero!T157+MARZO!T157+'Abril '!T157+'Mayo '!T157+Junio!T157+Julio!T157+Agosto!T157+Septiembre!T157+'Octubre '!T157+Noviembre!T157+'Diciembre '!T157</f>
        <v>0</v>
      </c>
      <c r="U157" s="4">
        <f>+Enero!U157+Febrero!U157+MARZO!U157+'Abril '!U157+'Mayo '!U157+Junio!U157+Julio!U157+Agosto!U157+Septiembre!U157+'Octubre '!U157+Noviembre!U157+'Diciembre '!U157</f>
        <v>0</v>
      </c>
      <c r="V157" s="4">
        <f>+Enero!V157+Febrero!V157+MARZO!V157+'Abril '!V157+'Mayo '!V157+Junio!V157+Julio!V157+Agosto!V157+Septiembre!V157+'Octubre '!V157+Noviembre!V157+'Diciembre '!V157</f>
        <v>0</v>
      </c>
      <c r="W157" s="4">
        <f>+Enero!W157+Febrero!W157+MARZO!W157+'Abril '!W157+'Mayo '!W157+Junio!W157+Julio!W157+Agosto!W157+Septiembre!W157+'Octubre '!W157+Noviembre!W157+'Diciembre '!W157</f>
        <v>1</v>
      </c>
      <c r="X157" s="4">
        <f>+Enero!X157+Febrero!X157+MARZO!X157+'Abril '!X157+'Mayo '!X157+Junio!X157+Julio!X157+Agosto!X157+Septiembre!X157+'Octubre '!X157+Noviembre!X157+'Diciembre '!X157</f>
        <v>0</v>
      </c>
      <c r="Y157" s="4">
        <f>+Enero!Y157+Febrero!Y157+MARZO!Y157+'Abril '!Y157+'Mayo '!Y157+Junio!Y157+Julio!Y157+Agosto!Y157+Septiembre!Y157+'Octubre '!Y157+Noviembre!Y157+'Diciembre '!Y157</f>
        <v>2</v>
      </c>
      <c r="Z157" s="4">
        <f>+Enero!Z157+Febrero!Z157+MARZO!Z157+'Abril '!Z157+'Mayo '!Z157+Junio!Z157+Julio!Z157+Agosto!Z157+Septiembre!Z157+'Octubre '!Z157+Noviembre!Z157+'Diciembre '!Z157</f>
        <v>0</v>
      </c>
      <c r="AA157" s="4">
        <f>+Enero!AA157+Febrero!AA157+MARZO!AA157+'Abril '!AA157+'Mayo '!AA157+Junio!AA157+Julio!AA157+Agosto!AA157+Septiembre!AA157+'Octubre '!AA157+Noviembre!AA157+'Diciembre '!AA157</f>
        <v>0</v>
      </c>
      <c r="AB157" s="4">
        <f>+Enero!AB157+Febrero!AB157+MARZO!AB157+'Abril '!AB157+'Mayo '!AB157+Junio!AB157+Julio!AB157+Agosto!AB157+Septiembre!AB157+'Octubre '!AB157+Noviembre!AB157+'Diciembre '!AB157</f>
        <v>0</v>
      </c>
      <c r="AC157" s="4">
        <f>+Enero!AC157+Febrero!AC157+MARZO!AC157+'Abril '!AC157+'Mayo '!AC157+Junio!AC157+Julio!AC157+Agosto!AC157+Septiembre!AC157+'Octubre '!AC157+Noviembre!AC157+'Diciembre '!AC157</f>
        <v>0</v>
      </c>
      <c r="AD157" s="4">
        <f>+Enero!AD157+Febrero!AD157+MARZO!AD157+'Abril '!AD157+'Mayo '!AD157+Junio!AD157+Julio!AD157+Agosto!AD157+Septiembre!AD157+'Octubre '!AD157+Noviembre!AD157+'Diciembre '!AD157</f>
        <v>0</v>
      </c>
      <c r="AE157" s="4">
        <f>+Enero!AE157+Febrero!AE157+MARZO!AE157+'Abril '!AE157+'Mayo '!AE157+Junio!AE157+Julio!AE157+Agosto!AE157+Septiembre!AE157+'Octubre '!AE157+Noviembre!AE157+'Diciembre '!AE157</f>
        <v>0</v>
      </c>
      <c r="AF157" s="4">
        <f>+Enero!AF157+Febrero!AF157+MARZO!AF157+'Abril '!AF157+'Mayo '!AF157+Junio!AF157+Julio!AF157+Agosto!AF157+Septiembre!AF157+'Octubre '!AF157+Noviembre!AF157+'Diciembre '!AF157</f>
        <v>0</v>
      </c>
      <c r="AG157" s="4">
        <f>+Enero!AG157+Febrero!AG157+MARZO!AG157+'Abril '!AG157+'Mayo '!AG157+Junio!AG157+Julio!AG157+Agosto!AG157+Septiembre!AG157+'Octubre '!AG157+Noviembre!AG157+'Diciembre '!AG157</f>
        <v>0</v>
      </c>
      <c r="AH157" s="4">
        <f>+Enero!AH157+Febrero!AH157+MARZO!AH157+'Abril '!AH157+'Mayo '!AH157+Junio!AH157+Julio!AH157+Agosto!AH157+Septiembre!AH157+'Octubre '!AH157+Noviembre!AH157+'Diciembre '!AH157</f>
        <v>1</v>
      </c>
      <c r="AI157" s="4">
        <f>+Enero!AI157+Febrero!AI157+MARZO!AI157+'Abril '!AI157+'Mayo '!AI157+Junio!AI157+Julio!AI157+Agosto!AI157+Septiembre!AI157+'Octubre '!AI157+Noviembre!AI157+'Diciembre '!AI157</f>
        <v>0</v>
      </c>
      <c r="AJ157" s="4">
        <f>+Enero!AJ157+Febrero!AJ157+MARZO!AJ157+'Abril '!AJ157+'Mayo '!AJ157+Junio!AJ157+Julio!AJ157+Agosto!AJ157+Septiembre!AJ157+'Octubre '!AJ157+Noviembre!AJ157+'Diciembre '!AJ157</f>
        <v>0</v>
      </c>
      <c r="AK157" s="4">
        <f>+Enero!AK157+Febrero!AK157+MARZO!AK157+'Abril '!AK157+'Mayo '!AK157+Junio!AK157+Julio!AK157+Agosto!AK157+Septiembre!AK157+'Octubre '!AK157+Noviembre!AK157+'Diciembre '!AK157</f>
        <v>0</v>
      </c>
      <c r="AL157" s="4">
        <f>+Enero!AL157+Febrero!AL157+MARZO!AL157+'Abril '!AL157+'Mayo '!AL157+Junio!AL157+Julio!AL157+Agosto!AL157+Septiembre!AL157+'Octubre '!AL157+Noviembre!AL157+'Diciembre '!AL157</f>
        <v>0</v>
      </c>
      <c r="AM157" s="4">
        <f>+Enero!AM157+Febrero!AM157+MARZO!AM157+'Abril '!AM157+'Mayo '!AM157+Junio!AM157+Julio!AM157+Agosto!AM157+Septiembre!AM157+'Octubre '!AM157+Noviembre!AM157+'Diciembre '!AM157</f>
        <v>0</v>
      </c>
      <c r="AN157" s="4">
        <f>+Enero!AN157+Febrero!AN157+MARZO!AN157+'Abril '!AN157+'Mayo '!AN157+Junio!AN157+Julio!AN157+Agosto!AN157+Septiembre!AN157+'Octubre '!AN157+Noviembre!AN157+'Diciembre '!AN157</f>
        <v>0</v>
      </c>
      <c r="AO157" s="4">
        <f>+Enero!AO157+Febrero!AO157+MARZO!AO157+'Abril '!AO157+'Mayo '!AO157+Junio!AO157+Julio!AO157+Agosto!AO157+Septiembre!AO157+'Octubre '!AO157+Noviembre!AO157+'Diciembre '!AO157</f>
        <v>3</v>
      </c>
      <c r="AP157" s="4">
        <f>+Enero!AP157+Febrero!AP157+MARZO!AP157+'Abril '!AP157+'Mayo '!AP157+Junio!AP157+Julio!AP157+Agosto!AP157+Septiembre!AP157+'Octubre '!AP157+Noviembre!AP157+'Diciembre '!AP157</f>
        <v>0</v>
      </c>
      <c r="AQ157" s="4">
        <f>+Enero!AQ157+Febrero!AQ157+MARZO!AQ157+'Abril '!AQ157+'Mayo '!AQ157+Junio!AQ157+Julio!AQ157+Agosto!AQ157+Septiembre!AQ157+'Octubre '!AQ157+Noviembre!AQ157+'Diciembre '!AQ157</f>
        <v>0</v>
      </c>
      <c r="AR157" s="4">
        <f>+Enero!AR157+Febrero!AR157+MARZO!AR157+'Abril '!AR157+'Mayo '!AR157+Junio!AR157+Julio!AR157+Agosto!AR157+Septiembre!AR157+'Octubre '!AR157+Noviembre!AR157+'Diciembre '!AR157</f>
        <v>0</v>
      </c>
      <c r="AS157" s="4">
        <f>+Enero!AS157+Febrero!AS157+MARZO!AS157+'Abril '!AS157+'Mayo '!AS157+Junio!AS157+Julio!AS157+Agosto!AS157+Septiembre!AS157+'Octubre '!AS157+Noviembre!AS157+'Diciembre '!AS157</f>
        <v>8</v>
      </c>
      <c r="AT157" s="304"/>
      <c r="AU157" s="52"/>
      <c r="CA157" s="194" t="str">
        <f t="shared" si="9"/>
        <v/>
      </c>
      <c r="CG157" s="194">
        <f t="shared" si="10"/>
        <v>0</v>
      </c>
    </row>
    <row r="158" spans="1:102" x14ac:dyDescent="0.2">
      <c r="A158" s="158" t="s">
        <v>170</v>
      </c>
      <c r="B158" s="312">
        <f t="shared" si="7"/>
        <v>0</v>
      </c>
      <c r="C158" s="313">
        <f t="shared" si="8"/>
        <v>0</v>
      </c>
      <c r="D158" s="314">
        <f t="shared" si="8"/>
        <v>0</v>
      </c>
      <c r="E158" s="4">
        <f>+Enero!E158+Febrero!E158+MARZO!E158+'Abril '!E158+'Mayo '!E158+Junio!E158+Julio!E158+Agosto!E158+Septiembre!E158+'Octubre '!E158+Noviembre!E158+'Diciembre '!E158</f>
        <v>0</v>
      </c>
      <c r="F158" s="4">
        <f>+Enero!F158+Febrero!F158+MARZO!F158+'Abril '!F158+'Mayo '!F158+Junio!F158+Julio!F158+Agosto!F158+Septiembre!F158+'Octubre '!F158+Noviembre!F158+'Diciembre '!F158</f>
        <v>0</v>
      </c>
      <c r="G158" s="4">
        <f>+Enero!G158+Febrero!G158+MARZO!G158+'Abril '!G158+'Mayo '!G158+Junio!G158+Julio!G158+Agosto!G158+Septiembre!G158+'Octubre '!G158+Noviembre!G158+'Diciembre '!G158</f>
        <v>0</v>
      </c>
      <c r="H158" s="4">
        <f>+Enero!H158+Febrero!H158+MARZO!H158+'Abril '!H158+'Mayo '!H158+Junio!H158+Julio!H158+Agosto!H158+Septiembre!H158+'Octubre '!H158+Noviembre!H158+'Diciembre '!H158</f>
        <v>0</v>
      </c>
      <c r="I158" s="4">
        <f>+Enero!I158+Febrero!I158+MARZO!I158+'Abril '!I158+'Mayo '!I158+Junio!I158+Julio!I158+Agosto!I158+Septiembre!I158+'Octubre '!I158+Noviembre!I158+'Diciembre '!I158</f>
        <v>0</v>
      </c>
      <c r="J158" s="4">
        <f>+Enero!J158+Febrero!J158+MARZO!J158+'Abril '!J158+'Mayo '!J158+Junio!J158+Julio!J158+Agosto!J158+Septiembre!J158+'Octubre '!J158+Noviembre!J158+'Diciembre '!J158</f>
        <v>0</v>
      </c>
      <c r="K158" s="4">
        <f>+Enero!K158+Febrero!K158+MARZO!K158+'Abril '!K158+'Mayo '!K158+Junio!K158+Julio!K158+Agosto!K158+Septiembre!K158+'Octubre '!K158+Noviembre!K158+'Diciembre '!K158</f>
        <v>0</v>
      </c>
      <c r="L158" s="4">
        <f>+Enero!L158+Febrero!L158+MARZO!L158+'Abril '!L158+'Mayo '!L158+Junio!L158+Julio!L158+Agosto!L158+Septiembre!L158+'Octubre '!L158+Noviembre!L158+'Diciembre '!L158</f>
        <v>0</v>
      </c>
      <c r="M158" s="4">
        <f>+Enero!M158+Febrero!M158+MARZO!M158+'Abril '!M158+'Mayo '!M158+Junio!M158+Julio!M158+Agosto!M158+Septiembre!M158+'Octubre '!M158+Noviembre!M158+'Diciembre '!M158</f>
        <v>0</v>
      </c>
      <c r="N158" s="4">
        <f>+Enero!N158+Febrero!N158+MARZO!N158+'Abril '!N158+'Mayo '!N158+Junio!N158+Julio!N158+Agosto!N158+Septiembre!N158+'Octubre '!N158+Noviembre!N158+'Diciembre '!N158</f>
        <v>0</v>
      </c>
      <c r="O158" s="4">
        <f>+Enero!O158+Febrero!O158+MARZO!O158+'Abril '!O158+'Mayo '!O158+Junio!O158+Julio!O158+Agosto!O158+Septiembre!O158+'Octubre '!O158+Noviembre!O158+'Diciembre '!O158</f>
        <v>0</v>
      </c>
      <c r="P158" s="4">
        <f>+Enero!P158+Febrero!P158+MARZO!P158+'Abril '!P158+'Mayo '!P158+Junio!P158+Julio!P158+Agosto!P158+Septiembre!P158+'Octubre '!P158+Noviembre!P158+'Diciembre '!P158</f>
        <v>0</v>
      </c>
      <c r="Q158" s="4">
        <f>+Enero!Q158+Febrero!Q158+MARZO!Q158+'Abril '!Q158+'Mayo '!Q158+Junio!Q158+Julio!Q158+Agosto!Q158+Septiembre!Q158+'Octubre '!Q158+Noviembre!Q158+'Diciembre '!Q158</f>
        <v>0</v>
      </c>
      <c r="R158" s="4">
        <f>+Enero!R158+Febrero!R158+MARZO!R158+'Abril '!R158+'Mayo '!R158+Junio!R158+Julio!R158+Agosto!R158+Septiembre!R158+'Octubre '!R158+Noviembre!R158+'Diciembre '!R158</f>
        <v>0</v>
      </c>
      <c r="S158" s="4">
        <f>+Enero!S158+Febrero!S158+MARZO!S158+'Abril '!S158+'Mayo '!S158+Junio!S158+Julio!S158+Agosto!S158+Septiembre!S158+'Octubre '!S158+Noviembre!S158+'Diciembre '!S158</f>
        <v>0</v>
      </c>
      <c r="T158" s="4">
        <f>+Enero!T158+Febrero!T158+MARZO!T158+'Abril '!T158+'Mayo '!T158+Junio!T158+Julio!T158+Agosto!T158+Septiembre!T158+'Octubre '!T158+Noviembre!T158+'Diciembre '!T158</f>
        <v>0</v>
      </c>
      <c r="U158" s="4">
        <f>+Enero!U158+Febrero!U158+MARZO!U158+'Abril '!U158+'Mayo '!U158+Junio!U158+Julio!U158+Agosto!U158+Septiembre!U158+'Octubre '!U158+Noviembre!U158+'Diciembre '!U158</f>
        <v>0</v>
      </c>
      <c r="V158" s="4">
        <f>+Enero!V158+Febrero!V158+MARZO!V158+'Abril '!V158+'Mayo '!V158+Junio!V158+Julio!V158+Agosto!V158+Septiembre!V158+'Octubre '!V158+Noviembre!V158+'Diciembre '!V158</f>
        <v>0</v>
      </c>
      <c r="W158" s="4">
        <f>+Enero!W158+Febrero!W158+MARZO!W158+'Abril '!W158+'Mayo '!W158+Junio!W158+Julio!W158+Agosto!W158+Septiembre!W158+'Octubre '!W158+Noviembre!W158+'Diciembre '!W158</f>
        <v>0</v>
      </c>
      <c r="X158" s="4">
        <f>+Enero!X158+Febrero!X158+MARZO!X158+'Abril '!X158+'Mayo '!X158+Junio!X158+Julio!X158+Agosto!X158+Septiembre!X158+'Octubre '!X158+Noviembre!X158+'Diciembre '!X158</f>
        <v>0</v>
      </c>
      <c r="Y158" s="4">
        <f>+Enero!Y158+Febrero!Y158+MARZO!Y158+'Abril '!Y158+'Mayo '!Y158+Junio!Y158+Julio!Y158+Agosto!Y158+Septiembre!Y158+'Octubre '!Y158+Noviembre!Y158+'Diciembre '!Y158</f>
        <v>0</v>
      </c>
      <c r="Z158" s="4">
        <f>+Enero!Z158+Febrero!Z158+MARZO!Z158+'Abril '!Z158+'Mayo '!Z158+Junio!Z158+Julio!Z158+Agosto!Z158+Septiembre!Z158+'Octubre '!Z158+Noviembre!Z158+'Diciembre '!Z158</f>
        <v>0</v>
      </c>
      <c r="AA158" s="4">
        <f>+Enero!AA158+Febrero!AA158+MARZO!AA158+'Abril '!AA158+'Mayo '!AA158+Junio!AA158+Julio!AA158+Agosto!AA158+Septiembre!AA158+'Octubre '!AA158+Noviembre!AA158+'Diciembre '!AA158</f>
        <v>0</v>
      </c>
      <c r="AB158" s="4">
        <f>+Enero!AB158+Febrero!AB158+MARZO!AB158+'Abril '!AB158+'Mayo '!AB158+Junio!AB158+Julio!AB158+Agosto!AB158+Septiembre!AB158+'Octubre '!AB158+Noviembre!AB158+'Diciembre '!AB158</f>
        <v>0</v>
      </c>
      <c r="AC158" s="4">
        <f>+Enero!AC158+Febrero!AC158+MARZO!AC158+'Abril '!AC158+'Mayo '!AC158+Junio!AC158+Julio!AC158+Agosto!AC158+Septiembre!AC158+'Octubre '!AC158+Noviembre!AC158+'Diciembre '!AC158</f>
        <v>0</v>
      </c>
      <c r="AD158" s="4">
        <f>+Enero!AD158+Febrero!AD158+MARZO!AD158+'Abril '!AD158+'Mayo '!AD158+Junio!AD158+Julio!AD158+Agosto!AD158+Septiembre!AD158+'Octubre '!AD158+Noviembre!AD158+'Diciembre '!AD158</f>
        <v>0</v>
      </c>
      <c r="AE158" s="4">
        <f>+Enero!AE158+Febrero!AE158+MARZO!AE158+'Abril '!AE158+'Mayo '!AE158+Junio!AE158+Julio!AE158+Agosto!AE158+Septiembre!AE158+'Octubre '!AE158+Noviembre!AE158+'Diciembre '!AE158</f>
        <v>0</v>
      </c>
      <c r="AF158" s="4">
        <f>+Enero!AF158+Febrero!AF158+MARZO!AF158+'Abril '!AF158+'Mayo '!AF158+Junio!AF158+Julio!AF158+Agosto!AF158+Septiembre!AF158+'Octubre '!AF158+Noviembre!AF158+'Diciembre '!AF158</f>
        <v>0</v>
      </c>
      <c r="AG158" s="4">
        <f>+Enero!AG158+Febrero!AG158+MARZO!AG158+'Abril '!AG158+'Mayo '!AG158+Junio!AG158+Julio!AG158+Agosto!AG158+Septiembre!AG158+'Octubre '!AG158+Noviembre!AG158+'Diciembre '!AG158</f>
        <v>0</v>
      </c>
      <c r="AH158" s="4">
        <f>+Enero!AH158+Febrero!AH158+MARZO!AH158+'Abril '!AH158+'Mayo '!AH158+Junio!AH158+Julio!AH158+Agosto!AH158+Septiembre!AH158+'Octubre '!AH158+Noviembre!AH158+'Diciembre '!AH158</f>
        <v>0</v>
      </c>
      <c r="AI158" s="4">
        <f>+Enero!AI158+Febrero!AI158+MARZO!AI158+'Abril '!AI158+'Mayo '!AI158+Junio!AI158+Julio!AI158+Agosto!AI158+Septiembre!AI158+'Octubre '!AI158+Noviembre!AI158+'Diciembre '!AI158</f>
        <v>0</v>
      </c>
      <c r="AJ158" s="4">
        <f>+Enero!AJ158+Febrero!AJ158+MARZO!AJ158+'Abril '!AJ158+'Mayo '!AJ158+Junio!AJ158+Julio!AJ158+Agosto!AJ158+Septiembre!AJ158+'Octubre '!AJ158+Noviembre!AJ158+'Diciembre '!AJ158</f>
        <v>0</v>
      </c>
      <c r="AK158" s="4">
        <f>+Enero!AK158+Febrero!AK158+MARZO!AK158+'Abril '!AK158+'Mayo '!AK158+Junio!AK158+Julio!AK158+Agosto!AK158+Septiembre!AK158+'Octubre '!AK158+Noviembre!AK158+'Diciembre '!AK158</f>
        <v>0</v>
      </c>
      <c r="AL158" s="4">
        <f>+Enero!AL158+Febrero!AL158+MARZO!AL158+'Abril '!AL158+'Mayo '!AL158+Junio!AL158+Julio!AL158+Agosto!AL158+Septiembre!AL158+'Octubre '!AL158+Noviembre!AL158+'Diciembre '!AL158</f>
        <v>0</v>
      </c>
      <c r="AM158" s="4">
        <f>+Enero!AM158+Febrero!AM158+MARZO!AM158+'Abril '!AM158+'Mayo '!AM158+Junio!AM158+Julio!AM158+Agosto!AM158+Septiembre!AM158+'Octubre '!AM158+Noviembre!AM158+'Diciembre '!AM158</f>
        <v>0</v>
      </c>
      <c r="AN158" s="4">
        <f>+Enero!AN158+Febrero!AN158+MARZO!AN158+'Abril '!AN158+'Mayo '!AN158+Junio!AN158+Julio!AN158+Agosto!AN158+Septiembre!AN158+'Octubre '!AN158+Noviembre!AN158+'Diciembre '!AN158</f>
        <v>0</v>
      </c>
      <c r="AO158" s="4">
        <f>+Enero!AO158+Febrero!AO158+MARZO!AO158+'Abril '!AO158+'Mayo '!AO158+Junio!AO158+Julio!AO158+Agosto!AO158+Septiembre!AO158+'Octubre '!AO158+Noviembre!AO158+'Diciembre '!AO158</f>
        <v>0</v>
      </c>
      <c r="AP158" s="4">
        <f>+Enero!AP158+Febrero!AP158+MARZO!AP158+'Abril '!AP158+'Mayo '!AP158+Junio!AP158+Julio!AP158+Agosto!AP158+Septiembre!AP158+'Octubre '!AP158+Noviembre!AP158+'Diciembre '!AP158</f>
        <v>0</v>
      </c>
      <c r="AQ158" s="4">
        <f>+Enero!AQ158+Febrero!AQ158+MARZO!AQ158+'Abril '!AQ158+'Mayo '!AQ158+Junio!AQ158+Julio!AQ158+Agosto!AQ158+Septiembre!AQ158+'Octubre '!AQ158+Noviembre!AQ158+'Diciembre '!AQ158</f>
        <v>0</v>
      </c>
      <c r="AR158" s="4">
        <f>+Enero!AR158+Febrero!AR158+MARZO!AR158+'Abril '!AR158+'Mayo '!AR158+Junio!AR158+Julio!AR158+Agosto!AR158+Septiembre!AR158+'Octubre '!AR158+Noviembre!AR158+'Diciembre '!AR158</f>
        <v>0</v>
      </c>
      <c r="AS158" s="4">
        <f>+Enero!AS158+Febrero!AS158+MARZO!AS158+'Abril '!AS158+'Mayo '!AS158+Junio!AS158+Julio!AS158+Agosto!AS158+Septiembre!AS158+'Octubre '!AS158+Noviembre!AS158+'Diciembre '!AS158</f>
        <v>0</v>
      </c>
      <c r="AT158" s="304"/>
      <c r="AU158" s="52"/>
      <c r="CA158" s="194" t="str">
        <f t="shared" si="9"/>
        <v/>
      </c>
      <c r="CG158" s="194">
        <f t="shared" si="10"/>
        <v>0</v>
      </c>
    </row>
    <row r="159" spans="1:102" x14ac:dyDescent="0.2">
      <c r="A159" s="158" t="s">
        <v>171</v>
      </c>
      <c r="B159" s="312">
        <f t="shared" si="7"/>
        <v>0</v>
      </c>
      <c r="C159" s="313">
        <f t="shared" si="8"/>
        <v>0</v>
      </c>
      <c r="D159" s="314">
        <f t="shared" si="8"/>
        <v>0</v>
      </c>
      <c r="E159" s="4">
        <f>+Enero!E159+Febrero!E159+MARZO!E159+'Abril '!E159+'Mayo '!E159+Junio!E159+Julio!E159+Agosto!E159+Septiembre!E159+'Octubre '!E159+Noviembre!E159+'Diciembre '!E159</f>
        <v>0</v>
      </c>
      <c r="F159" s="4">
        <f>+Enero!F159+Febrero!F159+MARZO!F159+'Abril '!F159+'Mayo '!F159+Junio!F159+Julio!F159+Agosto!F159+Septiembre!F159+'Octubre '!F159+Noviembre!F159+'Diciembre '!F159</f>
        <v>0</v>
      </c>
      <c r="G159" s="4">
        <f>+Enero!G159+Febrero!G159+MARZO!G159+'Abril '!G159+'Mayo '!G159+Junio!G159+Julio!G159+Agosto!G159+Septiembre!G159+'Octubre '!G159+Noviembre!G159+'Diciembre '!G159</f>
        <v>0</v>
      </c>
      <c r="H159" s="4">
        <f>+Enero!H159+Febrero!H159+MARZO!H159+'Abril '!H159+'Mayo '!H159+Junio!H159+Julio!H159+Agosto!H159+Septiembre!H159+'Octubre '!H159+Noviembre!H159+'Diciembre '!H159</f>
        <v>0</v>
      </c>
      <c r="I159" s="4">
        <f>+Enero!I159+Febrero!I159+MARZO!I159+'Abril '!I159+'Mayo '!I159+Junio!I159+Julio!I159+Agosto!I159+Septiembre!I159+'Octubre '!I159+Noviembre!I159+'Diciembre '!I159</f>
        <v>0</v>
      </c>
      <c r="J159" s="4">
        <f>+Enero!J159+Febrero!J159+MARZO!J159+'Abril '!J159+'Mayo '!J159+Junio!J159+Julio!J159+Agosto!J159+Septiembre!J159+'Octubre '!J159+Noviembre!J159+'Diciembre '!J159</f>
        <v>0</v>
      </c>
      <c r="K159" s="4">
        <f>+Enero!K159+Febrero!K159+MARZO!K159+'Abril '!K159+'Mayo '!K159+Junio!K159+Julio!K159+Agosto!K159+Septiembre!K159+'Octubre '!K159+Noviembre!K159+'Diciembre '!K159</f>
        <v>0</v>
      </c>
      <c r="L159" s="4">
        <f>+Enero!L159+Febrero!L159+MARZO!L159+'Abril '!L159+'Mayo '!L159+Junio!L159+Julio!L159+Agosto!L159+Septiembre!L159+'Octubre '!L159+Noviembre!L159+'Diciembre '!L159</f>
        <v>0</v>
      </c>
      <c r="M159" s="4">
        <f>+Enero!M159+Febrero!M159+MARZO!M159+'Abril '!M159+'Mayo '!M159+Junio!M159+Julio!M159+Agosto!M159+Septiembre!M159+'Octubre '!M159+Noviembre!M159+'Diciembre '!M159</f>
        <v>0</v>
      </c>
      <c r="N159" s="4">
        <f>+Enero!N159+Febrero!N159+MARZO!N159+'Abril '!N159+'Mayo '!N159+Junio!N159+Julio!N159+Agosto!N159+Septiembre!N159+'Octubre '!N159+Noviembre!N159+'Diciembre '!N159</f>
        <v>0</v>
      </c>
      <c r="O159" s="4">
        <f>+Enero!O159+Febrero!O159+MARZO!O159+'Abril '!O159+'Mayo '!O159+Junio!O159+Julio!O159+Agosto!O159+Septiembre!O159+'Octubre '!O159+Noviembre!O159+'Diciembre '!O159</f>
        <v>0</v>
      </c>
      <c r="P159" s="4">
        <f>+Enero!P159+Febrero!P159+MARZO!P159+'Abril '!P159+'Mayo '!P159+Junio!P159+Julio!P159+Agosto!P159+Septiembre!P159+'Octubre '!P159+Noviembre!P159+'Diciembre '!P159</f>
        <v>0</v>
      </c>
      <c r="Q159" s="4">
        <f>+Enero!Q159+Febrero!Q159+MARZO!Q159+'Abril '!Q159+'Mayo '!Q159+Junio!Q159+Julio!Q159+Agosto!Q159+Septiembre!Q159+'Octubre '!Q159+Noviembre!Q159+'Diciembre '!Q159</f>
        <v>0</v>
      </c>
      <c r="R159" s="4">
        <f>+Enero!R159+Febrero!R159+MARZO!R159+'Abril '!R159+'Mayo '!R159+Junio!R159+Julio!R159+Agosto!R159+Septiembre!R159+'Octubre '!R159+Noviembre!R159+'Diciembre '!R159</f>
        <v>0</v>
      </c>
      <c r="S159" s="4">
        <f>+Enero!S159+Febrero!S159+MARZO!S159+'Abril '!S159+'Mayo '!S159+Junio!S159+Julio!S159+Agosto!S159+Septiembre!S159+'Octubre '!S159+Noviembre!S159+'Diciembre '!S159</f>
        <v>0</v>
      </c>
      <c r="T159" s="4">
        <f>+Enero!T159+Febrero!T159+MARZO!T159+'Abril '!T159+'Mayo '!T159+Junio!T159+Julio!T159+Agosto!T159+Septiembre!T159+'Octubre '!T159+Noviembre!T159+'Diciembre '!T159</f>
        <v>0</v>
      </c>
      <c r="U159" s="4">
        <f>+Enero!U159+Febrero!U159+MARZO!U159+'Abril '!U159+'Mayo '!U159+Junio!U159+Julio!U159+Agosto!U159+Septiembre!U159+'Octubre '!U159+Noviembre!U159+'Diciembre '!U159</f>
        <v>0</v>
      </c>
      <c r="V159" s="4">
        <f>+Enero!V159+Febrero!V159+MARZO!V159+'Abril '!V159+'Mayo '!V159+Junio!V159+Julio!V159+Agosto!V159+Septiembre!V159+'Octubre '!V159+Noviembre!V159+'Diciembre '!V159</f>
        <v>0</v>
      </c>
      <c r="W159" s="4">
        <f>+Enero!W159+Febrero!W159+MARZO!W159+'Abril '!W159+'Mayo '!W159+Junio!W159+Julio!W159+Agosto!W159+Septiembre!W159+'Octubre '!W159+Noviembre!W159+'Diciembre '!W159</f>
        <v>0</v>
      </c>
      <c r="X159" s="4">
        <f>+Enero!X159+Febrero!X159+MARZO!X159+'Abril '!X159+'Mayo '!X159+Junio!X159+Julio!X159+Agosto!X159+Septiembre!X159+'Octubre '!X159+Noviembre!X159+'Diciembre '!X159</f>
        <v>0</v>
      </c>
      <c r="Y159" s="4">
        <f>+Enero!Y159+Febrero!Y159+MARZO!Y159+'Abril '!Y159+'Mayo '!Y159+Junio!Y159+Julio!Y159+Agosto!Y159+Septiembre!Y159+'Octubre '!Y159+Noviembre!Y159+'Diciembre '!Y159</f>
        <v>0</v>
      </c>
      <c r="Z159" s="4">
        <f>+Enero!Z159+Febrero!Z159+MARZO!Z159+'Abril '!Z159+'Mayo '!Z159+Junio!Z159+Julio!Z159+Agosto!Z159+Septiembre!Z159+'Octubre '!Z159+Noviembre!Z159+'Diciembre '!Z159</f>
        <v>0</v>
      </c>
      <c r="AA159" s="4">
        <f>+Enero!AA159+Febrero!AA159+MARZO!AA159+'Abril '!AA159+'Mayo '!AA159+Junio!AA159+Julio!AA159+Agosto!AA159+Septiembre!AA159+'Octubre '!AA159+Noviembre!AA159+'Diciembre '!AA159</f>
        <v>0</v>
      </c>
      <c r="AB159" s="4">
        <f>+Enero!AB159+Febrero!AB159+MARZO!AB159+'Abril '!AB159+'Mayo '!AB159+Junio!AB159+Julio!AB159+Agosto!AB159+Septiembre!AB159+'Octubre '!AB159+Noviembre!AB159+'Diciembre '!AB159</f>
        <v>0</v>
      </c>
      <c r="AC159" s="4">
        <f>+Enero!AC159+Febrero!AC159+MARZO!AC159+'Abril '!AC159+'Mayo '!AC159+Junio!AC159+Julio!AC159+Agosto!AC159+Septiembre!AC159+'Octubre '!AC159+Noviembre!AC159+'Diciembre '!AC159</f>
        <v>0</v>
      </c>
      <c r="AD159" s="4">
        <f>+Enero!AD159+Febrero!AD159+MARZO!AD159+'Abril '!AD159+'Mayo '!AD159+Junio!AD159+Julio!AD159+Agosto!AD159+Septiembre!AD159+'Octubre '!AD159+Noviembre!AD159+'Diciembre '!AD159</f>
        <v>0</v>
      </c>
      <c r="AE159" s="4">
        <f>+Enero!AE159+Febrero!AE159+MARZO!AE159+'Abril '!AE159+'Mayo '!AE159+Junio!AE159+Julio!AE159+Agosto!AE159+Septiembre!AE159+'Octubre '!AE159+Noviembre!AE159+'Diciembre '!AE159</f>
        <v>0</v>
      </c>
      <c r="AF159" s="4">
        <f>+Enero!AF159+Febrero!AF159+MARZO!AF159+'Abril '!AF159+'Mayo '!AF159+Junio!AF159+Julio!AF159+Agosto!AF159+Septiembre!AF159+'Octubre '!AF159+Noviembre!AF159+'Diciembre '!AF159</f>
        <v>0</v>
      </c>
      <c r="AG159" s="4">
        <f>+Enero!AG159+Febrero!AG159+MARZO!AG159+'Abril '!AG159+'Mayo '!AG159+Junio!AG159+Julio!AG159+Agosto!AG159+Septiembre!AG159+'Octubre '!AG159+Noviembre!AG159+'Diciembre '!AG159</f>
        <v>0</v>
      </c>
      <c r="AH159" s="4">
        <f>+Enero!AH159+Febrero!AH159+MARZO!AH159+'Abril '!AH159+'Mayo '!AH159+Junio!AH159+Julio!AH159+Agosto!AH159+Septiembre!AH159+'Octubre '!AH159+Noviembre!AH159+'Diciembre '!AH159</f>
        <v>0</v>
      </c>
      <c r="AI159" s="4">
        <f>+Enero!AI159+Febrero!AI159+MARZO!AI159+'Abril '!AI159+'Mayo '!AI159+Junio!AI159+Julio!AI159+Agosto!AI159+Septiembre!AI159+'Octubre '!AI159+Noviembre!AI159+'Diciembre '!AI159</f>
        <v>0</v>
      </c>
      <c r="AJ159" s="4">
        <f>+Enero!AJ159+Febrero!AJ159+MARZO!AJ159+'Abril '!AJ159+'Mayo '!AJ159+Junio!AJ159+Julio!AJ159+Agosto!AJ159+Septiembre!AJ159+'Octubre '!AJ159+Noviembre!AJ159+'Diciembre '!AJ159</f>
        <v>0</v>
      </c>
      <c r="AK159" s="4">
        <f>+Enero!AK159+Febrero!AK159+MARZO!AK159+'Abril '!AK159+'Mayo '!AK159+Junio!AK159+Julio!AK159+Agosto!AK159+Septiembre!AK159+'Octubre '!AK159+Noviembre!AK159+'Diciembre '!AK159</f>
        <v>0</v>
      </c>
      <c r="AL159" s="4">
        <f>+Enero!AL159+Febrero!AL159+MARZO!AL159+'Abril '!AL159+'Mayo '!AL159+Junio!AL159+Julio!AL159+Agosto!AL159+Septiembre!AL159+'Octubre '!AL159+Noviembre!AL159+'Diciembre '!AL159</f>
        <v>0</v>
      </c>
      <c r="AM159" s="4">
        <f>+Enero!AM159+Febrero!AM159+MARZO!AM159+'Abril '!AM159+'Mayo '!AM159+Junio!AM159+Julio!AM159+Agosto!AM159+Septiembre!AM159+'Octubre '!AM159+Noviembre!AM159+'Diciembre '!AM159</f>
        <v>0</v>
      </c>
      <c r="AN159" s="4">
        <f>+Enero!AN159+Febrero!AN159+MARZO!AN159+'Abril '!AN159+'Mayo '!AN159+Junio!AN159+Julio!AN159+Agosto!AN159+Septiembre!AN159+'Octubre '!AN159+Noviembre!AN159+'Diciembre '!AN159</f>
        <v>0</v>
      </c>
      <c r="AO159" s="4">
        <f>+Enero!AO159+Febrero!AO159+MARZO!AO159+'Abril '!AO159+'Mayo '!AO159+Junio!AO159+Julio!AO159+Agosto!AO159+Septiembre!AO159+'Octubre '!AO159+Noviembre!AO159+'Diciembre '!AO159</f>
        <v>0</v>
      </c>
      <c r="AP159" s="4">
        <f>+Enero!AP159+Febrero!AP159+MARZO!AP159+'Abril '!AP159+'Mayo '!AP159+Junio!AP159+Julio!AP159+Agosto!AP159+Septiembre!AP159+'Octubre '!AP159+Noviembre!AP159+'Diciembre '!AP159</f>
        <v>0</v>
      </c>
      <c r="AQ159" s="4">
        <f>+Enero!AQ159+Febrero!AQ159+MARZO!AQ159+'Abril '!AQ159+'Mayo '!AQ159+Junio!AQ159+Julio!AQ159+Agosto!AQ159+Septiembre!AQ159+'Octubre '!AQ159+Noviembre!AQ159+'Diciembre '!AQ159</f>
        <v>0</v>
      </c>
      <c r="AR159" s="4">
        <f>+Enero!AR159+Febrero!AR159+MARZO!AR159+'Abril '!AR159+'Mayo '!AR159+Junio!AR159+Julio!AR159+Agosto!AR159+Septiembre!AR159+'Octubre '!AR159+Noviembre!AR159+'Diciembre '!AR159</f>
        <v>0</v>
      </c>
      <c r="AS159" s="4">
        <f>+Enero!AS159+Febrero!AS159+MARZO!AS159+'Abril '!AS159+'Mayo '!AS159+Junio!AS159+Julio!AS159+Agosto!AS159+Septiembre!AS159+'Octubre '!AS159+Noviembre!AS159+'Diciembre '!AS159</f>
        <v>0</v>
      </c>
      <c r="AT159" s="304"/>
      <c r="AU159" s="52"/>
      <c r="CA159" s="194" t="str">
        <f t="shared" si="9"/>
        <v/>
      </c>
      <c r="CG159" s="194">
        <f t="shared" si="10"/>
        <v>0</v>
      </c>
    </row>
    <row r="160" spans="1:102" x14ac:dyDescent="0.2">
      <c r="A160" s="158" t="s">
        <v>172</v>
      </c>
      <c r="B160" s="312">
        <f t="shared" si="7"/>
        <v>1010</v>
      </c>
      <c r="C160" s="313">
        <f t="shared" si="8"/>
        <v>353</v>
      </c>
      <c r="D160" s="314">
        <f t="shared" si="8"/>
        <v>657</v>
      </c>
      <c r="E160" s="4">
        <f>+Enero!E160+Febrero!E160+MARZO!E160+'Abril '!E160+'Mayo '!E160+Junio!E160+Julio!E160+Agosto!E160+Septiembre!E160+'Octubre '!E160+Noviembre!E160+'Diciembre '!E160</f>
        <v>1</v>
      </c>
      <c r="F160" s="4">
        <f>+Enero!F160+Febrero!F160+MARZO!F160+'Abril '!F160+'Mayo '!F160+Junio!F160+Julio!F160+Agosto!F160+Septiembre!F160+'Octubre '!F160+Noviembre!F160+'Diciembre '!F160</f>
        <v>1</v>
      </c>
      <c r="G160" s="4">
        <f>+Enero!G160+Febrero!G160+MARZO!G160+'Abril '!G160+'Mayo '!G160+Junio!G160+Julio!G160+Agosto!G160+Septiembre!G160+'Octubre '!G160+Noviembre!G160+'Diciembre '!G160</f>
        <v>0</v>
      </c>
      <c r="H160" s="4">
        <f>+Enero!H160+Febrero!H160+MARZO!H160+'Abril '!H160+'Mayo '!H160+Junio!H160+Julio!H160+Agosto!H160+Septiembre!H160+'Octubre '!H160+Noviembre!H160+'Diciembre '!H160</f>
        <v>1</v>
      </c>
      <c r="I160" s="4">
        <f>+Enero!I160+Febrero!I160+MARZO!I160+'Abril '!I160+'Mayo '!I160+Junio!I160+Julio!I160+Agosto!I160+Septiembre!I160+'Octubre '!I160+Noviembre!I160+'Diciembre '!I160</f>
        <v>4</v>
      </c>
      <c r="J160" s="4">
        <f>+Enero!J160+Febrero!J160+MARZO!J160+'Abril '!J160+'Mayo '!J160+Junio!J160+Julio!J160+Agosto!J160+Septiembre!J160+'Octubre '!J160+Noviembre!J160+'Diciembre '!J160</f>
        <v>2</v>
      </c>
      <c r="K160" s="4">
        <f>+Enero!K160+Febrero!K160+MARZO!K160+'Abril '!K160+'Mayo '!K160+Junio!K160+Julio!K160+Agosto!K160+Septiembre!K160+'Octubre '!K160+Noviembre!K160+'Diciembre '!K160</f>
        <v>16</v>
      </c>
      <c r="L160" s="4">
        <f>+Enero!L160+Febrero!L160+MARZO!L160+'Abril '!L160+'Mayo '!L160+Junio!L160+Julio!L160+Agosto!L160+Septiembre!L160+'Octubre '!L160+Noviembre!L160+'Diciembre '!L160</f>
        <v>14</v>
      </c>
      <c r="M160" s="4">
        <f>+Enero!M160+Febrero!M160+MARZO!M160+'Abril '!M160+'Mayo '!M160+Junio!M160+Julio!M160+Agosto!M160+Septiembre!M160+'Octubre '!M160+Noviembre!M160+'Diciembre '!M160</f>
        <v>21</v>
      </c>
      <c r="N160" s="4">
        <f>+Enero!N160+Febrero!N160+MARZO!N160+'Abril '!N160+'Mayo '!N160+Junio!N160+Julio!N160+Agosto!N160+Septiembre!N160+'Octubre '!N160+Noviembre!N160+'Diciembre '!N160</f>
        <v>22</v>
      </c>
      <c r="O160" s="4">
        <f>+Enero!O160+Febrero!O160+MARZO!O160+'Abril '!O160+'Mayo '!O160+Junio!O160+Julio!O160+Agosto!O160+Septiembre!O160+'Octubre '!O160+Noviembre!O160+'Diciembre '!O160</f>
        <v>23</v>
      </c>
      <c r="P160" s="4">
        <f>+Enero!P160+Febrero!P160+MARZO!P160+'Abril '!P160+'Mayo '!P160+Junio!P160+Julio!P160+Agosto!P160+Septiembre!P160+'Octubre '!P160+Noviembre!P160+'Diciembre '!P160</f>
        <v>34</v>
      </c>
      <c r="Q160" s="4">
        <f>+Enero!Q160+Febrero!Q160+MARZO!Q160+'Abril '!Q160+'Mayo '!Q160+Junio!Q160+Julio!Q160+Agosto!Q160+Septiembre!Q160+'Octubre '!Q160+Noviembre!Q160+'Diciembre '!Q160</f>
        <v>8</v>
      </c>
      <c r="R160" s="4">
        <f>+Enero!R160+Febrero!R160+MARZO!R160+'Abril '!R160+'Mayo '!R160+Junio!R160+Julio!R160+Agosto!R160+Septiembre!R160+'Octubre '!R160+Noviembre!R160+'Diciembre '!R160</f>
        <v>18</v>
      </c>
      <c r="S160" s="4">
        <f>+Enero!S160+Febrero!S160+MARZO!S160+'Abril '!S160+'Mayo '!S160+Junio!S160+Julio!S160+Agosto!S160+Septiembre!S160+'Octubre '!S160+Noviembre!S160+'Diciembre '!S160</f>
        <v>15</v>
      </c>
      <c r="T160" s="4">
        <f>+Enero!T160+Febrero!T160+MARZO!T160+'Abril '!T160+'Mayo '!T160+Junio!T160+Julio!T160+Agosto!T160+Septiembre!T160+'Octubre '!T160+Noviembre!T160+'Diciembre '!T160</f>
        <v>11</v>
      </c>
      <c r="U160" s="4">
        <f>+Enero!U160+Febrero!U160+MARZO!U160+'Abril '!U160+'Mayo '!U160+Junio!U160+Julio!U160+Agosto!U160+Septiembre!U160+'Octubre '!U160+Noviembre!U160+'Diciembre '!U160</f>
        <v>9</v>
      </c>
      <c r="V160" s="4">
        <f>+Enero!V160+Febrero!V160+MARZO!V160+'Abril '!V160+'Mayo '!V160+Junio!V160+Julio!V160+Agosto!V160+Septiembre!V160+'Octubre '!V160+Noviembre!V160+'Diciembre '!V160</f>
        <v>27</v>
      </c>
      <c r="W160" s="4">
        <f>+Enero!W160+Febrero!W160+MARZO!W160+'Abril '!W160+'Mayo '!W160+Junio!W160+Julio!W160+Agosto!W160+Septiembre!W160+'Octubre '!W160+Noviembre!W160+'Diciembre '!W160</f>
        <v>15</v>
      </c>
      <c r="X160" s="4">
        <f>+Enero!X160+Febrero!X160+MARZO!X160+'Abril '!X160+'Mayo '!X160+Junio!X160+Julio!X160+Agosto!X160+Septiembre!X160+'Octubre '!X160+Noviembre!X160+'Diciembre '!X160</f>
        <v>25</v>
      </c>
      <c r="Y160" s="4">
        <f>+Enero!Y160+Febrero!Y160+MARZO!Y160+'Abril '!Y160+'Mayo '!Y160+Junio!Y160+Julio!Y160+Agosto!Y160+Septiembre!Y160+'Octubre '!Y160+Noviembre!Y160+'Diciembre '!Y160</f>
        <v>19</v>
      </c>
      <c r="Z160" s="4">
        <f>+Enero!Z160+Febrero!Z160+MARZO!Z160+'Abril '!Z160+'Mayo '!Z160+Junio!Z160+Julio!Z160+Agosto!Z160+Septiembre!Z160+'Octubre '!Z160+Noviembre!Z160+'Diciembre '!Z160</f>
        <v>42</v>
      </c>
      <c r="AA160" s="4">
        <f>+Enero!AA160+Febrero!AA160+MARZO!AA160+'Abril '!AA160+'Mayo '!AA160+Junio!AA160+Julio!AA160+Agosto!AA160+Septiembre!AA160+'Octubre '!AA160+Noviembre!AA160+'Diciembre '!AA160</f>
        <v>22</v>
      </c>
      <c r="AB160" s="4">
        <f>+Enero!AB160+Febrero!AB160+MARZO!AB160+'Abril '!AB160+'Mayo '!AB160+Junio!AB160+Julio!AB160+Agosto!AB160+Septiembre!AB160+'Octubre '!AB160+Noviembre!AB160+'Diciembre '!AB160</f>
        <v>48</v>
      </c>
      <c r="AC160" s="4">
        <f>+Enero!AC160+Febrero!AC160+MARZO!AC160+'Abril '!AC160+'Mayo '!AC160+Junio!AC160+Julio!AC160+Agosto!AC160+Septiembre!AC160+'Octubre '!AC160+Noviembre!AC160+'Diciembre '!AC160</f>
        <v>45</v>
      </c>
      <c r="AD160" s="4">
        <f>+Enero!AD160+Febrero!AD160+MARZO!AD160+'Abril '!AD160+'Mayo '!AD160+Junio!AD160+Julio!AD160+Agosto!AD160+Septiembre!AD160+'Octubre '!AD160+Noviembre!AD160+'Diciembre '!AD160</f>
        <v>73</v>
      </c>
      <c r="AE160" s="4">
        <f>+Enero!AE160+Febrero!AE160+MARZO!AE160+'Abril '!AE160+'Mayo '!AE160+Junio!AE160+Julio!AE160+Agosto!AE160+Septiembre!AE160+'Octubre '!AE160+Noviembre!AE160+'Diciembre '!AE160</f>
        <v>36</v>
      </c>
      <c r="AF160" s="4">
        <f>+Enero!AF160+Febrero!AF160+MARZO!AF160+'Abril '!AF160+'Mayo '!AF160+Junio!AF160+Julio!AF160+Agosto!AF160+Septiembre!AF160+'Octubre '!AF160+Noviembre!AF160+'Diciembre '!AF160</f>
        <v>75</v>
      </c>
      <c r="AG160" s="4">
        <f>+Enero!AG160+Febrero!AG160+MARZO!AG160+'Abril '!AG160+'Mayo '!AG160+Junio!AG160+Julio!AG160+Agosto!AG160+Septiembre!AG160+'Octubre '!AG160+Noviembre!AG160+'Diciembre '!AG160</f>
        <v>34</v>
      </c>
      <c r="AH160" s="4">
        <f>+Enero!AH160+Febrero!AH160+MARZO!AH160+'Abril '!AH160+'Mayo '!AH160+Junio!AH160+Julio!AH160+Agosto!AH160+Septiembre!AH160+'Octubre '!AH160+Noviembre!AH160+'Diciembre '!AH160</f>
        <v>62</v>
      </c>
      <c r="AI160" s="4">
        <f>+Enero!AI160+Febrero!AI160+MARZO!AI160+'Abril '!AI160+'Mayo '!AI160+Junio!AI160+Julio!AI160+Agosto!AI160+Septiembre!AI160+'Octubre '!AI160+Noviembre!AI160+'Diciembre '!AI160</f>
        <v>30</v>
      </c>
      <c r="AJ160" s="4">
        <f>+Enero!AJ160+Febrero!AJ160+MARZO!AJ160+'Abril '!AJ160+'Mayo '!AJ160+Junio!AJ160+Julio!AJ160+Agosto!AJ160+Septiembre!AJ160+'Octubre '!AJ160+Noviembre!AJ160+'Diciembre '!AJ160</f>
        <v>66</v>
      </c>
      <c r="AK160" s="4">
        <f>+Enero!AK160+Febrero!AK160+MARZO!AK160+'Abril '!AK160+'Mayo '!AK160+Junio!AK160+Julio!AK160+Agosto!AK160+Septiembre!AK160+'Octubre '!AK160+Noviembre!AK160+'Diciembre '!AK160</f>
        <v>25</v>
      </c>
      <c r="AL160" s="4">
        <f>+Enero!AL160+Febrero!AL160+MARZO!AL160+'Abril '!AL160+'Mayo '!AL160+Junio!AL160+Julio!AL160+Agosto!AL160+Septiembre!AL160+'Octubre '!AL160+Noviembre!AL160+'Diciembre '!AL160</f>
        <v>54</v>
      </c>
      <c r="AM160" s="4">
        <f>+Enero!AM160+Febrero!AM160+MARZO!AM160+'Abril '!AM160+'Mayo '!AM160+Junio!AM160+Julio!AM160+Agosto!AM160+Septiembre!AM160+'Octubre '!AM160+Noviembre!AM160+'Diciembre '!AM160</f>
        <v>17</v>
      </c>
      <c r="AN160" s="4">
        <f>+Enero!AN160+Febrero!AN160+MARZO!AN160+'Abril '!AN160+'Mayo '!AN160+Junio!AN160+Julio!AN160+Agosto!AN160+Septiembre!AN160+'Octubre '!AN160+Noviembre!AN160+'Diciembre '!AN160</f>
        <v>27</v>
      </c>
      <c r="AO160" s="4">
        <f>+Enero!AO160+Febrero!AO160+MARZO!AO160+'Abril '!AO160+'Mayo '!AO160+Junio!AO160+Julio!AO160+Agosto!AO160+Septiembre!AO160+'Octubre '!AO160+Noviembre!AO160+'Diciembre '!AO160</f>
        <v>13</v>
      </c>
      <c r="AP160" s="4">
        <f>+Enero!AP160+Febrero!AP160+MARZO!AP160+'Abril '!AP160+'Mayo '!AP160+Junio!AP160+Julio!AP160+Agosto!AP160+Septiembre!AP160+'Octubre '!AP160+Noviembre!AP160+'Diciembre '!AP160</f>
        <v>55</v>
      </c>
      <c r="AQ160" s="4">
        <f>+Enero!AQ160+Febrero!AQ160+MARZO!AQ160+'Abril '!AQ160+'Mayo '!AQ160+Junio!AQ160+Julio!AQ160+Agosto!AQ160+Septiembre!AQ160+'Octubre '!AQ160+Noviembre!AQ160+'Diciembre '!AQ160</f>
        <v>916</v>
      </c>
      <c r="AR160" s="4">
        <f>+Enero!AR160+Febrero!AR160+MARZO!AR160+'Abril '!AR160+'Mayo '!AR160+Junio!AR160+Julio!AR160+Agosto!AR160+Septiembre!AR160+'Octubre '!AR160+Noviembre!AR160+'Diciembre '!AR160</f>
        <v>3</v>
      </c>
      <c r="AS160" s="4">
        <f>+Enero!AS160+Febrero!AS160+MARZO!AS160+'Abril '!AS160+'Mayo '!AS160+Junio!AS160+Julio!AS160+Agosto!AS160+Septiembre!AS160+'Octubre '!AS160+Noviembre!AS160+'Diciembre '!AS160</f>
        <v>91</v>
      </c>
      <c r="AT160" s="304"/>
      <c r="AU160" s="52"/>
      <c r="CA160" s="194" t="str">
        <f t="shared" si="9"/>
        <v/>
      </c>
      <c r="CG160" s="194">
        <f t="shared" si="10"/>
        <v>0</v>
      </c>
    </row>
    <row r="161" spans="1:85" x14ac:dyDescent="0.2">
      <c r="A161" s="158" t="s">
        <v>173</v>
      </c>
      <c r="B161" s="312">
        <f t="shared" si="7"/>
        <v>16</v>
      </c>
      <c r="C161" s="313">
        <f t="shared" si="8"/>
        <v>8</v>
      </c>
      <c r="D161" s="314">
        <f t="shared" si="8"/>
        <v>8</v>
      </c>
      <c r="E161" s="4">
        <f>+Enero!E161+Febrero!E161+MARZO!E161+'Abril '!E161+'Mayo '!E161+Junio!E161+Julio!E161+Agosto!E161+Septiembre!E161+'Octubre '!E161+Noviembre!E161+'Diciembre '!E161</f>
        <v>0</v>
      </c>
      <c r="F161" s="4">
        <f>+Enero!F161+Febrero!F161+MARZO!F161+'Abril '!F161+'Mayo '!F161+Junio!F161+Julio!F161+Agosto!F161+Septiembre!F161+'Octubre '!F161+Noviembre!F161+'Diciembre '!F161</f>
        <v>0</v>
      </c>
      <c r="G161" s="4">
        <f>+Enero!G161+Febrero!G161+MARZO!G161+'Abril '!G161+'Mayo '!G161+Junio!G161+Julio!G161+Agosto!G161+Septiembre!G161+'Octubre '!G161+Noviembre!G161+'Diciembre '!G161</f>
        <v>0</v>
      </c>
      <c r="H161" s="4">
        <f>+Enero!H161+Febrero!H161+MARZO!H161+'Abril '!H161+'Mayo '!H161+Junio!H161+Julio!H161+Agosto!H161+Septiembre!H161+'Octubre '!H161+Noviembre!H161+'Diciembre '!H161</f>
        <v>0</v>
      </c>
      <c r="I161" s="4">
        <f>+Enero!I161+Febrero!I161+MARZO!I161+'Abril '!I161+'Mayo '!I161+Junio!I161+Julio!I161+Agosto!I161+Septiembre!I161+'Octubre '!I161+Noviembre!I161+'Diciembre '!I161</f>
        <v>0</v>
      </c>
      <c r="J161" s="4">
        <f>+Enero!J161+Febrero!J161+MARZO!J161+'Abril '!J161+'Mayo '!J161+Junio!J161+Julio!J161+Agosto!J161+Septiembre!J161+'Octubre '!J161+Noviembre!J161+'Diciembre '!J161</f>
        <v>0</v>
      </c>
      <c r="K161" s="4">
        <f>+Enero!K161+Febrero!K161+MARZO!K161+'Abril '!K161+'Mayo '!K161+Junio!K161+Julio!K161+Agosto!K161+Septiembre!K161+'Octubre '!K161+Noviembre!K161+'Diciembre '!K161</f>
        <v>0</v>
      </c>
      <c r="L161" s="4">
        <f>+Enero!L161+Febrero!L161+MARZO!L161+'Abril '!L161+'Mayo '!L161+Junio!L161+Julio!L161+Agosto!L161+Septiembre!L161+'Octubre '!L161+Noviembre!L161+'Diciembre '!L161</f>
        <v>0</v>
      </c>
      <c r="M161" s="4">
        <f>+Enero!M161+Febrero!M161+MARZO!M161+'Abril '!M161+'Mayo '!M161+Junio!M161+Julio!M161+Agosto!M161+Septiembre!M161+'Octubre '!M161+Noviembre!M161+'Diciembre '!M161</f>
        <v>0</v>
      </c>
      <c r="N161" s="4">
        <f>+Enero!N161+Febrero!N161+MARZO!N161+'Abril '!N161+'Mayo '!N161+Junio!N161+Julio!N161+Agosto!N161+Septiembre!N161+'Octubre '!N161+Noviembre!N161+'Diciembre '!N161</f>
        <v>0</v>
      </c>
      <c r="O161" s="4">
        <f>+Enero!O161+Febrero!O161+MARZO!O161+'Abril '!O161+'Mayo '!O161+Junio!O161+Julio!O161+Agosto!O161+Septiembre!O161+'Octubre '!O161+Noviembre!O161+'Diciembre '!O161</f>
        <v>0</v>
      </c>
      <c r="P161" s="4">
        <f>+Enero!P161+Febrero!P161+MARZO!P161+'Abril '!P161+'Mayo '!P161+Junio!P161+Julio!P161+Agosto!P161+Septiembre!P161+'Octubre '!P161+Noviembre!P161+'Diciembre '!P161</f>
        <v>0</v>
      </c>
      <c r="Q161" s="4">
        <f>+Enero!Q161+Febrero!Q161+MARZO!Q161+'Abril '!Q161+'Mayo '!Q161+Junio!Q161+Julio!Q161+Agosto!Q161+Septiembre!Q161+'Octubre '!Q161+Noviembre!Q161+'Diciembre '!Q161</f>
        <v>0</v>
      </c>
      <c r="R161" s="4">
        <f>+Enero!R161+Febrero!R161+MARZO!R161+'Abril '!R161+'Mayo '!R161+Junio!R161+Julio!R161+Agosto!R161+Septiembre!R161+'Octubre '!R161+Noviembre!R161+'Diciembre '!R161</f>
        <v>0</v>
      </c>
      <c r="S161" s="4">
        <f>+Enero!S161+Febrero!S161+MARZO!S161+'Abril '!S161+'Mayo '!S161+Junio!S161+Julio!S161+Agosto!S161+Septiembre!S161+'Octubre '!S161+Noviembre!S161+'Diciembre '!S161</f>
        <v>0</v>
      </c>
      <c r="T161" s="4">
        <f>+Enero!T161+Febrero!T161+MARZO!T161+'Abril '!T161+'Mayo '!T161+Junio!T161+Julio!T161+Agosto!T161+Septiembre!T161+'Octubre '!T161+Noviembre!T161+'Diciembre '!T161</f>
        <v>0</v>
      </c>
      <c r="U161" s="4">
        <f>+Enero!U161+Febrero!U161+MARZO!U161+'Abril '!U161+'Mayo '!U161+Junio!U161+Julio!U161+Agosto!U161+Septiembre!U161+'Octubre '!U161+Noviembre!U161+'Diciembre '!U161</f>
        <v>0</v>
      </c>
      <c r="V161" s="4">
        <f>+Enero!V161+Febrero!V161+MARZO!V161+'Abril '!V161+'Mayo '!V161+Junio!V161+Julio!V161+Agosto!V161+Septiembre!V161+'Octubre '!V161+Noviembre!V161+'Diciembre '!V161</f>
        <v>0</v>
      </c>
      <c r="W161" s="4">
        <f>+Enero!W161+Febrero!W161+MARZO!W161+'Abril '!W161+'Mayo '!W161+Junio!W161+Julio!W161+Agosto!W161+Septiembre!W161+'Octubre '!W161+Noviembre!W161+'Diciembre '!W161</f>
        <v>0</v>
      </c>
      <c r="X161" s="4">
        <f>+Enero!X161+Febrero!X161+MARZO!X161+'Abril '!X161+'Mayo '!X161+Junio!X161+Julio!X161+Agosto!X161+Septiembre!X161+'Octubre '!X161+Noviembre!X161+'Diciembre '!X161</f>
        <v>0</v>
      </c>
      <c r="Y161" s="4">
        <f>+Enero!Y161+Febrero!Y161+MARZO!Y161+'Abril '!Y161+'Mayo '!Y161+Junio!Y161+Julio!Y161+Agosto!Y161+Septiembre!Y161+'Octubre '!Y161+Noviembre!Y161+'Diciembre '!Y161</f>
        <v>0</v>
      </c>
      <c r="Z161" s="4">
        <f>+Enero!Z161+Febrero!Z161+MARZO!Z161+'Abril '!Z161+'Mayo '!Z161+Junio!Z161+Julio!Z161+Agosto!Z161+Septiembre!Z161+'Octubre '!Z161+Noviembre!Z161+'Diciembre '!Z161</f>
        <v>0</v>
      </c>
      <c r="AA161" s="4">
        <f>+Enero!AA161+Febrero!AA161+MARZO!AA161+'Abril '!AA161+'Mayo '!AA161+Junio!AA161+Julio!AA161+Agosto!AA161+Septiembre!AA161+'Octubre '!AA161+Noviembre!AA161+'Diciembre '!AA161</f>
        <v>0</v>
      </c>
      <c r="AB161" s="4">
        <f>+Enero!AB161+Febrero!AB161+MARZO!AB161+'Abril '!AB161+'Mayo '!AB161+Junio!AB161+Julio!AB161+Agosto!AB161+Septiembre!AB161+'Octubre '!AB161+Noviembre!AB161+'Diciembre '!AB161</f>
        <v>0</v>
      </c>
      <c r="AC161" s="4">
        <f>+Enero!AC161+Febrero!AC161+MARZO!AC161+'Abril '!AC161+'Mayo '!AC161+Junio!AC161+Julio!AC161+Agosto!AC161+Septiembre!AC161+'Octubre '!AC161+Noviembre!AC161+'Diciembre '!AC161</f>
        <v>0</v>
      </c>
      <c r="AD161" s="4">
        <f>+Enero!AD161+Febrero!AD161+MARZO!AD161+'Abril '!AD161+'Mayo '!AD161+Junio!AD161+Julio!AD161+Agosto!AD161+Septiembre!AD161+'Octubre '!AD161+Noviembre!AD161+'Diciembre '!AD161</f>
        <v>0</v>
      </c>
      <c r="AE161" s="4">
        <f>+Enero!AE161+Febrero!AE161+MARZO!AE161+'Abril '!AE161+'Mayo '!AE161+Junio!AE161+Julio!AE161+Agosto!AE161+Septiembre!AE161+'Octubre '!AE161+Noviembre!AE161+'Diciembre '!AE161</f>
        <v>2</v>
      </c>
      <c r="AF161" s="4">
        <f>+Enero!AF161+Febrero!AF161+MARZO!AF161+'Abril '!AF161+'Mayo '!AF161+Junio!AF161+Julio!AF161+Agosto!AF161+Septiembre!AF161+'Octubre '!AF161+Noviembre!AF161+'Diciembre '!AF161</f>
        <v>0</v>
      </c>
      <c r="AG161" s="4">
        <f>+Enero!AG161+Febrero!AG161+MARZO!AG161+'Abril '!AG161+'Mayo '!AG161+Junio!AG161+Julio!AG161+Agosto!AG161+Septiembre!AG161+'Octubre '!AG161+Noviembre!AG161+'Diciembre '!AG161</f>
        <v>0</v>
      </c>
      <c r="AH161" s="4">
        <f>+Enero!AH161+Febrero!AH161+MARZO!AH161+'Abril '!AH161+'Mayo '!AH161+Junio!AH161+Julio!AH161+Agosto!AH161+Septiembre!AH161+'Octubre '!AH161+Noviembre!AH161+'Diciembre '!AH161</f>
        <v>1</v>
      </c>
      <c r="AI161" s="4">
        <f>+Enero!AI161+Febrero!AI161+MARZO!AI161+'Abril '!AI161+'Mayo '!AI161+Junio!AI161+Julio!AI161+Agosto!AI161+Septiembre!AI161+'Octubre '!AI161+Noviembre!AI161+'Diciembre '!AI161</f>
        <v>1</v>
      </c>
      <c r="AJ161" s="4">
        <f>+Enero!AJ161+Febrero!AJ161+MARZO!AJ161+'Abril '!AJ161+'Mayo '!AJ161+Junio!AJ161+Julio!AJ161+Agosto!AJ161+Septiembre!AJ161+'Octubre '!AJ161+Noviembre!AJ161+'Diciembre '!AJ161</f>
        <v>2</v>
      </c>
      <c r="AK161" s="4">
        <f>+Enero!AK161+Febrero!AK161+MARZO!AK161+'Abril '!AK161+'Mayo '!AK161+Junio!AK161+Julio!AK161+Agosto!AK161+Septiembre!AK161+'Octubre '!AK161+Noviembre!AK161+'Diciembre '!AK161</f>
        <v>0</v>
      </c>
      <c r="AL161" s="4">
        <f>+Enero!AL161+Febrero!AL161+MARZO!AL161+'Abril '!AL161+'Mayo '!AL161+Junio!AL161+Julio!AL161+Agosto!AL161+Septiembre!AL161+'Octubre '!AL161+Noviembre!AL161+'Diciembre '!AL161</f>
        <v>1</v>
      </c>
      <c r="AM161" s="4">
        <f>+Enero!AM161+Febrero!AM161+MARZO!AM161+'Abril '!AM161+'Mayo '!AM161+Junio!AM161+Julio!AM161+Agosto!AM161+Septiembre!AM161+'Octubre '!AM161+Noviembre!AM161+'Diciembre '!AM161</f>
        <v>1</v>
      </c>
      <c r="AN161" s="4">
        <f>+Enero!AN161+Febrero!AN161+MARZO!AN161+'Abril '!AN161+'Mayo '!AN161+Junio!AN161+Julio!AN161+Agosto!AN161+Septiembre!AN161+'Octubre '!AN161+Noviembre!AN161+'Diciembre '!AN161</f>
        <v>1</v>
      </c>
      <c r="AO161" s="4">
        <f>+Enero!AO161+Febrero!AO161+MARZO!AO161+'Abril '!AO161+'Mayo '!AO161+Junio!AO161+Julio!AO161+Agosto!AO161+Septiembre!AO161+'Octubre '!AO161+Noviembre!AO161+'Diciembre '!AO161</f>
        <v>4</v>
      </c>
      <c r="AP161" s="4">
        <f>+Enero!AP161+Febrero!AP161+MARZO!AP161+'Abril '!AP161+'Mayo '!AP161+Junio!AP161+Julio!AP161+Agosto!AP161+Septiembre!AP161+'Octubre '!AP161+Noviembre!AP161+'Diciembre '!AP161</f>
        <v>3</v>
      </c>
      <c r="AQ161" s="4">
        <f>+Enero!AQ161+Febrero!AQ161+MARZO!AQ161+'Abril '!AQ161+'Mayo '!AQ161+Junio!AQ161+Julio!AQ161+Agosto!AQ161+Septiembre!AQ161+'Octubre '!AQ161+Noviembre!AQ161+'Diciembre '!AQ161</f>
        <v>11</v>
      </c>
      <c r="AR161" s="4">
        <f>+Enero!AR161+Febrero!AR161+MARZO!AR161+'Abril '!AR161+'Mayo '!AR161+Junio!AR161+Julio!AR161+Agosto!AR161+Septiembre!AR161+'Octubre '!AR161+Noviembre!AR161+'Diciembre '!AR161</f>
        <v>0</v>
      </c>
      <c r="AS161" s="4">
        <f>+Enero!AS161+Febrero!AS161+MARZO!AS161+'Abril '!AS161+'Mayo '!AS161+Junio!AS161+Julio!AS161+Agosto!AS161+Septiembre!AS161+'Octubre '!AS161+Noviembre!AS161+'Diciembre '!AS161</f>
        <v>5</v>
      </c>
      <c r="AT161" s="304"/>
      <c r="AU161" s="52"/>
      <c r="CA161" s="194" t="str">
        <f t="shared" si="9"/>
        <v/>
      </c>
      <c r="CG161" s="194">
        <f t="shared" si="10"/>
        <v>0</v>
      </c>
    </row>
    <row r="162" spans="1:85" x14ac:dyDescent="0.2">
      <c r="A162" s="158" t="s">
        <v>174</v>
      </c>
      <c r="B162" s="312">
        <f t="shared" si="7"/>
        <v>0</v>
      </c>
      <c r="C162" s="313">
        <f t="shared" si="8"/>
        <v>0</v>
      </c>
      <c r="D162" s="314">
        <f t="shared" si="8"/>
        <v>0</v>
      </c>
      <c r="E162" s="4">
        <f>+Enero!E162+Febrero!E162+MARZO!E162+'Abril '!E162+'Mayo '!E162+Junio!E162+Julio!E162+Agosto!E162+Septiembre!E162+'Octubre '!E162+Noviembre!E162+'Diciembre '!E162</f>
        <v>0</v>
      </c>
      <c r="F162" s="4">
        <f>+Enero!F162+Febrero!F162+MARZO!F162+'Abril '!F162+'Mayo '!F162+Junio!F162+Julio!F162+Agosto!F162+Septiembre!F162+'Octubre '!F162+Noviembre!F162+'Diciembre '!F162</f>
        <v>0</v>
      </c>
      <c r="G162" s="4">
        <f>+Enero!G162+Febrero!G162+MARZO!G162+'Abril '!G162+'Mayo '!G162+Junio!G162+Julio!G162+Agosto!G162+Septiembre!G162+'Octubre '!G162+Noviembre!G162+'Diciembre '!G162</f>
        <v>0</v>
      </c>
      <c r="H162" s="4">
        <f>+Enero!H162+Febrero!H162+MARZO!H162+'Abril '!H162+'Mayo '!H162+Junio!H162+Julio!H162+Agosto!H162+Septiembre!H162+'Octubre '!H162+Noviembre!H162+'Diciembre '!H162</f>
        <v>0</v>
      </c>
      <c r="I162" s="4">
        <f>+Enero!I162+Febrero!I162+MARZO!I162+'Abril '!I162+'Mayo '!I162+Junio!I162+Julio!I162+Agosto!I162+Septiembre!I162+'Octubre '!I162+Noviembre!I162+'Diciembre '!I162</f>
        <v>0</v>
      </c>
      <c r="J162" s="4">
        <f>+Enero!J162+Febrero!J162+MARZO!J162+'Abril '!J162+'Mayo '!J162+Junio!J162+Julio!J162+Agosto!J162+Septiembre!J162+'Octubre '!J162+Noviembre!J162+'Diciembre '!J162</f>
        <v>0</v>
      </c>
      <c r="K162" s="4">
        <f>+Enero!K162+Febrero!K162+MARZO!K162+'Abril '!K162+'Mayo '!K162+Junio!K162+Julio!K162+Agosto!K162+Septiembre!K162+'Octubre '!K162+Noviembre!K162+'Diciembre '!K162</f>
        <v>0</v>
      </c>
      <c r="L162" s="4">
        <f>+Enero!L162+Febrero!L162+MARZO!L162+'Abril '!L162+'Mayo '!L162+Junio!L162+Julio!L162+Agosto!L162+Septiembre!L162+'Octubre '!L162+Noviembre!L162+'Diciembre '!L162</f>
        <v>0</v>
      </c>
      <c r="M162" s="4">
        <f>+Enero!M162+Febrero!M162+MARZO!M162+'Abril '!M162+'Mayo '!M162+Junio!M162+Julio!M162+Agosto!M162+Septiembre!M162+'Octubre '!M162+Noviembre!M162+'Diciembre '!M162</f>
        <v>0</v>
      </c>
      <c r="N162" s="4">
        <f>+Enero!N162+Febrero!N162+MARZO!N162+'Abril '!N162+'Mayo '!N162+Junio!N162+Julio!N162+Agosto!N162+Septiembre!N162+'Octubre '!N162+Noviembre!N162+'Diciembre '!N162</f>
        <v>0</v>
      </c>
      <c r="O162" s="4">
        <f>+Enero!O162+Febrero!O162+MARZO!O162+'Abril '!O162+'Mayo '!O162+Junio!O162+Julio!O162+Agosto!O162+Septiembre!O162+'Octubre '!O162+Noviembre!O162+'Diciembre '!O162</f>
        <v>0</v>
      </c>
      <c r="P162" s="4">
        <f>+Enero!P162+Febrero!P162+MARZO!P162+'Abril '!P162+'Mayo '!P162+Junio!P162+Julio!P162+Agosto!P162+Septiembre!P162+'Octubre '!P162+Noviembre!P162+'Diciembre '!P162</f>
        <v>0</v>
      </c>
      <c r="Q162" s="4">
        <f>+Enero!Q162+Febrero!Q162+MARZO!Q162+'Abril '!Q162+'Mayo '!Q162+Junio!Q162+Julio!Q162+Agosto!Q162+Septiembre!Q162+'Octubre '!Q162+Noviembre!Q162+'Diciembre '!Q162</f>
        <v>0</v>
      </c>
      <c r="R162" s="4">
        <f>+Enero!R162+Febrero!R162+MARZO!R162+'Abril '!R162+'Mayo '!R162+Junio!R162+Julio!R162+Agosto!R162+Septiembre!R162+'Octubre '!R162+Noviembre!R162+'Diciembre '!R162</f>
        <v>0</v>
      </c>
      <c r="S162" s="4">
        <f>+Enero!S162+Febrero!S162+MARZO!S162+'Abril '!S162+'Mayo '!S162+Junio!S162+Julio!S162+Agosto!S162+Septiembre!S162+'Octubre '!S162+Noviembre!S162+'Diciembre '!S162</f>
        <v>0</v>
      </c>
      <c r="T162" s="4">
        <f>+Enero!T162+Febrero!T162+MARZO!T162+'Abril '!T162+'Mayo '!T162+Junio!T162+Julio!T162+Agosto!T162+Septiembre!T162+'Octubre '!T162+Noviembre!T162+'Diciembre '!T162</f>
        <v>0</v>
      </c>
      <c r="U162" s="4">
        <f>+Enero!U162+Febrero!U162+MARZO!U162+'Abril '!U162+'Mayo '!U162+Junio!U162+Julio!U162+Agosto!U162+Septiembre!U162+'Octubre '!U162+Noviembre!U162+'Diciembre '!U162</f>
        <v>0</v>
      </c>
      <c r="V162" s="4">
        <f>+Enero!V162+Febrero!V162+MARZO!V162+'Abril '!V162+'Mayo '!V162+Junio!V162+Julio!V162+Agosto!V162+Septiembre!V162+'Octubre '!V162+Noviembre!V162+'Diciembre '!V162</f>
        <v>0</v>
      </c>
      <c r="W162" s="4">
        <f>+Enero!W162+Febrero!W162+MARZO!W162+'Abril '!W162+'Mayo '!W162+Junio!W162+Julio!W162+Agosto!W162+Septiembre!W162+'Octubre '!W162+Noviembre!W162+'Diciembre '!W162</f>
        <v>0</v>
      </c>
      <c r="X162" s="4">
        <f>+Enero!X162+Febrero!X162+MARZO!X162+'Abril '!X162+'Mayo '!X162+Junio!X162+Julio!X162+Agosto!X162+Septiembre!X162+'Octubre '!X162+Noviembre!X162+'Diciembre '!X162</f>
        <v>0</v>
      </c>
      <c r="Y162" s="4">
        <f>+Enero!Y162+Febrero!Y162+MARZO!Y162+'Abril '!Y162+'Mayo '!Y162+Junio!Y162+Julio!Y162+Agosto!Y162+Septiembre!Y162+'Octubre '!Y162+Noviembre!Y162+'Diciembre '!Y162</f>
        <v>0</v>
      </c>
      <c r="Z162" s="4">
        <f>+Enero!Z162+Febrero!Z162+MARZO!Z162+'Abril '!Z162+'Mayo '!Z162+Junio!Z162+Julio!Z162+Agosto!Z162+Septiembre!Z162+'Octubre '!Z162+Noviembre!Z162+'Diciembre '!Z162</f>
        <v>0</v>
      </c>
      <c r="AA162" s="4">
        <f>+Enero!AA162+Febrero!AA162+MARZO!AA162+'Abril '!AA162+'Mayo '!AA162+Junio!AA162+Julio!AA162+Agosto!AA162+Septiembre!AA162+'Octubre '!AA162+Noviembre!AA162+'Diciembre '!AA162</f>
        <v>0</v>
      </c>
      <c r="AB162" s="4">
        <f>+Enero!AB162+Febrero!AB162+MARZO!AB162+'Abril '!AB162+'Mayo '!AB162+Junio!AB162+Julio!AB162+Agosto!AB162+Septiembre!AB162+'Octubre '!AB162+Noviembre!AB162+'Diciembre '!AB162</f>
        <v>0</v>
      </c>
      <c r="AC162" s="4">
        <f>+Enero!AC162+Febrero!AC162+MARZO!AC162+'Abril '!AC162+'Mayo '!AC162+Junio!AC162+Julio!AC162+Agosto!AC162+Septiembre!AC162+'Octubre '!AC162+Noviembre!AC162+'Diciembre '!AC162</f>
        <v>0</v>
      </c>
      <c r="AD162" s="4">
        <f>+Enero!AD162+Febrero!AD162+MARZO!AD162+'Abril '!AD162+'Mayo '!AD162+Junio!AD162+Julio!AD162+Agosto!AD162+Septiembre!AD162+'Octubre '!AD162+Noviembre!AD162+'Diciembre '!AD162</f>
        <v>0</v>
      </c>
      <c r="AE162" s="4">
        <f>+Enero!AE162+Febrero!AE162+MARZO!AE162+'Abril '!AE162+'Mayo '!AE162+Junio!AE162+Julio!AE162+Agosto!AE162+Septiembre!AE162+'Octubre '!AE162+Noviembre!AE162+'Diciembre '!AE162</f>
        <v>0</v>
      </c>
      <c r="AF162" s="4">
        <f>+Enero!AF162+Febrero!AF162+MARZO!AF162+'Abril '!AF162+'Mayo '!AF162+Junio!AF162+Julio!AF162+Agosto!AF162+Septiembre!AF162+'Octubre '!AF162+Noviembre!AF162+'Diciembre '!AF162</f>
        <v>0</v>
      </c>
      <c r="AG162" s="4">
        <f>+Enero!AG162+Febrero!AG162+MARZO!AG162+'Abril '!AG162+'Mayo '!AG162+Junio!AG162+Julio!AG162+Agosto!AG162+Septiembre!AG162+'Octubre '!AG162+Noviembre!AG162+'Diciembre '!AG162</f>
        <v>0</v>
      </c>
      <c r="AH162" s="4">
        <f>+Enero!AH162+Febrero!AH162+MARZO!AH162+'Abril '!AH162+'Mayo '!AH162+Junio!AH162+Julio!AH162+Agosto!AH162+Septiembre!AH162+'Octubre '!AH162+Noviembre!AH162+'Diciembre '!AH162</f>
        <v>0</v>
      </c>
      <c r="AI162" s="4">
        <f>+Enero!AI162+Febrero!AI162+MARZO!AI162+'Abril '!AI162+'Mayo '!AI162+Junio!AI162+Julio!AI162+Agosto!AI162+Septiembre!AI162+'Octubre '!AI162+Noviembre!AI162+'Diciembre '!AI162</f>
        <v>0</v>
      </c>
      <c r="AJ162" s="4">
        <f>+Enero!AJ162+Febrero!AJ162+MARZO!AJ162+'Abril '!AJ162+'Mayo '!AJ162+Junio!AJ162+Julio!AJ162+Agosto!AJ162+Septiembre!AJ162+'Octubre '!AJ162+Noviembre!AJ162+'Diciembre '!AJ162</f>
        <v>0</v>
      </c>
      <c r="AK162" s="4">
        <f>+Enero!AK162+Febrero!AK162+MARZO!AK162+'Abril '!AK162+'Mayo '!AK162+Junio!AK162+Julio!AK162+Agosto!AK162+Septiembre!AK162+'Octubre '!AK162+Noviembre!AK162+'Diciembre '!AK162</f>
        <v>0</v>
      </c>
      <c r="AL162" s="4">
        <f>+Enero!AL162+Febrero!AL162+MARZO!AL162+'Abril '!AL162+'Mayo '!AL162+Junio!AL162+Julio!AL162+Agosto!AL162+Septiembre!AL162+'Octubre '!AL162+Noviembre!AL162+'Diciembre '!AL162</f>
        <v>0</v>
      </c>
      <c r="AM162" s="4">
        <f>+Enero!AM162+Febrero!AM162+MARZO!AM162+'Abril '!AM162+'Mayo '!AM162+Junio!AM162+Julio!AM162+Agosto!AM162+Septiembre!AM162+'Octubre '!AM162+Noviembre!AM162+'Diciembre '!AM162</f>
        <v>0</v>
      </c>
      <c r="AN162" s="4">
        <f>+Enero!AN162+Febrero!AN162+MARZO!AN162+'Abril '!AN162+'Mayo '!AN162+Junio!AN162+Julio!AN162+Agosto!AN162+Septiembre!AN162+'Octubre '!AN162+Noviembre!AN162+'Diciembre '!AN162</f>
        <v>0</v>
      </c>
      <c r="AO162" s="4">
        <f>+Enero!AO162+Febrero!AO162+MARZO!AO162+'Abril '!AO162+'Mayo '!AO162+Junio!AO162+Julio!AO162+Agosto!AO162+Septiembre!AO162+'Octubre '!AO162+Noviembre!AO162+'Diciembre '!AO162</f>
        <v>0</v>
      </c>
      <c r="AP162" s="4">
        <f>+Enero!AP162+Febrero!AP162+MARZO!AP162+'Abril '!AP162+'Mayo '!AP162+Junio!AP162+Julio!AP162+Agosto!AP162+Septiembre!AP162+'Octubre '!AP162+Noviembre!AP162+'Diciembre '!AP162</f>
        <v>0</v>
      </c>
      <c r="AQ162" s="4">
        <f>+Enero!AQ162+Febrero!AQ162+MARZO!AQ162+'Abril '!AQ162+'Mayo '!AQ162+Junio!AQ162+Julio!AQ162+Agosto!AQ162+Septiembre!AQ162+'Octubre '!AQ162+Noviembre!AQ162+'Diciembre '!AQ162</f>
        <v>0</v>
      </c>
      <c r="AR162" s="4">
        <f>+Enero!AR162+Febrero!AR162+MARZO!AR162+'Abril '!AR162+'Mayo '!AR162+Junio!AR162+Julio!AR162+Agosto!AR162+Septiembre!AR162+'Octubre '!AR162+Noviembre!AR162+'Diciembre '!AR162</f>
        <v>0</v>
      </c>
      <c r="AS162" s="4">
        <f>+Enero!AS162+Febrero!AS162+MARZO!AS162+'Abril '!AS162+'Mayo '!AS162+Junio!AS162+Julio!AS162+Agosto!AS162+Septiembre!AS162+'Octubre '!AS162+Noviembre!AS162+'Diciembre '!AS162</f>
        <v>0</v>
      </c>
      <c r="AT162" s="304"/>
      <c r="AU162" s="52"/>
      <c r="CA162" s="194" t="str">
        <f t="shared" si="9"/>
        <v/>
      </c>
      <c r="CG162" s="194">
        <f t="shared" si="10"/>
        <v>0</v>
      </c>
    </row>
    <row r="163" spans="1:85" x14ac:dyDescent="0.2">
      <c r="A163" s="158" t="s">
        <v>175</v>
      </c>
      <c r="B163" s="312">
        <f t="shared" si="7"/>
        <v>0</v>
      </c>
      <c r="C163" s="313">
        <f t="shared" si="8"/>
        <v>0</v>
      </c>
      <c r="D163" s="314">
        <f t="shared" si="8"/>
        <v>0</v>
      </c>
      <c r="E163" s="4">
        <f>+Enero!E163+Febrero!E163+MARZO!E163+'Abril '!E163+'Mayo '!E163+Junio!E163+Julio!E163+Agosto!E163+Septiembre!E163+'Octubre '!E163+Noviembre!E163+'Diciembre '!E163</f>
        <v>0</v>
      </c>
      <c r="F163" s="4">
        <f>+Enero!F163+Febrero!F163+MARZO!F163+'Abril '!F163+'Mayo '!F163+Junio!F163+Julio!F163+Agosto!F163+Septiembre!F163+'Octubre '!F163+Noviembre!F163+'Diciembre '!F163</f>
        <v>0</v>
      </c>
      <c r="G163" s="4">
        <f>+Enero!G163+Febrero!G163+MARZO!G163+'Abril '!G163+'Mayo '!G163+Junio!G163+Julio!G163+Agosto!G163+Septiembre!G163+'Octubre '!G163+Noviembre!G163+'Diciembre '!G163</f>
        <v>0</v>
      </c>
      <c r="H163" s="4">
        <f>+Enero!H163+Febrero!H163+MARZO!H163+'Abril '!H163+'Mayo '!H163+Junio!H163+Julio!H163+Agosto!H163+Septiembre!H163+'Octubre '!H163+Noviembre!H163+'Diciembre '!H163</f>
        <v>0</v>
      </c>
      <c r="I163" s="4">
        <f>+Enero!I163+Febrero!I163+MARZO!I163+'Abril '!I163+'Mayo '!I163+Junio!I163+Julio!I163+Agosto!I163+Septiembre!I163+'Octubre '!I163+Noviembre!I163+'Diciembre '!I163</f>
        <v>0</v>
      </c>
      <c r="J163" s="4">
        <f>+Enero!J163+Febrero!J163+MARZO!J163+'Abril '!J163+'Mayo '!J163+Junio!J163+Julio!J163+Agosto!J163+Septiembre!J163+'Octubre '!J163+Noviembre!J163+'Diciembre '!J163</f>
        <v>0</v>
      </c>
      <c r="K163" s="4">
        <f>+Enero!K163+Febrero!K163+MARZO!K163+'Abril '!K163+'Mayo '!K163+Junio!K163+Julio!K163+Agosto!K163+Septiembre!K163+'Octubre '!K163+Noviembre!K163+'Diciembre '!K163</f>
        <v>0</v>
      </c>
      <c r="L163" s="4">
        <f>+Enero!L163+Febrero!L163+MARZO!L163+'Abril '!L163+'Mayo '!L163+Junio!L163+Julio!L163+Agosto!L163+Septiembre!L163+'Octubre '!L163+Noviembre!L163+'Diciembre '!L163</f>
        <v>0</v>
      </c>
      <c r="M163" s="4">
        <f>+Enero!M163+Febrero!M163+MARZO!M163+'Abril '!M163+'Mayo '!M163+Junio!M163+Julio!M163+Agosto!M163+Septiembre!M163+'Octubre '!M163+Noviembre!M163+'Diciembre '!M163</f>
        <v>0</v>
      </c>
      <c r="N163" s="4">
        <f>+Enero!N163+Febrero!N163+MARZO!N163+'Abril '!N163+'Mayo '!N163+Junio!N163+Julio!N163+Agosto!N163+Septiembre!N163+'Octubre '!N163+Noviembre!N163+'Diciembre '!N163</f>
        <v>0</v>
      </c>
      <c r="O163" s="4">
        <f>+Enero!O163+Febrero!O163+MARZO!O163+'Abril '!O163+'Mayo '!O163+Junio!O163+Julio!O163+Agosto!O163+Septiembre!O163+'Octubre '!O163+Noviembre!O163+'Diciembre '!O163</f>
        <v>0</v>
      </c>
      <c r="P163" s="4">
        <f>+Enero!P163+Febrero!P163+MARZO!P163+'Abril '!P163+'Mayo '!P163+Junio!P163+Julio!P163+Agosto!P163+Septiembre!P163+'Octubre '!P163+Noviembre!P163+'Diciembre '!P163</f>
        <v>0</v>
      </c>
      <c r="Q163" s="4">
        <f>+Enero!Q163+Febrero!Q163+MARZO!Q163+'Abril '!Q163+'Mayo '!Q163+Junio!Q163+Julio!Q163+Agosto!Q163+Septiembre!Q163+'Octubre '!Q163+Noviembre!Q163+'Diciembre '!Q163</f>
        <v>0</v>
      </c>
      <c r="R163" s="4">
        <f>+Enero!R163+Febrero!R163+MARZO!R163+'Abril '!R163+'Mayo '!R163+Junio!R163+Julio!R163+Agosto!R163+Septiembre!R163+'Octubre '!R163+Noviembre!R163+'Diciembre '!R163</f>
        <v>0</v>
      </c>
      <c r="S163" s="4">
        <f>+Enero!S163+Febrero!S163+MARZO!S163+'Abril '!S163+'Mayo '!S163+Junio!S163+Julio!S163+Agosto!S163+Septiembre!S163+'Octubre '!S163+Noviembre!S163+'Diciembre '!S163</f>
        <v>0</v>
      </c>
      <c r="T163" s="4">
        <f>+Enero!T163+Febrero!T163+MARZO!T163+'Abril '!T163+'Mayo '!T163+Junio!T163+Julio!T163+Agosto!T163+Septiembre!T163+'Octubre '!T163+Noviembre!T163+'Diciembre '!T163</f>
        <v>0</v>
      </c>
      <c r="U163" s="4">
        <f>+Enero!U163+Febrero!U163+MARZO!U163+'Abril '!U163+'Mayo '!U163+Junio!U163+Julio!U163+Agosto!U163+Septiembre!U163+'Octubre '!U163+Noviembre!U163+'Diciembre '!U163</f>
        <v>0</v>
      </c>
      <c r="V163" s="4">
        <f>+Enero!V163+Febrero!V163+MARZO!V163+'Abril '!V163+'Mayo '!V163+Junio!V163+Julio!V163+Agosto!V163+Septiembre!V163+'Octubre '!V163+Noviembre!V163+'Diciembre '!V163</f>
        <v>0</v>
      </c>
      <c r="W163" s="4">
        <f>+Enero!W163+Febrero!W163+MARZO!W163+'Abril '!W163+'Mayo '!W163+Junio!W163+Julio!W163+Agosto!W163+Septiembre!W163+'Octubre '!W163+Noviembre!W163+'Diciembre '!W163</f>
        <v>0</v>
      </c>
      <c r="X163" s="4">
        <f>+Enero!X163+Febrero!X163+MARZO!X163+'Abril '!X163+'Mayo '!X163+Junio!X163+Julio!X163+Agosto!X163+Septiembre!X163+'Octubre '!X163+Noviembre!X163+'Diciembre '!X163</f>
        <v>0</v>
      </c>
      <c r="Y163" s="4">
        <f>+Enero!Y163+Febrero!Y163+MARZO!Y163+'Abril '!Y163+'Mayo '!Y163+Junio!Y163+Julio!Y163+Agosto!Y163+Septiembre!Y163+'Octubre '!Y163+Noviembre!Y163+'Diciembre '!Y163</f>
        <v>0</v>
      </c>
      <c r="Z163" s="4">
        <f>+Enero!Z163+Febrero!Z163+MARZO!Z163+'Abril '!Z163+'Mayo '!Z163+Junio!Z163+Julio!Z163+Agosto!Z163+Septiembre!Z163+'Octubre '!Z163+Noviembre!Z163+'Diciembre '!Z163</f>
        <v>0</v>
      </c>
      <c r="AA163" s="4">
        <f>+Enero!AA163+Febrero!AA163+MARZO!AA163+'Abril '!AA163+'Mayo '!AA163+Junio!AA163+Julio!AA163+Agosto!AA163+Septiembre!AA163+'Octubre '!AA163+Noviembre!AA163+'Diciembre '!AA163</f>
        <v>0</v>
      </c>
      <c r="AB163" s="4">
        <f>+Enero!AB163+Febrero!AB163+MARZO!AB163+'Abril '!AB163+'Mayo '!AB163+Junio!AB163+Julio!AB163+Agosto!AB163+Septiembre!AB163+'Octubre '!AB163+Noviembre!AB163+'Diciembre '!AB163</f>
        <v>0</v>
      </c>
      <c r="AC163" s="4">
        <f>+Enero!AC163+Febrero!AC163+MARZO!AC163+'Abril '!AC163+'Mayo '!AC163+Junio!AC163+Julio!AC163+Agosto!AC163+Septiembre!AC163+'Octubre '!AC163+Noviembre!AC163+'Diciembre '!AC163</f>
        <v>0</v>
      </c>
      <c r="AD163" s="4">
        <f>+Enero!AD163+Febrero!AD163+MARZO!AD163+'Abril '!AD163+'Mayo '!AD163+Junio!AD163+Julio!AD163+Agosto!AD163+Septiembre!AD163+'Octubre '!AD163+Noviembre!AD163+'Diciembre '!AD163</f>
        <v>0</v>
      </c>
      <c r="AE163" s="4">
        <f>+Enero!AE163+Febrero!AE163+MARZO!AE163+'Abril '!AE163+'Mayo '!AE163+Junio!AE163+Julio!AE163+Agosto!AE163+Septiembre!AE163+'Octubre '!AE163+Noviembre!AE163+'Diciembre '!AE163</f>
        <v>0</v>
      </c>
      <c r="AF163" s="4">
        <f>+Enero!AF163+Febrero!AF163+MARZO!AF163+'Abril '!AF163+'Mayo '!AF163+Junio!AF163+Julio!AF163+Agosto!AF163+Septiembre!AF163+'Octubre '!AF163+Noviembre!AF163+'Diciembre '!AF163</f>
        <v>0</v>
      </c>
      <c r="AG163" s="4">
        <f>+Enero!AG163+Febrero!AG163+MARZO!AG163+'Abril '!AG163+'Mayo '!AG163+Junio!AG163+Julio!AG163+Agosto!AG163+Septiembre!AG163+'Octubre '!AG163+Noviembre!AG163+'Diciembre '!AG163</f>
        <v>0</v>
      </c>
      <c r="AH163" s="4">
        <f>+Enero!AH163+Febrero!AH163+MARZO!AH163+'Abril '!AH163+'Mayo '!AH163+Junio!AH163+Julio!AH163+Agosto!AH163+Septiembre!AH163+'Octubre '!AH163+Noviembre!AH163+'Diciembre '!AH163</f>
        <v>0</v>
      </c>
      <c r="AI163" s="4">
        <f>+Enero!AI163+Febrero!AI163+MARZO!AI163+'Abril '!AI163+'Mayo '!AI163+Junio!AI163+Julio!AI163+Agosto!AI163+Septiembre!AI163+'Octubre '!AI163+Noviembre!AI163+'Diciembre '!AI163</f>
        <v>0</v>
      </c>
      <c r="AJ163" s="4">
        <f>+Enero!AJ163+Febrero!AJ163+MARZO!AJ163+'Abril '!AJ163+'Mayo '!AJ163+Junio!AJ163+Julio!AJ163+Agosto!AJ163+Septiembre!AJ163+'Octubre '!AJ163+Noviembre!AJ163+'Diciembre '!AJ163</f>
        <v>0</v>
      </c>
      <c r="AK163" s="4">
        <f>+Enero!AK163+Febrero!AK163+MARZO!AK163+'Abril '!AK163+'Mayo '!AK163+Junio!AK163+Julio!AK163+Agosto!AK163+Septiembre!AK163+'Octubre '!AK163+Noviembre!AK163+'Diciembre '!AK163</f>
        <v>0</v>
      </c>
      <c r="AL163" s="4">
        <f>+Enero!AL163+Febrero!AL163+MARZO!AL163+'Abril '!AL163+'Mayo '!AL163+Junio!AL163+Julio!AL163+Agosto!AL163+Septiembre!AL163+'Octubre '!AL163+Noviembre!AL163+'Diciembre '!AL163</f>
        <v>0</v>
      </c>
      <c r="AM163" s="4">
        <f>+Enero!AM163+Febrero!AM163+MARZO!AM163+'Abril '!AM163+'Mayo '!AM163+Junio!AM163+Julio!AM163+Agosto!AM163+Septiembre!AM163+'Octubre '!AM163+Noviembre!AM163+'Diciembre '!AM163</f>
        <v>0</v>
      </c>
      <c r="AN163" s="4">
        <f>+Enero!AN163+Febrero!AN163+MARZO!AN163+'Abril '!AN163+'Mayo '!AN163+Junio!AN163+Julio!AN163+Agosto!AN163+Septiembre!AN163+'Octubre '!AN163+Noviembre!AN163+'Diciembre '!AN163</f>
        <v>0</v>
      </c>
      <c r="AO163" s="4">
        <f>+Enero!AO163+Febrero!AO163+MARZO!AO163+'Abril '!AO163+'Mayo '!AO163+Junio!AO163+Julio!AO163+Agosto!AO163+Septiembre!AO163+'Octubre '!AO163+Noviembre!AO163+'Diciembre '!AO163</f>
        <v>0</v>
      </c>
      <c r="AP163" s="4">
        <f>+Enero!AP163+Febrero!AP163+MARZO!AP163+'Abril '!AP163+'Mayo '!AP163+Junio!AP163+Julio!AP163+Agosto!AP163+Septiembre!AP163+'Octubre '!AP163+Noviembre!AP163+'Diciembre '!AP163</f>
        <v>0</v>
      </c>
      <c r="AQ163" s="4">
        <f>+Enero!AQ163+Febrero!AQ163+MARZO!AQ163+'Abril '!AQ163+'Mayo '!AQ163+Junio!AQ163+Julio!AQ163+Agosto!AQ163+Septiembre!AQ163+'Octubre '!AQ163+Noviembre!AQ163+'Diciembre '!AQ163</f>
        <v>0</v>
      </c>
      <c r="AR163" s="4">
        <f>+Enero!AR163+Febrero!AR163+MARZO!AR163+'Abril '!AR163+'Mayo '!AR163+Junio!AR163+Julio!AR163+Agosto!AR163+Septiembre!AR163+'Octubre '!AR163+Noviembre!AR163+'Diciembre '!AR163</f>
        <v>0</v>
      </c>
      <c r="AS163" s="4">
        <f>+Enero!AS163+Febrero!AS163+MARZO!AS163+'Abril '!AS163+'Mayo '!AS163+Junio!AS163+Julio!AS163+Agosto!AS163+Septiembre!AS163+'Octubre '!AS163+Noviembre!AS163+'Diciembre '!AS163</f>
        <v>0</v>
      </c>
      <c r="AT163" s="304"/>
      <c r="AU163" s="52"/>
      <c r="CA163" s="194" t="str">
        <f t="shared" si="9"/>
        <v/>
      </c>
      <c r="CG163" s="194">
        <f t="shared" si="10"/>
        <v>0</v>
      </c>
    </row>
    <row r="164" spans="1:85" x14ac:dyDescent="0.2">
      <c r="A164" s="158" t="s">
        <v>176</v>
      </c>
      <c r="B164" s="312">
        <f t="shared" si="7"/>
        <v>992</v>
      </c>
      <c r="C164" s="313">
        <f t="shared" si="8"/>
        <v>474</v>
      </c>
      <c r="D164" s="314">
        <f t="shared" si="8"/>
        <v>518</v>
      </c>
      <c r="E164" s="4">
        <f>+Enero!E164+Febrero!E164+MARZO!E164+'Abril '!E164+'Mayo '!E164+Junio!E164+Julio!E164+Agosto!E164+Septiembre!E164+'Octubre '!E164+Noviembre!E164+'Diciembre '!E164</f>
        <v>65</v>
      </c>
      <c r="F164" s="4">
        <f>+Enero!F164+Febrero!F164+MARZO!F164+'Abril '!F164+'Mayo '!F164+Junio!F164+Julio!F164+Agosto!F164+Septiembre!F164+'Octubre '!F164+Noviembre!F164+'Diciembre '!F164</f>
        <v>58</v>
      </c>
      <c r="G164" s="4">
        <f>+Enero!G164+Febrero!G164+MARZO!G164+'Abril '!G164+'Mayo '!G164+Junio!G164+Julio!G164+Agosto!G164+Septiembre!G164+'Octubre '!G164+Noviembre!G164+'Diciembre '!G164</f>
        <v>25</v>
      </c>
      <c r="H164" s="4">
        <f>+Enero!H164+Febrero!H164+MARZO!H164+'Abril '!H164+'Mayo '!H164+Junio!H164+Julio!H164+Agosto!H164+Septiembre!H164+'Octubre '!H164+Noviembre!H164+'Diciembre '!H164</f>
        <v>19</v>
      </c>
      <c r="I164" s="4">
        <f>+Enero!I164+Febrero!I164+MARZO!I164+'Abril '!I164+'Mayo '!I164+Junio!I164+Julio!I164+Agosto!I164+Septiembre!I164+'Octubre '!I164+Noviembre!I164+'Diciembre '!I164</f>
        <v>22</v>
      </c>
      <c r="J164" s="4">
        <f>+Enero!J164+Febrero!J164+MARZO!J164+'Abril '!J164+'Mayo '!J164+Junio!J164+Julio!J164+Agosto!J164+Septiembre!J164+'Octubre '!J164+Noviembre!J164+'Diciembre '!J164</f>
        <v>21</v>
      </c>
      <c r="K164" s="4">
        <f>+Enero!K164+Febrero!K164+MARZO!K164+'Abril '!K164+'Mayo '!K164+Junio!K164+Julio!K164+Agosto!K164+Septiembre!K164+'Octubre '!K164+Noviembre!K164+'Diciembre '!K164</f>
        <v>4</v>
      </c>
      <c r="L164" s="4">
        <f>+Enero!L164+Febrero!L164+MARZO!L164+'Abril '!L164+'Mayo '!L164+Junio!L164+Julio!L164+Agosto!L164+Septiembre!L164+'Octubre '!L164+Noviembre!L164+'Diciembre '!L164</f>
        <v>12</v>
      </c>
      <c r="M164" s="4">
        <f>+Enero!M164+Febrero!M164+MARZO!M164+'Abril '!M164+'Mayo '!M164+Junio!M164+Julio!M164+Agosto!M164+Septiembre!M164+'Octubre '!M164+Noviembre!M164+'Diciembre '!M164</f>
        <v>5</v>
      </c>
      <c r="N164" s="4">
        <f>+Enero!N164+Febrero!N164+MARZO!N164+'Abril '!N164+'Mayo '!N164+Junio!N164+Julio!N164+Agosto!N164+Septiembre!N164+'Octubre '!N164+Noviembre!N164+'Diciembre '!N164</f>
        <v>1</v>
      </c>
      <c r="O164" s="4">
        <f>+Enero!O164+Febrero!O164+MARZO!O164+'Abril '!O164+'Mayo '!O164+Junio!O164+Julio!O164+Agosto!O164+Septiembre!O164+'Octubre '!O164+Noviembre!O164+'Diciembre '!O164</f>
        <v>1</v>
      </c>
      <c r="P164" s="4">
        <f>+Enero!P164+Febrero!P164+MARZO!P164+'Abril '!P164+'Mayo '!P164+Junio!P164+Julio!P164+Agosto!P164+Septiembre!P164+'Octubre '!P164+Noviembre!P164+'Diciembre '!P164</f>
        <v>4</v>
      </c>
      <c r="Q164" s="4">
        <f>+Enero!Q164+Febrero!Q164+MARZO!Q164+'Abril '!Q164+'Mayo '!Q164+Junio!Q164+Julio!Q164+Agosto!Q164+Septiembre!Q164+'Octubre '!Q164+Noviembre!Q164+'Diciembre '!Q164</f>
        <v>2</v>
      </c>
      <c r="R164" s="4">
        <f>+Enero!R164+Febrero!R164+MARZO!R164+'Abril '!R164+'Mayo '!R164+Junio!R164+Julio!R164+Agosto!R164+Septiembre!R164+'Octubre '!R164+Noviembre!R164+'Diciembre '!R164</f>
        <v>0</v>
      </c>
      <c r="S164" s="4">
        <f>+Enero!S164+Febrero!S164+MARZO!S164+'Abril '!S164+'Mayo '!S164+Junio!S164+Julio!S164+Agosto!S164+Septiembre!S164+'Octubre '!S164+Noviembre!S164+'Diciembre '!S164</f>
        <v>2</v>
      </c>
      <c r="T164" s="4">
        <f>+Enero!T164+Febrero!T164+MARZO!T164+'Abril '!T164+'Mayo '!T164+Junio!T164+Julio!T164+Agosto!T164+Septiembre!T164+'Octubre '!T164+Noviembre!T164+'Diciembre '!T164</f>
        <v>1</v>
      </c>
      <c r="U164" s="4">
        <f>+Enero!U164+Febrero!U164+MARZO!U164+'Abril '!U164+'Mayo '!U164+Junio!U164+Julio!U164+Agosto!U164+Septiembre!U164+'Octubre '!U164+Noviembre!U164+'Diciembre '!U164</f>
        <v>3</v>
      </c>
      <c r="V164" s="4">
        <f>+Enero!V164+Febrero!V164+MARZO!V164+'Abril '!V164+'Mayo '!V164+Junio!V164+Julio!V164+Agosto!V164+Septiembre!V164+'Octubre '!V164+Noviembre!V164+'Diciembre '!V164</f>
        <v>8</v>
      </c>
      <c r="W164" s="4">
        <f>+Enero!W164+Febrero!W164+MARZO!W164+'Abril '!W164+'Mayo '!W164+Junio!W164+Julio!W164+Agosto!W164+Septiembre!W164+'Octubre '!W164+Noviembre!W164+'Diciembre '!W164</f>
        <v>1</v>
      </c>
      <c r="X164" s="4">
        <f>+Enero!X164+Febrero!X164+MARZO!X164+'Abril '!X164+'Mayo '!X164+Junio!X164+Julio!X164+Agosto!X164+Septiembre!X164+'Octubre '!X164+Noviembre!X164+'Diciembre '!X164</f>
        <v>4</v>
      </c>
      <c r="Y164" s="4">
        <f>+Enero!Y164+Febrero!Y164+MARZO!Y164+'Abril '!Y164+'Mayo '!Y164+Junio!Y164+Julio!Y164+Agosto!Y164+Septiembre!Y164+'Octubre '!Y164+Noviembre!Y164+'Diciembre '!Y164</f>
        <v>5</v>
      </c>
      <c r="Z164" s="4">
        <f>+Enero!Z164+Febrero!Z164+MARZO!Z164+'Abril '!Z164+'Mayo '!Z164+Junio!Z164+Julio!Z164+Agosto!Z164+Septiembre!Z164+'Octubre '!Z164+Noviembre!Z164+'Diciembre '!Z164</f>
        <v>4</v>
      </c>
      <c r="AA164" s="4">
        <f>+Enero!AA164+Febrero!AA164+MARZO!AA164+'Abril '!AA164+'Mayo '!AA164+Junio!AA164+Julio!AA164+Agosto!AA164+Septiembre!AA164+'Octubre '!AA164+Noviembre!AA164+'Diciembre '!AA164</f>
        <v>2</v>
      </c>
      <c r="AB164" s="4">
        <f>+Enero!AB164+Febrero!AB164+MARZO!AB164+'Abril '!AB164+'Mayo '!AB164+Junio!AB164+Julio!AB164+Agosto!AB164+Septiembre!AB164+'Octubre '!AB164+Noviembre!AB164+'Diciembre '!AB164</f>
        <v>11</v>
      </c>
      <c r="AC164" s="4">
        <f>+Enero!AC164+Febrero!AC164+MARZO!AC164+'Abril '!AC164+'Mayo '!AC164+Junio!AC164+Julio!AC164+Agosto!AC164+Septiembre!AC164+'Octubre '!AC164+Noviembre!AC164+'Diciembre '!AC164</f>
        <v>7</v>
      </c>
      <c r="AD164" s="4">
        <f>+Enero!AD164+Febrero!AD164+MARZO!AD164+'Abril '!AD164+'Mayo '!AD164+Junio!AD164+Julio!AD164+Agosto!AD164+Septiembre!AD164+'Octubre '!AD164+Noviembre!AD164+'Diciembre '!AD164</f>
        <v>10</v>
      </c>
      <c r="AE164" s="4">
        <f>+Enero!AE164+Febrero!AE164+MARZO!AE164+'Abril '!AE164+'Mayo '!AE164+Junio!AE164+Julio!AE164+Agosto!AE164+Septiembre!AE164+'Octubre '!AE164+Noviembre!AE164+'Diciembre '!AE164</f>
        <v>20</v>
      </c>
      <c r="AF164" s="4">
        <f>+Enero!AF164+Febrero!AF164+MARZO!AF164+'Abril '!AF164+'Mayo '!AF164+Junio!AF164+Julio!AF164+Agosto!AF164+Septiembre!AF164+'Octubre '!AF164+Noviembre!AF164+'Diciembre '!AF164</f>
        <v>23</v>
      </c>
      <c r="AG164" s="4">
        <f>+Enero!AG164+Febrero!AG164+MARZO!AG164+'Abril '!AG164+'Mayo '!AG164+Junio!AG164+Julio!AG164+Agosto!AG164+Septiembre!AG164+'Octubre '!AG164+Noviembre!AG164+'Diciembre '!AG164</f>
        <v>28</v>
      </c>
      <c r="AH164" s="4">
        <f>+Enero!AH164+Febrero!AH164+MARZO!AH164+'Abril '!AH164+'Mayo '!AH164+Junio!AH164+Julio!AH164+Agosto!AH164+Septiembre!AH164+'Octubre '!AH164+Noviembre!AH164+'Diciembre '!AH164</f>
        <v>34</v>
      </c>
      <c r="AI164" s="4">
        <f>+Enero!AI164+Febrero!AI164+MARZO!AI164+'Abril '!AI164+'Mayo '!AI164+Junio!AI164+Julio!AI164+Agosto!AI164+Septiembre!AI164+'Octubre '!AI164+Noviembre!AI164+'Diciembre '!AI164</f>
        <v>39</v>
      </c>
      <c r="AJ164" s="4">
        <f>+Enero!AJ164+Febrero!AJ164+MARZO!AJ164+'Abril '!AJ164+'Mayo '!AJ164+Junio!AJ164+Julio!AJ164+Agosto!AJ164+Septiembre!AJ164+'Octubre '!AJ164+Noviembre!AJ164+'Diciembre '!AJ164</f>
        <v>43</v>
      </c>
      <c r="AK164" s="4">
        <f>+Enero!AK164+Febrero!AK164+MARZO!AK164+'Abril '!AK164+'Mayo '!AK164+Junio!AK164+Julio!AK164+Agosto!AK164+Septiembre!AK164+'Octubre '!AK164+Noviembre!AK164+'Diciembre '!AK164</f>
        <v>47</v>
      </c>
      <c r="AL164" s="4">
        <f>+Enero!AL164+Febrero!AL164+MARZO!AL164+'Abril '!AL164+'Mayo '!AL164+Junio!AL164+Julio!AL164+Agosto!AL164+Septiembre!AL164+'Octubre '!AL164+Noviembre!AL164+'Diciembre '!AL164</f>
        <v>36</v>
      </c>
      <c r="AM164" s="4">
        <f>+Enero!AM164+Febrero!AM164+MARZO!AM164+'Abril '!AM164+'Mayo '!AM164+Junio!AM164+Julio!AM164+Agosto!AM164+Septiembre!AM164+'Octubre '!AM164+Noviembre!AM164+'Diciembre '!AM164</f>
        <v>52</v>
      </c>
      <c r="AN164" s="4">
        <f>+Enero!AN164+Febrero!AN164+MARZO!AN164+'Abril '!AN164+'Mayo '!AN164+Junio!AN164+Julio!AN164+Agosto!AN164+Septiembre!AN164+'Octubre '!AN164+Noviembre!AN164+'Diciembre '!AN164</f>
        <v>56</v>
      </c>
      <c r="AO164" s="4">
        <f>+Enero!AO164+Febrero!AO164+MARZO!AO164+'Abril '!AO164+'Mayo '!AO164+Junio!AO164+Julio!AO164+Agosto!AO164+Septiembre!AO164+'Octubre '!AO164+Noviembre!AO164+'Diciembre '!AO164</f>
        <v>144</v>
      </c>
      <c r="AP164" s="4">
        <f>+Enero!AP164+Febrero!AP164+MARZO!AP164+'Abril '!AP164+'Mayo '!AP164+Junio!AP164+Julio!AP164+Agosto!AP164+Septiembre!AP164+'Octubre '!AP164+Noviembre!AP164+'Diciembre '!AP164</f>
        <v>173</v>
      </c>
      <c r="AQ164" s="4">
        <f>+Enero!AQ164+Febrero!AQ164+MARZO!AQ164+'Abril '!AQ164+'Mayo '!AQ164+Junio!AQ164+Julio!AQ164+Agosto!AQ164+Septiembre!AQ164+'Octubre '!AQ164+Noviembre!AQ164+'Diciembre '!AQ164</f>
        <v>129</v>
      </c>
      <c r="AR164" s="4">
        <f>+Enero!AR164+Febrero!AR164+MARZO!AR164+'Abril '!AR164+'Mayo '!AR164+Junio!AR164+Julio!AR164+Agosto!AR164+Septiembre!AR164+'Octubre '!AR164+Noviembre!AR164+'Diciembre '!AR164</f>
        <v>271</v>
      </c>
      <c r="AS164" s="4">
        <f>+Enero!AS164+Febrero!AS164+MARZO!AS164+'Abril '!AS164+'Mayo '!AS164+Junio!AS164+Julio!AS164+Agosto!AS164+Septiembre!AS164+'Octubre '!AS164+Noviembre!AS164+'Diciembre '!AS164</f>
        <v>592</v>
      </c>
      <c r="AT164" s="304"/>
      <c r="AU164" s="52"/>
      <c r="CA164" s="194" t="str">
        <f t="shared" si="9"/>
        <v/>
      </c>
      <c r="CG164" s="194">
        <f t="shared" si="10"/>
        <v>0</v>
      </c>
    </row>
    <row r="165" spans="1:85" x14ac:dyDescent="0.2">
      <c r="A165" s="158" t="s">
        <v>177</v>
      </c>
      <c r="B165" s="312">
        <f t="shared" si="7"/>
        <v>0</v>
      </c>
      <c r="C165" s="313">
        <f t="shared" si="8"/>
        <v>0</v>
      </c>
      <c r="D165" s="314">
        <f t="shared" si="8"/>
        <v>0</v>
      </c>
      <c r="E165" s="4">
        <f>+Enero!E165+Febrero!E165+MARZO!E165+'Abril '!E165+'Mayo '!E165+Junio!E165+Julio!E165+Agosto!E165+Septiembre!E165+'Octubre '!E165+Noviembre!E165+'Diciembre '!E165</f>
        <v>0</v>
      </c>
      <c r="F165" s="4">
        <f>+Enero!F165+Febrero!F165+MARZO!F165+'Abril '!F165+'Mayo '!F165+Junio!F165+Julio!F165+Agosto!F165+Septiembre!F165+'Octubre '!F165+Noviembre!F165+'Diciembre '!F165</f>
        <v>0</v>
      </c>
      <c r="G165" s="4">
        <f>+Enero!G165+Febrero!G165+MARZO!G165+'Abril '!G165+'Mayo '!G165+Junio!G165+Julio!G165+Agosto!G165+Septiembre!G165+'Octubre '!G165+Noviembre!G165+'Diciembre '!G165</f>
        <v>0</v>
      </c>
      <c r="H165" s="4">
        <f>+Enero!H165+Febrero!H165+MARZO!H165+'Abril '!H165+'Mayo '!H165+Junio!H165+Julio!H165+Agosto!H165+Septiembre!H165+'Octubre '!H165+Noviembre!H165+'Diciembre '!H165</f>
        <v>0</v>
      </c>
      <c r="I165" s="4">
        <f>+Enero!I165+Febrero!I165+MARZO!I165+'Abril '!I165+'Mayo '!I165+Junio!I165+Julio!I165+Agosto!I165+Septiembre!I165+'Octubre '!I165+Noviembre!I165+'Diciembre '!I165</f>
        <v>0</v>
      </c>
      <c r="J165" s="4">
        <f>+Enero!J165+Febrero!J165+MARZO!J165+'Abril '!J165+'Mayo '!J165+Junio!J165+Julio!J165+Agosto!J165+Septiembre!J165+'Octubre '!J165+Noviembre!J165+'Diciembre '!J165</f>
        <v>0</v>
      </c>
      <c r="K165" s="4">
        <f>+Enero!K165+Febrero!K165+MARZO!K165+'Abril '!K165+'Mayo '!K165+Junio!K165+Julio!K165+Agosto!K165+Septiembre!K165+'Octubre '!K165+Noviembre!K165+'Diciembre '!K165</f>
        <v>0</v>
      </c>
      <c r="L165" s="4">
        <f>+Enero!L165+Febrero!L165+MARZO!L165+'Abril '!L165+'Mayo '!L165+Junio!L165+Julio!L165+Agosto!L165+Septiembre!L165+'Octubre '!L165+Noviembre!L165+'Diciembre '!L165</f>
        <v>0</v>
      </c>
      <c r="M165" s="4">
        <f>+Enero!M165+Febrero!M165+MARZO!M165+'Abril '!M165+'Mayo '!M165+Junio!M165+Julio!M165+Agosto!M165+Septiembre!M165+'Octubre '!M165+Noviembre!M165+'Diciembre '!M165</f>
        <v>0</v>
      </c>
      <c r="N165" s="4">
        <f>+Enero!N165+Febrero!N165+MARZO!N165+'Abril '!N165+'Mayo '!N165+Junio!N165+Julio!N165+Agosto!N165+Septiembre!N165+'Octubre '!N165+Noviembre!N165+'Diciembre '!N165</f>
        <v>0</v>
      </c>
      <c r="O165" s="4">
        <f>+Enero!O165+Febrero!O165+MARZO!O165+'Abril '!O165+'Mayo '!O165+Junio!O165+Julio!O165+Agosto!O165+Septiembre!O165+'Octubre '!O165+Noviembre!O165+'Diciembre '!O165</f>
        <v>0</v>
      </c>
      <c r="P165" s="4">
        <f>+Enero!P165+Febrero!P165+MARZO!P165+'Abril '!P165+'Mayo '!P165+Junio!P165+Julio!P165+Agosto!P165+Septiembre!P165+'Octubre '!P165+Noviembre!P165+'Diciembre '!P165</f>
        <v>0</v>
      </c>
      <c r="Q165" s="4">
        <f>+Enero!Q165+Febrero!Q165+MARZO!Q165+'Abril '!Q165+'Mayo '!Q165+Junio!Q165+Julio!Q165+Agosto!Q165+Septiembre!Q165+'Octubre '!Q165+Noviembre!Q165+'Diciembre '!Q165</f>
        <v>0</v>
      </c>
      <c r="R165" s="4">
        <f>+Enero!R165+Febrero!R165+MARZO!R165+'Abril '!R165+'Mayo '!R165+Junio!R165+Julio!R165+Agosto!R165+Septiembre!R165+'Octubre '!R165+Noviembre!R165+'Diciembre '!R165</f>
        <v>0</v>
      </c>
      <c r="S165" s="4">
        <f>+Enero!S165+Febrero!S165+MARZO!S165+'Abril '!S165+'Mayo '!S165+Junio!S165+Julio!S165+Agosto!S165+Septiembre!S165+'Octubre '!S165+Noviembre!S165+'Diciembre '!S165</f>
        <v>0</v>
      </c>
      <c r="T165" s="4">
        <f>+Enero!T165+Febrero!T165+MARZO!T165+'Abril '!T165+'Mayo '!T165+Junio!T165+Julio!T165+Agosto!T165+Septiembre!T165+'Octubre '!T165+Noviembre!T165+'Diciembre '!T165</f>
        <v>0</v>
      </c>
      <c r="U165" s="4">
        <f>+Enero!U165+Febrero!U165+MARZO!U165+'Abril '!U165+'Mayo '!U165+Junio!U165+Julio!U165+Agosto!U165+Septiembre!U165+'Octubre '!U165+Noviembre!U165+'Diciembre '!U165</f>
        <v>0</v>
      </c>
      <c r="V165" s="4">
        <f>+Enero!V165+Febrero!V165+MARZO!V165+'Abril '!V165+'Mayo '!V165+Junio!V165+Julio!V165+Agosto!V165+Septiembre!V165+'Octubre '!V165+Noviembre!V165+'Diciembre '!V165</f>
        <v>0</v>
      </c>
      <c r="W165" s="4">
        <f>+Enero!W165+Febrero!W165+MARZO!W165+'Abril '!W165+'Mayo '!W165+Junio!W165+Julio!W165+Agosto!W165+Septiembre!W165+'Octubre '!W165+Noviembre!W165+'Diciembre '!W165</f>
        <v>0</v>
      </c>
      <c r="X165" s="4">
        <f>+Enero!X165+Febrero!X165+MARZO!X165+'Abril '!X165+'Mayo '!X165+Junio!X165+Julio!X165+Agosto!X165+Septiembre!X165+'Octubre '!X165+Noviembre!X165+'Diciembre '!X165</f>
        <v>0</v>
      </c>
      <c r="Y165" s="4">
        <f>+Enero!Y165+Febrero!Y165+MARZO!Y165+'Abril '!Y165+'Mayo '!Y165+Junio!Y165+Julio!Y165+Agosto!Y165+Septiembre!Y165+'Octubre '!Y165+Noviembre!Y165+'Diciembre '!Y165</f>
        <v>0</v>
      </c>
      <c r="Z165" s="4">
        <f>+Enero!Z165+Febrero!Z165+MARZO!Z165+'Abril '!Z165+'Mayo '!Z165+Junio!Z165+Julio!Z165+Agosto!Z165+Septiembre!Z165+'Octubre '!Z165+Noviembre!Z165+'Diciembre '!Z165</f>
        <v>0</v>
      </c>
      <c r="AA165" s="4">
        <f>+Enero!AA165+Febrero!AA165+MARZO!AA165+'Abril '!AA165+'Mayo '!AA165+Junio!AA165+Julio!AA165+Agosto!AA165+Septiembre!AA165+'Octubre '!AA165+Noviembre!AA165+'Diciembre '!AA165</f>
        <v>0</v>
      </c>
      <c r="AB165" s="4">
        <f>+Enero!AB165+Febrero!AB165+MARZO!AB165+'Abril '!AB165+'Mayo '!AB165+Junio!AB165+Julio!AB165+Agosto!AB165+Septiembre!AB165+'Octubre '!AB165+Noviembre!AB165+'Diciembre '!AB165</f>
        <v>0</v>
      </c>
      <c r="AC165" s="4">
        <f>+Enero!AC165+Febrero!AC165+MARZO!AC165+'Abril '!AC165+'Mayo '!AC165+Junio!AC165+Julio!AC165+Agosto!AC165+Septiembre!AC165+'Octubre '!AC165+Noviembre!AC165+'Diciembre '!AC165</f>
        <v>0</v>
      </c>
      <c r="AD165" s="4">
        <f>+Enero!AD165+Febrero!AD165+MARZO!AD165+'Abril '!AD165+'Mayo '!AD165+Junio!AD165+Julio!AD165+Agosto!AD165+Septiembre!AD165+'Octubre '!AD165+Noviembre!AD165+'Diciembre '!AD165</f>
        <v>0</v>
      </c>
      <c r="AE165" s="4">
        <f>+Enero!AE165+Febrero!AE165+MARZO!AE165+'Abril '!AE165+'Mayo '!AE165+Junio!AE165+Julio!AE165+Agosto!AE165+Septiembre!AE165+'Octubre '!AE165+Noviembre!AE165+'Diciembre '!AE165</f>
        <v>0</v>
      </c>
      <c r="AF165" s="4">
        <f>+Enero!AF165+Febrero!AF165+MARZO!AF165+'Abril '!AF165+'Mayo '!AF165+Junio!AF165+Julio!AF165+Agosto!AF165+Septiembre!AF165+'Octubre '!AF165+Noviembre!AF165+'Diciembre '!AF165</f>
        <v>0</v>
      </c>
      <c r="AG165" s="4">
        <f>+Enero!AG165+Febrero!AG165+MARZO!AG165+'Abril '!AG165+'Mayo '!AG165+Junio!AG165+Julio!AG165+Agosto!AG165+Septiembre!AG165+'Octubre '!AG165+Noviembre!AG165+'Diciembre '!AG165</f>
        <v>0</v>
      </c>
      <c r="AH165" s="4">
        <f>+Enero!AH165+Febrero!AH165+MARZO!AH165+'Abril '!AH165+'Mayo '!AH165+Junio!AH165+Julio!AH165+Agosto!AH165+Septiembre!AH165+'Octubre '!AH165+Noviembre!AH165+'Diciembre '!AH165</f>
        <v>0</v>
      </c>
      <c r="AI165" s="4">
        <f>+Enero!AI165+Febrero!AI165+MARZO!AI165+'Abril '!AI165+'Mayo '!AI165+Junio!AI165+Julio!AI165+Agosto!AI165+Septiembre!AI165+'Octubre '!AI165+Noviembre!AI165+'Diciembre '!AI165</f>
        <v>0</v>
      </c>
      <c r="AJ165" s="4">
        <f>+Enero!AJ165+Febrero!AJ165+MARZO!AJ165+'Abril '!AJ165+'Mayo '!AJ165+Junio!AJ165+Julio!AJ165+Agosto!AJ165+Septiembre!AJ165+'Octubre '!AJ165+Noviembre!AJ165+'Diciembre '!AJ165</f>
        <v>0</v>
      </c>
      <c r="AK165" s="4">
        <f>+Enero!AK165+Febrero!AK165+MARZO!AK165+'Abril '!AK165+'Mayo '!AK165+Junio!AK165+Julio!AK165+Agosto!AK165+Septiembre!AK165+'Octubre '!AK165+Noviembre!AK165+'Diciembre '!AK165</f>
        <v>0</v>
      </c>
      <c r="AL165" s="4">
        <f>+Enero!AL165+Febrero!AL165+MARZO!AL165+'Abril '!AL165+'Mayo '!AL165+Junio!AL165+Julio!AL165+Agosto!AL165+Septiembre!AL165+'Octubre '!AL165+Noviembre!AL165+'Diciembre '!AL165</f>
        <v>0</v>
      </c>
      <c r="AM165" s="4">
        <f>+Enero!AM165+Febrero!AM165+MARZO!AM165+'Abril '!AM165+'Mayo '!AM165+Junio!AM165+Julio!AM165+Agosto!AM165+Septiembre!AM165+'Octubre '!AM165+Noviembre!AM165+'Diciembre '!AM165</f>
        <v>0</v>
      </c>
      <c r="AN165" s="4">
        <f>+Enero!AN165+Febrero!AN165+MARZO!AN165+'Abril '!AN165+'Mayo '!AN165+Junio!AN165+Julio!AN165+Agosto!AN165+Septiembre!AN165+'Octubre '!AN165+Noviembre!AN165+'Diciembre '!AN165</f>
        <v>0</v>
      </c>
      <c r="AO165" s="4">
        <f>+Enero!AO165+Febrero!AO165+MARZO!AO165+'Abril '!AO165+'Mayo '!AO165+Junio!AO165+Julio!AO165+Agosto!AO165+Septiembre!AO165+'Octubre '!AO165+Noviembre!AO165+'Diciembre '!AO165</f>
        <v>0</v>
      </c>
      <c r="AP165" s="4">
        <f>+Enero!AP165+Febrero!AP165+MARZO!AP165+'Abril '!AP165+'Mayo '!AP165+Junio!AP165+Julio!AP165+Agosto!AP165+Septiembre!AP165+'Octubre '!AP165+Noviembre!AP165+'Diciembre '!AP165</f>
        <v>0</v>
      </c>
      <c r="AQ165" s="4">
        <f>+Enero!AQ165+Febrero!AQ165+MARZO!AQ165+'Abril '!AQ165+'Mayo '!AQ165+Junio!AQ165+Julio!AQ165+Agosto!AQ165+Septiembre!AQ165+'Octubre '!AQ165+Noviembre!AQ165+'Diciembre '!AQ165</f>
        <v>0</v>
      </c>
      <c r="AR165" s="4">
        <f>+Enero!AR165+Febrero!AR165+MARZO!AR165+'Abril '!AR165+'Mayo '!AR165+Junio!AR165+Julio!AR165+Agosto!AR165+Septiembre!AR165+'Octubre '!AR165+Noviembre!AR165+'Diciembre '!AR165</f>
        <v>0</v>
      </c>
      <c r="AS165" s="4">
        <f>+Enero!AS165+Febrero!AS165+MARZO!AS165+'Abril '!AS165+'Mayo '!AS165+Junio!AS165+Julio!AS165+Agosto!AS165+Septiembre!AS165+'Octubre '!AS165+Noviembre!AS165+'Diciembre '!AS165</f>
        <v>0</v>
      </c>
      <c r="AT165" s="304"/>
      <c r="AU165" s="52"/>
      <c r="CA165" s="194" t="str">
        <f t="shared" si="9"/>
        <v/>
      </c>
      <c r="CG165" s="194">
        <f t="shared" si="10"/>
        <v>0</v>
      </c>
    </row>
    <row r="166" spans="1:85" x14ac:dyDescent="0.2">
      <c r="A166" s="158" t="s">
        <v>178</v>
      </c>
      <c r="B166" s="312">
        <f t="shared" si="7"/>
        <v>0</v>
      </c>
      <c r="C166" s="313">
        <f t="shared" si="8"/>
        <v>0</v>
      </c>
      <c r="D166" s="314">
        <f t="shared" si="8"/>
        <v>0</v>
      </c>
      <c r="E166" s="4">
        <f>+Enero!E166+Febrero!E166+MARZO!E166+'Abril '!E166+'Mayo '!E166+Junio!E166+Julio!E166+Agosto!E166+Septiembre!E166+'Octubre '!E166+Noviembre!E166+'Diciembre '!E166</f>
        <v>0</v>
      </c>
      <c r="F166" s="4">
        <f>+Enero!F166+Febrero!F166+MARZO!F166+'Abril '!F166+'Mayo '!F166+Junio!F166+Julio!F166+Agosto!F166+Septiembre!F166+'Octubre '!F166+Noviembre!F166+'Diciembre '!F166</f>
        <v>0</v>
      </c>
      <c r="G166" s="4">
        <f>+Enero!G166+Febrero!G166+MARZO!G166+'Abril '!G166+'Mayo '!G166+Junio!G166+Julio!G166+Agosto!G166+Septiembre!G166+'Octubre '!G166+Noviembre!G166+'Diciembre '!G166</f>
        <v>0</v>
      </c>
      <c r="H166" s="4">
        <f>+Enero!H166+Febrero!H166+MARZO!H166+'Abril '!H166+'Mayo '!H166+Junio!H166+Julio!H166+Agosto!H166+Septiembre!H166+'Octubre '!H166+Noviembre!H166+'Diciembre '!H166</f>
        <v>0</v>
      </c>
      <c r="I166" s="4">
        <f>+Enero!I166+Febrero!I166+MARZO!I166+'Abril '!I166+'Mayo '!I166+Junio!I166+Julio!I166+Agosto!I166+Septiembre!I166+'Octubre '!I166+Noviembre!I166+'Diciembre '!I166</f>
        <v>0</v>
      </c>
      <c r="J166" s="4">
        <f>+Enero!J166+Febrero!J166+MARZO!J166+'Abril '!J166+'Mayo '!J166+Junio!J166+Julio!J166+Agosto!J166+Septiembre!J166+'Octubre '!J166+Noviembre!J166+'Diciembre '!J166</f>
        <v>0</v>
      </c>
      <c r="K166" s="4">
        <f>+Enero!K166+Febrero!K166+MARZO!K166+'Abril '!K166+'Mayo '!K166+Junio!K166+Julio!K166+Agosto!K166+Septiembre!K166+'Octubre '!K166+Noviembre!K166+'Diciembre '!K166</f>
        <v>0</v>
      </c>
      <c r="L166" s="4">
        <f>+Enero!L166+Febrero!L166+MARZO!L166+'Abril '!L166+'Mayo '!L166+Junio!L166+Julio!L166+Agosto!L166+Septiembre!L166+'Octubre '!L166+Noviembre!L166+'Diciembre '!L166</f>
        <v>0</v>
      </c>
      <c r="M166" s="4">
        <f>+Enero!M166+Febrero!M166+MARZO!M166+'Abril '!M166+'Mayo '!M166+Junio!M166+Julio!M166+Agosto!M166+Septiembre!M166+'Octubre '!M166+Noviembre!M166+'Diciembre '!M166</f>
        <v>0</v>
      </c>
      <c r="N166" s="4">
        <f>+Enero!N166+Febrero!N166+MARZO!N166+'Abril '!N166+'Mayo '!N166+Junio!N166+Julio!N166+Agosto!N166+Septiembre!N166+'Octubre '!N166+Noviembre!N166+'Diciembre '!N166</f>
        <v>0</v>
      </c>
      <c r="O166" s="4">
        <f>+Enero!O166+Febrero!O166+MARZO!O166+'Abril '!O166+'Mayo '!O166+Junio!O166+Julio!O166+Agosto!O166+Septiembre!O166+'Octubre '!O166+Noviembre!O166+'Diciembre '!O166</f>
        <v>0</v>
      </c>
      <c r="P166" s="4">
        <f>+Enero!P166+Febrero!P166+MARZO!P166+'Abril '!P166+'Mayo '!P166+Junio!P166+Julio!P166+Agosto!P166+Septiembre!P166+'Octubre '!P166+Noviembre!P166+'Diciembre '!P166</f>
        <v>0</v>
      </c>
      <c r="Q166" s="4">
        <f>+Enero!Q166+Febrero!Q166+MARZO!Q166+'Abril '!Q166+'Mayo '!Q166+Junio!Q166+Julio!Q166+Agosto!Q166+Septiembre!Q166+'Octubre '!Q166+Noviembre!Q166+'Diciembre '!Q166</f>
        <v>0</v>
      </c>
      <c r="R166" s="4">
        <f>+Enero!R166+Febrero!R166+MARZO!R166+'Abril '!R166+'Mayo '!R166+Junio!R166+Julio!R166+Agosto!R166+Septiembre!R166+'Octubre '!R166+Noviembre!R166+'Diciembre '!R166</f>
        <v>0</v>
      </c>
      <c r="S166" s="4">
        <f>+Enero!S166+Febrero!S166+MARZO!S166+'Abril '!S166+'Mayo '!S166+Junio!S166+Julio!S166+Agosto!S166+Septiembre!S166+'Octubre '!S166+Noviembre!S166+'Diciembre '!S166</f>
        <v>0</v>
      </c>
      <c r="T166" s="4">
        <f>+Enero!T166+Febrero!T166+MARZO!T166+'Abril '!T166+'Mayo '!T166+Junio!T166+Julio!T166+Agosto!T166+Septiembre!T166+'Octubre '!T166+Noviembre!T166+'Diciembre '!T166</f>
        <v>0</v>
      </c>
      <c r="U166" s="4">
        <f>+Enero!U166+Febrero!U166+MARZO!U166+'Abril '!U166+'Mayo '!U166+Junio!U166+Julio!U166+Agosto!U166+Septiembre!U166+'Octubre '!U166+Noviembre!U166+'Diciembre '!U166</f>
        <v>0</v>
      </c>
      <c r="V166" s="4">
        <f>+Enero!V166+Febrero!V166+MARZO!V166+'Abril '!V166+'Mayo '!V166+Junio!V166+Julio!V166+Agosto!V166+Septiembre!V166+'Octubre '!V166+Noviembre!V166+'Diciembre '!V166</f>
        <v>0</v>
      </c>
      <c r="W166" s="4">
        <f>+Enero!W166+Febrero!W166+MARZO!W166+'Abril '!W166+'Mayo '!W166+Junio!W166+Julio!W166+Agosto!W166+Septiembre!W166+'Octubre '!W166+Noviembre!W166+'Diciembre '!W166</f>
        <v>0</v>
      </c>
      <c r="X166" s="4">
        <f>+Enero!X166+Febrero!X166+MARZO!X166+'Abril '!X166+'Mayo '!X166+Junio!X166+Julio!X166+Agosto!X166+Septiembre!X166+'Octubre '!X166+Noviembre!X166+'Diciembre '!X166</f>
        <v>0</v>
      </c>
      <c r="Y166" s="4">
        <f>+Enero!Y166+Febrero!Y166+MARZO!Y166+'Abril '!Y166+'Mayo '!Y166+Junio!Y166+Julio!Y166+Agosto!Y166+Septiembre!Y166+'Octubre '!Y166+Noviembre!Y166+'Diciembre '!Y166</f>
        <v>0</v>
      </c>
      <c r="Z166" s="4">
        <f>+Enero!Z166+Febrero!Z166+MARZO!Z166+'Abril '!Z166+'Mayo '!Z166+Junio!Z166+Julio!Z166+Agosto!Z166+Septiembre!Z166+'Octubre '!Z166+Noviembre!Z166+'Diciembre '!Z166</f>
        <v>0</v>
      </c>
      <c r="AA166" s="4">
        <f>+Enero!AA166+Febrero!AA166+MARZO!AA166+'Abril '!AA166+'Mayo '!AA166+Junio!AA166+Julio!AA166+Agosto!AA166+Septiembre!AA166+'Octubre '!AA166+Noviembre!AA166+'Diciembre '!AA166</f>
        <v>0</v>
      </c>
      <c r="AB166" s="4">
        <f>+Enero!AB166+Febrero!AB166+MARZO!AB166+'Abril '!AB166+'Mayo '!AB166+Junio!AB166+Julio!AB166+Agosto!AB166+Septiembre!AB166+'Octubre '!AB166+Noviembre!AB166+'Diciembre '!AB166</f>
        <v>0</v>
      </c>
      <c r="AC166" s="4">
        <f>+Enero!AC166+Febrero!AC166+MARZO!AC166+'Abril '!AC166+'Mayo '!AC166+Junio!AC166+Julio!AC166+Agosto!AC166+Septiembre!AC166+'Octubre '!AC166+Noviembre!AC166+'Diciembre '!AC166</f>
        <v>0</v>
      </c>
      <c r="AD166" s="4">
        <f>+Enero!AD166+Febrero!AD166+MARZO!AD166+'Abril '!AD166+'Mayo '!AD166+Junio!AD166+Julio!AD166+Agosto!AD166+Septiembre!AD166+'Octubre '!AD166+Noviembre!AD166+'Diciembre '!AD166</f>
        <v>0</v>
      </c>
      <c r="AE166" s="4">
        <f>+Enero!AE166+Febrero!AE166+MARZO!AE166+'Abril '!AE166+'Mayo '!AE166+Junio!AE166+Julio!AE166+Agosto!AE166+Septiembre!AE166+'Octubre '!AE166+Noviembre!AE166+'Diciembre '!AE166</f>
        <v>0</v>
      </c>
      <c r="AF166" s="4">
        <f>+Enero!AF166+Febrero!AF166+MARZO!AF166+'Abril '!AF166+'Mayo '!AF166+Junio!AF166+Julio!AF166+Agosto!AF166+Septiembre!AF166+'Octubre '!AF166+Noviembre!AF166+'Diciembre '!AF166</f>
        <v>0</v>
      </c>
      <c r="AG166" s="4">
        <f>+Enero!AG166+Febrero!AG166+MARZO!AG166+'Abril '!AG166+'Mayo '!AG166+Junio!AG166+Julio!AG166+Agosto!AG166+Septiembre!AG166+'Octubre '!AG166+Noviembre!AG166+'Diciembre '!AG166</f>
        <v>0</v>
      </c>
      <c r="AH166" s="4">
        <f>+Enero!AH166+Febrero!AH166+MARZO!AH166+'Abril '!AH166+'Mayo '!AH166+Junio!AH166+Julio!AH166+Agosto!AH166+Septiembre!AH166+'Octubre '!AH166+Noviembre!AH166+'Diciembre '!AH166</f>
        <v>0</v>
      </c>
      <c r="AI166" s="4">
        <f>+Enero!AI166+Febrero!AI166+MARZO!AI166+'Abril '!AI166+'Mayo '!AI166+Junio!AI166+Julio!AI166+Agosto!AI166+Septiembre!AI166+'Octubre '!AI166+Noviembre!AI166+'Diciembre '!AI166</f>
        <v>0</v>
      </c>
      <c r="AJ166" s="4">
        <f>+Enero!AJ166+Febrero!AJ166+MARZO!AJ166+'Abril '!AJ166+'Mayo '!AJ166+Junio!AJ166+Julio!AJ166+Agosto!AJ166+Septiembre!AJ166+'Octubre '!AJ166+Noviembre!AJ166+'Diciembre '!AJ166</f>
        <v>0</v>
      </c>
      <c r="AK166" s="4">
        <f>+Enero!AK166+Febrero!AK166+MARZO!AK166+'Abril '!AK166+'Mayo '!AK166+Junio!AK166+Julio!AK166+Agosto!AK166+Septiembre!AK166+'Octubre '!AK166+Noviembre!AK166+'Diciembre '!AK166</f>
        <v>0</v>
      </c>
      <c r="AL166" s="4">
        <f>+Enero!AL166+Febrero!AL166+MARZO!AL166+'Abril '!AL166+'Mayo '!AL166+Junio!AL166+Julio!AL166+Agosto!AL166+Septiembre!AL166+'Octubre '!AL166+Noviembre!AL166+'Diciembre '!AL166</f>
        <v>0</v>
      </c>
      <c r="AM166" s="4">
        <f>+Enero!AM166+Febrero!AM166+MARZO!AM166+'Abril '!AM166+'Mayo '!AM166+Junio!AM166+Julio!AM166+Agosto!AM166+Septiembre!AM166+'Octubre '!AM166+Noviembre!AM166+'Diciembre '!AM166</f>
        <v>0</v>
      </c>
      <c r="AN166" s="4">
        <f>+Enero!AN166+Febrero!AN166+MARZO!AN166+'Abril '!AN166+'Mayo '!AN166+Junio!AN166+Julio!AN166+Agosto!AN166+Septiembre!AN166+'Octubre '!AN166+Noviembre!AN166+'Diciembre '!AN166</f>
        <v>0</v>
      </c>
      <c r="AO166" s="4">
        <f>+Enero!AO166+Febrero!AO166+MARZO!AO166+'Abril '!AO166+'Mayo '!AO166+Junio!AO166+Julio!AO166+Agosto!AO166+Septiembre!AO166+'Octubre '!AO166+Noviembre!AO166+'Diciembre '!AO166</f>
        <v>0</v>
      </c>
      <c r="AP166" s="4">
        <f>+Enero!AP166+Febrero!AP166+MARZO!AP166+'Abril '!AP166+'Mayo '!AP166+Junio!AP166+Julio!AP166+Agosto!AP166+Septiembre!AP166+'Octubre '!AP166+Noviembre!AP166+'Diciembre '!AP166</f>
        <v>0</v>
      </c>
      <c r="AQ166" s="4">
        <f>+Enero!AQ166+Febrero!AQ166+MARZO!AQ166+'Abril '!AQ166+'Mayo '!AQ166+Junio!AQ166+Julio!AQ166+Agosto!AQ166+Septiembre!AQ166+'Octubre '!AQ166+Noviembre!AQ166+'Diciembre '!AQ166</f>
        <v>0</v>
      </c>
      <c r="AR166" s="4">
        <f>+Enero!AR166+Febrero!AR166+MARZO!AR166+'Abril '!AR166+'Mayo '!AR166+Junio!AR166+Julio!AR166+Agosto!AR166+Septiembre!AR166+'Octubre '!AR166+Noviembre!AR166+'Diciembre '!AR166</f>
        <v>0</v>
      </c>
      <c r="AS166" s="4">
        <f>+Enero!AS166+Febrero!AS166+MARZO!AS166+'Abril '!AS166+'Mayo '!AS166+Junio!AS166+Julio!AS166+Agosto!AS166+Septiembre!AS166+'Octubre '!AS166+Noviembre!AS166+'Diciembre '!AS166</f>
        <v>0</v>
      </c>
      <c r="AT166" s="315"/>
      <c r="CA166" s="194" t="str">
        <f t="shared" si="9"/>
        <v/>
      </c>
      <c r="CG166" s="194">
        <f t="shared" si="10"/>
        <v>0</v>
      </c>
    </row>
    <row r="167" spans="1:85" x14ac:dyDescent="0.2">
      <c r="A167" s="158" t="s">
        <v>179</v>
      </c>
      <c r="B167" s="312">
        <f t="shared" si="7"/>
        <v>32</v>
      </c>
      <c r="C167" s="313">
        <f t="shared" si="8"/>
        <v>10</v>
      </c>
      <c r="D167" s="314">
        <f t="shared" si="8"/>
        <v>22</v>
      </c>
      <c r="E167" s="4">
        <f>+Enero!E167+Febrero!E167+MARZO!E167+'Abril '!E167+'Mayo '!E167+Junio!E167+Julio!E167+Agosto!E167+Septiembre!E167+'Octubre '!E167+Noviembre!E167+'Diciembre '!E167</f>
        <v>0</v>
      </c>
      <c r="F167" s="4">
        <f>+Enero!F167+Febrero!F167+MARZO!F167+'Abril '!F167+'Mayo '!F167+Junio!F167+Julio!F167+Agosto!F167+Septiembre!F167+'Octubre '!F167+Noviembre!F167+'Diciembre '!F167</f>
        <v>0</v>
      </c>
      <c r="G167" s="4">
        <f>+Enero!G167+Febrero!G167+MARZO!G167+'Abril '!G167+'Mayo '!G167+Junio!G167+Julio!G167+Agosto!G167+Septiembre!G167+'Octubre '!G167+Noviembre!G167+'Diciembre '!G167</f>
        <v>0</v>
      </c>
      <c r="H167" s="4">
        <f>+Enero!H167+Febrero!H167+MARZO!H167+'Abril '!H167+'Mayo '!H167+Junio!H167+Julio!H167+Agosto!H167+Septiembre!H167+'Octubre '!H167+Noviembre!H167+'Diciembre '!H167</f>
        <v>0</v>
      </c>
      <c r="I167" s="4">
        <f>+Enero!I167+Febrero!I167+MARZO!I167+'Abril '!I167+'Mayo '!I167+Junio!I167+Julio!I167+Agosto!I167+Septiembre!I167+'Octubre '!I167+Noviembre!I167+'Diciembre '!I167</f>
        <v>1</v>
      </c>
      <c r="J167" s="4">
        <f>+Enero!J167+Febrero!J167+MARZO!J167+'Abril '!J167+'Mayo '!J167+Junio!J167+Julio!J167+Agosto!J167+Septiembre!J167+'Octubre '!J167+Noviembre!J167+'Diciembre '!J167</f>
        <v>0</v>
      </c>
      <c r="K167" s="4">
        <f>+Enero!K167+Febrero!K167+MARZO!K167+'Abril '!K167+'Mayo '!K167+Junio!K167+Julio!K167+Agosto!K167+Septiembre!K167+'Octubre '!K167+Noviembre!K167+'Diciembre '!K167</f>
        <v>0</v>
      </c>
      <c r="L167" s="4">
        <f>+Enero!L167+Febrero!L167+MARZO!L167+'Abril '!L167+'Mayo '!L167+Junio!L167+Julio!L167+Agosto!L167+Septiembre!L167+'Octubre '!L167+Noviembre!L167+'Diciembre '!L167</f>
        <v>0</v>
      </c>
      <c r="M167" s="4">
        <f>+Enero!M167+Febrero!M167+MARZO!M167+'Abril '!M167+'Mayo '!M167+Junio!M167+Julio!M167+Agosto!M167+Septiembre!M167+'Octubre '!M167+Noviembre!M167+'Diciembre '!M167</f>
        <v>0</v>
      </c>
      <c r="N167" s="4">
        <f>+Enero!N167+Febrero!N167+MARZO!N167+'Abril '!N167+'Mayo '!N167+Junio!N167+Julio!N167+Agosto!N167+Septiembre!N167+'Octubre '!N167+Noviembre!N167+'Diciembre '!N167</f>
        <v>0</v>
      </c>
      <c r="O167" s="4">
        <f>+Enero!O167+Febrero!O167+MARZO!O167+'Abril '!O167+'Mayo '!O167+Junio!O167+Julio!O167+Agosto!O167+Septiembre!O167+'Octubre '!O167+Noviembre!O167+'Diciembre '!O167</f>
        <v>0</v>
      </c>
      <c r="P167" s="4">
        <f>+Enero!P167+Febrero!P167+MARZO!P167+'Abril '!P167+'Mayo '!P167+Junio!P167+Julio!P167+Agosto!P167+Septiembre!P167+'Octubre '!P167+Noviembre!P167+'Diciembre '!P167</f>
        <v>0</v>
      </c>
      <c r="Q167" s="4">
        <f>+Enero!Q167+Febrero!Q167+MARZO!Q167+'Abril '!Q167+'Mayo '!Q167+Junio!Q167+Julio!Q167+Agosto!Q167+Septiembre!Q167+'Octubre '!Q167+Noviembre!Q167+'Diciembre '!Q167</f>
        <v>0</v>
      </c>
      <c r="R167" s="4">
        <f>+Enero!R167+Febrero!R167+MARZO!R167+'Abril '!R167+'Mayo '!R167+Junio!R167+Julio!R167+Agosto!R167+Septiembre!R167+'Octubre '!R167+Noviembre!R167+'Diciembre '!R167</f>
        <v>0</v>
      </c>
      <c r="S167" s="4">
        <f>+Enero!S167+Febrero!S167+MARZO!S167+'Abril '!S167+'Mayo '!S167+Junio!S167+Julio!S167+Agosto!S167+Septiembre!S167+'Octubre '!S167+Noviembre!S167+'Diciembre '!S167</f>
        <v>0</v>
      </c>
      <c r="T167" s="4">
        <f>+Enero!T167+Febrero!T167+MARZO!T167+'Abril '!T167+'Mayo '!T167+Junio!T167+Julio!T167+Agosto!T167+Septiembre!T167+'Octubre '!T167+Noviembre!T167+'Diciembre '!T167</f>
        <v>0</v>
      </c>
      <c r="U167" s="4">
        <f>+Enero!U167+Febrero!U167+MARZO!U167+'Abril '!U167+'Mayo '!U167+Junio!U167+Julio!U167+Agosto!U167+Septiembre!U167+'Octubre '!U167+Noviembre!U167+'Diciembre '!U167</f>
        <v>0</v>
      </c>
      <c r="V167" s="4">
        <f>+Enero!V167+Febrero!V167+MARZO!V167+'Abril '!V167+'Mayo '!V167+Junio!V167+Julio!V167+Agosto!V167+Septiembre!V167+'Octubre '!V167+Noviembre!V167+'Diciembre '!V167</f>
        <v>0</v>
      </c>
      <c r="W167" s="4">
        <f>+Enero!W167+Febrero!W167+MARZO!W167+'Abril '!W167+'Mayo '!W167+Junio!W167+Julio!W167+Agosto!W167+Septiembre!W167+'Octubre '!W167+Noviembre!W167+'Diciembre '!W167</f>
        <v>0</v>
      </c>
      <c r="X167" s="4">
        <f>+Enero!X167+Febrero!X167+MARZO!X167+'Abril '!X167+'Mayo '!X167+Junio!X167+Julio!X167+Agosto!X167+Septiembre!X167+'Octubre '!X167+Noviembre!X167+'Diciembre '!X167</f>
        <v>1</v>
      </c>
      <c r="Y167" s="4">
        <f>+Enero!Y167+Febrero!Y167+MARZO!Y167+'Abril '!Y167+'Mayo '!Y167+Junio!Y167+Julio!Y167+Agosto!Y167+Septiembre!Y167+'Octubre '!Y167+Noviembre!Y167+'Diciembre '!Y167</f>
        <v>0</v>
      </c>
      <c r="Z167" s="4">
        <f>+Enero!Z167+Febrero!Z167+MARZO!Z167+'Abril '!Z167+'Mayo '!Z167+Junio!Z167+Julio!Z167+Agosto!Z167+Septiembre!Z167+'Octubre '!Z167+Noviembre!Z167+'Diciembre '!Z167</f>
        <v>1</v>
      </c>
      <c r="AA167" s="4">
        <f>+Enero!AA167+Febrero!AA167+MARZO!AA167+'Abril '!AA167+'Mayo '!AA167+Junio!AA167+Julio!AA167+Agosto!AA167+Septiembre!AA167+'Octubre '!AA167+Noviembre!AA167+'Diciembre '!AA167</f>
        <v>0</v>
      </c>
      <c r="AB167" s="4">
        <f>+Enero!AB167+Febrero!AB167+MARZO!AB167+'Abril '!AB167+'Mayo '!AB167+Junio!AB167+Julio!AB167+Agosto!AB167+Septiembre!AB167+'Octubre '!AB167+Noviembre!AB167+'Diciembre '!AB167</f>
        <v>0</v>
      </c>
      <c r="AC167" s="4">
        <f>+Enero!AC167+Febrero!AC167+MARZO!AC167+'Abril '!AC167+'Mayo '!AC167+Junio!AC167+Julio!AC167+Agosto!AC167+Septiembre!AC167+'Octubre '!AC167+Noviembre!AC167+'Diciembre '!AC167</f>
        <v>1</v>
      </c>
      <c r="AD167" s="4">
        <f>+Enero!AD167+Febrero!AD167+MARZO!AD167+'Abril '!AD167+'Mayo '!AD167+Junio!AD167+Julio!AD167+Agosto!AD167+Septiembre!AD167+'Octubre '!AD167+Noviembre!AD167+'Diciembre '!AD167</f>
        <v>1</v>
      </c>
      <c r="AE167" s="4">
        <f>+Enero!AE167+Febrero!AE167+MARZO!AE167+'Abril '!AE167+'Mayo '!AE167+Junio!AE167+Julio!AE167+Agosto!AE167+Septiembre!AE167+'Octubre '!AE167+Noviembre!AE167+'Diciembre '!AE167</f>
        <v>2</v>
      </c>
      <c r="AF167" s="4">
        <f>+Enero!AF167+Febrero!AF167+MARZO!AF167+'Abril '!AF167+'Mayo '!AF167+Junio!AF167+Julio!AF167+Agosto!AF167+Septiembre!AF167+'Octubre '!AF167+Noviembre!AF167+'Diciembre '!AF167</f>
        <v>1</v>
      </c>
      <c r="AG167" s="4">
        <f>+Enero!AG167+Febrero!AG167+MARZO!AG167+'Abril '!AG167+'Mayo '!AG167+Junio!AG167+Julio!AG167+Agosto!AG167+Septiembre!AG167+'Octubre '!AG167+Noviembre!AG167+'Diciembre '!AG167</f>
        <v>2</v>
      </c>
      <c r="AH167" s="4">
        <f>+Enero!AH167+Febrero!AH167+MARZO!AH167+'Abril '!AH167+'Mayo '!AH167+Junio!AH167+Julio!AH167+Agosto!AH167+Septiembre!AH167+'Octubre '!AH167+Noviembre!AH167+'Diciembre '!AH167</f>
        <v>1</v>
      </c>
      <c r="AI167" s="4">
        <f>+Enero!AI167+Febrero!AI167+MARZO!AI167+'Abril '!AI167+'Mayo '!AI167+Junio!AI167+Julio!AI167+Agosto!AI167+Septiembre!AI167+'Octubre '!AI167+Noviembre!AI167+'Diciembre '!AI167</f>
        <v>1</v>
      </c>
      <c r="AJ167" s="4">
        <f>+Enero!AJ167+Febrero!AJ167+MARZO!AJ167+'Abril '!AJ167+'Mayo '!AJ167+Junio!AJ167+Julio!AJ167+Agosto!AJ167+Septiembre!AJ167+'Octubre '!AJ167+Noviembre!AJ167+'Diciembre '!AJ167</f>
        <v>5</v>
      </c>
      <c r="AK167" s="4">
        <f>+Enero!AK167+Febrero!AK167+MARZO!AK167+'Abril '!AK167+'Mayo '!AK167+Junio!AK167+Julio!AK167+Agosto!AK167+Septiembre!AK167+'Octubre '!AK167+Noviembre!AK167+'Diciembre '!AK167</f>
        <v>0</v>
      </c>
      <c r="AL167" s="4">
        <f>+Enero!AL167+Febrero!AL167+MARZO!AL167+'Abril '!AL167+'Mayo '!AL167+Junio!AL167+Julio!AL167+Agosto!AL167+Septiembre!AL167+'Octubre '!AL167+Noviembre!AL167+'Diciembre '!AL167</f>
        <v>4</v>
      </c>
      <c r="AM167" s="4">
        <f>+Enero!AM167+Febrero!AM167+MARZO!AM167+'Abril '!AM167+'Mayo '!AM167+Junio!AM167+Julio!AM167+Agosto!AM167+Septiembre!AM167+'Octubre '!AM167+Noviembre!AM167+'Diciembre '!AM167</f>
        <v>2</v>
      </c>
      <c r="AN167" s="4">
        <f>+Enero!AN167+Febrero!AN167+MARZO!AN167+'Abril '!AN167+'Mayo '!AN167+Junio!AN167+Julio!AN167+Agosto!AN167+Septiembre!AN167+'Octubre '!AN167+Noviembre!AN167+'Diciembre '!AN167</f>
        <v>7</v>
      </c>
      <c r="AO167" s="4">
        <f>+Enero!AO167+Febrero!AO167+MARZO!AO167+'Abril '!AO167+'Mayo '!AO167+Junio!AO167+Julio!AO167+Agosto!AO167+Septiembre!AO167+'Octubre '!AO167+Noviembre!AO167+'Diciembre '!AO167</f>
        <v>1</v>
      </c>
      <c r="AP167" s="4">
        <f>+Enero!AP167+Febrero!AP167+MARZO!AP167+'Abril '!AP167+'Mayo '!AP167+Junio!AP167+Julio!AP167+Agosto!AP167+Septiembre!AP167+'Octubre '!AP167+Noviembre!AP167+'Diciembre '!AP167</f>
        <v>1</v>
      </c>
      <c r="AQ167" s="4">
        <f>+Enero!AQ167+Febrero!AQ167+MARZO!AQ167+'Abril '!AQ167+'Mayo '!AQ167+Junio!AQ167+Julio!AQ167+Agosto!AQ167+Septiembre!AQ167+'Octubre '!AQ167+Noviembre!AQ167+'Diciembre '!AQ167</f>
        <v>23</v>
      </c>
      <c r="AR167" s="4">
        <f>+Enero!AR167+Febrero!AR167+MARZO!AR167+'Abril '!AR167+'Mayo '!AR167+Junio!AR167+Julio!AR167+Agosto!AR167+Septiembre!AR167+'Octubre '!AR167+Noviembre!AR167+'Diciembre '!AR167</f>
        <v>6</v>
      </c>
      <c r="AS167" s="4">
        <f>+Enero!AS167+Febrero!AS167+MARZO!AS167+'Abril '!AS167+'Mayo '!AS167+Junio!AS167+Julio!AS167+Agosto!AS167+Septiembre!AS167+'Octubre '!AS167+Noviembre!AS167+'Diciembre '!AS167</f>
        <v>3</v>
      </c>
      <c r="AT167" s="315"/>
      <c r="CA167" s="194" t="str">
        <f t="shared" si="9"/>
        <v/>
      </c>
      <c r="CG167" s="194">
        <f t="shared" si="10"/>
        <v>0</v>
      </c>
    </row>
    <row r="168" spans="1:85" x14ac:dyDescent="0.2">
      <c r="A168" s="160" t="s">
        <v>13</v>
      </c>
      <c r="B168" s="316">
        <f t="shared" si="7"/>
        <v>586</v>
      </c>
      <c r="C168" s="317">
        <f t="shared" si="8"/>
        <v>278</v>
      </c>
      <c r="D168" s="318">
        <f t="shared" si="8"/>
        <v>308</v>
      </c>
      <c r="E168" s="4">
        <f>+Enero!E168+Febrero!E168+MARZO!E168+'Abril '!E168+'Mayo '!E168+Junio!E168+Julio!E168+Agosto!E168+Septiembre!E168+'Octubre '!E168+Noviembre!E168+'Diciembre '!E168</f>
        <v>5</v>
      </c>
      <c r="F168" s="4">
        <f>+Enero!F168+Febrero!F168+MARZO!F168+'Abril '!F168+'Mayo '!F168+Junio!F168+Julio!F168+Agosto!F168+Septiembre!F168+'Octubre '!F168+Noviembre!F168+'Diciembre '!F168</f>
        <v>0</v>
      </c>
      <c r="G168" s="4">
        <f>+Enero!G168+Febrero!G168+MARZO!G168+'Abril '!G168+'Mayo '!G168+Junio!G168+Julio!G168+Agosto!G168+Septiembre!G168+'Octubre '!G168+Noviembre!G168+'Diciembre '!G168</f>
        <v>0</v>
      </c>
      <c r="H168" s="4">
        <f>+Enero!H168+Febrero!H168+MARZO!H168+'Abril '!H168+'Mayo '!H168+Junio!H168+Julio!H168+Agosto!H168+Septiembre!H168+'Octubre '!H168+Noviembre!H168+'Diciembre '!H168</f>
        <v>1</v>
      </c>
      <c r="I168" s="4">
        <f>+Enero!I168+Febrero!I168+MARZO!I168+'Abril '!I168+'Mayo '!I168+Junio!I168+Julio!I168+Agosto!I168+Septiembre!I168+'Octubre '!I168+Noviembre!I168+'Diciembre '!I168</f>
        <v>4</v>
      </c>
      <c r="J168" s="4">
        <f>+Enero!J168+Febrero!J168+MARZO!J168+'Abril '!J168+'Mayo '!J168+Junio!J168+Julio!J168+Agosto!J168+Septiembre!J168+'Octubre '!J168+Noviembre!J168+'Diciembre '!J168</f>
        <v>2</v>
      </c>
      <c r="K168" s="4">
        <f>+Enero!K168+Febrero!K168+MARZO!K168+'Abril '!K168+'Mayo '!K168+Junio!K168+Julio!K168+Agosto!K168+Septiembre!K168+'Octubre '!K168+Noviembre!K168+'Diciembre '!K168</f>
        <v>6</v>
      </c>
      <c r="L168" s="4">
        <f>+Enero!L168+Febrero!L168+MARZO!L168+'Abril '!L168+'Mayo '!L168+Junio!L168+Julio!L168+Agosto!L168+Septiembre!L168+'Octubre '!L168+Noviembre!L168+'Diciembre '!L168</f>
        <v>7</v>
      </c>
      <c r="M168" s="4">
        <f>+Enero!M168+Febrero!M168+MARZO!M168+'Abril '!M168+'Mayo '!M168+Junio!M168+Julio!M168+Agosto!M168+Septiembre!M168+'Octubre '!M168+Noviembre!M168+'Diciembre '!M168</f>
        <v>4</v>
      </c>
      <c r="N168" s="4">
        <f>+Enero!N168+Febrero!N168+MARZO!N168+'Abril '!N168+'Mayo '!N168+Junio!N168+Julio!N168+Agosto!N168+Septiembre!N168+'Octubre '!N168+Noviembre!N168+'Diciembre '!N168</f>
        <v>6</v>
      </c>
      <c r="O168" s="4">
        <f>+Enero!O168+Febrero!O168+MARZO!O168+'Abril '!O168+'Mayo '!O168+Junio!O168+Julio!O168+Agosto!O168+Septiembre!O168+'Octubre '!O168+Noviembre!O168+'Diciembre '!O168</f>
        <v>2</v>
      </c>
      <c r="P168" s="4">
        <f>+Enero!P168+Febrero!P168+MARZO!P168+'Abril '!P168+'Mayo '!P168+Junio!P168+Julio!P168+Agosto!P168+Septiembre!P168+'Octubre '!P168+Noviembre!P168+'Diciembre '!P168</f>
        <v>5</v>
      </c>
      <c r="Q168" s="4">
        <f>+Enero!Q168+Febrero!Q168+MARZO!Q168+'Abril '!Q168+'Mayo '!Q168+Junio!Q168+Julio!Q168+Agosto!Q168+Septiembre!Q168+'Octubre '!Q168+Noviembre!Q168+'Diciembre '!Q168</f>
        <v>2</v>
      </c>
      <c r="R168" s="4">
        <f>+Enero!R168+Febrero!R168+MARZO!R168+'Abril '!R168+'Mayo '!R168+Junio!R168+Julio!R168+Agosto!R168+Septiembre!R168+'Octubre '!R168+Noviembre!R168+'Diciembre '!R168</f>
        <v>4</v>
      </c>
      <c r="S168" s="4">
        <f>+Enero!S168+Febrero!S168+MARZO!S168+'Abril '!S168+'Mayo '!S168+Junio!S168+Julio!S168+Agosto!S168+Septiembre!S168+'Octubre '!S168+Noviembre!S168+'Diciembre '!S168</f>
        <v>8</v>
      </c>
      <c r="T168" s="4">
        <f>+Enero!T168+Febrero!T168+MARZO!T168+'Abril '!T168+'Mayo '!T168+Junio!T168+Julio!T168+Agosto!T168+Septiembre!T168+'Octubre '!T168+Noviembre!T168+'Diciembre '!T168</f>
        <v>3</v>
      </c>
      <c r="U168" s="4">
        <f>+Enero!U168+Febrero!U168+MARZO!U168+'Abril '!U168+'Mayo '!U168+Junio!U168+Julio!U168+Agosto!U168+Septiembre!U168+'Octubre '!U168+Noviembre!U168+'Diciembre '!U168</f>
        <v>2</v>
      </c>
      <c r="V168" s="4">
        <f>+Enero!V168+Febrero!V168+MARZO!V168+'Abril '!V168+'Mayo '!V168+Junio!V168+Julio!V168+Agosto!V168+Septiembre!V168+'Octubre '!V168+Noviembre!V168+'Diciembre '!V168</f>
        <v>7</v>
      </c>
      <c r="W168" s="4">
        <f>+Enero!W168+Febrero!W168+MARZO!W168+'Abril '!W168+'Mayo '!W168+Junio!W168+Julio!W168+Agosto!W168+Septiembre!W168+'Octubre '!W168+Noviembre!W168+'Diciembre '!W168</f>
        <v>5</v>
      </c>
      <c r="X168" s="4">
        <f>+Enero!X168+Febrero!X168+MARZO!X168+'Abril '!X168+'Mayo '!X168+Junio!X168+Julio!X168+Agosto!X168+Septiembre!X168+'Octubre '!X168+Noviembre!X168+'Diciembre '!X168</f>
        <v>7</v>
      </c>
      <c r="Y168" s="4">
        <f>+Enero!Y168+Febrero!Y168+MARZO!Y168+'Abril '!Y168+'Mayo '!Y168+Junio!Y168+Julio!Y168+Agosto!Y168+Septiembre!Y168+'Octubre '!Y168+Noviembre!Y168+'Diciembre '!Y168</f>
        <v>8</v>
      </c>
      <c r="Z168" s="4">
        <f>+Enero!Z168+Febrero!Z168+MARZO!Z168+'Abril '!Z168+'Mayo '!Z168+Junio!Z168+Julio!Z168+Agosto!Z168+Septiembre!Z168+'Octubre '!Z168+Noviembre!Z168+'Diciembre '!Z168</f>
        <v>16</v>
      </c>
      <c r="AA168" s="4">
        <f>+Enero!AA168+Febrero!AA168+MARZO!AA168+'Abril '!AA168+'Mayo '!AA168+Junio!AA168+Julio!AA168+Agosto!AA168+Septiembre!AA168+'Octubre '!AA168+Noviembre!AA168+'Diciembre '!AA168</f>
        <v>14</v>
      </c>
      <c r="AB168" s="4">
        <f>+Enero!AB168+Febrero!AB168+MARZO!AB168+'Abril '!AB168+'Mayo '!AB168+Junio!AB168+Julio!AB168+Agosto!AB168+Septiembre!AB168+'Octubre '!AB168+Noviembre!AB168+'Diciembre '!AB168</f>
        <v>10</v>
      </c>
      <c r="AC168" s="4">
        <f>+Enero!AC168+Febrero!AC168+MARZO!AC168+'Abril '!AC168+'Mayo '!AC168+Junio!AC168+Julio!AC168+Agosto!AC168+Septiembre!AC168+'Octubre '!AC168+Noviembre!AC168+'Diciembre '!AC168</f>
        <v>14</v>
      </c>
      <c r="AD168" s="4">
        <f>+Enero!AD168+Febrero!AD168+MARZO!AD168+'Abril '!AD168+'Mayo '!AD168+Junio!AD168+Julio!AD168+Agosto!AD168+Septiembre!AD168+'Octubre '!AD168+Noviembre!AD168+'Diciembre '!AD168</f>
        <v>18</v>
      </c>
      <c r="AE168" s="4">
        <f>+Enero!AE168+Febrero!AE168+MARZO!AE168+'Abril '!AE168+'Mayo '!AE168+Junio!AE168+Julio!AE168+Agosto!AE168+Septiembre!AE168+'Octubre '!AE168+Noviembre!AE168+'Diciembre '!AE168</f>
        <v>10</v>
      </c>
      <c r="AF168" s="4">
        <f>+Enero!AF168+Febrero!AF168+MARZO!AF168+'Abril '!AF168+'Mayo '!AF168+Junio!AF168+Julio!AF168+Agosto!AF168+Septiembre!AF168+'Octubre '!AF168+Noviembre!AF168+'Diciembre '!AF168</f>
        <v>32</v>
      </c>
      <c r="AG168" s="4">
        <f>+Enero!AG168+Febrero!AG168+MARZO!AG168+'Abril '!AG168+'Mayo '!AG168+Junio!AG168+Julio!AG168+Agosto!AG168+Septiembre!AG168+'Octubre '!AG168+Noviembre!AG168+'Diciembre '!AG168</f>
        <v>30</v>
      </c>
      <c r="AH168" s="4">
        <f>+Enero!AH168+Febrero!AH168+MARZO!AH168+'Abril '!AH168+'Mayo '!AH168+Junio!AH168+Julio!AH168+Agosto!AH168+Septiembre!AH168+'Octubre '!AH168+Noviembre!AH168+'Diciembre '!AH168</f>
        <v>26</v>
      </c>
      <c r="AI168" s="4">
        <f>+Enero!AI168+Febrero!AI168+MARZO!AI168+'Abril '!AI168+'Mayo '!AI168+Junio!AI168+Julio!AI168+Agosto!AI168+Septiembre!AI168+'Octubre '!AI168+Noviembre!AI168+'Diciembre '!AI168</f>
        <v>34</v>
      </c>
      <c r="AJ168" s="4">
        <f>+Enero!AJ168+Febrero!AJ168+MARZO!AJ168+'Abril '!AJ168+'Mayo '!AJ168+Junio!AJ168+Julio!AJ168+Agosto!AJ168+Septiembre!AJ168+'Octubre '!AJ168+Noviembre!AJ168+'Diciembre '!AJ168</f>
        <v>38</v>
      </c>
      <c r="AK168" s="4">
        <f>+Enero!AK168+Febrero!AK168+MARZO!AK168+'Abril '!AK168+'Mayo '!AK168+Junio!AK168+Julio!AK168+Agosto!AK168+Septiembre!AK168+'Octubre '!AK168+Noviembre!AK168+'Diciembre '!AK168</f>
        <v>38</v>
      </c>
      <c r="AL168" s="4">
        <f>+Enero!AL168+Febrero!AL168+MARZO!AL168+'Abril '!AL168+'Mayo '!AL168+Junio!AL168+Julio!AL168+Agosto!AL168+Septiembre!AL168+'Octubre '!AL168+Noviembre!AL168+'Diciembre '!AL168</f>
        <v>31</v>
      </c>
      <c r="AM168" s="4">
        <f>+Enero!AM168+Febrero!AM168+MARZO!AM168+'Abril '!AM168+'Mayo '!AM168+Junio!AM168+Julio!AM168+Agosto!AM168+Septiembre!AM168+'Octubre '!AM168+Noviembre!AM168+'Diciembre '!AM168</f>
        <v>37</v>
      </c>
      <c r="AN168" s="4">
        <f>+Enero!AN168+Febrero!AN168+MARZO!AN168+'Abril '!AN168+'Mayo '!AN168+Junio!AN168+Julio!AN168+Agosto!AN168+Septiembre!AN168+'Octubre '!AN168+Noviembre!AN168+'Diciembre '!AN168</f>
        <v>35</v>
      </c>
      <c r="AO168" s="4">
        <f>+Enero!AO168+Febrero!AO168+MARZO!AO168+'Abril '!AO168+'Mayo '!AO168+Junio!AO168+Julio!AO168+Agosto!AO168+Septiembre!AO168+'Octubre '!AO168+Noviembre!AO168+'Diciembre '!AO168</f>
        <v>55</v>
      </c>
      <c r="AP168" s="4">
        <f>+Enero!AP168+Febrero!AP168+MARZO!AP168+'Abril '!AP168+'Mayo '!AP168+Junio!AP168+Julio!AP168+Agosto!AP168+Septiembre!AP168+'Octubre '!AP168+Noviembre!AP168+'Diciembre '!AP168</f>
        <v>60</v>
      </c>
      <c r="AQ168" s="4">
        <f>+Enero!AQ168+Febrero!AQ168+MARZO!AQ168+'Abril '!AQ168+'Mayo '!AQ168+Junio!AQ168+Julio!AQ168+Agosto!AQ168+Septiembre!AQ168+'Octubre '!AQ168+Noviembre!AQ168+'Diciembre '!AQ168</f>
        <v>144</v>
      </c>
      <c r="AR168" s="4">
        <f>+Enero!AR168+Febrero!AR168+MARZO!AR168+'Abril '!AR168+'Mayo '!AR168+Junio!AR168+Julio!AR168+Agosto!AR168+Septiembre!AR168+'Octubre '!AR168+Noviembre!AR168+'Diciembre '!AR168</f>
        <v>100</v>
      </c>
      <c r="AS168" s="4">
        <f>+Enero!AS168+Febrero!AS168+MARZO!AS168+'Abril '!AS168+'Mayo '!AS168+Junio!AS168+Julio!AS168+Agosto!AS168+Septiembre!AS168+'Octubre '!AS168+Noviembre!AS168+'Diciembre '!AS168</f>
        <v>342</v>
      </c>
      <c r="AT168" s="315"/>
      <c r="CA168" s="194" t="str">
        <f t="shared" si="9"/>
        <v/>
      </c>
      <c r="CG168" s="194">
        <f t="shared" si="10"/>
        <v>0</v>
      </c>
    </row>
    <row r="169" spans="1:85" x14ac:dyDescent="0.2">
      <c r="A169" s="320" t="s">
        <v>98</v>
      </c>
      <c r="B169" s="261">
        <f t="shared" ref="B169:AS169" si="11">SUM(B170:B174)</f>
        <v>961</v>
      </c>
      <c r="C169" s="262">
        <f t="shared" si="11"/>
        <v>420</v>
      </c>
      <c r="D169" s="302">
        <f t="shared" si="11"/>
        <v>541</v>
      </c>
      <c r="E169" s="342">
        <f t="shared" si="11"/>
        <v>49</v>
      </c>
      <c r="F169" s="321">
        <f t="shared" si="11"/>
        <v>30</v>
      </c>
      <c r="G169" s="321">
        <f t="shared" si="11"/>
        <v>12</v>
      </c>
      <c r="H169" s="227">
        <f t="shared" si="11"/>
        <v>12</v>
      </c>
      <c r="I169" s="225">
        <f t="shared" si="11"/>
        <v>14</v>
      </c>
      <c r="J169" s="227">
        <f t="shared" si="11"/>
        <v>10</v>
      </c>
      <c r="K169" s="225">
        <f t="shared" si="11"/>
        <v>5</v>
      </c>
      <c r="L169" s="227">
        <f t="shared" si="11"/>
        <v>12</v>
      </c>
      <c r="M169" s="225">
        <f t="shared" si="11"/>
        <v>10</v>
      </c>
      <c r="N169" s="227">
        <f t="shared" si="11"/>
        <v>15</v>
      </c>
      <c r="O169" s="225">
        <f t="shared" si="11"/>
        <v>11</v>
      </c>
      <c r="P169" s="227">
        <f t="shared" si="11"/>
        <v>14</v>
      </c>
      <c r="Q169" s="225">
        <f t="shared" si="11"/>
        <v>2</v>
      </c>
      <c r="R169" s="227">
        <f t="shared" si="11"/>
        <v>3</v>
      </c>
      <c r="S169" s="225">
        <f t="shared" si="11"/>
        <v>8</v>
      </c>
      <c r="T169" s="227">
        <f t="shared" si="11"/>
        <v>2</v>
      </c>
      <c r="U169" s="225">
        <f t="shared" si="11"/>
        <v>6</v>
      </c>
      <c r="V169" s="227">
        <f t="shared" si="11"/>
        <v>9</v>
      </c>
      <c r="W169" s="225">
        <f t="shared" si="11"/>
        <v>6</v>
      </c>
      <c r="X169" s="227">
        <f t="shared" si="11"/>
        <v>11</v>
      </c>
      <c r="Y169" s="225">
        <f t="shared" si="11"/>
        <v>13</v>
      </c>
      <c r="Z169" s="227">
        <f t="shared" si="11"/>
        <v>20</v>
      </c>
      <c r="AA169" s="225">
        <f t="shared" si="11"/>
        <v>13</v>
      </c>
      <c r="AB169" s="227">
        <f t="shared" si="11"/>
        <v>24</v>
      </c>
      <c r="AC169" s="225">
        <f t="shared" si="11"/>
        <v>25</v>
      </c>
      <c r="AD169" s="227">
        <f t="shared" si="11"/>
        <v>45</v>
      </c>
      <c r="AE169" s="225">
        <f t="shared" si="11"/>
        <v>16</v>
      </c>
      <c r="AF169" s="227">
        <f t="shared" si="11"/>
        <v>58</v>
      </c>
      <c r="AG169" s="225">
        <f t="shared" si="11"/>
        <v>31</v>
      </c>
      <c r="AH169" s="227">
        <f t="shared" si="11"/>
        <v>35</v>
      </c>
      <c r="AI169" s="225">
        <f t="shared" si="11"/>
        <v>45</v>
      </c>
      <c r="AJ169" s="227">
        <f t="shared" si="11"/>
        <v>61</v>
      </c>
      <c r="AK169" s="225">
        <f t="shared" si="11"/>
        <v>48</v>
      </c>
      <c r="AL169" s="227">
        <f t="shared" si="11"/>
        <v>52</v>
      </c>
      <c r="AM169" s="225">
        <f t="shared" si="11"/>
        <v>33</v>
      </c>
      <c r="AN169" s="227">
        <f t="shared" si="11"/>
        <v>39</v>
      </c>
      <c r="AO169" s="228">
        <f t="shared" si="11"/>
        <v>73</v>
      </c>
      <c r="AP169" s="343">
        <f t="shared" si="11"/>
        <v>89</v>
      </c>
      <c r="AQ169" s="332">
        <f t="shared" si="11"/>
        <v>534</v>
      </c>
      <c r="AR169" s="198">
        <f t="shared" si="11"/>
        <v>291</v>
      </c>
      <c r="AS169" s="226">
        <f t="shared" si="11"/>
        <v>742</v>
      </c>
      <c r="AT169" s="315"/>
    </row>
    <row r="170" spans="1:85" x14ac:dyDescent="0.2">
      <c r="A170" s="54" t="s">
        <v>38</v>
      </c>
      <c r="B170" s="322">
        <f>SUM(C170+D170)</f>
        <v>866</v>
      </c>
      <c r="C170" s="322">
        <f t="shared" ref="C170:D174" si="12">SUM(E170+G170+I170+K170+M170+O170+Q170+S170+U170+W170+Y170+AA170+AC170+AE170+AG170+AI170+AK170+AM170+AO170)</f>
        <v>378</v>
      </c>
      <c r="D170" s="323">
        <f t="shared" si="12"/>
        <v>488</v>
      </c>
      <c r="E170" s="119">
        <f>+Enero!E170+Febrero!E170+MARZO!E170+'Abril '!E170+'Mayo '!E170+Junio!E170+Julio!E170+Agosto!E170+Septiembre!E170+'Octubre '!E170+Noviembre!E170+'Diciembre '!E170</f>
        <v>47</v>
      </c>
      <c r="F170" s="119">
        <f>+Enero!F170+Febrero!F170+MARZO!F170+'Abril '!F170+'Mayo '!F170+Junio!F170+Julio!F170+Agosto!F170+Septiembre!F170+'Octubre '!F170+Noviembre!F170+'Diciembre '!F170</f>
        <v>28</v>
      </c>
      <c r="G170" s="119">
        <f>+Enero!G170+Febrero!G170+MARZO!G170+'Abril '!G170+'Mayo '!G170+Junio!G170+Julio!G170+Agosto!G170+Septiembre!G170+'Octubre '!G170+Noviembre!G170+'Diciembre '!G170</f>
        <v>11</v>
      </c>
      <c r="H170" s="119">
        <f>+Enero!H170+Febrero!H170+MARZO!H170+'Abril '!H170+'Mayo '!H170+Junio!H170+Julio!H170+Agosto!H170+Septiembre!H170+'Octubre '!H170+Noviembre!H170+'Diciembre '!H170</f>
        <v>11</v>
      </c>
      <c r="I170" s="119">
        <f>+Enero!I170+Febrero!I170+MARZO!I170+'Abril '!I170+'Mayo '!I170+Junio!I170+Julio!I170+Agosto!I170+Septiembre!I170+'Octubre '!I170+Noviembre!I170+'Diciembre '!I170</f>
        <v>14</v>
      </c>
      <c r="J170" s="119">
        <f>+Enero!J170+Febrero!J170+MARZO!J170+'Abril '!J170+'Mayo '!J170+Junio!J170+Julio!J170+Agosto!J170+Septiembre!J170+'Octubre '!J170+Noviembre!J170+'Diciembre '!J170</f>
        <v>9</v>
      </c>
      <c r="K170" s="119">
        <f>+Enero!K170+Febrero!K170+MARZO!K170+'Abril '!K170+'Mayo '!K170+Junio!K170+Julio!K170+Agosto!K170+Septiembre!K170+'Octubre '!K170+Noviembre!K170+'Diciembre '!K170</f>
        <v>5</v>
      </c>
      <c r="L170" s="119">
        <f>+Enero!L170+Febrero!L170+MARZO!L170+'Abril '!L170+'Mayo '!L170+Junio!L170+Julio!L170+Agosto!L170+Septiembre!L170+'Octubre '!L170+Noviembre!L170+'Diciembre '!L170</f>
        <v>10</v>
      </c>
      <c r="M170" s="119">
        <f>+Enero!M170+Febrero!M170+MARZO!M170+'Abril '!M170+'Mayo '!M170+Junio!M170+Julio!M170+Agosto!M170+Septiembre!M170+'Octubre '!M170+Noviembre!M170+'Diciembre '!M170</f>
        <v>10</v>
      </c>
      <c r="N170" s="119">
        <f>+Enero!N170+Febrero!N170+MARZO!N170+'Abril '!N170+'Mayo '!N170+Junio!N170+Julio!N170+Agosto!N170+Septiembre!N170+'Octubre '!N170+Noviembre!N170+'Diciembre '!N170</f>
        <v>15</v>
      </c>
      <c r="O170" s="119">
        <f>+Enero!O170+Febrero!O170+MARZO!O170+'Abril '!O170+'Mayo '!O170+Junio!O170+Julio!O170+Agosto!O170+Septiembre!O170+'Octubre '!O170+Noviembre!O170+'Diciembre '!O170</f>
        <v>11</v>
      </c>
      <c r="P170" s="119">
        <f>+Enero!P170+Febrero!P170+MARZO!P170+'Abril '!P170+'Mayo '!P170+Junio!P170+Julio!P170+Agosto!P170+Septiembre!P170+'Octubre '!P170+Noviembre!P170+'Diciembre '!P170</f>
        <v>13</v>
      </c>
      <c r="Q170" s="119">
        <f>+Enero!Q170+Febrero!Q170+MARZO!Q170+'Abril '!Q170+'Mayo '!Q170+Junio!Q170+Julio!Q170+Agosto!Q170+Septiembre!Q170+'Octubre '!Q170+Noviembre!Q170+'Diciembre '!Q170</f>
        <v>2</v>
      </c>
      <c r="R170" s="119">
        <f>+Enero!R170+Febrero!R170+MARZO!R170+'Abril '!R170+'Mayo '!R170+Junio!R170+Julio!R170+Agosto!R170+Septiembre!R170+'Octubre '!R170+Noviembre!R170+'Diciembre '!R170</f>
        <v>3</v>
      </c>
      <c r="S170" s="119">
        <f>+Enero!S170+Febrero!S170+MARZO!S170+'Abril '!S170+'Mayo '!S170+Junio!S170+Julio!S170+Agosto!S170+Septiembre!S170+'Octubre '!S170+Noviembre!S170+'Diciembre '!S170</f>
        <v>8</v>
      </c>
      <c r="T170" s="119">
        <f>+Enero!T170+Febrero!T170+MARZO!T170+'Abril '!T170+'Mayo '!T170+Junio!T170+Julio!T170+Agosto!T170+Septiembre!T170+'Octubre '!T170+Noviembre!T170+'Diciembre '!T170</f>
        <v>2</v>
      </c>
      <c r="U170" s="119">
        <f>+Enero!U170+Febrero!U170+MARZO!U170+'Abril '!U170+'Mayo '!U170+Junio!U170+Julio!U170+Agosto!U170+Septiembre!U170+'Octubre '!U170+Noviembre!U170+'Diciembre '!U170</f>
        <v>6</v>
      </c>
      <c r="V170" s="119">
        <f>+Enero!V170+Febrero!V170+MARZO!V170+'Abril '!V170+'Mayo '!V170+Junio!V170+Julio!V170+Agosto!V170+Septiembre!V170+'Octubre '!V170+Noviembre!V170+'Diciembre '!V170</f>
        <v>8</v>
      </c>
      <c r="W170" s="119">
        <f>+Enero!W170+Febrero!W170+MARZO!W170+'Abril '!W170+'Mayo '!W170+Junio!W170+Julio!W170+Agosto!W170+Septiembre!W170+'Octubre '!W170+Noviembre!W170+'Diciembre '!W170</f>
        <v>6</v>
      </c>
      <c r="X170" s="119">
        <f>+Enero!X170+Febrero!X170+MARZO!X170+'Abril '!X170+'Mayo '!X170+Junio!X170+Julio!X170+Agosto!X170+Septiembre!X170+'Octubre '!X170+Noviembre!X170+'Diciembre '!X170</f>
        <v>11</v>
      </c>
      <c r="Y170" s="119">
        <f>+Enero!Y170+Febrero!Y170+MARZO!Y170+'Abril '!Y170+'Mayo '!Y170+Junio!Y170+Julio!Y170+Agosto!Y170+Septiembre!Y170+'Octubre '!Y170+Noviembre!Y170+'Diciembre '!Y170</f>
        <v>13</v>
      </c>
      <c r="Z170" s="119">
        <f>+Enero!Z170+Febrero!Z170+MARZO!Z170+'Abril '!Z170+'Mayo '!Z170+Junio!Z170+Julio!Z170+Agosto!Z170+Septiembre!Z170+'Octubre '!Z170+Noviembre!Z170+'Diciembre '!Z170</f>
        <v>20</v>
      </c>
      <c r="AA170" s="119">
        <f>+Enero!AA170+Febrero!AA170+MARZO!AA170+'Abril '!AA170+'Mayo '!AA170+Junio!AA170+Julio!AA170+Agosto!AA170+Septiembre!AA170+'Octubre '!AA170+Noviembre!AA170+'Diciembre '!AA170</f>
        <v>13</v>
      </c>
      <c r="AB170" s="119">
        <f>+Enero!AB170+Febrero!AB170+MARZO!AB170+'Abril '!AB170+'Mayo '!AB170+Junio!AB170+Julio!AB170+Agosto!AB170+Septiembre!AB170+'Octubre '!AB170+Noviembre!AB170+'Diciembre '!AB170</f>
        <v>24</v>
      </c>
      <c r="AC170" s="119">
        <f>+Enero!AC170+Febrero!AC170+MARZO!AC170+'Abril '!AC170+'Mayo '!AC170+Junio!AC170+Julio!AC170+Agosto!AC170+Septiembre!AC170+'Octubre '!AC170+Noviembre!AC170+'Diciembre '!AC170</f>
        <v>22</v>
      </c>
      <c r="AD170" s="119">
        <f>+Enero!AD170+Febrero!AD170+MARZO!AD170+'Abril '!AD170+'Mayo '!AD170+Junio!AD170+Julio!AD170+Agosto!AD170+Septiembre!AD170+'Octubre '!AD170+Noviembre!AD170+'Diciembre '!AD170</f>
        <v>44</v>
      </c>
      <c r="AE170" s="119">
        <f>+Enero!AE170+Febrero!AE170+MARZO!AE170+'Abril '!AE170+'Mayo '!AE170+Junio!AE170+Julio!AE170+Agosto!AE170+Septiembre!AE170+'Octubre '!AE170+Noviembre!AE170+'Diciembre '!AE170</f>
        <v>14</v>
      </c>
      <c r="AF170" s="119">
        <f>+Enero!AF170+Febrero!AF170+MARZO!AF170+'Abril '!AF170+'Mayo '!AF170+Junio!AF170+Julio!AF170+Agosto!AF170+Septiembre!AF170+'Octubre '!AF170+Noviembre!AF170+'Diciembre '!AF170</f>
        <v>57</v>
      </c>
      <c r="AG170" s="119">
        <f>+Enero!AG170+Febrero!AG170+MARZO!AG170+'Abril '!AG170+'Mayo '!AG170+Junio!AG170+Julio!AG170+Agosto!AG170+Septiembre!AG170+'Octubre '!AG170+Noviembre!AG170+'Diciembre '!AG170</f>
        <v>28</v>
      </c>
      <c r="AH170" s="119">
        <f>+Enero!AH170+Febrero!AH170+MARZO!AH170+'Abril '!AH170+'Mayo '!AH170+Junio!AH170+Julio!AH170+Agosto!AH170+Septiembre!AH170+'Octubre '!AH170+Noviembre!AH170+'Diciembre '!AH170</f>
        <v>29</v>
      </c>
      <c r="AI170" s="119">
        <f>+Enero!AI170+Febrero!AI170+MARZO!AI170+'Abril '!AI170+'Mayo '!AI170+Junio!AI170+Julio!AI170+Agosto!AI170+Septiembre!AI170+'Octubre '!AI170+Noviembre!AI170+'Diciembre '!AI170</f>
        <v>40</v>
      </c>
      <c r="AJ170" s="119">
        <f>+Enero!AJ170+Febrero!AJ170+MARZO!AJ170+'Abril '!AJ170+'Mayo '!AJ170+Junio!AJ170+Julio!AJ170+Agosto!AJ170+Septiembre!AJ170+'Octubre '!AJ170+Noviembre!AJ170+'Diciembre '!AJ170</f>
        <v>48</v>
      </c>
      <c r="AK170" s="119">
        <f>+Enero!AK170+Febrero!AK170+MARZO!AK170+'Abril '!AK170+'Mayo '!AK170+Junio!AK170+Julio!AK170+Agosto!AK170+Septiembre!AK170+'Octubre '!AK170+Noviembre!AK170+'Diciembre '!AK170</f>
        <v>42</v>
      </c>
      <c r="AL170" s="119">
        <f>+Enero!AL170+Febrero!AL170+MARZO!AL170+'Abril '!AL170+'Mayo '!AL170+Junio!AL170+Julio!AL170+Agosto!AL170+Septiembre!AL170+'Octubre '!AL170+Noviembre!AL170+'Diciembre '!AL170</f>
        <v>45</v>
      </c>
      <c r="AM170" s="119">
        <f>+Enero!AM170+Febrero!AM170+MARZO!AM170+'Abril '!AM170+'Mayo '!AM170+Junio!AM170+Julio!AM170+Agosto!AM170+Septiembre!AM170+'Octubre '!AM170+Noviembre!AM170+'Diciembre '!AM170</f>
        <v>30</v>
      </c>
      <c r="AN170" s="119">
        <f>+Enero!AN170+Febrero!AN170+MARZO!AN170+'Abril '!AN170+'Mayo '!AN170+Junio!AN170+Julio!AN170+Agosto!AN170+Septiembre!AN170+'Octubre '!AN170+Noviembre!AN170+'Diciembre '!AN170</f>
        <v>32</v>
      </c>
      <c r="AO170" s="119">
        <f>+Enero!AO170+Febrero!AO170+MARZO!AO170+'Abril '!AO170+'Mayo '!AO170+Junio!AO170+Julio!AO170+Agosto!AO170+Septiembre!AO170+'Octubre '!AO170+Noviembre!AO170+'Diciembre '!AO170</f>
        <v>56</v>
      </c>
      <c r="AP170" s="119">
        <f>+Enero!AP170+Febrero!AP170+MARZO!AP170+'Abril '!AP170+'Mayo '!AP170+Junio!AP170+Julio!AP170+Agosto!AP170+Septiembre!AP170+'Octubre '!AP170+Noviembre!AP170+'Diciembre '!AP170</f>
        <v>79</v>
      </c>
      <c r="AQ170" s="119">
        <f>+Enero!AQ170+Febrero!AQ170+MARZO!AQ170+'Abril '!AQ170+'Mayo '!AQ170+Junio!AQ170+Julio!AQ170+Agosto!AQ170+Septiembre!AQ170+'Octubre '!AQ170+Noviembre!AQ170+'Diciembre '!AQ170</f>
        <v>526</v>
      </c>
      <c r="AR170" s="119">
        <f>+Enero!AR170+Febrero!AR170+MARZO!AR170+'Abril '!AR170+'Mayo '!AR170+Junio!AR170+Julio!AR170+Agosto!AR170+Septiembre!AR170+'Octubre '!AR170+Noviembre!AR170+'Diciembre '!AR170</f>
        <v>208</v>
      </c>
      <c r="AS170" s="119">
        <f>+Enero!AS170+Febrero!AS170+MARZO!AS170+'Abril '!AS170+'Mayo '!AS170+Junio!AS170+Julio!AS170+Agosto!AS170+Septiembre!AS170+'Octubre '!AS170+Noviembre!AS170+'Diciembre '!AS170</f>
        <v>682</v>
      </c>
      <c r="AT170" s="315"/>
    </row>
    <row r="171" spans="1:85" x14ac:dyDescent="0.2">
      <c r="A171" s="55" t="s">
        <v>39</v>
      </c>
      <c r="B171" s="313">
        <f>SUM(C171+D171)</f>
        <v>3</v>
      </c>
      <c r="C171" s="313">
        <f t="shared" si="12"/>
        <v>1</v>
      </c>
      <c r="D171" s="314">
        <f t="shared" si="12"/>
        <v>2</v>
      </c>
      <c r="E171" s="119">
        <f>+Enero!E171+Febrero!E171+MARZO!E171+'Abril '!E171+'Mayo '!E171+Junio!E171+Julio!E171+Agosto!E171+Septiembre!E171+'Octubre '!E171+Noviembre!E171+'Diciembre '!E171</f>
        <v>0</v>
      </c>
      <c r="F171" s="119">
        <f>+Enero!F171+Febrero!F171+MARZO!F171+'Abril '!F171+'Mayo '!F171+Junio!F171+Julio!F171+Agosto!F171+Septiembre!F171+'Octubre '!F171+Noviembre!F171+'Diciembre '!F171</f>
        <v>0</v>
      </c>
      <c r="G171" s="119">
        <f>+Enero!G171+Febrero!G171+MARZO!G171+'Abril '!G171+'Mayo '!G171+Junio!G171+Julio!G171+Agosto!G171+Septiembre!G171+'Octubre '!G171+Noviembre!G171+'Diciembre '!G171</f>
        <v>0</v>
      </c>
      <c r="H171" s="119">
        <f>+Enero!H171+Febrero!H171+MARZO!H171+'Abril '!H171+'Mayo '!H171+Junio!H171+Julio!H171+Agosto!H171+Septiembre!H171+'Octubre '!H171+Noviembre!H171+'Diciembre '!H171</f>
        <v>0</v>
      </c>
      <c r="I171" s="119">
        <f>+Enero!I171+Febrero!I171+MARZO!I171+'Abril '!I171+'Mayo '!I171+Junio!I171+Julio!I171+Agosto!I171+Septiembre!I171+'Octubre '!I171+Noviembre!I171+'Diciembre '!I171</f>
        <v>0</v>
      </c>
      <c r="J171" s="119">
        <f>+Enero!J171+Febrero!J171+MARZO!J171+'Abril '!J171+'Mayo '!J171+Junio!J171+Julio!J171+Agosto!J171+Septiembre!J171+'Octubre '!J171+Noviembre!J171+'Diciembre '!J171</f>
        <v>0</v>
      </c>
      <c r="K171" s="119">
        <f>+Enero!K171+Febrero!K171+MARZO!K171+'Abril '!K171+'Mayo '!K171+Junio!K171+Julio!K171+Agosto!K171+Septiembre!K171+'Octubre '!K171+Noviembre!K171+'Diciembre '!K171</f>
        <v>0</v>
      </c>
      <c r="L171" s="119">
        <f>+Enero!L171+Febrero!L171+MARZO!L171+'Abril '!L171+'Mayo '!L171+Junio!L171+Julio!L171+Agosto!L171+Septiembre!L171+'Octubre '!L171+Noviembre!L171+'Diciembre '!L171</f>
        <v>0</v>
      </c>
      <c r="M171" s="119">
        <f>+Enero!M171+Febrero!M171+MARZO!M171+'Abril '!M171+'Mayo '!M171+Junio!M171+Julio!M171+Agosto!M171+Septiembre!M171+'Octubre '!M171+Noviembre!M171+'Diciembre '!M171</f>
        <v>0</v>
      </c>
      <c r="N171" s="119">
        <f>+Enero!N171+Febrero!N171+MARZO!N171+'Abril '!N171+'Mayo '!N171+Junio!N171+Julio!N171+Agosto!N171+Septiembre!N171+'Octubre '!N171+Noviembre!N171+'Diciembre '!N171</f>
        <v>0</v>
      </c>
      <c r="O171" s="119">
        <f>+Enero!O171+Febrero!O171+MARZO!O171+'Abril '!O171+'Mayo '!O171+Junio!O171+Julio!O171+Agosto!O171+Septiembre!O171+'Octubre '!O171+Noviembre!O171+'Diciembre '!O171</f>
        <v>0</v>
      </c>
      <c r="P171" s="119">
        <f>+Enero!P171+Febrero!P171+MARZO!P171+'Abril '!P171+'Mayo '!P171+Junio!P171+Julio!P171+Agosto!P171+Septiembre!P171+'Octubre '!P171+Noviembre!P171+'Diciembre '!P171</f>
        <v>1</v>
      </c>
      <c r="Q171" s="119">
        <f>+Enero!Q171+Febrero!Q171+MARZO!Q171+'Abril '!Q171+'Mayo '!Q171+Junio!Q171+Julio!Q171+Agosto!Q171+Septiembre!Q171+'Octubre '!Q171+Noviembre!Q171+'Diciembre '!Q171</f>
        <v>0</v>
      </c>
      <c r="R171" s="119">
        <f>+Enero!R171+Febrero!R171+MARZO!R171+'Abril '!R171+'Mayo '!R171+Junio!R171+Julio!R171+Agosto!R171+Septiembre!R171+'Octubre '!R171+Noviembre!R171+'Diciembre '!R171</f>
        <v>0</v>
      </c>
      <c r="S171" s="119">
        <f>+Enero!S171+Febrero!S171+MARZO!S171+'Abril '!S171+'Mayo '!S171+Junio!S171+Julio!S171+Agosto!S171+Septiembre!S171+'Octubre '!S171+Noviembre!S171+'Diciembre '!S171</f>
        <v>0</v>
      </c>
      <c r="T171" s="119">
        <f>+Enero!T171+Febrero!T171+MARZO!T171+'Abril '!T171+'Mayo '!T171+Junio!T171+Julio!T171+Agosto!T171+Septiembre!T171+'Octubre '!T171+Noviembre!T171+'Diciembre '!T171</f>
        <v>0</v>
      </c>
      <c r="U171" s="119">
        <f>+Enero!U171+Febrero!U171+MARZO!U171+'Abril '!U171+'Mayo '!U171+Junio!U171+Julio!U171+Agosto!U171+Septiembre!U171+'Octubre '!U171+Noviembre!U171+'Diciembre '!U171</f>
        <v>0</v>
      </c>
      <c r="V171" s="119">
        <f>+Enero!V171+Febrero!V171+MARZO!V171+'Abril '!V171+'Mayo '!V171+Junio!V171+Julio!V171+Agosto!V171+Septiembre!V171+'Octubre '!V171+Noviembre!V171+'Diciembre '!V171</f>
        <v>0</v>
      </c>
      <c r="W171" s="119">
        <f>+Enero!W171+Febrero!W171+MARZO!W171+'Abril '!W171+'Mayo '!W171+Junio!W171+Julio!W171+Agosto!W171+Septiembre!W171+'Octubre '!W171+Noviembre!W171+'Diciembre '!W171</f>
        <v>0</v>
      </c>
      <c r="X171" s="119">
        <f>+Enero!X171+Febrero!X171+MARZO!X171+'Abril '!X171+'Mayo '!X171+Junio!X171+Julio!X171+Agosto!X171+Septiembre!X171+'Octubre '!X171+Noviembre!X171+'Diciembre '!X171</f>
        <v>0</v>
      </c>
      <c r="Y171" s="119">
        <f>+Enero!Y171+Febrero!Y171+MARZO!Y171+'Abril '!Y171+'Mayo '!Y171+Junio!Y171+Julio!Y171+Agosto!Y171+Septiembre!Y171+'Octubre '!Y171+Noviembre!Y171+'Diciembre '!Y171</f>
        <v>0</v>
      </c>
      <c r="Z171" s="119">
        <f>+Enero!Z171+Febrero!Z171+MARZO!Z171+'Abril '!Z171+'Mayo '!Z171+Junio!Z171+Julio!Z171+Agosto!Z171+Septiembre!Z171+'Octubre '!Z171+Noviembre!Z171+'Diciembre '!Z171</f>
        <v>0</v>
      </c>
      <c r="AA171" s="119">
        <f>+Enero!AA171+Febrero!AA171+MARZO!AA171+'Abril '!AA171+'Mayo '!AA171+Junio!AA171+Julio!AA171+Agosto!AA171+Septiembre!AA171+'Octubre '!AA171+Noviembre!AA171+'Diciembre '!AA171</f>
        <v>0</v>
      </c>
      <c r="AB171" s="119">
        <f>+Enero!AB171+Febrero!AB171+MARZO!AB171+'Abril '!AB171+'Mayo '!AB171+Junio!AB171+Julio!AB171+Agosto!AB171+Septiembre!AB171+'Octubre '!AB171+Noviembre!AB171+'Diciembre '!AB171</f>
        <v>0</v>
      </c>
      <c r="AC171" s="119">
        <f>+Enero!AC171+Febrero!AC171+MARZO!AC171+'Abril '!AC171+'Mayo '!AC171+Junio!AC171+Julio!AC171+Agosto!AC171+Septiembre!AC171+'Octubre '!AC171+Noviembre!AC171+'Diciembre '!AC171</f>
        <v>0</v>
      </c>
      <c r="AD171" s="119">
        <f>+Enero!AD171+Febrero!AD171+MARZO!AD171+'Abril '!AD171+'Mayo '!AD171+Junio!AD171+Julio!AD171+Agosto!AD171+Septiembre!AD171+'Octubre '!AD171+Noviembre!AD171+'Diciembre '!AD171</f>
        <v>0</v>
      </c>
      <c r="AE171" s="119">
        <f>+Enero!AE171+Febrero!AE171+MARZO!AE171+'Abril '!AE171+'Mayo '!AE171+Junio!AE171+Julio!AE171+Agosto!AE171+Septiembre!AE171+'Octubre '!AE171+Noviembre!AE171+'Diciembre '!AE171</f>
        <v>0</v>
      </c>
      <c r="AF171" s="119">
        <f>+Enero!AF171+Febrero!AF171+MARZO!AF171+'Abril '!AF171+'Mayo '!AF171+Junio!AF171+Julio!AF171+Agosto!AF171+Septiembre!AF171+'Octubre '!AF171+Noviembre!AF171+'Diciembre '!AF171</f>
        <v>0</v>
      </c>
      <c r="AG171" s="119">
        <f>+Enero!AG171+Febrero!AG171+MARZO!AG171+'Abril '!AG171+'Mayo '!AG171+Junio!AG171+Julio!AG171+Agosto!AG171+Septiembre!AG171+'Octubre '!AG171+Noviembre!AG171+'Diciembre '!AG171</f>
        <v>0</v>
      </c>
      <c r="AH171" s="119">
        <f>+Enero!AH171+Febrero!AH171+MARZO!AH171+'Abril '!AH171+'Mayo '!AH171+Junio!AH171+Julio!AH171+Agosto!AH171+Septiembre!AH171+'Octubre '!AH171+Noviembre!AH171+'Diciembre '!AH171</f>
        <v>0</v>
      </c>
      <c r="AI171" s="119">
        <f>+Enero!AI171+Febrero!AI171+MARZO!AI171+'Abril '!AI171+'Mayo '!AI171+Junio!AI171+Julio!AI171+Agosto!AI171+Septiembre!AI171+'Octubre '!AI171+Noviembre!AI171+'Diciembre '!AI171</f>
        <v>0</v>
      </c>
      <c r="AJ171" s="119">
        <f>+Enero!AJ171+Febrero!AJ171+MARZO!AJ171+'Abril '!AJ171+'Mayo '!AJ171+Junio!AJ171+Julio!AJ171+Agosto!AJ171+Septiembre!AJ171+'Octubre '!AJ171+Noviembre!AJ171+'Diciembre '!AJ171</f>
        <v>0</v>
      </c>
      <c r="AK171" s="119">
        <f>+Enero!AK171+Febrero!AK171+MARZO!AK171+'Abril '!AK171+'Mayo '!AK171+Junio!AK171+Julio!AK171+Agosto!AK171+Septiembre!AK171+'Octubre '!AK171+Noviembre!AK171+'Diciembre '!AK171</f>
        <v>0</v>
      </c>
      <c r="AL171" s="119">
        <f>+Enero!AL171+Febrero!AL171+MARZO!AL171+'Abril '!AL171+'Mayo '!AL171+Junio!AL171+Julio!AL171+Agosto!AL171+Septiembre!AL171+'Octubre '!AL171+Noviembre!AL171+'Diciembre '!AL171</f>
        <v>0</v>
      </c>
      <c r="AM171" s="119">
        <f>+Enero!AM171+Febrero!AM171+MARZO!AM171+'Abril '!AM171+'Mayo '!AM171+Junio!AM171+Julio!AM171+Agosto!AM171+Septiembre!AM171+'Octubre '!AM171+Noviembre!AM171+'Diciembre '!AM171</f>
        <v>0</v>
      </c>
      <c r="AN171" s="119">
        <f>+Enero!AN171+Febrero!AN171+MARZO!AN171+'Abril '!AN171+'Mayo '!AN171+Junio!AN171+Julio!AN171+Agosto!AN171+Septiembre!AN171+'Octubre '!AN171+Noviembre!AN171+'Diciembre '!AN171</f>
        <v>1</v>
      </c>
      <c r="AO171" s="119">
        <f>+Enero!AO171+Febrero!AO171+MARZO!AO171+'Abril '!AO171+'Mayo '!AO171+Junio!AO171+Julio!AO171+Agosto!AO171+Septiembre!AO171+'Octubre '!AO171+Noviembre!AO171+'Diciembre '!AO171</f>
        <v>1</v>
      </c>
      <c r="AP171" s="119">
        <f>+Enero!AP171+Febrero!AP171+MARZO!AP171+'Abril '!AP171+'Mayo '!AP171+Junio!AP171+Julio!AP171+Agosto!AP171+Septiembre!AP171+'Octubre '!AP171+Noviembre!AP171+'Diciembre '!AP171</f>
        <v>0</v>
      </c>
      <c r="AQ171" s="119">
        <f>+Enero!AQ171+Febrero!AQ171+MARZO!AQ171+'Abril '!AQ171+'Mayo '!AQ171+Junio!AQ171+Julio!AQ171+Agosto!AQ171+Septiembre!AQ171+'Octubre '!AQ171+Noviembre!AQ171+'Diciembre '!AQ171</f>
        <v>1</v>
      </c>
      <c r="AR171" s="119">
        <f>+Enero!AR171+Febrero!AR171+MARZO!AR171+'Abril '!AR171+'Mayo '!AR171+Junio!AR171+Julio!AR171+Agosto!AR171+Septiembre!AR171+'Octubre '!AR171+Noviembre!AR171+'Diciembre '!AR171</f>
        <v>11</v>
      </c>
      <c r="AS171" s="119">
        <f>+Enero!AS171+Febrero!AS171+MARZO!AS171+'Abril '!AS171+'Mayo '!AS171+Junio!AS171+Julio!AS171+Agosto!AS171+Septiembre!AS171+'Octubre '!AS171+Noviembre!AS171+'Diciembre '!AS171</f>
        <v>2</v>
      </c>
      <c r="AT171" s="734"/>
    </row>
    <row r="172" spans="1:85" x14ac:dyDescent="0.2">
      <c r="A172" s="59" t="s">
        <v>40</v>
      </c>
      <c r="B172" s="313">
        <f>SUM(C172+D172)</f>
        <v>65</v>
      </c>
      <c r="C172" s="313">
        <f t="shared" si="12"/>
        <v>32</v>
      </c>
      <c r="D172" s="314">
        <f t="shared" si="12"/>
        <v>33</v>
      </c>
      <c r="E172" s="119">
        <f>+Enero!E172+Febrero!E172+MARZO!E172+'Abril '!E172+'Mayo '!E172+Junio!E172+Julio!E172+Agosto!E172+Septiembre!E172+'Octubre '!E172+Noviembre!E172+'Diciembre '!E172</f>
        <v>0</v>
      </c>
      <c r="F172" s="119">
        <f>+Enero!F172+Febrero!F172+MARZO!F172+'Abril '!F172+'Mayo '!F172+Junio!F172+Julio!F172+Agosto!F172+Septiembre!F172+'Octubre '!F172+Noviembre!F172+'Diciembre '!F172</f>
        <v>0</v>
      </c>
      <c r="G172" s="119">
        <f>+Enero!G172+Febrero!G172+MARZO!G172+'Abril '!G172+'Mayo '!G172+Junio!G172+Julio!G172+Agosto!G172+Septiembre!G172+'Octubre '!G172+Noviembre!G172+'Diciembre '!G172</f>
        <v>0</v>
      </c>
      <c r="H172" s="119">
        <f>+Enero!H172+Febrero!H172+MARZO!H172+'Abril '!H172+'Mayo '!H172+Junio!H172+Julio!H172+Agosto!H172+Septiembre!H172+'Octubre '!H172+Noviembre!H172+'Diciembre '!H172</f>
        <v>0</v>
      </c>
      <c r="I172" s="119">
        <f>+Enero!I172+Febrero!I172+MARZO!I172+'Abril '!I172+'Mayo '!I172+Junio!I172+Julio!I172+Agosto!I172+Septiembre!I172+'Octubre '!I172+Noviembre!I172+'Diciembre '!I172</f>
        <v>0</v>
      </c>
      <c r="J172" s="119">
        <f>+Enero!J172+Febrero!J172+MARZO!J172+'Abril '!J172+'Mayo '!J172+Junio!J172+Julio!J172+Agosto!J172+Septiembre!J172+'Octubre '!J172+Noviembre!J172+'Diciembre '!J172</f>
        <v>0</v>
      </c>
      <c r="K172" s="119">
        <f>+Enero!K172+Febrero!K172+MARZO!K172+'Abril '!K172+'Mayo '!K172+Junio!K172+Julio!K172+Agosto!K172+Septiembre!K172+'Octubre '!K172+Noviembre!K172+'Diciembre '!K172</f>
        <v>0</v>
      </c>
      <c r="L172" s="119">
        <f>+Enero!L172+Febrero!L172+MARZO!L172+'Abril '!L172+'Mayo '!L172+Junio!L172+Julio!L172+Agosto!L172+Septiembre!L172+'Octubre '!L172+Noviembre!L172+'Diciembre '!L172</f>
        <v>0</v>
      </c>
      <c r="M172" s="119">
        <f>+Enero!M172+Febrero!M172+MARZO!M172+'Abril '!M172+'Mayo '!M172+Junio!M172+Julio!M172+Agosto!M172+Septiembre!M172+'Octubre '!M172+Noviembre!M172+'Diciembre '!M172</f>
        <v>0</v>
      </c>
      <c r="N172" s="119">
        <f>+Enero!N172+Febrero!N172+MARZO!N172+'Abril '!N172+'Mayo '!N172+Junio!N172+Julio!N172+Agosto!N172+Septiembre!N172+'Octubre '!N172+Noviembre!N172+'Diciembre '!N172</f>
        <v>0</v>
      </c>
      <c r="O172" s="119">
        <f>+Enero!O172+Febrero!O172+MARZO!O172+'Abril '!O172+'Mayo '!O172+Junio!O172+Julio!O172+Agosto!O172+Septiembre!O172+'Octubre '!O172+Noviembre!O172+'Diciembre '!O172</f>
        <v>0</v>
      </c>
      <c r="P172" s="119">
        <f>+Enero!P172+Febrero!P172+MARZO!P172+'Abril '!P172+'Mayo '!P172+Junio!P172+Julio!P172+Agosto!P172+Septiembre!P172+'Octubre '!P172+Noviembre!P172+'Diciembre '!P172</f>
        <v>0</v>
      </c>
      <c r="Q172" s="119">
        <f>+Enero!Q172+Febrero!Q172+MARZO!Q172+'Abril '!Q172+'Mayo '!Q172+Junio!Q172+Julio!Q172+Agosto!Q172+Septiembre!Q172+'Octubre '!Q172+Noviembre!Q172+'Diciembre '!Q172</f>
        <v>0</v>
      </c>
      <c r="R172" s="119">
        <f>+Enero!R172+Febrero!R172+MARZO!R172+'Abril '!R172+'Mayo '!R172+Junio!R172+Julio!R172+Agosto!R172+Septiembre!R172+'Octubre '!R172+Noviembre!R172+'Diciembre '!R172</f>
        <v>0</v>
      </c>
      <c r="S172" s="119">
        <f>+Enero!S172+Febrero!S172+MARZO!S172+'Abril '!S172+'Mayo '!S172+Junio!S172+Julio!S172+Agosto!S172+Septiembre!S172+'Octubre '!S172+Noviembre!S172+'Diciembre '!S172</f>
        <v>0</v>
      </c>
      <c r="T172" s="119">
        <f>+Enero!T172+Febrero!T172+MARZO!T172+'Abril '!T172+'Mayo '!T172+Junio!T172+Julio!T172+Agosto!T172+Septiembre!T172+'Octubre '!T172+Noviembre!T172+'Diciembre '!T172</f>
        <v>0</v>
      </c>
      <c r="U172" s="119">
        <f>+Enero!U172+Febrero!U172+MARZO!U172+'Abril '!U172+'Mayo '!U172+Junio!U172+Julio!U172+Agosto!U172+Septiembre!U172+'Octubre '!U172+Noviembre!U172+'Diciembre '!U172</f>
        <v>0</v>
      </c>
      <c r="V172" s="119">
        <f>+Enero!V172+Febrero!V172+MARZO!V172+'Abril '!V172+'Mayo '!V172+Junio!V172+Julio!V172+Agosto!V172+Septiembre!V172+'Octubre '!V172+Noviembre!V172+'Diciembre '!V172</f>
        <v>1</v>
      </c>
      <c r="W172" s="119">
        <f>+Enero!W172+Febrero!W172+MARZO!W172+'Abril '!W172+'Mayo '!W172+Junio!W172+Julio!W172+Agosto!W172+Septiembre!W172+'Octubre '!W172+Noviembre!W172+'Diciembre '!W172</f>
        <v>0</v>
      </c>
      <c r="X172" s="119">
        <f>+Enero!X172+Febrero!X172+MARZO!X172+'Abril '!X172+'Mayo '!X172+Junio!X172+Julio!X172+Agosto!X172+Septiembre!X172+'Octubre '!X172+Noviembre!X172+'Diciembre '!X172</f>
        <v>0</v>
      </c>
      <c r="Y172" s="119">
        <f>+Enero!Y172+Febrero!Y172+MARZO!Y172+'Abril '!Y172+'Mayo '!Y172+Junio!Y172+Julio!Y172+Agosto!Y172+Septiembre!Y172+'Octubre '!Y172+Noviembre!Y172+'Diciembre '!Y172</f>
        <v>0</v>
      </c>
      <c r="Z172" s="119">
        <f>+Enero!Z172+Febrero!Z172+MARZO!Z172+'Abril '!Z172+'Mayo '!Z172+Junio!Z172+Julio!Z172+Agosto!Z172+Septiembre!Z172+'Octubre '!Z172+Noviembre!Z172+'Diciembre '!Z172</f>
        <v>0</v>
      </c>
      <c r="AA172" s="119">
        <f>+Enero!AA172+Febrero!AA172+MARZO!AA172+'Abril '!AA172+'Mayo '!AA172+Junio!AA172+Julio!AA172+Agosto!AA172+Septiembre!AA172+'Octubre '!AA172+Noviembre!AA172+'Diciembre '!AA172</f>
        <v>0</v>
      </c>
      <c r="AB172" s="119">
        <f>+Enero!AB172+Febrero!AB172+MARZO!AB172+'Abril '!AB172+'Mayo '!AB172+Junio!AB172+Julio!AB172+Agosto!AB172+Septiembre!AB172+'Octubre '!AB172+Noviembre!AB172+'Diciembre '!AB172</f>
        <v>0</v>
      </c>
      <c r="AC172" s="119">
        <f>+Enero!AC172+Febrero!AC172+MARZO!AC172+'Abril '!AC172+'Mayo '!AC172+Junio!AC172+Julio!AC172+Agosto!AC172+Septiembre!AC172+'Octubre '!AC172+Noviembre!AC172+'Diciembre '!AC172</f>
        <v>3</v>
      </c>
      <c r="AD172" s="119">
        <f>+Enero!AD172+Febrero!AD172+MARZO!AD172+'Abril '!AD172+'Mayo '!AD172+Junio!AD172+Julio!AD172+Agosto!AD172+Septiembre!AD172+'Octubre '!AD172+Noviembre!AD172+'Diciembre '!AD172</f>
        <v>0</v>
      </c>
      <c r="AE172" s="119">
        <f>+Enero!AE172+Febrero!AE172+MARZO!AE172+'Abril '!AE172+'Mayo '!AE172+Junio!AE172+Julio!AE172+Agosto!AE172+Septiembre!AE172+'Octubre '!AE172+Noviembre!AE172+'Diciembre '!AE172</f>
        <v>2</v>
      </c>
      <c r="AF172" s="119">
        <f>+Enero!AF172+Febrero!AF172+MARZO!AF172+'Abril '!AF172+'Mayo '!AF172+Junio!AF172+Julio!AF172+Agosto!AF172+Septiembre!AF172+'Octubre '!AF172+Noviembre!AF172+'Diciembre '!AF172</f>
        <v>1</v>
      </c>
      <c r="AG172" s="119">
        <f>+Enero!AG172+Febrero!AG172+MARZO!AG172+'Abril '!AG172+'Mayo '!AG172+Junio!AG172+Julio!AG172+Agosto!AG172+Septiembre!AG172+'Octubre '!AG172+Noviembre!AG172+'Diciembre '!AG172</f>
        <v>2</v>
      </c>
      <c r="AH172" s="119">
        <f>+Enero!AH172+Febrero!AH172+MARZO!AH172+'Abril '!AH172+'Mayo '!AH172+Junio!AH172+Julio!AH172+Agosto!AH172+Septiembre!AH172+'Octubre '!AH172+Noviembre!AH172+'Diciembre '!AH172</f>
        <v>4</v>
      </c>
      <c r="AI172" s="119">
        <f>+Enero!AI172+Febrero!AI172+MARZO!AI172+'Abril '!AI172+'Mayo '!AI172+Junio!AI172+Julio!AI172+Agosto!AI172+Septiembre!AI172+'Octubre '!AI172+Noviembre!AI172+'Diciembre '!AI172</f>
        <v>4</v>
      </c>
      <c r="AJ172" s="119">
        <f>+Enero!AJ172+Febrero!AJ172+MARZO!AJ172+'Abril '!AJ172+'Mayo '!AJ172+Junio!AJ172+Julio!AJ172+Agosto!AJ172+Septiembre!AJ172+'Octubre '!AJ172+Noviembre!AJ172+'Diciembre '!AJ172</f>
        <v>7</v>
      </c>
      <c r="AK172" s="119">
        <f>+Enero!AK172+Febrero!AK172+MARZO!AK172+'Abril '!AK172+'Mayo '!AK172+Junio!AK172+Julio!AK172+Agosto!AK172+Septiembre!AK172+'Octubre '!AK172+Noviembre!AK172+'Diciembre '!AK172</f>
        <v>6</v>
      </c>
      <c r="AL172" s="119">
        <f>+Enero!AL172+Febrero!AL172+MARZO!AL172+'Abril '!AL172+'Mayo '!AL172+Junio!AL172+Julio!AL172+Agosto!AL172+Septiembre!AL172+'Octubre '!AL172+Noviembre!AL172+'Diciembre '!AL172</f>
        <v>5</v>
      </c>
      <c r="AM172" s="119">
        <f>+Enero!AM172+Febrero!AM172+MARZO!AM172+'Abril '!AM172+'Mayo '!AM172+Junio!AM172+Julio!AM172+Agosto!AM172+Septiembre!AM172+'Octubre '!AM172+Noviembre!AM172+'Diciembre '!AM172</f>
        <v>1</v>
      </c>
      <c r="AN172" s="119">
        <f>+Enero!AN172+Febrero!AN172+MARZO!AN172+'Abril '!AN172+'Mayo '!AN172+Junio!AN172+Julio!AN172+Agosto!AN172+Septiembre!AN172+'Octubre '!AN172+Noviembre!AN172+'Diciembre '!AN172</f>
        <v>6</v>
      </c>
      <c r="AO172" s="119">
        <f>+Enero!AO172+Febrero!AO172+MARZO!AO172+'Abril '!AO172+'Mayo '!AO172+Junio!AO172+Julio!AO172+Agosto!AO172+Septiembre!AO172+'Octubre '!AO172+Noviembre!AO172+'Diciembre '!AO172</f>
        <v>14</v>
      </c>
      <c r="AP172" s="119">
        <f>+Enero!AP172+Febrero!AP172+MARZO!AP172+'Abril '!AP172+'Mayo '!AP172+Junio!AP172+Julio!AP172+Agosto!AP172+Septiembre!AP172+'Octubre '!AP172+Noviembre!AP172+'Diciembre '!AP172</f>
        <v>9</v>
      </c>
      <c r="AQ172" s="119">
        <f>+Enero!AQ172+Febrero!AQ172+MARZO!AQ172+'Abril '!AQ172+'Mayo '!AQ172+Junio!AQ172+Julio!AQ172+Agosto!AQ172+Septiembre!AQ172+'Octubre '!AQ172+Noviembre!AQ172+'Diciembre '!AQ172</f>
        <v>7</v>
      </c>
      <c r="AR172" s="119">
        <f>+Enero!AR172+Febrero!AR172+MARZO!AR172+'Abril '!AR172+'Mayo '!AR172+Junio!AR172+Julio!AR172+Agosto!AR172+Septiembre!AR172+'Octubre '!AR172+Noviembre!AR172+'Diciembre '!AR172</f>
        <v>51</v>
      </c>
      <c r="AS172" s="119">
        <f>+Enero!AS172+Febrero!AS172+MARZO!AS172+'Abril '!AS172+'Mayo '!AS172+Junio!AS172+Julio!AS172+Agosto!AS172+Septiembre!AS172+'Octubre '!AS172+Noviembre!AS172+'Diciembre '!AS172</f>
        <v>52</v>
      </c>
      <c r="AT172" s="315"/>
    </row>
    <row r="173" spans="1:85" x14ac:dyDescent="0.2">
      <c r="A173" s="325" t="s">
        <v>86</v>
      </c>
      <c r="B173" s="313">
        <f>SUM(C173+D173)</f>
        <v>0</v>
      </c>
      <c r="C173" s="313">
        <f t="shared" si="12"/>
        <v>0</v>
      </c>
      <c r="D173" s="326">
        <f t="shared" si="12"/>
        <v>0</v>
      </c>
      <c r="E173" s="119">
        <f>+Enero!E173+Febrero!E173+MARZO!E173+'Abril '!E173+'Mayo '!E173+Junio!E173+Julio!E173+Agosto!E173+Septiembre!E173+'Octubre '!E173+Noviembre!E173+'Diciembre '!E173</f>
        <v>0</v>
      </c>
      <c r="F173" s="119">
        <f>+Enero!F173+Febrero!F173+MARZO!F173+'Abril '!F173+'Mayo '!F173+Junio!F173+Julio!F173+Agosto!F173+Septiembre!F173+'Octubre '!F173+Noviembre!F173+'Diciembre '!F173</f>
        <v>0</v>
      </c>
      <c r="G173" s="119">
        <f>+Enero!G173+Febrero!G173+MARZO!G173+'Abril '!G173+'Mayo '!G173+Junio!G173+Julio!G173+Agosto!G173+Septiembre!G173+'Octubre '!G173+Noviembre!G173+'Diciembre '!G173</f>
        <v>0</v>
      </c>
      <c r="H173" s="119">
        <f>+Enero!H173+Febrero!H173+MARZO!H173+'Abril '!H173+'Mayo '!H173+Junio!H173+Julio!H173+Agosto!H173+Septiembre!H173+'Octubre '!H173+Noviembre!H173+'Diciembre '!H173</f>
        <v>0</v>
      </c>
      <c r="I173" s="119">
        <f>+Enero!I173+Febrero!I173+MARZO!I173+'Abril '!I173+'Mayo '!I173+Junio!I173+Julio!I173+Agosto!I173+Septiembre!I173+'Octubre '!I173+Noviembre!I173+'Diciembre '!I173</f>
        <v>0</v>
      </c>
      <c r="J173" s="119">
        <f>+Enero!J173+Febrero!J173+MARZO!J173+'Abril '!J173+'Mayo '!J173+Junio!J173+Julio!J173+Agosto!J173+Septiembre!J173+'Octubre '!J173+Noviembre!J173+'Diciembre '!J173</f>
        <v>0</v>
      </c>
      <c r="K173" s="119">
        <f>+Enero!K173+Febrero!K173+MARZO!K173+'Abril '!K173+'Mayo '!K173+Junio!K173+Julio!K173+Agosto!K173+Septiembre!K173+'Octubre '!K173+Noviembre!K173+'Diciembre '!K173</f>
        <v>0</v>
      </c>
      <c r="L173" s="119">
        <f>+Enero!L173+Febrero!L173+MARZO!L173+'Abril '!L173+'Mayo '!L173+Junio!L173+Julio!L173+Agosto!L173+Septiembre!L173+'Octubre '!L173+Noviembre!L173+'Diciembre '!L173</f>
        <v>0</v>
      </c>
      <c r="M173" s="119">
        <f>+Enero!M173+Febrero!M173+MARZO!M173+'Abril '!M173+'Mayo '!M173+Junio!M173+Julio!M173+Agosto!M173+Septiembre!M173+'Octubre '!M173+Noviembre!M173+'Diciembre '!M173</f>
        <v>0</v>
      </c>
      <c r="N173" s="119">
        <f>+Enero!N173+Febrero!N173+MARZO!N173+'Abril '!N173+'Mayo '!N173+Junio!N173+Julio!N173+Agosto!N173+Septiembre!N173+'Octubre '!N173+Noviembre!N173+'Diciembre '!N173</f>
        <v>0</v>
      </c>
      <c r="O173" s="119">
        <f>+Enero!O173+Febrero!O173+MARZO!O173+'Abril '!O173+'Mayo '!O173+Junio!O173+Julio!O173+Agosto!O173+Septiembre!O173+'Octubre '!O173+Noviembre!O173+'Diciembre '!O173</f>
        <v>0</v>
      </c>
      <c r="P173" s="119">
        <f>+Enero!P173+Febrero!P173+MARZO!P173+'Abril '!P173+'Mayo '!P173+Junio!P173+Julio!P173+Agosto!P173+Septiembre!P173+'Octubre '!P173+Noviembre!P173+'Diciembre '!P173</f>
        <v>0</v>
      </c>
      <c r="Q173" s="119">
        <f>+Enero!Q173+Febrero!Q173+MARZO!Q173+'Abril '!Q173+'Mayo '!Q173+Junio!Q173+Julio!Q173+Agosto!Q173+Septiembre!Q173+'Octubre '!Q173+Noviembre!Q173+'Diciembre '!Q173</f>
        <v>0</v>
      </c>
      <c r="R173" s="119">
        <f>+Enero!R173+Febrero!R173+MARZO!R173+'Abril '!R173+'Mayo '!R173+Junio!R173+Julio!R173+Agosto!R173+Septiembre!R173+'Octubre '!R173+Noviembre!R173+'Diciembre '!R173</f>
        <v>0</v>
      </c>
      <c r="S173" s="119">
        <f>+Enero!S173+Febrero!S173+MARZO!S173+'Abril '!S173+'Mayo '!S173+Junio!S173+Julio!S173+Agosto!S173+Septiembre!S173+'Octubre '!S173+Noviembre!S173+'Diciembre '!S173</f>
        <v>0</v>
      </c>
      <c r="T173" s="119">
        <f>+Enero!T173+Febrero!T173+MARZO!T173+'Abril '!T173+'Mayo '!T173+Junio!T173+Julio!T173+Agosto!T173+Septiembre!T173+'Octubre '!T173+Noviembre!T173+'Diciembre '!T173</f>
        <v>0</v>
      </c>
      <c r="U173" s="119">
        <f>+Enero!U173+Febrero!U173+MARZO!U173+'Abril '!U173+'Mayo '!U173+Junio!U173+Julio!U173+Agosto!U173+Septiembre!U173+'Octubre '!U173+Noviembre!U173+'Diciembre '!U173</f>
        <v>0</v>
      </c>
      <c r="V173" s="119">
        <f>+Enero!V173+Febrero!V173+MARZO!V173+'Abril '!V173+'Mayo '!V173+Junio!V173+Julio!V173+Agosto!V173+Septiembre!V173+'Octubre '!V173+Noviembre!V173+'Diciembre '!V173</f>
        <v>0</v>
      </c>
      <c r="W173" s="119">
        <f>+Enero!W173+Febrero!W173+MARZO!W173+'Abril '!W173+'Mayo '!W173+Junio!W173+Julio!W173+Agosto!W173+Septiembre!W173+'Octubre '!W173+Noviembre!W173+'Diciembre '!W173</f>
        <v>0</v>
      </c>
      <c r="X173" s="119">
        <f>+Enero!X173+Febrero!X173+MARZO!X173+'Abril '!X173+'Mayo '!X173+Junio!X173+Julio!X173+Agosto!X173+Septiembre!X173+'Octubre '!X173+Noviembre!X173+'Diciembre '!X173</f>
        <v>0</v>
      </c>
      <c r="Y173" s="119">
        <f>+Enero!Y173+Febrero!Y173+MARZO!Y173+'Abril '!Y173+'Mayo '!Y173+Junio!Y173+Julio!Y173+Agosto!Y173+Septiembre!Y173+'Octubre '!Y173+Noviembre!Y173+'Diciembre '!Y173</f>
        <v>0</v>
      </c>
      <c r="Z173" s="119">
        <f>+Enero!Z173+Febrero!Z173+MARZO!Z173+'Abril '!Z173+'Mayo '!Z173+Junio!Z173+Julio!Z173+Agosto!Z173+Septiembre!Z173+'Octubre '!Z173+Noviembre!Z173+'Diciembre '!Z173</f>
        <v>0</v>
      </c>
      <c r="AA173" s="119">
        <f>+Enero!AA173+Febrero!AA173+MARZO!AA173+'Abril '!AA173+'Mayo '!AA173+Junio!AA173+Julio!AA173+Agosto!AA173+Septiembre!AA173+'Octubre '!AA173+Noviembre!AA173+'Diciembre '!AA173</f>
        <v>0</v>
      </c>
      <c r="AB173" s="119">
        <f>+Enero!AB173+Febrero!AB173+MARZO!AB173+'Abril '!AB173+'Mayo '!AB173+Junio!AB173+Julio!AB173+Agosto!AB173+Septiembre!AB173+'Octubre '!AB173+Noviembre!AB173+'Diciembre '!AB173</f>
        <v>0</v>
      </c>
      <c r="AC173" s="119">
        <f>+Enero!AC173+Febrero!AC173+MARZO!AC173+'Abril '!AC173+'Mayo '!AC173+Junio!AC173+Julio!AC173+Agosto!AC173+Septiembre!AC173+'Octubre '!AC173+Noviembre!AC173+'Diciembre '!AC173</f>
        <v>0</v>
      </c>
      <c r="AD173" s="119">
        <f>+Enero!AD173+Febrero!AD173+MARZO!AD173+'Abril '!AD173+'Mayo '!AD173+Junio!AD173+Julio!AD173+Agosto!AD173+Septiembre!AD173+'Octubre '!AD173+Noviembre!AD173+'Diciembre '!AD173</f>
        <v>0</v>
      </c>
      <c r="AE173" s="119">
        <f>+Enero!AE173+Febrero!AE173+MARZO!AE173+'Abril '!AE173+'Mayo '!AE173+Junio!AE173+Julio!AE173+Agosto!AE173+Septiembre!AE173+'Octubre '!AE173+Noviembre!AE173+'Diciembre '!AE173</f>
        <v>0</v>
      </c>
      <c r="AF173" s="119">
        <f>+Enero!AF173+Febrero!AF173+MARZO!AF173+'Abril '!AF173+'Mayo '!AF173+Junio!AF173+Julio!AF173+Agosto!AF173+Septiembre!AF173+'Octubre '!AF173+Noviembre!AF173+'Diciembre '!AF173</f>
        <v>0</v>
      </c>
      <c r="AG173" s="119">
        <f>+Enero!AG173+Febrero!AG173+MARZO!AG173+'Abril '!AG173+'Mayo '!AG173+Junio!AG173+Julio!AG173+Agosto!AG173+Septiembre!AG173+'Octubre '!AG173+Noviembre!AG173+'Diciembre '!AG173</f>
        <v>0</v>
      </c>
      <c r="AH173" s="119">
        <f>+Enero!AH173+Febrero!AH173+MARZO!AH173+'Abril '!AH173+'Mayo '!AH173+Junio!AH173+Julio!AH173+Agosto!AH173+Septiembre!AH173+'Octubre '!AH173+Noviembre!AH173+'Diciembre '!AH173</f>
        <v>0</v>
      </c>
      <c r="AI173" s="119">
        <f>+Enero!AI173+Febrero!AI173+MARZO!AI173+'Abril '!AI173+'Mayo '!AI173+Junio!AI173+Julio!AI173+Agosto!AI173+Septiembre!AI173+'Octubre '!AI173+Noviembre!AI173+'Diciembre '!AI173</f>
        <v>0</v>
      </c>
      <c r="AJ173" s="119">
        <f>+Enero!AJ173+Febrero!AJ173+MARZO!AJ173+'Abril '!AJ173+'Mayo '!AJ173+Junio!AJ173+Julio!AJ173+Agosto!AJ173+Septiembre!AJ173+'Octubre '!AJ173+Noviembre!AJ173+'Diciembre '!AJ173</f>
        <v>0</v>
      </c>
      <c r="AK173" s="119">
        <f>+Enero!AK173+Febrero!AK173+MARZO!AK173+'Abril '!AK173+'Mayo '!AK173+Junio!AK173+Julio!AK173+Agosto!AK173+Septiembre!AK173+'Octubre '!AK173+Noviembre!AK173+'Diciembre '!AK173</f>
        <v>0</v>
      </c>
      <c r="AL173" s="119">
        <f>+Enero!AL173+Febrero!AL173+MARZO!AL173+'Abril '!AL173+'Mayo '!AL173+Junio!AL173+Julio!AL173+Agosto!AL173+Septiembre!AL173+'Octubre '!AL173+Noviembre!AL173+'Diciembre '!AL173</f>
        <v>0</v>
      </c>
      <c r="AM173" s="119">
        <f>+Enero!AM173+Febrero!AM173+MARZO!AM173+'Abril '!AM173+'Mayo '!AM173+Junio!AM173+Julio!AM173+Agosto!AM173+Septiembre!AM173+'Octubre '!AM173+Noviembre!AM173+'Diciembre '!AM173</f>
        <v>0</v>
      </c>
      <c r="AN173" s="119">
        <f>+Enero!AN173+Febrero!AN173+MARZO!AN173+'Abril '!AN173+'Mayo '!AN173+Junio!AN173+Julio!AN173+Agosto!AN173+Septiembre!AN173+'Octubre '!AN173+Noviembre!AN173+'Diciembre '!AN173</f>
        <v>0</v>
      </c>
      <c r="AO173" s="119">
        <f>+Enero!AO173+Febrero!AO173+MARZO!AO173+'Abril '!AO173+'Mayo '!AO173+Junio!AO173+Julio!AO173+Agosto!AO173+Septiembre!AO173+'Octubre '!AO173+Noviembre!AO173+'Diciembre '!AO173</f>
        <v>0</v>
      </c>
      <c r="AP173" s="119">
        <f>+Enero!AP173+Febrero!AP173+MARZO!AP173+'Abril '!AP173+'Mayo '!AP173+Junio!AP173+Julio!AP173+Agosto!AP173+Septiembre!AP173+'Octubre '!AP173+Noviembre!AP173+'Diciembre '!AP173</f>
        <v>0</v>
      </c>
      <c r="AQ173" s="119">
        <f>+Enero!AQ173+Febrero!AQ173+MARZO!AQ173+'Abril '!AQ173+'Mayo '!AQ173+Junio!AQ173+Julio!AQ173+Agosto!AQ173+Septiembre!AQ173+'Octubre '!AQ173+Noviembre!AQ173+'Diciembre '!AQ173</f>
        <v>0</v>
      </c>
      <c r="AR173" s="119">
        <f>+Enero!AR173+Febrero!AR173+MARZO!AR173+'Abril '!AR173+'Mayo '!AR173+Junio!AR173+Julio!AR173+Agosto!AR173+Septiembre!AR173+'Octubre '!AR173+Noviembre!AR173+'Diciembre '!AR173</f>
        <v>0</v>
      </c>
      <c r="AS173" s="119">
        <f>+Enero!AS173+Febrero!AS173+MARZO!AS173+'Abril '!AS173+'Mayo '!AS173+Junio!AS173+Julio!AS173+Agosto!AS173+Septiembre!AS173+'Octubre '!AS173+Noviembre!AS173+'Diciembre '!AS173</f>
        <v>0</v>
      </c>
      <c r="AT173" s="734"/>
    </row>
    <row r="174" spans="1:85" x14ac:dyDescent="0.2">
      <c r="A174" s="60" t="s">
        <v>13</v>
      </c>
      <c r="B174" s="327">
        <f>SUM(C174+D174)</f>
        <v>27</v>
      </c>
      <c r="C174" s="328">
        <f t="shared" si="12"/>
        <v>9</v>
      </c>
      <c r="D174" s="329">
        <f t="shared" si="12"/>
        <v>18</v>
      </c>
      <c r="E174" s="119">
        <f>+Enero!E174+Febrero!E174+MARZO!E174+'Abril '!E174+'Mayo '!E174+Junio!E174+Julio!E174+Agosto!E174+Septiembre!E174+'Octubre '!E174+Noviembre!E174+'Diciembre '!E174</f>
        <v>2</v>
      </c>
      <c r="F174" s="119">
        <f>+Enero!F174+Febrero!F174+MARZO!F174+'Abril '!F174+'Mayo '!F174+Junio!F174+Julio!F174+Agosto!F174+Septiembre!F174+'Octubre '!F174+Noviembre!F174+'Diciembre '!F174</f>
        <v>2</v>
      </c>
      <c r="G174" s="119">
        <f>+Enero!G174+Febrero!G174+MARZO!G174+'Abril '!G174+'Mayo '!G174+Junio!G174+Julio!G174+Agosto!G174+Septiembre!G174+'Octubre '!G174+Noviembre!G174+'Diciembre '!G174</f>
        <v>1</v>
      </c>
      <c r="H174" s="119">
        <f>+Enero!H174+Febrero!H174+MARZO!H174+'Abril '!H174+'Mayo '!H174+Junio!H174+Julio!H174+Agosto!H174+Septiembre!H174+'Octubre '!H174+Noviembre!H174+'Diciembre '!H174</f>
        <v>1</v>
      </c>
      <c r="I174" s="119">
        <f>+Enero!I174+Febrero!I174+MARZO!I174+'Abril '!I174+'Mayo '!I174+Junio!I174+Julio!I174+Agosto!I174+Septiembre!I174+'Octubre '!I174+Noviembre!I174+'Diciembre '!I174</f>
        <v>0</v>
      </c>
      <c r="J174" s="119">
        <f>+Enero!J174+Febrero!J174+MARZO!J174+'Abril '!J174+'Mayo '!J174+Junio!J174+Julio!J174+Agosto!J174+Septiembre!J174+'Octubre '!J174+Noviembre!J174+'Diciembre '!J174</f>
        <v>1</v>
      </c>
      <c r="K174" s="119">
        <f>+Enero!K174+Febrero!K174+MARZO!K174+'Abril '!K174+'Mayo '!K174+Junio!K174+Julio!K174+Agosto!K174+Septiembre!K174+'Octubre '!K174+Noviembre!K174+'Diciembre '!K174</f>
        <v>0</v>
      </c>
      <c r="L174" s="119">
        <f>+Enero!L174+Febrero!L174+MARZO!L174+'Abril '!L174+'Mayo '!L174+Junio!L174+Julio!L174+Agosto!L174+Septiembre!L174+'Octubre '!L174+Noviembre!L174+'Diciembre '!L174</f>
        <v>2</v>
      </c>
      <c r="M174" s="119">
        <f>+Enero!M174+Febrero!M174+MARZO!M174+'Abril '!M174+'Mayo '!M174+Junio!M174+Julio!M174+Agosto!M174+Septiembre!M174+'Octubre '!M174+Noviembre!M174+'Diciembre '!M174</f>
        <v>0</v>
      </c>
      <c r="N174" s="119">
        <f>+Enero!N174+Febrero!N174+MARZO!N174+'Abril '!N174+'Mayo '!N174+Junio!N174+Julio!N174+Agosto!N174+Septiembre!N174+'Octubre '!N174+Noviembre!N174+'Diciembre '!N174</f>
        <v>0</v>
      </c>
      <c r="O174" s="119">
        <f>+Enero!O174+Febrero!O174+MARZO!O174+'Abril '!O174+'Mayo '!O174+Junio!O174+Julio!O174+Agosto!O174+Septiembre!O174+'Octubre '!O174+Noviembre!O174+'Diciembre '!O174</f>
        <v>0</v>
      </c>
      <c r="P174" s="119">
        <f>+Enero!P174+Febrero!P174+MARZO!P174+'Abril '!P174+'Mayo '!P174+Junio!P174+Julio!P174+Agosto!P174+Septiembre!P174+'Octubre '!P174+Noviembre!P174+'Diciembre '!P174</f>
        <v>0</v>
      </c>
      <c r="Q174" s="119">
        <f>+Enero!Q174+Febrero!Q174+MARZO!Q174+'Abril '!Q174+'Mayo '!Q174+Junio!Q174+Julio!Q174+Agosto!Q174+Septiembre!Q174+'Octubre '!Q174+Noviembre!Q174+'Diciembre '!Q174</f>
        <v>0</v>
      </c>
      <c r="R174" s="119">
        <f>+Enero!R174+Febrero!R174+MARZO!R174+'Abril '!R174+'Mayo '!R174+Junio!R174+Julio!R174+Agosto!R174+Septiembre!R174+'Octubre '!R174+Noviembre!R174+'Diciembre '!R174</f>
        <v>0</v>
      </c>
      <c r="S174" s="119">
        <f>+Enero!S174+Febrero!S174+MARZO!S174+'Abril '!S174+'Mayo '!S174+Junio!S174+Julio!S174+Agosto!S174+Septiembre!S174+'Octubre '!S174+Noviembre!S174+'Diciembre '!S174</f>
        <v>0</v>
      </c>
      <c r="T174" s="119">
        <f>+Enero!T174+Febrero!T174+MARZO!T174+'Abril '!T174+'Mayo '!T174+Junio!T174+Julio!T174+Agosto!T174+Septiembre!T174+'Octubre '!T174+Noviembre!T174+'Diciembre '!T174</f>
        <v>0</v>
      </c>
      <c r="U174" s="119">
        <f>+Enero!U174+Febrero!U174+MARZO!U174+'Abril '!U174+'Mayo '!U174+Junio!U174+Julio!U174+Agosto!U174+Septiembre!U174+'Octubre '!U174+Noviembre!U174+'Diciembre '!U174</f>
        <v>0</v>
      </c>
      <c r="V174" s="119">
        <f>+Enero!V174+Febrero!V174+MARZO!V174+'Abril '!V174+'Mayo '!V174+Junio!V174+Julio!V174+Agosto!V174+Septiembre!V174+'Octubre '!V174+Noviembre!V174+'Diciembre '!V174</f>
        <v>0</v>
      </c>
      <c r="W174" s="119">
        <f>+Enero!W174+Febrero!W174+MARZO!W174+'Abril '!W174+'Mayo '!W174+Junio!W174+Julio!W174+Agosto!W174+Septiembre!W174+'Octubre '!W174+Noviembre!W174+'Diciembre '!W174</f>
        <v>0</v>
      </c>
      <c r="X174" s="119">
        <f>+Enero!X174+Febrero!X174+MARZO!X174+'Abril '!X174+'Mayo '!X174+Junio!X174+Julio!X174+Agosto!X174+Septiembre!X174+'Octubre '!X174+Noviembre!X174+'Diciembre '!X174</f>
        <v>0</v>
      </c>
      <c r="Y174" s="119">
        <f>+Enero!Y174+Febrero!Y174+MARZO!Y174+'Abril '!Y174+'Mayo '!Y174+Junio!Y174+Julio!Y174+Agosto!Y174+Septiembre!Y174+'Octubre '!Y174+Noviembre!Y174+'Diciembre '!Y174</f>
        <v>0</v>
      </c>
      <c r="Z174" s="119">
        <f>+Enero!Z174+Febrero!Z174+MARZO!Z174+'Abril '!Z174+'Mayo '!Z174+Junio!Z174+Julio!Z174+Agosto!Z174+Septiembre!Z174+'Octubre '!Z174+Noviembre!Z174+'Diciembre '!Z174</f>
        <v>0</v>
      </c>
      <c r="AA174" s="119">
        <f>+Enero!AA174+Febrero!AA174+MARZO!AA174+'Abril '!AA174+'Mayo '!AA174+Junio!AA174+Julio!AA174+Agosto!AA174+Septiembre!AA174+'Octubre '!AA174+Noviembre!AA174+'Diciembre '!AA174</f>
        <v>0</v>
      </c>
      <c r="AB174" s="119">
        <f>+Enero!AB174+Febrero!AB174+MARZO!AB174+'Abril '!AB174+'Mayo '!AB174+Junio!AB174+Julio!AB174+Agosto!AB174+Septiembre!AB174+'Octubre '!AB174+Noviembre!AB174+'Diciembre '!AB174</f>
        <v>0</v>
      </c>
      <c r="AC174" s="119">
        <f>+Enero!AC174+Febrero!AC174+MARZO!AC174+'Abril '!AC174+'Mayo '!AC174+Junio!AC174+Julio!AC174+Agosto!AC174+Septiembre!AC174+'Octubre '!AC174+Noviembre!AC174+'Diciembre '!AC174</f>
        <v>0</v>
      </c>
      <c r="AD174" s="119">
        <f>+Enero!AD174+Febrero!AD174+MARZO!AD174+'Abril '!AD174+'Mayo '!AD174+Junio!AD174+Julio!AD174+Agosto!AD174+Septiembre!AD174+'Octubre '!AD174+Noviembre!AD174+'Diciembre '!AD174</f>
        <v>1</v>
      </c>
      <c r="AE174" s="119">
        <f>+Enero!AE174+Febrero!AE174+MARZO!AE174+'Abril '!AE174+'Mayo '!AE174+Junio!AE174+Julio!AE174+Agosto!AE174+Septiembre!AE174+'Octubre '!AE174+Noviembre!AE174+'Diciembre '!AE174</f>
        <v>0</v>
      </c>
      <c r="AF174" s="119">
        <f>+Enero!AF174+Febrero!AF174+MARZO!AF174+'Abril '!AF174+'Mayo '!AF174+Junio!AF174+Julio!AF174+Agosto!AF174+Septiembre!AF174+'Octubre '!AF174+Noviembre!AF174+'Diciembre '!AF174</f>
        <v>0</v>
      </c>
      <c r="AG174" s="119">
        <f>+Enero!AG174+Febrero!AG174+MARZO!AG174+'Abril '!AG174+'Mayo '!AG174+Junio!AG174+Julio!AG174+Agosto!AG174+Septiembre!AG174+'Octubre '!AG174+Noviembre!AG174+'Diciembre '!AG174</f>
        <v>1</v>
      </c>
      <c r="AH174" s="119">
        <f>+Enero!AH174+Febrero!AH174+MARZO!AH174+'Abril '!AH174+'Mayo '!AH174+Junio!AH174+Julio!AH174+Agosto!AH174+Septiembre!AH174+'Octubre '!AH174+Noviembre!AH174+'Diciembre '!AH174</f>
        <v>2</v>
      </c>
      <c r="AI174" s="119">
        <f>+Enero!AI174+Febrero!AI174+MARZO!AI174+'Abril '!AI174+'Mayo '!AI174+Junio!AI174+Julio!AI174+Agosto!AI174+Septiembre!AI174+'Octubre '!AI174+Noviembre!AI174+'Diciembre '!AI174</f>
        <v>1</v>
      </c>
      <c r="AJ174" s="119">
        <f>+Enero!AJ174+Febrero!AJ174+MARZO!AJ174+'Abril '!AJ174+'Mayo '!AJ174+Junio!AJ174+Julio!AJ174+Agosto!AJ174+Septiembre!AJ174+'Octubre '!AJ174+Noviembre!AJ174+'Diciembre '!AJ174</f>
        <v>6</v>
      </c>
      <c r="AK174" s="119">
        <f>+Enero!AK174+Febrero!AK174+MARZO!AK174+'Abril '!AK174+'Mayo '!AK174+Junio!AK174+Julio!AK174+Agosto!AK174+Septiembre!AK174+'Octubre '!AK174+Noviembre!AK174+'Diciembre '!AK174</f>
        <v>0</v>
      </c>
      <c r="AL174" s="119">
        <f>+Enero!AL174+Febrero!AL174+MARZO!AL174+'Abril '!AL174+'Mayo '!AL174+Junio!AL174+Julio!AL174+Agosto!AL174+Septiembre!AL174+'Octubre '!AL174+Noviembre!AL174+'Diciembre '!AL174</f>
        <v>2</v>
      </c>
      <c r="AM174" s="119">
        <f>+Enero!AM174+Febrero!AM174+MARZO!AM174+'Abril '!AM174+'Mayo '!AM174+Junio!AM174+Julio!AM174+Agosto!AM174+Septiembre!AM174+'Octubre '!AM174+Noviembre!AM174+'Diciembre '!AM174</f>
        <v>2</v>
      </c>
      <c r="AN174" s="119">
        <f>+Enero!AN174+Febrero!AN174+MARZO!AN174+'Abril '!AN174+'Mayo '!AN174+Junio!AN174+Julio!AN174+Agosto!AN174+Septiembre!AN174+'Octubre '!AN174+Noviembre!AN174+'Diciembre '!AN174</f>
        <v>0</v>
      </c>
      <c r="AO174" s="119">
        <f>+Enero!AO174+Febrero!AO174+MARZO!AO174+'Abril '!AO174+'Mayo '!AO174+Junio!AO174+Julio!AO174+Agosto!AO174+Septiembre!AO174+'Octubre '!AO174+Noviembre!AO174+'Diciembre '!AO174</f>
        <v>2</v>
      </c>
      <c r="AP174" s="119">
        <f>+Enero!AP174+Febrero!AP174+MARZO!AP174+'Abril '!AP174+'Mayo '!AP174+Junio!AP174+Julio!AP174+Agosto!AP174+Septiembre!AP174+'Octubre '!AP174+Noviembre!AP174+'Diciembre '!AP174</f>
        <v>1</v>
      </c>
      <c r="AQ174" s="119">
        <f>+Enero!AQ174+Febrero!AQ174+MARZO!AQ174+'Abril '!AQ174+'Mayo '!AQ174+Junio!AQ174+Julio!AQ174+Agosto!AQ174+Septiembre!AQ174+'Octubre '!AQ174+Noviembre!AQ174+'Diciembre '!AQ174</f>
        <v>0</v>
      </c>
      <c r="AR174" s="119">
        <f>+Enero!AR174+Febrero!AR174+MARZO!AR174+'Abril '!AR174+'Mayo '!AR174+Junio!AR174+Julio!AR174+Agosto!AR174+Septiembre!AR174+'Octubre '!AR174+Noviembre!AR174+'Diciembre '!AR174</f>
        <v>21</v>
      </c>
      <c r="AS174" s="119">
        <f>+Enero!AS174+Febrero!AS174+MARZO!AS174+'Abril '!AS174+'Mayo '!AS174+Junio!AS174+Julio!AS174+Agosto!AS174+Septiembre!AS174+'Octubre '!AS174+Noviembre!AS174+'Diciembre '!AS174</f>
        <v>6</v>
      </c>
      <c r="AT174" s="315"/>
    </row>
    <row r="175" spans="1:85" x14ac:dyDescent="0.2">
      <c r="A175" s="85" t="s">
        <v>180</v>
      </c>
      <c r="B175" s="85"/>
      <c r="C175" s="85"/>
      <c r="D175" s="85"/>
      <c r="E175" s="345"/>
      <c r="F175" s="345"/>
      <c r="G175" s="345"/>
      <c r="H175" s="345"/>
      <c r="I175" s="345"/>
      <c r="J175" s="345"/>
      <c r="K175" s="345"/>
      <c r="L175" s="345"/>
      <c r="M175" s="345"/>
      <c r="N175" s="345"/>
      <c r="O175" s="345"/>
      <c r="P175" s="345"/>
      <c r="Q175" s="345"/>
      <c r="R175" s="345"/>
      <c r="S175" s="345"/>
      <c r="T175" s="345"/>
      <c r="U175" s="345"/>
      <c r="V175" s="345"/>
      <c r="W175" s="345"/>
      <c r="X175" s="345"/>
      <c r="Y175" s="345"/>
      <c r="Z175" s="345"/>
      <c r="AA175" s="345"/>
      <c r="AB175" s="345"/>
      <c r="AC175" s="345"/>
      <c r="AD175" s="345"/>
      <c r="AE175" s="345"/>
      <c r="AF175" s="345"/>
      <c r="AG175" s="345"/>
      <c r="AH175" s="345"/>
      <c r="AI175" s="345"/>
      <c r="AJ175" s="345"/>
      <c r="AK175" s="345"/>
      <c r="AL175" s="345"/>
      <c r="AM175" s="345"/>
      <c r="AN175" s="345"/>
      <c r="AO175" s="345"/>
      <c r="AP175" s="345"/>
      <c r="AQ175" s="52"/>
      <c r="AR175" s="52"/>
      <c r="AS175" s="52"/>
      <c r="AT175" s="52"/>
      <c r="AU175" s="52"/>
    </row>
    <row r="176" spans="1:85" ht="21" customHeight="1" x14ac:dyDescent="0.2">
      <c r="A176" s="1114" t="s">
        <v>49</v>
      </c>
      <c r="B176" s="1117" t="s">
        <v>50</v>
      </c>
      <c r="C176" s="1118"/>
      <c r="D176" s="1182"/>
      <c r="E176" s="1121" t="s">
        <v>14</v>
      </c>
      <c r="F176" s="1122"/>
      <c r="G176" s="1122"/>
      <c r="H176" s="1122"/>
      <c r="I176" s="1122"/>
      <c r="J176" s="1122"/>
      <c r="K176" s="1122"/>
      <c r="L176" s="1122"/>
      <c r="M176" s="1122"/>
      <c r="N176" s="1122"/>
      <c r="O176" s="1122"/>
      <c r="P176" s="1122"/>
      <c r="Q176" s="1122"/>
      <c r="R176" s="1122"/>
      <c r="S176" s="1122"/>
      <c r="T176" s="1122"/>
      <c r="U176" s="1122"/>
      <c r="V176" s="1122"/>
      <c r="W176" s="1122"/>
      <c r="X176" s="1122"/>
      <c r="Y176" s="1122"/>
      <c r="Z176" s="1122"/>
      <c r="AA176" s="1122"/>
      <c r="AB176" s="1122"/>
      <c r="AC176" s="1122"/>
      <c r="AD176" s="1122"/>
      <c r="AE176" s="1122"/>
      <c r="AF176" s="1122"/>
      <c r="AG176" s="1122"/>
      <c r="AH176" s="1122"/>
      <c r="AI176" s="1122"/>
      <c r="AJ176" s="1122"/>
      <c r="AK176" s="1122"/>
      <c r="AL176" s="1122"/>
      <c r="AM176" s="1122"/>
      <c r="AN176" s="1122"/>
      <c r="AO176" s="1122"/>
      <c r="AP176" s="1123"/>
      <c r="AQ176" s="1105" t="s">
        <v>119</v>
      </c>
      <c r="AR176" s="1105" t="s">
        <v>87</v>
      </c>
      <c r="AS176" s="52"/>
      <c r="AT176" s="52"/>
      <c r="AU176" s="52"/>
    </row>
    <row r="177" spans="1:86" ht="21.75" customHeight="1" x14ac:dyDescent="0.2">
      <c r="A177" s="1115"/>
      <c r="B177" s="1119"/>
      <c r="C177" s="1120"/>
      <c r="D177" s="1120"/>
      <c r="E177" s="1095" t="s">
        <v>19</v>
      </c>
      <c r="F177" s="1096"/>
      <c r="G177" s="1095" t="s">
        <v>20</v>
      </c>
      <c r="H177" s="1096"/>
      <c r="I177" s="1151" t="s">
        <v>21</v>
      </c>
      <c r="J177" s="1152"/>
      <c r="K177" s="1151" t="s">
        <v>22</v>
      </c>
      <c r="L177" s="1152"/>
      <c r="M177" s="1151" t="s">
        <v>23</v>
      </c>
      <c r="N177" s="1152"/>
      <c r="O177" s="1095" t="s">
        <v>24</v>
      </c>
      <c r="P177" s="1096"/>
      <c r="Q177" s="1095" t="s">
        <v>25</v>
      </c>
      <c r="R177" s="1096"/>
      <c r="S177" s="1095" t="s">
        <v>26</v>
      </c>
      <c r="T177" s="1096"/>
      <c r="U177" s="1095" t="s">
        <v>27</v>
      </c>
      <c r="V177" s="1096"/>
      <c r="W177" s="1095" t="s">
        <v>2</v>
      </c>
      <c r="X177" s="1096"/>
      <c r="Y177" s="1095" t="s">
        <v>3</v>
      </c>
      <c r="Z177" s="1096"/>
      <c r="AA177" s="1095" t="s">
        <v>28</v>
      </c>
      <c r="AB177" s="1096"/>
      <c r="AC177" s="1095" t="s">
        <v>4</v>
      </c>
      <c r="AD177" s="1096"/>
      <c r="AE177" s="1095" t="s">
        <v>5</v>
      </c>
      <c r="AF177" s="1096"/>
      <c r="AG177" s="1095" t="s">
        <v>6</v>
      </c>
      <c r="AH177" s="1096"/>
      <c r="AI177" s="1095" t="s">
        <v>7</v>
      </c>
      <c r="AJ177" s="1096"/>
      <c r="AK177" s="1095" t="s">
        <v>8</v>
      </c>
      <c r="AL177" s="1096"/>
      <c r="AM177" s="1095" t="s">
        <v>9</v>
      </c>
      <c r="AN177" s="1096"/>
      <c r="AO177" s="1109" t="s">
        <v>10</v>
      </c>
      <c r="AP177" s="1111"/>
      <c r="AQ177" s="1108"/>
      <c r="AR177" s="1108"/>
      <c r="AS177" s="52"/>
      <c r="AT177" s="52"/>
      <c r="AU177" s="52"/>
    </row>
    <row r="178" spans="1:86" ht="13.5" customHeight="1" x14ac:dyDescent="0.2">
      <c r="A178" s="1181"/>
      <c r="B178" s="185" t="s">
        <v>94</v>
      </c>
      <c r="C178" s="184" t="s">
        <v>11</v>
      </c>
      <c r="D178" s="184" t="s">
        <v>12</v>
      </c>
      <c r="E178" s="39" t="s">
        <v>11</v>
      </c>
      <c r="F178" s="41" t="s">
        <v>12</v>
      </c>
      <c r="G178" s="39" t="s">
        <v>11</v>
      </c>
      <c r="H178" s="41" t="s">
        <v>12</v>
      </c>
      <c r="I178" s="39" t="s">
        <v>11</v>
      </c>
      <c r="J178" s="41" t="s">
        <v>12</v>
      </c>
      <c r="K178" s="39" t="s">
        <v>11</v>
      </c>
      <c r="L178" s="41" t="s">
        <v>12</v>
      </c>
      <c r="M178" s="39" t="s">
        <v>11</v>
      </c>
      <c r="N178" s="41" t="s">
        <v>12</v>
      </c>
      <c r="O178" s="39" t="s">
        <v>11</v>
      </c>
      <c r="P178" s="41" t="s">
        <v>12</v>
      </c>
      <c r="Q178" s="39" t="s">
        <v>11</v>
      </c>
      <c r="R178" s="41" t="s">
        <v>12</v>
      </c>
      <c r="S178" s="39" t="s">
        <v>11</v>
      </c>
      <c r="T178" s="41" t="s">
        <v>12</v>
      </c>
      <c r="U178" s="39" t="s">
        <v>11</v>
      </c>
      <c r="V178" s="41" t="s">
        <v>12</v>
      </c>
      <c r="W178" s="39" t="s">
        <v>11</v>
      </c>
      <c r="X178" s="41" t="s">
        <v>12</v>
      </c>
      <c r="Y178" s="39" t="s">
        <v>11</v>
      </c>
      <c r="Z178" s="41" t="s">
        <v>12</v>
      </c>
      <c r="AA178" s="39" t="s">
        <v>11</v>
      </c>
      <c r="AB178" s="41" t="s">
        <v>12</v>
      </c>
      <c r="AC178" s="39" t="s">
        <v>11</v>
      </c>
      <c r="AD178" s="41" t="s">
        <v>12</v>
      </c>
      <c r="AE178" s="39" t="s">
        <v>11</v>
      </c>
      <c r="AF178" s="41" t="s">
        <v>12</v>
      </c>
      <c r="AG178" s="39" t="s">
        <v>11</v>
      </c>
      <c r="AH178" s="41" t="s">
        <v>12</v>
      </c>
      <c r="AI178" s="39" t="s">
        <v>11</v>
      </c>
      <c r="AJ178" s="41" t="s">
        <v>12</v>
      </c>
      <c r="AK178" s="39" t="s">
        <v>11</v>
      </c>
      <c r="AL178" s="41" t="s">
        <v>12</v>
      </c>
      <c r="AM178" s="39" t="s">
        <v>11</v>
      </c>
      <c r="AN178" s="41" t="s">
        <v>12</v>
      </c>
      <c r="AO178" s="39" t="s">
        <v>11</v>
      </c>
      <c r="AP178" s="41" t="s">
        <v>12</v>
      </c>
      <c r="AQ178" s="1154"/>
      <c r="AR178" s="1154"/>
      <c r="AS178" s="330"/>
      <c r="AT178" s="52"/>
    </row>
    <row r="179" spans="1:86" x14ac:dyDescent="0.2">
      <c r="A179" s="87" t="s">
        <v>52</v>
      </c>
      <c r="B179" s="322">
        <f>SUM(C179+D179)</f>
        <v>1351</v>
      </c>
      <c r="C179" s="322">
        <f t="shared" ref="C179:D183" si="13">SUM(E179+G179+I179+K179+M179+O179+Q179+S179+U179+W179+Y179+AA179+AC179+AE179+AG179+AI179+AK179+AM179+AO179)</f>
        <v>483</v>
      </c>
      <c r="D179" s="323">
        <f t="shared" si="13"/>
        <v>868</v>
      </c>
      <c r="E179" s="8">
        <f>+Enero!E179+Febrero!E179+MARZO!E179+'Abril '!E179+'Mayo '!E179+Junio!E179+Julio!E179+Agosto!E179+Septiembre!E179+'Octubre '!E179+Noviembre!E179+'Diciembre '!E179</f>
        <v>1</v>
      </c>
      <c r="F179" s="8">
        <f>+Enero!F179+Febrero!F179+MARZO!F179+'Abril '!F179+'Mayo '!F179+Junio!F179+Julio!F179+Agosto!F179+Septiembre!F179+'Octubre '!F179+Noviembre!F179+'Diciembre '!F179</f>
        <v>1</v>
      </c>
      <c r="G179" s="8">
        <f>+Enero!G179+Febrero!G179+MARZO!G179+'Abril '!G179+'Mayo '!G179+Junio!G179+Julio!G179+Agosto!G179+Septiembre!G179+'Octubre '!G179+Noviembre!G179+'Diciembre '!G179</f>
        <v>0</v>
      </c>
      <c r="H179" s="8">
        <f>+Enero!H179+Febrero!H179+MARZO!H179+'Abril '!H179+'Mayo '!H179+Junio!H179+Julio!H179+Agosto!H179+Septiembre!H179+'Octubre '!H179+Noviembre!H179+'Diciembre '!H179</f>
        <v>1</v>
      </c>
      <c r="I179" s="8">
        <f>+Enero!I179+Febrero!I179+MARZO!I179+'Abril '!I179+'Mayo '!I179+Junio!I179+Julio!I179+Agosto!I179+Septiembre!I179+'Octubre '!I179+Noviembre!I179+'Diciembre '!I179</f>
        <v>3</v>
      </c>
      <c r="J179" s="8">
        <f>+Enero!J179+Febrero!J179+MARZO!J179+'Abril '!J179+'Mayo '!J179+Junio!J179+Julio!J179+Agosto!J179+Septiembre!J179+'Octubre '!J179+Noviembre!J179+'Diciembre '!J179</f>
        <v>3</v>
      </c>
      <c r="K179" s="8">
        <f>+Enero!K179+Febrero!K179+MARZO!K179+'Abril '!K179+'Mayo '!K179+Junio!K179+Julio!K179+Agosto!K179+Septiembre!K179+'Octubre '!K179+Noviembre!K179+'Diciembre '!K179</f>
        <v>13</v>
      </c>
      <c r="L179" s="8">
        <f>+Enero!L179+Febrero!L179+MARZO!L179+'Abril '!L179+'Mayo '!L179+Junio!L179+Julio!L179+Agosto!L179+Septiembre!L179+'Octubre '!L179+Noviembre!L179+'Diciembre '!L179</f>
        <v>19</v>
      </c>
      <c r="M179" s="8">
        <f>+Enero!M179+Febrero!M179+MARZO!M179+'Abril '!M179+'Mayo '!M179+Junio!M179+Julio!M179+Agosto!M179+Septiembre!M179+'Octubre '!M179+Noviembre!M179+'Diciembre '!M179</f>
        <v>16</v>
      </c>
      <c r="N179" s="8">
        <f>+Enero!N179+Febrero!N179+MARZO!N179+'Abril '!N179+'Mayo '!N179+Junio!N179+Julio!N179+Agosto!N179+Septiembre!N179+'Octubre '!N179+Noviembre!N179+'Diciembre '!N179</f>
        <v>26</v>
      </c>
      <c r="O179" s="8">
        <f>+Enero!O179+Febrero!O179+MARZO!O179+'Abril '!O179+'Mayo '!O179+Junio!O179+Julio!O179+Agosto!O179+Septiembre!O179+'Octubre '!O179+Noviembre!O179+'Diciembre '!O179</f>
        <v>22</v>
      </c>
      <c r="P179" s="8">
        <f>+Enero!P179+Febrero!P179+MARZO!P179+'Abril '!P179+'Mayo '!P179+Junio!P179+Julio!P179+Agosto!P179+Septiembre!P179+'Octubre '!P179+Noviembre!P179+'Diciembre '!P179</f>
        <v>41</v>
      </c>
      <c r="Q179" s="8">
        <f>+Enero!Q179+Febrero!Q179+MARZO!Q179+'Abril '!Q179+'Mayo '!Q179+Junio!Q179+Julio!Q179+Agosto!Q179+Septiembre!Q179+'Octubre '!Q179+Noviembre!Q179+'Diciembre '!Q179</f>
        <v>8</v>
      </c>
      <c r="R179" s="8">
        <f>+Enero!R179+Febrero!R179+MARZO!R179+'Abril '!R179+'Mayo '!R179+Junio!R179+Julio!R179+Agosto!R179+Septiembre!R179+'Octubre '!R179+Noviembre!R179+'Diciembre '!R179</f>
        <v>18</v>
      </c>
      <c r="S179" s="8">
        <f>+Enero!S179+Febrero!S179+MARZO!S179+'Abril '!S179+'Mayo '!S179+Junio!S179+Julio!S179+Agosto!S179+Septiembre!S179+'Octubre '!S179+Noviembre!S179+'Diciembre '!S179</f>
        <v>14</v>
      </c>
      <c r="T179" s="8">
        <f>+Enero!T179+Febrero!T179+MARZO!T179+'Abril '!T179+'Mayo '!T179+Junio!T179+Julio!T179+Agosto!T179+Septiembre!T179+'Octubre '!T179+Noviembre!T179+'Diciembre '!T179</f>
        <v>13</v>
      </c>
      <c r="U179" s="8">
        <f>+Enero!U179+Febrero!U179+MARZO!U179+'Abril '!U179+'Mayo '!U179+Junio!U179+Julio!U179+Agosto!U179+Septiembre!U179+'Octubre '!U179+Noviembre!U179+'Diciembre '!U179</f>
        <v>10</v>
      </c>
      <c r="V179" s="8">
        <f>+Enero!V179+Febrero!V179+MARZO!V179+'Abril '!V179+'Mayo '!V179+Junio!V179+Julio!V179+Agosto!V179+Septiembre!V179+'Octubre '!V179+Noviembre!V179+'Diciembre '!V179</f>
        <v>29</v>
      </c>
      <c r="W179" s="8">
        <f>+Enero!W179+Febrero!W179+MARZO!W179+'Abril '!W179+'Mayo '!W179+Junio!W179+Julio!W179+Agosto!W179+Septiembre!W179+'Octubre '!W179+Noviembre!W179+'Diciembre '!W179</f>
        <v>13</v>
      </c>
      <c r="X179" s="8">
        <f>+Enero!X179+Febrero!X179+MARZO!X179+'Abril '!X179+'Mayo '!X179+Junio!X179+Julio!X179+Agosto!X179+Septiembre!X179+'Octubre '!X179+Noviembre!X179+'Diciembre '!X179</f>
        <v>30</v>
      </c>
      <c r="Y179" s="8">
        <f>+Enero!Y179+Febrero!Y179+MARZO!Y179+'Abril '!Y179+'Mayo '!Y179+Junio!Y179+Julio!Y179+Agosto!Y179+Septiembre!Y179+'Octubre '!Y179+Noviembre!Y179+'Diciembre '!Y179</f>
        <v>22</v>
      </c>
      <c r="Z179" s="8">
        <f>+Enero!Z179+Febrero!Z179+MARZO!Z179+'Abril '!Z179+'Mayo '!Z179+Junio!Z179+Julio!Z179+Agosto!Z179+Septiembre!Z179+'Octubre '!Z179+Noviembre!Z179+'Diciembre '!Z179</f>
        <v>52</v>
      </c>
      <c r="AA179" s="8">
        <f>+Enero!AA179+Febrero!AA179+MARZO!AA179+'Abril '!AA179+'Mayo '!AA179+Junio!AA179+Julio!AA179+Agosto!AA179+Septiembre!AA179+'Octubre '!AA179+Noviembre!AA179+'Diciembre '!AA179</f>
        <v>26</v>
      </c>
      <c r="AB179" s="8">
        <f>+Enero!AB179+Febrero!AB179+MARZO!AB179+'Abril '!AB179+'Mayo '!AB179+Junio!AB179+Julio!AB179+Agosto!AB179+Septiembre!AB179+'Octubre '!AB179+Noviembre!AB179+'Diciembre '!AB179</f>
        <v>54</v>
      </c>
      <c r="AC179" s="8">
        <f>+Enero!AC179+Febrero!AC179+MARZO!AC179+'Abril '!AC179+'Mayo '!AC179+Junio!AC179+Julio!AC179+Agosto!AC179+Septiembre!AC179+'Octubre '!AC179+Noviembre!AC179+'Diciembre '!AC179</f>
        <v>49</v>
      </c>
      <c r="AD179" s="8">
        <f>+Enero!AD179+Febrero!AD179+MARZO!AD179+'Abril '!AD179+'Mayo '!AD179+Junio!AD179+Julio!AD179+Agosto!AD179+Septiembre!AD179+'Octubre '!AD179+Noviembre!AD179+'Diciembre '!AD179</f>
        <v>90</v>
      </c>
      <c r="AE179" s="8">
        <f>+Enero!AE179+Febrero!AE179+MARZO!AE179+'Abril '!AE179+'Mayo '!AE179+Junio!AE179+Julio!AE179+Agosto!AE179+Septiembre!AE179+'Octubre '!AE179+Noviembre!AE179+'Diciembre '!AE179</f>
        <v>50</v>
      </c>
      <c r="AF179" s="8">
        <f>+Enero!AF179+Febrero!AF179+MARZO!AF179+'Abril '!AF179+'Mayo '!AF179+Junio!AF179+Julio!AF179+Agosto!AF179+Septiembre!AF179+'Octubre '!AF179+Noviembre!AF179+'Diciembre '!AF179</f>
        <v>88</v>
      </c>
      <c r="AG179" s="8">
        <f>+Enero!AG179+Febrero!AG179+MARZO!AG179+'Abril '!AG179+'Mayo '!AG179+Junio!AG179+Julio!AG179+Agosto!AG179+Septiembre!AG179+'Octubre '!AG179+Noviembre!AG179+'Diciembre '!AG179</f>
        <v>53</v>
      </c>
      <c r="AH179" s="8">
        <f>+Enero!AH179+Febrero!AH179+MARZO!AH179+'Abril '!AH179+'Mayo '!AH179+Junio!AH179+Julio!AH179+Agosto!AH179+Septiembre!AH179+'Octubre '!AH179+Noviembre!AH179+'Diciembre '!AH179</f>
        <v>84</v>
      </c>
      <c r="AI179" s="8">
        <f>+Enero!AI179+Febrero!AI179+MARZO!AI179+'Abril '!AI179+'Mayo '!AI179+Junio!AI179+Julio!AI179+Agosto!AI179+Septiembre!AI179+'Octubre '!AI179+Noviembre!AI179+'Diciembre '!AI179</f>
        <v>55</v>
      </c>
      <c r="AJ179" s="8">
        <f>+Enero!AJ179+Febrero!AJ179+MARZO!AJ179+'Abril '!AJ179+'Mayo '!AJ179+Junio!AJ179+Julio!AJ179+Agosto!AJ179+Septiembre!AJ179+'Octubre '!AJ179+Noviembre!AJ179+'Diciembre '!AJ179</f>
        <v>91</v>
      </c>
      <c r="AK179" s="8">
        <f>+Enero!AK179+Febrero!AK179+MARZO!AK179+'Abril '!AK179+'Mayo '!AK179+Junio!AK179+Julio!AK179+Agosto!AK179+Septiembre!AK179+'Octubre '!AK179+Noviembre!AK179+'Diciembre '!AK179</f>
        <v>42</v>
      </c>
      <c r="AL179" s="8">
        <f>+Enero!AL179+Febrero!AL179+MARZO!AL179+'Abril '!AL179+'Mayo '!AL179+Junio!AL179+Julio!AL179+Agosto!AL179+Septiembre!AL179+'Octubre '!AL179+Noviembre!AL179+'Diciembre '!AL179</f>
        <v>77</v>
      </c>
      <c r="AM179" s="8">
        <f>+Enero!AM179+Febrero!AM179+MARZO!AM179+'Abril '!AM179+'Mayo '!AM179+Junio!AM179+Julio!AM179+Agosto!AM179+Septiembre!AM179+'Octubre '!AM179+Noviembre!AM179+'Diciembre '!AM179</f>
        <v>36</v>
      </c>
      <c r="AN179" s="8">
        <f>+Enero!AN179+Febrero!AN179+MARZO!AN179+'Abril '!AN179+'Mayo '!AN179+Junio!AN179+Julio!AN179+Agosto!AN179+Septiembre!AN179+'Octubre '!AN179+Noviembre!AN179+'Diciembre '!AN179</f>
        <v>48</v>
      </c>
      <c r="AO179" s="8">
        <f>+Enero!AO179+Febrero!AO179+MARZO!AO179+'Abril '!AO179+'Mayo '!AO179+Junio!AO179+Julio!AO179+Agosto!AO179+Septiembre!AO179+'Octubre '!AO179+Noviembre!AO179+'Diciembre '!AO179</f>
        <v>50</v>
      </c>
      <c r="AP179" s="8">
        <f>+Enero!AP179+Febrero!AP179+MARZO!AP179+'Abril '!AP179+'Mayo '!AP179+Junio!AP179+Julio!AP179+Agosto!AP179+Septiembre!AP179+'Octubre '!AP179+Noviembre!AP179+'Diciembre '!AP179</f>
        <v>103</v>
      </c>
      <c r="AQ179" s="8">
        <f>+Enero!AQ179+Febrero!AQ179+MARZO!AQ179+'Abril '!AQ179+'Mayo '!AQ179+Junio!AQ179+Julio!AQ179+Agosto!AQ179+Septiembre!AQ179+'Octubre '!AQ179+Noviembre!AQ179+'Diciembre '!AQ179</f>
        <v>1351</v>
      </c>
      <c r="AR179" s="8">
        <f>+Enero!AR179+Febrero!AR179+MARZO!AR179+'Abril '!AR179+'Mayo '!AR179+Junio!AR179+Julio!AR179+Agosto!AR179+Septiembre!AR179+'Octubre '!AR179+Noviembre!AR179+'Diciembre '!AR179</f>
        <v>943</v>
      </c>
      <c r="AS179" s="331" t="s">
        <v>120</v>
      </c>
      <c r="AT179" s="52"/>
      <c r="CA179" s="194" t="str">
        <f>IF(B179=0,"",IF(AQ179="",IF(B179="",""," No olvide escribir la columna Beneficiarios."),""))</f>
        <v/>
      </c>
      <c r="CB179" s="194" t="str">
        <f>IF(B179&lt;AQ179," El número de Beneficiarios NO puede ser mayor que el Total.","")</f>
        <v/>
      </c>
      <c r="CG179" s="194">
        <f>IF(B179&lt;AQ179,1,0)</f>
        <v>0</v>
      </c>
      <c r="CH179" s="194">
        <f>IF(B179=0,"",IF(AQ179="",IF(B179="","",1),0))</f>
        <v>0</v>
      </c>
    </row>
    <row r="180" spans="1:86" x14ac:dyDescent="0.2">
      <c r="A180" s="87" t="s">
        <v>53</v>
      </c>
      <c r="B180" s="313">
        <f>SUM(C180+D180)</f>
        <v>0</v>
      </c>
      <c r="C180" s="313">
        <f t="shared" si="13"/>
        <v>0</v>
      </c>
      <c r="D180" s="314">
        <f t="shared" si="13"/>
        <v>0</v>
      </c>
      <c r="E180" s="8">
        <f>+Enero!E180+Febrero!E180+MARZO!E180+'Abril '!E180+'Mayo '!E180+Junio!E180+Julio!E180+Agosto!E180+Septiembre!E180+'Octubre '!E180+Noviembre!E180+'Diciembre '!E180</f>
        <v>0</v>
      </c>
      <c r="F180" s="8">
        <f>+Enero!F180+Febrero!F180+MARZO!F180+'Abril '!F180+'Mayo '!F180+Junio!F180+Julio!F180+Agosto!F180+Septiembre!F180+'Octubre '!F180+Noviembre!F180+'Diciembre '!F180</f>
        <v>0</v>
      </c>
      <c r="G180" s="8">
        <f>+Enero!G180+Febrero!G180+MARZO!G180+'Abril '!G180+'Mayo '!G180+Junio!G180+Julio!G180+Agosto!G180+Septiembre!G180+'Octubre '!G180+Noviembre!G180+'Diciembre '!G180</f>
        <v>0</v>
      </c>
      <c r="H180" s="8">
        <f>+Enero!H180+Febrero!H180+MARZO!H180+'Abril '!H180+'Mayo '!H180+Junio!H180+Julio!H180+Agosto!H180+Septiembre!H180+'Octubre '!H180+Noviembre!H180+'Diciembre '!H180</f>
        <v>0</v>
      </c>
      <c r="I180" s="8">
        <f>+Enero!I180+Febrero!I180+MARZO!I180+'Abril '!I180+'Mayo '!I180+Junio!I180+Julio!I180+Agosto!I180+Septiembre!I180+'Octubre '!I180+Noviembre!I180+'Diciembre '!I180</f>
        <v>0</v>
      </c>
      <c r="J180" s="8">
        <f>+Enero!J180+Febrero!J180+MARZO!J180+'Abril '!J180+'Mayo '!J180+Junio!J180+Julio!J180+Agosto!J180+Septiembre!J180+'Octubre '!J180+Noviembre!J180+'Diciembre '!J180</f>
        <v>0</v>
      </c>
      <c r="K180" s="8">
        <f>+Enero!K180+Febrero!K180+MARZO!K180+'Abril '!K180+'Mayo '!K180+Junio!K180+Julio!K180+Agosto!K180+Septiembre!K180+'Octubre '!K180+Noviembre!K180+'Diciembre '!K180</f>
        <v>0</v>
      </c>
      <c r="L180" s="8">
        <f>+Enero!L180+Febrero!L180+MARZO!L180+'Abril '!L180+'Mayo '!L180+Junio!L180+Julio!L180+Agosto!L180+Septiembre!L180+'Octubre '!L180+Noviembre!L180+'Diciembre '!L180</f>
        <v>0</v>
      </c>
      <c r="M180" s="8">
        <f>+Enero!M180+Febrero!M180+MARZO!M180+'Abril '!M180+'Mayo '!M180+Junio!M180+Julio!M180+Agosto!M180+Septiembre!M180+'Octubre '!M180+Noviembre!M180+'Diciembre '!M180</f>
        <v>0</v>
      </c>
      <c r="N180" s="8">
        <f>+Enero!N180+Febrero!N180+MARZO!N180+'Abril '!N180+'Mayo '!N180+Junio!N180+Julio!N180+Agosto!N180+Septiembre!N180+'Octubre '!N180+Noviembre!N180+'Diciembre '!N180</f>
        <v>0</v>
      </c>
      <c r="O180" s="8">
        <f>+Enero!O180+Febrero!O180+MARZO!O180+'Abril '!O180+'Mayo '!O180+Junio!O180+Julio!O180+Agosto!O180+Septiembre!O180+'Octubre '!O180+Noviembre!O180+'Diciembre '!O180</f>
        <v>0</v>
      </c>
      <c r="P180" s="8">
        <f>+Enero!P180+Febrero!P180+MARZO!P180+'Abril '!P180+'Mayo '!P180+Junio!P180+Julio!P180+Agosto!P180+Septiembre!P180+'Octubre '!P180+Noviembre!P180+'Diciembre '!P180</f>
        <v>0</v>
      </c>
      <c r="Q180" s="8">
        <f>+Enero!Q180+Febrero!Q180+MARZO!Q180+'Abril '!Q180+'Mayo '!Q180+Junio!Q180+Julio!Q180+Agosto!Q180+Septiembre!Q180+'Octubre '!Q180+Noviembre!Q180+'Diciembre '!Q180</f>
        <v>0</v>
      </c>
      <c r="R180" s="8">
        <f>+Enero!R180+Febrero!R180+MARZO!R180+'Abril '!R180+'Mayo '!R180+Junio!R180+Julio!R180+Agosto!R180+Septiembre!R180+'Octubre '!R180+Noviembre!R180+'Diciembre '!R180</f>
        <v>0</v>
      </c>
      <c r="S180" s="8">
        <f>+Enero!S180+Febrero!S180+MARZO!S180+'Abril '!S180+'Mayo '!S180+Junio!S180+Julio!S180+Agosto!S180+Septiembre!S180+'Octubre '!S180+Noviembre!S180+'Diciembre '!S180</f>
        <v>0</v>
      </c>
      <c r="T180" s="8">
        <f>+Enero!T180+Febrero!T180+MARZO!T180+'Abril '!T180+'Mayo '!T180+Junio!T180+Julio!T180+Agosto!T180+Septiembre!T180+'Octubre '!T180+Noviembre!T180+'Diciembre '!T180</f>
        <v>0</v>
      </c>
      <c r="U180" s="8">
        <f>+Enero!U180+Febrero!U180+MARZO!U180+'Abril '!U180+'Mayo '!U180+Junio!U180+Julio!U180+Agosto!U180+Septiembre!U180+'Octubre '!U180+Noviembre!U180+'Diciembre '!U180</f>
        <v>0</v>
      </c>
      <c r="V180" s="8">
        <f>+Enero!V180+Febrero!V180+MARZO!V180+'Abril '!V180+'Mayo '!V180+Junio!V180+Julio!V180+Agosto!V180+Septiembre!V180+'Octubre '!V180+Noviembre!V180+'Diciembre '!V180</f>
        <v>0</v>
      </c>
      <c r="W180" s="8">
        <f>+Enero!W180+Febrero!W180+MARZO!W180+'Abril '!W180+'Mayo '!W180+Junio!W180+Julio!W180+Agosto!W180+Septiembre!W180+'Octubre '!W180+Noviembre!W180+'Diciembre '!W180</f>
        <v>0</v>
      </c>
      <c r="X180" s="8">
        <f>+Enero!X180+Febrero!X180+MARZO!X180+'Abril '!X180+'Mayo '!X180+Junio!X180+Julio!X180+Agosto!X180+Septiembre!X180+'Octubre '!X180+Noviembre!X180+'Diciembre '!X180</f>
        <v>0</v>
      </c>
      <c r="Y180" s="8">
        <f>+Enero!Y180+Febrero!Y180+MARZO!Y180+'Abril '!Y180+'Mayo '!Y180+Junio!Y180+Julio!Y180+Agosto!Y180+Septiembre!Y180+'Octubre '!Y180+Noviembre!Y180+'Diciembre '!Y180</f>
        <v>0</v>
      </c>
      <c r="Z180" s="8">
        <f>+Enero!Z180+Febrero!Z180+MARZO!Z180+'Abril '!Z180+'Mayo '!Z180+Junio!Z180+Julio!Z180+Agosto!Z180+Septiembre!Z180+'Octubre '!Z180+Noviembre!Z180+'Diciembre '!Z180</f>
        <v>0</v>
      </c>
      <c r="AA180" s="8">
        <f>+Enero!AA180+Febrero!AA180+MARZO!AA180+'Abril '!AA180+'Mayo '!AA180+Junio!AA180+Julio!AA180+Agosto!AA180+Septiembre!AA180+'Octubre '!AA180+Noviembre!AA180+'Diciembre '!AA180</f>
        <v>0</v>
      </c>
      <c r="AB180" s="8">
        <f>+Enero!AB180+Febrero!AB180+MARZO!AB180+'Abril '!AB180+'Mayo '!AB180+Junio!AB180+Julio!AB180+Agosto!AB180+Septiembre!AB180+'Octubre '!AB180+Noviembre!AB180+'Diciembre '!AB180</f>
        <v>0</v>
      </c>
      <c r="AC180" s="8">
        <f>+Enero!AC180+Febrero!AC180+MARZO!AC180+'Abril '!AC180+'Mayo '!AC180+Junio!AC180+Julio!AC180+Agosto!AC180+Septiembre!AC180+'Octubre '!AC180+Noviembre!AC180+'Diciembre '!AC180</f>
        <v>0</v>
      </c>
      <c r="AD180" s="8">
        <f>+Enero!AD180+Febrero!AD180+MARZO!AD180+'Abril '!AD180+'Mayo '!AD180+Junio!AD180+Julio!AD180+Agosto!AD180+Septiembre!AD180+'Octubre '!AD180+Noviembre!AD180+'Diciembre '!AD180</f>
        <v>0</v>
      </c>
      <c r="AE180" s="8">
        <f>+Enero!AE180+Febrero!AE180+MARZO!AE180+'Abril '!AE180+'Mayo '!AE180+Junio!AE180+Julio!AE180+Agosto!AE180+Septiembre!AE180+'Octubre '!AE180+Noviembre!AE180+'Diciembre '!AE180</f>
        <v>0</v>
      </c>
      <c r="AF180" s="8">
        <f>+Enero!AF180+Febrero!AF180+MARZO!AF180+'Abril '!AF180+'Mayo '!AF180+Junio!AF180+Julio!AF180+Agosto!AF180+Septiembre!AF180+'Octubre '!AF180+Noviembre!AF180+'Diciembre '!AF180</f>
        <v>0</v>
      </c>
      <c r="AG180" s="8">
        <f>+Enero!AG180+Febrero!AG180+MARZO!AG180+'Abril '!AG180+'Mayo '!AG180+Junio!AG180+Julio!AG180+Agosto!AG180+Septiembre!AG180+'Octubre '!AG180+Noviembre!AG180+'Diciembre '!AG180</f>
        <v>0</v>
      </c>
      <c r="AH180" s="8">
        <f>+Enero!AH180+Febrero!AH180+MARZO!AH180+'Abril '!AH180+'Mayo '!AH180+Junio!AH180+Julio!AH180+Agosto!AH180+Septiembre!AH180+'Octubre '!AH180+Noviembre!AH180+'Diciembre '!AH180</f>
        <v>0</v>
      </c>
      <c r="AI180" s="8">
        <f>+Enero!AI180+Febrero!AI180+MARZO!AI180+'Abril '!AI180+'Mayo '!AI180+Junio!AI180+Julio!AI180+Agosto!AI180+Septiembre!AI180+'Octubre '!AI180+Noviembre!AI180+'Diciembre '!AI180</f>
        <v>0</v>
      </c>
      <c r="AJ180" s="8">
        <f>+Enero!AJ180+Febrero!AJ180+MARZO!AJ180+'Abril '!AJ180+'Mayo '!AJ180+Junio!AJ180+Julio!AJ180+Agosto!AJ180+Septiembre!AJ180+'Octubre '!AJ180+Noviembre!AJ180+'Diciembre '!AJ180</f>
        <v>0</v>
      </c>
      <c r="AK180" s="8">
        <f>+Enero!AK180+Febrero!AK180+MARZO!AK180+'Abril '!AK180+'Mayo '!AK180+Junio!AK180+Julio!AK180+Agosto!AK180+Septiembre!AK180+'Octubre '!AK180+Noviembre!AK180+'Diciembre '!AK180</f>
        <v>0</v>
      </c>
      <c r="AL180" s="8">
        <f>+Enero!AL180+Febrero!AL180+MARZO!AL180+'Abril '!AL180+'Mayo '!AL180+Junio!AL180+Julio!AL180+Agosto!AL180+Septiembre!AL180+'Octubre '!AL180+Noviembre!AL180+'Diciembre '!AL180</f>
        <v>0</v>
      </c>
      <c r="AM180" s="8">
        <f>+Enero!AM180+Febrero!AM180+MARZO!AM180+'Abril '!AM180+'Mayo '!AM180+Junio!AM180+Julio!AM180+Agosto!AM180+Septiembre!AM180+'Octubre '!AM180+Noviembre!AM180+'Diciembre '!AM180</f>
        <v>0</v>
      </c>
      <c r="AN180" s="8">
        <f>+Enero!AN180+Febrero!AN180+MARZO!AN180+'Abril '!AN180+'Mayo '!AN180+Junio!AN180+Julio!AN180+Agosto!AN180+Septiembre!AN180+'Octubre '!AN180+Noviembre!AN180+'Diciembre '!AN180</f>
        <v>0</v>
      </c>
      <c r="AO180" s="8">
        <f>+Enero!AO180+Febrero!AO180+MARZO!AO180+'Abril '!AO180+'Mayo '!AO180+Junio!AO180+Julio!AO180+Agosto!AO180+Septiembre!AO180+'Octubre '!AO180+Noviembre!AO180+'Diciembre '!AO180</f>
        <v>0</v>
      </c>
      <c r="AP180" s="8">
        <f>+Enero!AP180+Febrero!AP180+MARZO!AP180+'Abril '!AP180+'Mayo '!AP180+Junio!AP180+Julio!AP180+Agosto!AP180+Septiembre!AP180+'Octubre '!AP180+Noviembre!AP180+'Diciembre '!AP180</f>
        <v>0</v>
      </c>
      <c r="AQ180" s="8">
        <f>+Enero!AQ180+Febrero!AQ180+MARZO!AQ180+'Abril '!AQ180+'Mayo '!AQ180+Junio!AQ180+Julio!AQ180+Agosto!AQ180+Septiembre!AQ180+'Octubre '!AQ180+Noviembre!AQ180+'Diciembre '!AQ180</f>
        <v>0</v>
      </c>
      <c r="AR180" s="8">
        <f>+Enero!AR180+Febrero!AR180+MARZO!AR180+'Abril '!AR180+'Mayo '!AR180+Junio!AR180+Julio!AR180+Agosto!AR180+Septiembre!AR180+'Octubre '!AR180+Noviembre!AR180+'Diciembre '!AR180</f>
        <v>0</v>
      </c>
      <c r="AS180" s="331" t="s">
        <v>120</v>
      </c>
      <c r="AT180" s="52"/>
      <c r="CA180" s="194" t="str">
        <f>IF(B180=0,"",IF(AQ180="",IF(B180="",""," No olvide escribir la columna Beneficiarios."),""))</f>
        <v/>
      </c>
      <c r="CB180" s="194" t="str">
        <f>IF(B180&lt;AQ180," El número de Beneficiarios NO puede ser mayor que el Total.","")</f>
        <v/>
      </c>
      <c r="CG180" s="194">
        <f>IF(B180&lt;AQ180,1,0)</f>
        <v>0</v>
      </c>
      <c r="CH180" s="194" t="str">
        <f>IF(B180=0,"",IF(AQ180="",IF(B180="","",1),0))</f>
        <v/>
      </c>
    </row>
    <row r="181" spans="1:86" x14ac:dyDescent="0.2">
      <c r="A181" s="87" t="s">
        <v>54</v>
      </c>
      <c r="B181" s="313">
        <f>SUM(C181+D181)</f>
        <v>0</v>
      </c>
      <c r="C181" s="313">
        <f t="shared" si="13"/>
        <v>0</v>
      </c>
      <c r="D181" s="314">
        <f t="shared" si="13"/>
        <v>0</v>
      </c>
      <c r="E181" s="8">
        <f>+Enero!E181+Febrero!E181+MARZO!E181+'Abril '!E181+'Mayo '!E181+Junio!E181+Julio!E181+Agosto!E181+Septiembre!E181+'Octubre '!E181+Noviembre!E181+'Diciembre '!E181</f>
        <v>0</v>
      </c>
      <c r="F181" s="8">
        <f>+Enero!F181+Febrero!F181+MARZO!F181+'Abril '!F181+'Mayo '!F181+Junio!F181+Julio!F181+Agosto!F181+Septiembre!F181+'Octubre '!F181+Noviembre!F181+'Diciembre '!F181</f>
        <v>0</v>
      </c>
      <c r="G181" s="8">
        <f>+Enero!G181+Febrero!G181+MARZO!G181+'Abril '!G181+'Mayo '!G181+Junio!G181+Julio!G181+Agosto!G181+Septiembre!G181+'Octubre '!G181+Noviembre!G181+'Diciembre '!G181</f>
        <v>0</v>
      </c>
      <c r="H181" s="8">
        <f>+Enero!H181+Febrero!H181+MARZO!H181+'Abril '!H181+'Mayo '!H181+Junio!H181+Julio!H181+Agosto!H181+Septiembre!H181+'Octubre '!H181+Noviembre!H181+'Diciembre '!H181</f>
        <v>0</v>
      </c>
      <c r="I181" s="8">
        <f>+Enero!I181+Febrero!I181+MARZO!I181+'Abril '!I181+'Mayo '!I181+Junio!I181+Julio!I181+Agosto!I181+Septiembre!I181+'Octubre '!I181+Noviembre!I181+'Diciembre '!I181</f>
        <v>0</v>
      </c>
      <c r="J181" s="8">
        <f>+Enero!J181+Febrero!J181+MARZO!J181+'Abril '!J181+'Mayo '!J181+Junio!J181+Julio!J181+Agosto!J181+Septiembre!J181+'Octubre '!J181+Noviembre!J181+'Diciembre '!J181</f>
        <v>0</v>
      </c>
      <c r="K181" s="8">
        <f>+Enero!K181+Febrero!K181+MARZO!K181+'Abril '!K181+'Mayo '!K181+Junio!K181+Julio!K181+Agosto!K181+Septiembre!K181+'Octubre '!K181+Noviembre!K181+'Diciembre '!K181</f>
        <v>0</v>
      </c>
      <c r="L181" s="8">
        <f>+Enero!L181+Febrero!L181+MARZO!L181+'Abril '!L181+'Mayo '!L181+Junio!L181+Julio!L181+Agosto!L181+Septiembre!L181+'Octubre '!L181+Noviembre!L181+'Diciembre '!L181</f>
        <v>0</v>
      </c>
      <c r="M181" s="8">
        <f>+Enero!M181+Febrero!M181+MARZO!M181+'Abril '!M181+'Mayo '!M181+Junio!M181+Julio!M181+Agosto!M181+Septiembre!M181+'Octubre '!M181+Noviembre!M181+'Diciembre '!M181</f>
        <v>0</v>
      </c>
      <c r="N181" s="8">
        <f>+Enero!N181+Febrero!N181+MARZO!N181+'Abril '!N181+'Mayo '!N181+Junio!N181+Julio!N181+Agosto!N181+Septiembre!N181+'Octubre '!N181+Noviembre!N181+'Diciembre '!N181</f>
        <v>0</v>
      </c>
      <c r="O181" s="8">
        <f>+Enero!O181+Febrero!O181+MARZO!O181+'Abril '!O181+'Mayo '!O181+Junio!O181+Julio!O181+Agosto!O181+Septiembre!O181+'Octubre '!O181+Noviembre!O181+'Diciembre '!O181</f>
        <v>0</v>
      </c>
      <c r="P181" s="8">
        <f>+Enero!P181+Febrero!P181+MARZO!P181+'Abril '!P181+'Mayo '!P181+Junio!P181+Julio!P181+Agosto!P181+Septiembre!P181+'Octubre '!P181+Noviembre!P181+'Diciembre '!P181</f>
        <v>0</v>
      </c>
      <c r="Q181" s="8">
        <f>+Enero!Q181+Febrero!Q181+MARZO!Q181+'Abril '!Q181+'Mayo '!Q181+Junio!Q181+Julio!Q181+Agosto!Q181+Septiembre!Q181+'Octubre '!Q181+Noviembre!Q181+'Diciembre '!Q181</f>
        <v>0</v>
      </c>
      <c r="R181" s="8">
        <f>+Enero!R181+Febrero!R181+MARZO!R181+'Abril '!R181+'Mayo '!R181+Junio!R181+Julio!R181+Agosto!R181+Septiembre!R181+'Octubre '!R181+Noviembre!R181+'Diciembre '!R181</f>
        <v>0</v>
      </c>
      <c r="S181" s="8">
        <f>+Enero!S181+Febrero!S181+MARZO!S181+'Abril '!S181+'Mayo '!S181+Junio!S181+Julio!S181+Agosto!S181+Septiembre!S181+'Octubre '!S181+Noviembre!S181+'Diciembre '!S181</f>
        <v>0</v>
      </c>
      <c r="T181" s="8">
        <f>+Enero!T181+Febrero!T181+MARZO!T181+'Abril '!T181+'Mayo '!T181+Junio!T181+Julio!T181+Agosto!T181+Septiembre!T181+'Octubre '!T181+Noviembre!T181+'Diciembre '!T181</f>
        <v>0</v>
      </c>
      <c r="U181" s="8">
        <f>+Enero!U181+Febrero!U181+MARZO!U181+'Abril '!U181+'Mayo '!U181+Junio!U181+Julio!U181+Agosto!U181+Septiembre!U181+'Octubre '!U181+Noviembre!U181+'Diciembre '!U181</f>
        <v>0</v>
      </c>
      <c r="V181" s="8">
        <f>+Enero!V181+Febrero!V181+MARZO!V181+'Abril '!V181+'Mayo '!V181+Junio!V181+Julio!V181+Agosto!V181+Septiembre!V181+'Octubre '!V181+Noviembre!V181+'Diciembre '!V181</f>
        <v>0</v>
      </c>
      <c r="W181" s="8">
        <f>+Enero!W181+Febrero!W181+MARZO!W181+'Abril '!W181+'Mayo '!W181+Junio!W181+Julio!W181+Agosto!W181+Septiembre!W181+'Octubre '!W181+Noviembre!W181+'Diciembre '!W181</f>
        <v>0</v>
      </c>
      <c r="X181" s="8">
        <f>+Enero!X181+Febrero!X181+MARZO!X181+'Abril '!X181+'Mayo '!X181+Junio!X181+Julio!X181+Agosto!X181+Septiembre!X181+'Octubre '!X181+Noviembre!X181+'Diciembre '!X181</f>
        <v>0</v>
      </c>
      <c r="Y181" s="8">
        <f>+Enero!Y181+Febrero!Y181+MARZO!Y181+'Abril '!Y181+'Mayo '!Y181+Junio!Y181+Julio!Y181+Agosto!Y181+Septiembre!Y181+'Octubre '!Y181+Noviembre!Y181+'Diciembre '!Y181</f>
        <v>0</v>
      </c>
      <c r="Z181" s="8">
        <f>+Enero!Z181+Febrero!Z181+MARZO!Z181+'Abril '!Z181+'Mayo '!Z181+Junio!Z181+Julio!Z181+Agosto!Z181+Septiembre!Z181+'Octubre '!Z181+Noviembre!Z181+'Diciembre '!Z181</f>
        <v>0</v>
      </c>
      <c r="AA181" s="8">
        <f>+Enero!AA181+Febrero!AA181+MARZO!AA181+'Abril '!AA181+'Mayo '!AA181+Junio!AA181+Julio!AA181+Agosto!AA181+Septiembre!AA181+'Octubre '!AA181+Noviembre!AA181+'Diciembre '!AA181</f>
        <v>0</v>
      </c>
      <c r="AB181" s="8">
        <f>+Enero!AB181+Febrero!AB181+MARZO!AB181+'Abril '!AB181+'Mayo '!AB181+Junio!AB181+Julio!AB181+Agosto!AB181+Septiembre!AB181+'Octubre '!AB181+Noviembre!AB181+'Diciembre '!AB181</f>
        <v>0</v>
      </c>
      <c r="AC181" s="8">
        <f>+Enero!AC181+Febrero!AC181+MARZO!AC181+'Abril '!AC181+'Mayo '!AC181+Junio!AC181+Julio!AC181+Agosto!AC181+Septiembre!AC181+'Octubre '!AC181+Noviembre!AC181+'Diciembre '!AC181</f>
        <v>0</v>
      </c>
      <c r="AD181" s="8">
        <f>+Enero!AD181+Febrero!AD181+MARZO!AD181+'Abril '!AD181+'Mayo '!AD181+Junio!AD181+Julio!AD181+Agosto!AD181+Septiembre!AD181+'Octubre '!AD181+Noviembre!AD181+'Diciembre '!AD181</f>
        <v>0</v>
      </c>
      <c r="AE181" s="8">
        <f>+Enero!AE181+Febrero!AE181+MARZO!AE181+'Abril '!AE181+'Mayo '!AE181+Junio!AE181+Julio!AE181+Agosto!AE181+Septiembre!AE181+'Octubre '!AE181+Noviembre!AE181+'Diciembre '!AE181</f>
        <v>0</v>
      </c>
      <c r="AF181" s="8">
        <f>+Enero!AF181+Febrero!AF181+MARZO!AF181+'Abril '!AF181+'Mayo '!AF181+Junio!AF181+Julio!AF181+Agosto!AF181+Septiembre!AF181+'Octubre '!AF181+Noviembre!AF181+'Diciembre '!AF181</f>
        <v>0</v>
      </c>
      <c r="AG181" s="8">
        <f>+Enero!AG181+Febrero!AG181+MARZO!AG181+'Abril '!AG181+'Mayo '!AG181+Junio!AG181+Julio!AG181+Agosto!AG181+Septiembre!AG181+'Octubre '!AG181+Noviembre!AG181+'Diciembre '!AG181</f>
        <v>0</v>
      </c>
      <c r="AH181" s="8">
        <f>+Enero!AH181+Febrero!AH181+MARZO!AH181+'Abril '!AH181+'Mayo '!AH181+Junio!AH181+Julio!AH181+Agosto!AH181+Septiembre!AH181+'Octubre '!AH181+Noviembre!AH181+'Diciembre '!AH181</f>
        <v>0</v>
      </c>
      <c r="AI181" s="8">
        <f>+Enero!AI181+Febrero!AI181+MARZO!AI181+'Abril '!AI181+'Mayo '!AI181+Junio!AI181+Julio!AI181+Agosto!AI181+Septiembre!AI181+'Octubre '!AI181+Noviembre!AI181+'Diciembre '!AI181</f>
        <v>0</v>
      </c>
      <c r="AJ181" s="8">
        <f>+Enero!AJ181+Febrero!AJ181+MARZO!AJ181+'Abril '!AJ181+'Mayo '!AJ181+Junio!AJ181+Julio!AJ181+Agosto!AJ181+Septiembre!AJ181+'Octubre '!AJ181+Noviembre!AJ181+'Diciembre '!AJ181</f>
        <v>0</v>
      </c>
      <c r="AK181" s="8">
        <f>+Enero!AK181+Febrero!AK181+MARZO!AK181+'Abril '!AK181+'Mayo '!AK181+Junio!AK181+Julio!AK181+Agosto!AK181+Septiembre!AK181+'Octubre '!AK181+Noviembre!AK181+'Diciembre '!AK181</f>
        <v>0</v>
      </c>
      <c r="AL181" s="8">
        <f>+Enero!AL181+Febrero!AL181+MARZO!AL181+'Abril '!AL181+'Mayo '!AL181+Junio!AL181+Julio!AL181+Agosto!AL181+Septiembre!AL181+'Octubre '!AL181+Noviembre!AL181+'Diciembre '!AL181</f>
        <v>0</v>
      </c>
      <c r="AM181" s="8">
        <f>+Enero!AM181+Febrero!AM181+MARZO!AM181+'Abril '!AM181+'Mayo '!AM181+Junio!AM181+Julio!AM181+Agosto!AM181+Septiembre!AM181+'Octubre '!AM181+Noviembre!AM181+'Diciembre '!AM181</f>
        <v>0</v>
      </c>
      <c r="AN181" s="8">
        <f>+Enero!AN181+Febrero!AN181+MARZO!AN181+'Abril '!AN181+'Mayo '!AN181+Junio!AN181+Julio!AN181+Agosto!AN181+Septiembre!AN181+'Octubre '!AN181+Noviembre!AN181+'Diciembre '!AN181</f>
        <v>0</v>
      </c>
      <c r="AO181" s="8">
        <f>+Enero!AO181+Febrero!AO181+MARZO!AO181+'Abril '!AO181+'Mayo '!AO181+Junio!AO181+Julio!AO181+Agosto!AO181+Septiembre!AO181+'Octubre '!AO181+Noviembre!AO181+'Diciembre '!AO181</f>
        <v>0</v>
      </c>
      <c r="AP181" s="8">
        <f>+Enero!AP181+Febrero!AP181+MARZO!AP181+'Abril '!AP181+'Mayo '!AP181+Junio!AP181+Julio!AP181+Agosto!AP181+Septiembre!AP181+'Octubre '!AP181+Noviembre!AP181+'Diciembre '!AP181</f>
        <v>0</v>
      </c>
      <c r="AQ181" s="8">
        <f>+Enero!AQ181+Febrero!AQ181+MARZO!AQ181+'Abril '!AQ181+'Mayo '!AQ181+Junio!AQ181+Julio!AQ181+Agosto!AQ181+Septiembre!AQ181+'Octubre '!AQ181+Noviembre!AQ181+'Diciembre '!AQ181</f>
        <v>0</v>
      </c>
      <c r="AR181" s="8">
        <f>+Enero!AR181+Febrero!AR181+MARZO!AR181+'Abril '!AR181+'Mayo '!AR181+Junio!AR181+Julio!AR181+Agosto!AR181+Septiembre!AR181+'Octubre '!AR181+Noviembre!AR181+'Diciembre '!AR181</f>
        <v>0</v>
      </c>
      <c r="AS181" s="331" t="s">
        <v>120</v>
      </c>
      <c r="AT181" s="52"/>
      <c r="CA181" s="194" t="str">
        <f>IF(B181=0,"",IF(AQ181="",IF(B181="",""," No olvide escribir la columna Beneficiarios."),""))</f>
        <v/>
      </c>
      <c r="CB181" s="194" t="str">
        <f>IF(B181&lt;AQ181," El número de Beneficiarios NO puede ser mayor que el Total.","")</f>
        <v/>
      </c>
      <c r="CG181" s="194">
        <f>IF(B181&lt;AQ181,1,0)</f>
        <v>0</v>
      </c>
      <c r="CH181" s="194" t="str">
        <f>IF(B181=0,"",IF(AQ181="",IF(B181="","",1),0))</f>
        <v/>
      </c>
    </row>
    <row r="182" spans="1:86" x14ac:dyDescent="0.2">
      <c r="A182" s="164" t="s">
        <v>55</v>
      </c>
      <c r="B182" s="313">
        <f>SUM(C182+D182)</f>
        <v>0</v>
      </c>
      <c r="C182" s="313">
        <f t="shared" si="13"/>
        <v>0</v>
      </c>
      <c r="D182" s="326">
        <f t="shared" si="13"/>
        <v>0</v>
      </c>
      <c r="E182" s="8">
        <f>+Enero!E182+Febrero!E182+MARZO!E182+'Abril '!E182+'Mayo '!E182+Junio!E182+Julio!E182+Agosto!E182+Septiembre!E182+'Octubre '!E182+Noviembre!E182+'Diciembre '!E182</f>
        <v>0</v>
      </c>
      <c r="F182" s="8">
        <f>+Enero!F182+Febrero!F182+MARZO!F182+'Abril '!F182+'Mayo '!F182+Junio!F182+Julio!F182+Agosto!F182+Septiembre!F182+'Octubre '!F182+Noviembre!F182+'Diciembre '!F182</f>
        <v>0</v>
      </c>
      <c r="G182" s="8">
        <f>+Enero!G182+Febrero!G182+MARZO!G182+'Abril '!G182+'Mayo '!G182+Junio!G182+Julio!G182+Agosto!G182+Septiembre!G182+'Octubre '!G182+Noviembre!G182+'Diciembre '!G182</f>
        <v>0</v>
      </c>
      <c r="H182" s="8">
        <f>+Enero!H182+Febrero!H182+MARZO!H182+'Abril '!H182+'Mayo '!H182+Junio!H182+Julio!H182+Agosto!H182+Septiembre!H182+'Octubre '!H182+Noviembre!H182+'Diciembre '!H182</f>
        <v>0</v>
      </c>
      <c r="I182" s="8">
        <f>+Enero!I182+Febrero!I182+MARZO!I182+'Abril '!I182+'Mayo '!I182+Junio!I182+Julio!I182+Agosto!I182+Septiembre!I182+'Octubre '!I182+Noviembre!I182+'Diciembre '!I182</f>
        <v>0</v>
      </c>
      <c r="J182" s="8">
        <f>+Enero!J182+Febrero!J182+MARZO!J182+'Abril '!J182+'Mayo '!J182+Junio!J182+Julio!J182+Agosto!J182+Septiembre!J182+'Octubre '!J182+Noviembre!J182+'Diciembre '!J182</f>
        <v>0</v>
      </c>
      <c r="K182" s="8">
        <f>+Enero!K182+Febrero!K182+MARZO!K182+'Abril '!K182+'Mayo '!K182+Junio!K182+Julio!K182+Agosto!K182+Septiembre!K182+'Octubre '!K182+Noviembre!K182+'Diciembre '!K182</f>
        <v>0</v>
      </c>
      <c r="L182" s="8">
        <f>+Enero!L182+Febrero!L182+MARZO!L182+'Abril '!L182+'Mayo '!L182+Junio!L182+Julio!L182+Agosto!L182+Septiembre!L182+'Octubre '!L182+Noviembre!L182+'Diciembre '!L182</f>
        <v>0</v>
      </c>
      <c r="M182" s="8">
        <f>+Enero!M182+Febrero!M182+MARZO!M182+'Abril '!M182+'Mayo '!M182+Junio!M182+Julio!M182+Agosto!M182+Septiembre!M182+'Octubre '!M182+Noviembre!M182+'Diciembre '!M182</f>
        <v>0</v>
      </c>
      <c r="N182" s="8">
        <f>+Enero!N182+Febrero!N182+MARZO!N182+'Abril '!N182+'Mayo '!N182+Junio!N182+Julio!N182+Agosto!N182+Septiembre!N182+'Octubre '!N182+Noviembre!N182+'Diciembre '!N182</f>
        <v>0</v>
      </c>
      <c r="O182" s="8">
        <f>+Enero!O182+Febrero!O182+MARZO!O182+'Abril '!O182+'Mayo '!O182+Junio!O182+Julio!O182+Agosto!O182+Septiembre!O182+'Octubre '!O182+Noviembre!O182+'Diciembre '!O182</f>
        <v>0</v>
      </c>
      <c r="P182" s="8">
        <f>+Enero!P182+Febrero!P182+MARZO!P182+'Abril '!P182+'Mayo '!P182+Junio!P182+Julio!P182+Agosto!P182+Septiembre!P182+'Octubre '!P182+Noviembre!P182+'Diciembre '!P182</f>
        <v>0</v>
      </c>
      <c r="Q182" s="8">
        <f>+Enero!Q182+Febrero!Q182+MARZO!Q182+'Abril '!Q182+'Mayo '!Q182+Junio!Q182+Julio!Q182+Agosto!Q182+Septiembre!Q182+'Octubre '!Q182+Noviembre!Q182+'Diciembre '!Q182</f>
        <v>0</v>
      </c>
      <c r="R182" s="8">
        <f>+Enero!R182+Febrero!R182+MARZO!R182+'Abril '!R182+'Mayo '!R182+Junio!R182+Julio!R182+Agosto!R182+Septiembre!R182+'Octubre '!R182+Noviembre!R182+'Diciembre '!R182</f>
        <v>0</v>
      </c>
      <c r="S182" s="8">
        <f>+Enero!S182+Febrero!S182+MARZO!S182+'Abril '!S182+'Mayo '!S182+Junio!S182+Julio!S182+Agosto!S182+Septiembre!S182+'Octubre '!S182+Noviembre!S182+'Diciembre '!S182</f>
        <v>0</v>
      </c>
      <c r="T182" s="8">
        <f>+Enero!T182+Febrero!T182+MARZO!T182+'Abril '!T182+'Mayo '!T182+Junio!T182+Julio!T182+Agosto!T182+Septiembre!T182+'Octubre '!T182+Noviembre!T182+'Diciembre '!T182</f>
        <v>0</v>
      </c>
      <c r="U182" s="8">
        <f>+Enero!U182+Febrero!U182+MARZO!U182+'Abril '!U182+'Mayo '!U182+Junio!U182+Julio!U182+Agosto!U182+Septiembre!U182+'Octubre '!U182+Noviembre!U182+'Diciembre '!U182</f>
        <v>0</v>
      </c>
      <c r="V182" s="8">
        <f>+Enero!V182+Febrero!V182+MARZO!V182+'Abril '!V182+'Mayo '!V182+Junio!V182+Julio!V182+Agosto!V182+Septiembre!V182+'Octubre '!V182+Noviembre!V182+'Diciembre '!V182</f>
        <v>0</v>
      </c>
      <c r="W182" s="8">
        <f>+Enero!W182+Febrero!W182+MARZO!W182+'Abril '!W182+'Mayo '!W182+Junio!W182+Julio!W182+Agosto!W182+Septiembre!W182+'Octubre '!W182+Noviembre!W182+'Diciembre '!W182</f>
        <v>0</v>
      </c>
      <c r="X182" s="8">
        <f>+Enero!X182+Febrero!X182+MARZO!X182+'Abril '!X182+'Mayo '!X182+Junio!X182+Julio!X182+Agosto!X182+Septiembre!X182+'Octubre '!X182+Noviembre!X182+'Diciembre '!X182</f>
        <v>0</v>
      </c>
      <c r="Y182" s="8">
        <f>+Enero!Y182+Febrero!Y182+MARZO!Y182+'Abril '!Y182+'Mayo '!Y182+Junio!Y182+Julio!Y182+Agosto!Y182+Septiembre!Y182+'Octubre '!Y182+Noviembre!Y182+'Diciembre '!Y182</f>
        <v>0</v>
      </c>
      <c r="Z182" s="8">
        <f>+Enero!Z182+Febrero!Z182+MARZO!Z182+'Abril '!Z182+'Mayo '!Z182+Junio!Z182+Julio!Z182+Agosto!Z182+Septiembre!Z182+'Octubre '!Z182+Noviembre!Z182+'Diciembre '!Z182</f>
        <v>0</v>
      </c>
      <c r="AA182" s="8">
        <f>+Enero!AA182+Febrero!AA182+MARZO!AA182+'Abril '!AA182+'Mayo '!AA182+Junio!AA182+Julio!AA182+Agosto!AA182+Septiembre!AA182+'Octubre '!AA182+Noviembre!AA182+'Diciembre '!AA182</f>
        <v>0</v>
      </c>
      <c r="AB182" s="8">
        <f>+Enero!AB182+Febrero!AB182+MARZO!AB182+'Abril '!AB182+'Mayo '!AB182+Junio!AB182+Julio!AB182+Agosto!AB182+Septiembre!AB182+'Octubre '!AB182+Noviembre!AB182+'Diciembre '!AB182</f>
        <v>0</v>
      </c>
      <c r="AC182" s="8">
        <f>+Enero!AC182+Febrero!AC182+MARZO!AC182+'Abril '!AC182+'Mayo '!AC182+Junio!AC182+Julio!AC182+Agosto!AC182+Septiembre!AC182+'Octubre '!AC182+Noviembre!AC182+'Diciembre '!AC182</f>
        <v>0</v>
      </c>
      <c r="AD182" s="8">
        <f>+Enero!AD182+Febrero!AD182+MARZO!AD182+'Abril '!AD182+'Mayo '!AD182+Junio!AD182+Julio!AD182+Agosto!AD182+Septiembre!AD182+'Octubre '!AD182+Noviembre!AD182+'Diciembre '!AD182</f>
        <v>0</v>
      </c>
      <c r="AE182" s="8">
        <f>+Enero!AE182+Febrero!AE182+MARZO!AE182+'Abril '!AE182+'Mayo '!AE182+Junio!AE182+Julio!AE182+Agosto!AE182+Septiembre!AE182+'Octubre '!AE182+Noviembre!AE182+'Diciembre '!AE182</f>
        <v>0</v>
      </c>
      <c r="AF182" s="8">
        <f>+Enero!AF182+Febrero!AF182+MARZO!AF182+'Abril '!AF182+'Mayo '!AF182+Junio!AF182+Julio!AF182+Agosto!AF182+Septiembre!AF182+'Octubre '!AF182+Noviembre!AF182+'Diciembre '!AF182</f>
        <v>0</v>
      </c>
      <c r="AG182" s="8">
        <f>+Enero!AG182+Febrero!AG182+MARZO!AG182+'Abril '!AG182+'Mayo '!AG182+Junio!AG182+Julio!AG182+Agosto!AG182+Septiembre!AG182+'Octubre '!AG182+Noviembre!AG182+'Diciembre '!AG182</f>
        <v>0</v>
      </c>
      <c r="AH182" s="8">
        <f>+Enero!AH182+Febrero!AH182+MARZO!AH182+'Abril '!AH182+'Mayo '!AH182+Junio!AH182+Julio!AH182+Agosto!AH182+Septiembre!AH182+'Octubre '!AH182+Noviembre!AH182+'Diciembre '!AH182</f>
        <v>0</v>
      </c>
      <c r="AI182" s="8">
        <f>+Enero!AI182+Febrero!AI182+MARZO!AI182+'Abril '!AI182+'Mayo '!AI182+Junio!AI182+Julio!AI182+Agosto!AI182+Septiembre!AI182+'Octubre '!AI182+Noviembre!AI182+'Diciembre '!AI182</f>
        <v>0</v>
      </c>
      <c r="AJ182" s="8">
        <f>+Enero!AJ182+Febrero!AJ182+MARZO!AJ182+'Abril '!AJ182+'Mayo '!AJ182+Junio!AJ182+Julio!AJ182+Agosto!AJ182+Septiembre!AJ182+'Octubre '!AJ182+Noviembre!AJ182+'Diciembre '!AJ182</f>
        <v>0</v>
      </c>
      <c r="AK182" s="8">
        <f>+Enero!AK182+Febrero!AK182+MARZO!AK182+'Abril '!AK182+'Mayo '!AK182+Junio!AK182+Julio!AK182+Agosto!AK182+Septiembre!AK182+'Octubre '!AK182+Noviembre!AK182+'Diciembre '!AK182</f>
        <v>0</v>
      </c>
      <c r="AL182" s="8">
        <f>+Enero!AL182+Febrero!AL182+MARZO!AL182+'Abril '!AL182+'Mayo '!AL182+Junio!AL182+Julio!AL182+Agosto!AL182+Septiembre!AL182+'Octubre '!AL182+Noviembre!AL182+'Diciembre '!AL182</f>
        <v>0</v>
      </c>
      <c r="AM182" s="8">
        <f>+Enero!AM182+Febrero!AM182+MARZO!AM182+'Abril '!AM182+'Mayo '!AM182+Junio!AM182+Julio!AM182+Agosto!AM182+Septiembre!AM182+'Octubre '!AM182+Noviembre!AM182+'Diciembre '!AM182</f>
        <v>0</v>
      </c>
      <c r="AN182" s="8">
        <f>+Enero!AN182+Febrero!AN182+MARZO!AN182+'Abril '!AN182+'Mayo '!AN182+Junio!AN182+Julio!AN182+Agosto!AN182+Septiembre!AN182+'Octubre '!AN182+Noviembre!AN182+'Diciembre '!AN182</f>
        <v>0</v>
      </c>
      <c r="AO182" s="8">
        <f>+Enero!AO182+Febrero!AO182+MARZO!AO182+'Abril '!AO182+'Mayo '!AO182+Junio!AO182+Julio!AO182+Agosto!AO182+Septiembre!AO182+'Octubre '!AO182+Noviembre!AO182+'Diciembre '!AO182</f>
        <v>0</v>
      </c>
      <c r="AP182" s="8">
        <f>+Enero!AP182+Febrero!AP182+MARZO!AP182+'Abril '!AP182+'Mayo '!AP182+Junio!AP182+Julio!AP182+Agosto!AP182+Septiembre!AP182+'Octubre '!AP182+Noviembre!AP182+'Diciembre '!AP182</f>
        <v>0</v>
      </c>
      <c r="AQ182" s="8">
        <f>+Enero!AQ182+Febrero!AQ182+MARZO!AQ182+'Abril '!AQ182+'Mayo '!AQ182+Junio!AQ182+Julio!AQ182+Agosto!AQ182+Septiembre!AQ182+'Octubre '!AQ182+Noviembre!AQ182+'Diciembre '!AQ182</f>
        <v>0</v>
      </c>
      <c r="AR182" s="8">
        <f>+Enero!AR182+Febrero!AR182+MARZO!AR182+'Abril '!AR182+'Mayo '!AR182+Junio!AR182+Julio!AR182+Agosto!AR182+Septiembre!AR182+'Octubre '!AR182+Noviembre!AR182+'Diciembre '!AR182</f>
        <v>0</v>
      </c>
      <c r="AS182" s="331" t="s">
        <v>120</v>
      </c>
      <c r="AT182" s="52"/>
      <c r="CA182" s="194" t="str">
        <f>IF(B182=0,"",IF(AQ182="",IF(B182="",""," No olvide escribir la columna Beneficiarios."),""))</f>
        <v/>
      </c>
      <c r="CB182" s="194" t="str">
        <f>IF(B182&lt;AQ182," El número de Beneficiarios NO puede ser mayor que el Total.","")</f>
        <v/>
      </c>
      <c r="CG182" s="194">
        <f>IF(B182&lt;AQ182,1,0)</f>
        <v>0</v>
      </c>
      <c r="CH182" s="194" t="str">
        <f>IF(B182=0,"",IF(AQ182="",IF(B182="","",1),0))</f>
        <v/>
      </c>
    </row>
    <row r="183" spans="1:86" x14ac:dyDescent="0.2">
      <c r="A183" s="165" t="s">
        <v>60</v>
      </c>
      <c r="B183" s="327">
        <f>SUM(C183+D183)</f>
        <v>0</v>
      </c>
      <c r="C183" s="328">
        <f t="shared" si="13"/>
        <v>0</v>
      </c>
      <c r="D183" s="329">
        <f t="shared" si="13"/>
        <v>0</v>
      </c>
      <c r="E183" s="8">
        <f>+Enero!E183+Febrero!E183+MARZO!E183+'Abril '!E183+'Mayo '!E183+Junio!E183+Julio!E183+Agosto!E183+Septiembre!E183+'Octubre '!E183+Noviembre!E183+'Diciembre '!E183</f>
        <v>0</v>
      </c>
      <c r="F183" s="8">
        <f>+Enero!F183+Febrero!F183+MARZO!F183+'Abril '!F183+'Mayo '!F183+Junio!F183+Julio!F183+Agosto!F183+Septiembre!F183+'Octubre '!F183+Noviembre!F183+'Diciembre '!F183</f>
        <v>0</v>
      </c>
      <c r="G183" s="8">
        <f>+Enero!G183+Febrero!G183+MARZO!G183+'Abril '!G183+'Mayo '!G183+Junio!G183+Julio!G183+Agosto!G183+Septiembre!G183+'Octubre '!G183+Noviembre!G183+'Diciembre '!G183</f>
        <v>0</v>
      </c>
      <c r="H183" s="8">
        <f>+Enero!H183+Febrero!H183+MARZO!H183+'Abril '!H183+'Mayo '!H183+Junio!H183+Julio!H183+Agosto!H183+Septiembre!H183+'Octubre '!H183+Noviembre!H183+'Diciembre '!H183</f>
        <v>0</v>
      </c>
      <c r="I183" s="8">
        <f>+Enero!I183+Febrero!I183+MARZO!I183+'Abril '!I183+'Mayo '!I183+Junio!I183+Julio!I183+Agosto!I183+Septiembre!I183+'Octubre '!I183+Noviembre!I183+'Diciembre '!I183</f>
        <v>0</v>
      </c>
      <c r="J183" s="8">
        <f>+Enero!J183+Febrero!J183+MARZO!J183+'Abril '!J183+'Mayo '!J183+Junio!J183+Julio!J183+Agosto!J183+Septiembre!J183+'Octubre '!J183+Noviembre!J183+'Diciembre '!J183</f>
        <v>0</v>
      </c>
      <c r="K183" s="8">
        <f>+Enero!K183+Febrero!K183+MARZO!K183+'Abril '!K183+'Mayo '!K183+Junio!K183+Julio!K183+Agosto!K183+Septiembre!K183+'Octubre '!K183+Noviembre!K183+'Diciembre '!K183</f>
        <v>0</v>
      </c>
      <c r="L183" s="8">
        <f>+Enero!L183+Febrero!L183+MARZO!L183+'Abril '!L183+'Mayo '!L183+Junio!L183+Julio!L183+Agosto!L183+Septiembre!L183+'Octubre '!L183+Noviembre!L183+'Diciembre '!L183</f>
        <v>0</v>
      </c>
      <c r="M183" s="8">
        <f>+Enero!M183+Febrero!M183+MARZO!M183+'Abril '!M183+'Mayo '!M183+Junio!M183+Julio!M183+Agosto!M183+Septiembre!M183+'Octubre '!M183+Noviembre!M183+'Diciembre '!M183</f>
        <v>0</v>
      </c>
      <c r="N183" s="8">
        <f>+Enero!N183+Febrero!N183+MARZO!N183+'Abril '!N183+'Mayo '!N183+Junio!N183+Julio!N183+Agosto!N183+Septiembre!N183+'Octubre '!N183+Noviembre!N183+'Diciembre '!N183</f>
        <v>0</v>
      </c>
      <c r="O183" s="8">
        <f>+Enero!O183+Febrero!O183+MARZO!O183+'Abril '!O183+'Mayo '!O183+Junio!O183+Julio!O183+Agosto!O183+Septiembre!O183+'Octubre '!O183+Noviembre!O183+'Diciembre '!O183</f>
        <v>0</v>
      </c>
      <c r="P183" s="8">
        <f>+Enero!P183+Febrero!P183+MARZO!P183+'Abril '!P183+'Mayo '!P183+Junio!P183+Julio!P183+Agosto!P183+Septiembre!P183+'Octubre '!P183+Noviembre!P183+'Diciembre '!P183</f>
        <v>0</v>
      </c>
      <c r="Q183" s="8">
        <f>+Enero!Q183+Febrero!Q183+MARZO!Q183+'Abril '!Q183+'Mayo '!Q183+Junio!Q183+Julio!Q183+Agosto!Q183+Septiembre!Q183+'Octubre '!Q183+Noviembre!Q183+'Diciembre '!Q183</f>
        <v>0</v>
      </c>
      <c r="R183" s="8">
        <f>+Enero!R183+Febrero!R183+MARZO!R183+'Abril '!R183+'Mayo '!R183+Junio!R183+Julio!R183+Agosto!R183+Septiembre!R183+'Octubre '!R183+Noviembre!R183+'Diciembre '!R183</f>
        <v>0</v>
      </c>
      <c r="S183" s="8">
        <f>+Enero!S183+Febrero!S183+MARZO!S183+'Abril '!S183+'Mayo '!S183+Junio!S183+Julio!S183+Agosto!S183+Septiembre!S183+'Octubre '!S183+Noviembre!S183+'Diciembre '!S183</f>
        <v>0</v>
      </c>
      <c r="T183" s="8">
        <f>+Enero!T183+Febrero!T183+MARZO!T183+'Abril '!T183+'Mayo '!T183+Junio!T183+Julio!T183+Agosto!T183+Septiembre!T183+'Octubre '!T183+Noviembre!T183+'Diciembre '!T183</f>
        <v>0</v>
      </c>
      <c r="U183" s="8">
        <f>+Enero!U183+Febrero!U183+MARZO!U183+'Abril '!U183+'Mayo '!U183+Junio!U183+Julio!U183+Agosto!U183+Septiembre!U183+'Octubre '!U183+Noviembre!U183+'Diciembre '!U183</f>
        <v>0</v>
      </c>
      <c r="V183" s="8">
        <f>+Enero!V183+Febrero!V183+MARZO!V183+'Abril '!V183+'Mayo '!V183+Junio!V183+Julio!V183+Agosto!V183+Septiembre!V183+'Octubre '!V183+Noviembre!V183+'Diciembre '!V183</f>
        <v>0</v>
      </c>
      <c r="W183" s="8">
        <f>+Enero!W183+Febrero!W183+MARZO!W183+'Abril '!W183+'Mayo '!W183+Junio!W183+Julio!W183+Agosto!W183+Septiembre!W183+'Octubre '!W183+Noviembre!W183+'Diciembre '!W183</f>
        <v>0</v>
      </c>
      <c r="X183" s="8">
        <f>+Enero!X183+Febrero!X183+MARZO!X183+'Abril '!X183+'Mayo '!X183+Junio!X183+Julio!X183+Agosto!X183+Septiembre!X183+'Octubre '!X183+Noviembre!X183+'Diciembre '!X183</f>
        <v>0</v>
      </c>
      <c r="Y183" s="8">
        <f>+Enero!Y183+Febrero!Y183+MARZO!Y183+'Abril '!Y183+'Mayo '!Y183+Junio!Y183+Julio!Y183+Agosto!Y183+Septiembre!Y183+'Octubre '!Y183+Noviembre!Y183+'Diciembre '!Y183</f>
        <v>0</v>
      </c>
      <c r="Z183" s="8">
        <f>+Enero!Z183+Febrero!Z183+MARZO!Z183+'Abril '!Z183+'Mayo '!Z183+Junio!Z183+Julio!Z183+Agosto!Z183+Septiembre!Z183+'Octubre '!Z183+Noviembre!Z183+'Diciembre '!Z183</f>
        <v>0</v>
      </c>
      <c r="AA183" s="8">
        <f>+Enero!AA183+Febrero!AA183+MARZO!AA183+'Abril '!AA183+'Mayo '!AA183+Junio!AA183+Julio!AA183+Agosto!AA183+Septiembre!AA183+'Octubre '!AA183+Noviembre!AA183+'Diciembre '!AA183</f>
        <v>0</v>
      </c>
      <c r="AB183" s="8">
        <f>+Enero!AB183+Febrero!AB183+MARZO!AB183+'Abril '!AB183+'Mayo '!AB183+Junio!AB183+Julio!AB183+Agosto!AB183+Septiembre!AB183+'Octubre '!AB183+Noviembre!AB183+'Diciembre '!AB183</f>
        <v>0</v>
      </c>
      <c r="AC183" s="8">
        <f>+Enero!AC183+Febrero!AC183+MARZO!AC183+'Abril '!AC183+'Mayo '!AC183+Junio!AC183+Julio!AC183+Agosto!AC183+Septiembre!AC183+'Octubre '!AC183+Noviembre!AC183+'Diciembre '!AC183</f>
        <v>0</v>
      </c>
      <c r="AD183" s="8">
        <f>+Enero!AD183+Febrero!AD183+MARZO!AD183+'Abril '!AD183+'Mayo '!AD183+Junio!AD183+Julio!AD183+Agosto!AD183+Septiembre!AD183+'Octubre '!AD183+Noviembre!AD183+'Diciembre '!AD183</f>
        <v>0</v>
      </c>
      <c r="AE183" s="8">
        <f>+Enero!AE183+Febrero!AE183+MARZO!AE183+'Abril '!AE183+'Mayo '!AE183+Junio!AE183+Julio!AE183+Agosto!AE183+Septiembre!AE183+'Octubre '!AE183+Noviembre!AE183+'Diciembre '!AE183</f>
        <v>0</v>
      </c>
      <c r="AF183" s="8">
        <f>+Enero!AF183+Febrero!AF183+MARZO!AF183+'Abril '!AF183+'Mayo '!AF183+Junio!AF183+Julio!AF183+Agosto!AF183+Septiembre!AF183+'Octubre '!AF183+Noviembre!AF183+'Diciembre '!AF183</f>
        <v>0</v>
      </c>
      <c r="AG183" s="8">
        <f>+Enero!AG183+Febrero!AG183+MARZO!AG183+'Abril '!AG183+'Mayo '!AG183+Junio!AG183+Julio!AG183+Agosto!AG183+Septiembre!AG183+'Octubre '!AG183+Noviembre!AG183+'Diciembre '!AG183</f>
        <v>0</v>
      </c>
      <c r="AH183" s="8">
        <f>+Enero!AH183+Febrero!AH183+MARZO!AH183+'Abril '!AH183+'Mayo '!AH183+Junio!AH183+Julio!AH183+Agosto!AH183+Septiembre!AH183+'Octubre '!AH183+Noviembre!AH183+'Diciembre '!AH183</f>
        <v>0</v>
      </c>
      <c r="AI183" s="8">
        <f>+Enero!AI183+Febrero!AI183+MARZO!AI183+'Abril '!AI183+'Mayo '!AI183+Junio!AI183+Julio!AI183+Agosto!AI183+Septiembre!AI183+'Octubre '!AI183+Noviembre!AI183+'Diciembre '!AI183</f>
        <v>0</v>
      </c>
      <c r="AJ183" s="8">
        <f>+Enero!AJ183+Febrero!AJ183+MARZO!AJ183+'Abril '!AJ183+'Mayo '!AJ183+Junio!AJ183+Julio!AJ183+Agosto!AJ183+Septiembre!AJ183+'Octubre '!AJ183+Noviembre!AJ183+'Diciembre '!AJ183</f>
        <v>0</v>
      </c>
      <c r="AK183" s="8">
        <f>+Enero!AK183+Febrero!AK183+MARZO!AK183+'Abril '!AK183+'Mayo '!AK183+Junio!AK183+Julio!AK183+Agosto!AK183+Septiembre!AK183+'Octubre '!AK183+Noviembre!AK183+'Diciembre '!AK183</f>
        <v>0</v>
      </c>
      <c r="AL183" s="8">
        <f>+Enero!AL183+Febrero!AL183+MARZO!AL183+'Abril '!AL183+'Mayo '!AL183+Junio!AL183+Julio!AL183+Agosto!AL183+Septiembre!AL183+'Octubre '!AL183+Noviembre!AL183+'Diciembre '!AL183</f>
        <v>0</v>
      </c>
      <c r="AM183" s="8">
        <f>+Enero!AM183+Febrero!AM183+MARZO!AM183+'Abril '!AM183+'Mayo '!AM183+Junio!AM183+Julio!AM183+Agosto!AM183+Septiembre!AM183+'Octubre '!AM183+Noviembre!AM183+'Diciembre '!AM183</f>
        <v>0</v>
      </c>
      <c r="AN183" s="8">
        <f>+Enero!AN183+Febrero!AN183+MARZO!AN183+'Abril '!AN183+'Mayo '!AN183+Junio!AN183+Julio!AN183+Agosto!AN183+Septiembre!AN183+'Octubre '!AN183+Noviembre!AN183+'Diciembre '!AN183</f>
        <v>0</v>
      </c>
      <c r="AO183" s="8">
        <f>+Enero!AO183+Febrero!AO183+MARZO!AO183+'Abril '!AO183+'Mayo '!AO183+Junio!AO183+Julio!AO183+Agosto!AO183+Septiembre!AO183+'Octubre '!AO183+Noviembre!AO183+'Diciembre '!AO183</f>
        <v>0</v>
      </c>
      <c r="AP183" s="8">
        <f>+Enero!AP183+Febrero!AP183+MARZO!AP183+'Abril '!AP183+'Mayo '!AP183+Junio!AP183+Julio!AP183+Agosto!AP183+Septiembre!AP183+'Octubre '!AP183+Noviembre!AP183+'Diciembre '!AP183</f>
        <v>0</v>
      </c>
      <c r="AQ183" s="8">
        <f>+Enero!AQ183+Febrero!AQ183+MARZO!AQ183+'Abril '!AQ183+'Mayo '!AQ183+Junio!AQ183+Julio!AQ183+Agosto!AQ183+Septiembre!AQ183+'Octubre '!AQ183+Noviembre!AQ183+'Diciembre '!AQ183</f>
        <v>0</v>
      </c>
      <c r="AR183" s="8">
        <f>+Enero!AR183+Febrero!AR183+MARZO!AR183+'Abril '!AR183+'Mayo '!AR183+Junio!AR183+Julio!AR183+Agosto!AR183+Septiembre!AR183+'Octubre '!AR183+Noviembre!AR183+'Diciembre '!AR183</f>
        <v>0</v>
      </c>
      <c r="AS183" s="331" t="s">
        <v>120</v>
      </c>
      <c r="AT183" s="52"/>
      <c r="CA183" s="194" t="str">
        <f>IF(B183=0,"",IF(AQ183="",IF(B183="",""," No olvide escribir la columna Beneficiarios."),""))</f>
        <v/>
      </c>
      <c r="CB183" s="194" t="str">
        <f>IF(B183&lt;AQ183," El número de Beneficiarios NO puede ser mayor que el Total.","")</f>
        <v/>
      </c>
      <c r="CG183" s="194">
        <f>IF(B183&lt;AQ183,1,0)</f>
        <v>0</v>
      </c>
      <c r="CH183" s="194" t="str">
        <f>IF(B183=0,"",IF(AQ183="",IF(B183="","",1),0))</f>
        <v/>
      </c>
    </row>
    <row r="184" spans="1:86" x14ac:dyDescent="0.2">
      <c r="A184" s="155" t="s">
        <v>1</v>
      </c>
      <c r="B184" s="225">
        <f t="shared" ref="B184:AR184" si="14">SUM(B179:B183)</f>
        <v>1351</v>
      </c>
      <c r="C184" s="225">
        <f t="shared" si="14"/>
        <v>483</v>
      </c>
      <c r="D184" s="225">
        <f t="shared" si="14"/>
        <v>868</v>
      </c>
      <c r="E184" s="225">
        <f t="shared" si="14"/>
        <v>1</v>
      </c>
      <c r="F184" s="226">
        <f t="shared" si="14"/>
        <v>1</v>
      </c>
      <c r="G184" s="225">
        <f t="shared" si="14"/>
        <v>0</v>
      </c>
      <c r="H184" s="227">
        <f t="shared" si="14"/>
        <v>1</v>
      </c>
      <c r="I184" s="225">
        <f t="shared" si="14"/>
        <v>3</v>
      </c>
      <c r="J184" s="227">
        <f t="shared" si="14"/>
        <v>3</v>
      </c>
      <c r="K184" s="225">
        <f t="shared" si="14"/>
        <v>13</v>
      </c>
      <c r="L184" s="227">
        <f t="shared" si="14"/>
        <v>19</v>
      </c>
      <c r="M184" s="225">
        <f t="shared" si="14"/>
        <v>16</v>
      </c>
      <c r="N184" s="227">
        <f t="shared" si="14"/>
        <v>26</v>
      </c>
      <c r="O184" s="225">
        <f t="shared" si="14"/>
        <v>22</v>
      </c>
      <c r="P184" s="227">
        <f t="shared" si="14"/>
        <v>41</v>
      </c>
      <c r="Q184" s="225">
        <f t="shared" si="14"/>
        <v>8</v>
      </c>
      <c r="R184" s="227">
        <f t="shared" si="14"/>
        <v>18</v>
      </c>
      <c r="S184" s="225">
        <f t="shared" si="14"/>
        <v>14</v>
      </c>
      <c r="T184" s="227">
        <f t="shared" si="14"/>
        <v>13</v>
      </c>
      <c r="U184" s="225">
        <f t="shared" si="14"/>
        <v>10</v>
      </c>
      <c r="V184" s="227">
        <f t="shared" si="14"/>
        <v>29</v>
      </c>
      <c r="W184" s="225">
        <f t="shared" si="14"/>
        <v>13</v>
      </c>
      <c r="X184" s="227">
        <f t="shared" si="14"/>
        <v>30</v>
      </c>
      <c r="Y184" s="225">
        <f t="shared" si="14"/>
        <v>22</v>
      </c>
      <c r="Z184" s="227">
        <f t="shared" si="14"/>
        <v>52</v>
      </c>
      <c r="AA184" s="225">
        <f t="shared" si="14"/>
        <v>26</v>
      </c>
      <c r="AB184" s="227">
        <f t="shared" si="14"/>
        <v>54</v>
      </c>
      <c r="AC184" s="225">
        <f t="shared" si="14"/>
        <v>49</v>
      </c>
      <c r="AD184" s="227">
        <f t="shared" si="14"/>
        <v>90</v>
      </c>
      <c r="AE184" s="225">
        <f t="shared" si="14"/>
        <v>50</v>
      </c>
      <c r="AF184" s="227">
        <f t="shared" si="14"/>
        <v>88</v>
      </c>
      <c r="AG184" s="225">
        <f t="shared" si="14"/>
        <v>53</v>
      </c>
      <c r="AH184" s="227">
        <f t="shared" si="14"/>
        <v>84</v>
      </c>
      <c r="AI184" s="225">
        <f t="shared" si="14"/>
        <v>55</v>
      </c>
      <c r="AJ184" s="227">
        <f t="shared" si="14"/>
        <v>91</v>
      </c>
      <c r="AK184" s="225">
        <f t="shared" si="14"/>
        <v>42</v>
      </c>
      <c r="AL184" s="227">
        <f t="shared" si="14"/>
        <v>77</v>
      </c>
      <c r="AM184" s="225">
        <f t="shared" si="14"/>
        <v>36</v>
      </c>
      <c r="AN184" s="227">
        <f t="shared" si="14"/>
        <v>48</v>
      </c>
      <c r="AO184" s="228">
        <f t="shared" si="14"/>
        <v>50</v>
      </c>
      <c r="AP184" s="227">
        <f t="shared" si="14"/>
        <v>103</v>
      </c>
      <c r="AQ184" s="332">
        <f t="shared" si="14"/>
        <v>1351</v>
      </c>
      <c r="AR184" s="333">
        <f t="shared" si="14"/>
        <v>943</v>
      </c>
      <c r="AS184" s="331"/>
      <c r="AT184" s="52"/>
    </row>
    <row r="185" spans="1:86" x14ac:dyDescent="0.2">
      <c r="A185" s="334" t="s">
        <v>181</v>
      </c>
      <c r="B185" s="1"/>
    </row>
    <row r="186" spans="1:86" x14ac:dyDescent="0.2">
      <c r="A186" s="185" t="s">
        <v>49</v>
      </c>
      <c r="B186" s="182" t="s">
        <v>50</v>
      </c>
      <c r="C186" s="194"/>
    </row>
    <row r="187" spans="1:86" x14ac:dyDescent="0.2">
      <c r="A187" s="98" t="s">
        <v>52</v>
      </c>
      <c r="B187" s="21">
        <f>+Enero!B187+Febrero!B187+MARZO!B187+'Abril '!B187+'Mayo '!B187+Junio!B187+Julio!B187+Agosto!B187+Septiembre!B187+'Octubre '!B187+Noviembre!B187+'Diciembre '!B187</f>
        <v>3765</v>
      </c>
      <c r="C187" s="194"/>
    </row>
    <row r="188" spans="1:86" x14ac:dyDescent="0.2">
      <c r="A188" s="87" t="s">
        <v>53</v>
      </c>
      <c r="B188" s="21">
        <f>+Enero!B188+Febrero!B188+MARZO!B188+'Abril '!B188+'Mayo '!B188+Junio!B188+Julio!B188+Agosto!B188+Septiembre!B188+'Octubre '!B188+Noviembre!B188+'Diciembre '!B188</f>
        <v>0</v>
      </c>
      <c r="C188" s="194"/>
    </row>
    <row r="189" spans="1:86" x14ac:dyDescent="0.2">
      <c r="A189" s="87" t="s">
        <v>54</v>
      </c>
      <c r="B189" s="21">
        <f>+Enero!B189+Febrero!B189+MARZO!B189+'Abril '!B189+'Mayo '!B189+Junio!B189+Julio!B189+Agosto!B189+Septiembre!B189+'Octubre '!B189+Noviembre!B189+'Diciembre '!B189</f>
        <v>0</v>
      </c>
      <c r="C189" s="194"/>
    </row>
    <row r="190" spans="1:86" x14ac:dyDescent="0.2">
      <c r="A190" s="89" t="s">
        <v>55</v>
      </c>
      <c r="B190" s="21">
        <f>+Enero!B190+Febrero!B190+MARZO!B190+'Abril '!B190+'Mayo '!B190+Junio!B190+Julio!B190+Agosto!B190+Septiembre!B190+'Octubre '!B190+Noviembre!B190+'Diciembre '!B190</f>
        <v>0</v>
      </c>
      <c r="C190" s="194"/>
    </row>
    <row r="191" spans="1:86" x14ac:dyDescent="0.2">
      <c r="A191" s="155" t="s">
        <v>1</v>
      </c>
      <c r="B191" s="219">
        <f>SUM(B187:B190)</f>
        <v>3765</v>
      </c>
      <c r="C191" s="194"/>
    </row>
    <row r="192" spans="1:86" x14ac:dyDescent="0.2">
      <c r="A192" s="97" t="s">
        <v>182</v>
      </c>
      <c r="B192" s="97"/>
      <c r="C192" s="194"/>
    </row>
    <row r="193" spans="1:3" x14ac:dyDescent="0.2">
      <c r="A193" s="185" t="s">
        <v>49</v>
      </c>
      <c r="B193" s="63" t="s">
        <v>50</v>
      </c>
      <c r="C193" s="194"/>
    </row>
    <row r="194" spans="1:3" x14ac:dyDescent="0.2">
      <c r="A194" s="98" t="s">
        <v>52</v>
      </c>
      <c r="B194" s="25">
        <f>+Enero!B194+Febrero!B194+MARZO!B194+'Abril '!B194+'Mayo '!B194+Junio!B194+Julio!B194+Agosto!B194+Septiembre!B194+'Octubre '!B194+Noviembre!B194+'Diciembre '!B194</f>
        <v>13298</v>
      </c>
      <c r="C194" s="194"/>
    </row>
    <row r="195" spans="1:3" x14ac:dyDescent="0.2">
      <c r="A195" s="87" t="s">
        <v>53</v>
      </c>
      <c r="B195" s="25">
        <f>+Enero!B195+Febrero!B195+MARZO!B195+'Abril '!B195+'Mayo '!B195+Junio!B195+Julio!B195+Agosto!B195+Septiembre!B195+'Octubre '!B195+Noviembre!B195+'Diciembre '!B195</f>
        <v>0</v>
      </c>
      <c r="C195" s="194"/>
    </row>
    <row r="196" spans="1:3" x14ac:dyDescent="0.2">
      <c r="A196" s="87" t="s">
        <v>54</v>
      </c>
      <c r="B196" s="25">
        <f>+Enero!B196+Febrero!B196+MARZO!B196+'Abril '!B196+'Mayo '!B196+Junio!B196+Julio!B196+Agosto!B196+Septiembre!B196+'Octubre '!B196+Noviembre!B196+'Diciembre '!B196</f>
        <v>0</v>
      </c>
      <c r="C196" s="194"/>
    </row>
    <row r="197" spans="1:3" x14ac:dyDescent="0.2">
      <c r="A197" s="89" t="s">
        <v>55</v>
      </c>
      <c r="B197" s="25">
        <f>+Enero!B197+Febrero!B197+MARZO!B197+'Abril '!B197+'Mayo '!B197+Junio!B197+Julio!B197+Agosto!B197+Septiembre!B197+'Octubre '!B197+Noviembre!B197+'Diciembre '!B197</f>
        <v>0</v>
      </c>
      <c r="C197" s="194"/>
    </row>
    <row r="198" spans="1:3" x14ac:dyDescent="0.2">
      <c r="A198" s="155" t="s">
        <v>1</v>
      </c>
      <c r="B198" s="219">
        <f>SUM(B194:B197)</f>
        <v>13298</v>
      </c>
      <c r="C198" s="194"/>
    </row>
    <row r="199" spans="1:3" x14ac:dyDescent="0.2">
      <c r="A199" s="48" t="s">
        <v>183</v>
      </c>
      <c r="B199" s="51"/>
      <c r="C199" s="194"/>
    </row>
    <row r="200" spans="1:3" x14ac:dyDescent="0.2">
      <c r="A200" s="38" t="s">
        <v>88</v>
      </c>
      <c r="B200" s="63" t="s">
        <v>50</v>
      </c>
      <c r="C200" s="194"/>
    </row>
    <row r="201" spans="1:3" x14ac:dyDescent="0.2">
      <c r="A201" s="171" t="s">
        <v>89</v>
      </c>
      <c r="B201" s="25">
        <f>+Enero!B201+Febrero!B201+MARZO!B201+'Abril '!B201+'Mayo '!B201+Junio!B201+Julio!B201+Agosto!B201+Septiembre!B201+'Octubre '!B201+Noviembre!B201+'Diciembre '!B201</f>
        <v>0</v>
      </c>
      <c r="C201" s="194"/>
    </row>
    <row r="202" spans="1:3" x14ac:dyDescent="0.2">
      <c r="A202" s="172" t="s">
        <v>90</v>
      </c>
      <c r="B202" s="25">
        <f>+Enero!B202+Febrero!B202+MARZO!B202+'Abril '!B202+'Mayo '!B202+Junio!B202+Julio!B202+Agosto!B202+Septiembre!B202+'Octubre '!B202+Noviembre!B202+'Diciembre '!B202</f>
        <v>0</v>
      </c>
      <c r="C202" s="194"/>
    </row>
    <row r="203" spans="1:3" x14ac:dyDescent="0.2">
      <c r="A203" s="173" t="s">
        <v>91</v>
      </c>
      <c r="B203" s="25">
        <f>+Enero!B203+Febrero!B203+MARZO!B203+'Abril '!B203+'Mayo '!B203+Junio!B203+Julio!B203+Agosto!B203+Septiembre!B203+'Octubre '!B203+Noviembre!B203+'Diciembre '!B203</f>
        <v>0</v>
      </c>
      <c r="C203" s="194"/>
    </row>
    <row r="204" spans="1:3" x14ac:dyDescent="0.2">
      <c r="A204" s="174" t="s">
        <v>184</v>
      </c>
      <c r="B204" s="61"/>
      <c r="C204" s="194"/>
    </row>
    <row r="205" spans="1:3" x14ac:dyDescent="0.2">
      <c r="A205" s="40" t="s">
        <v>56</v>
      </c>
      <c r="B205" s="63" t="s">
        <v>1</v>
      </c>
      <c r="C205" s="194"/>
    </row>
    <row r="206" spans="1:3" x14ac:dyDescent="0.2">
      <c r="A206" s="175" t="s">
        <v>124</v>
      </c>
      <c r="B206" s="21">
        <f>+Enero!B206+Febrero!B206+MARZO!B206+'Abril '!B206+'Mayo '!B206+Junio!B206+Julio!B206+Agosto!B206+Septiembre!B206+'Octubre '!B206+Noviembre!B206+'Diciembre '!B206</f>
        <v>4711</v>
      </c>
      <c r="C206" s="194"/>
    </row>
    <row r="207" spans="1:3" x14ac:dyDescent="0.2">
      <c r="A207" s="335" t="s">
        <v>135</v>
      </c>
      <c r="B207" s="21">
        <f>+Enero!B207+Febrero!B207+MARZO!B207+'Abril '!B207+'Mayo '!B207+Junio!B207+Julio!B207+Agosto!B207+Septiembre!B207+'Octubre '!B207+Noviembre!B207+'Diciembre '!B207</f>
        <v>0</v>
      </c>
      <c r="C207" s="194"/>
    </row>
    <row r="208" spans="1:3" x14ac:dyDescent="0.2">
      <c r="A208" s="106" t="s">
        <v>125</v>
      </c>
      <c r="B208" s="21">
        <f>+Enero!B208+Febrero!B208+MARZO!B208+'Abril '!B208+'Mayo '!B208+Junio!B208+Julio!B208+Agosto!B208+Septiembre!B208+'Octubre '!B208+Noviembre!B208+'Diciembre '!B208</f>
        <v>11584</v>
      </c>
      <c r="C208" s="194"/>
    </row>
    <row r="209" spans="1:3" x14ac:dyDescent="0.2">
      <c r="A209" s="106" t="s">
        <v>185</v>
      </c>
      <c r="B209" s="21">
        <f>+Enero!B209+Febrero!B209+MARZO!B209+'Abril '!B209+'Mayo '!B209+Junio!B209+Julio!B209+Agosto!B209+Septiembre!B209+'Octubre '!B209+Noviembre!B209+'Diciembre '!B209</f>
        <v>1141</v>
      </c>
      <c r="C209" s="194"/>
    </row>
    <row r="210" spans="1:3" x14ac:dyDescent="0.2">
      <c r="A210" s="176" t="s">
        <v>186</v>
      </c>
      <c r="B210" s="21">
        <f>+Enero!B210+Febrero!B210+MARZO!B210+'Abril '!B210+'Mayo '!B210+Junio!B210+Julio!B210+Agosto!B210+Septiembre!B210+'Octubre '!B210+Noviembre!B210+'Diciembre '!B210</f>
        <v>16892</v>
      </c>
      <c r="C210" s="194"/>
    </row>
    <row r="211" spans="1:3" x14ac:dyDescent="0.2">
      <c r="A211" s="106" t="s">
        <v>187</v>
      </c>
      <c r="B211" s="21">
        <f>+Enero!B211+Febrero!B211+MARZO!B211+'Abril '!B211+'Mayo '!B211+Junio!B211+Julio!B211+Agosto!B211+Septiembre!B211+'Octubre '!B211+Noviembre!B211+'Diciembre '!B211</f>
        <v>0</v>
      </c>
      <c r="C211" s="194"/>
    </row>
    <row r="212" spans="1:3" x14ac:dyDescent="0.2">
      <c r="A212" s="106" t="s">
        <v>188</v>
      </c>
      <c r="B212" s="21">
        <f>+Enero!B212+Febrero!B212+MARZO!B212+'Abril '!B212+'Mayo '!B212+Junio!B212+Julio!B212+Agosto!B212+Septiembre!B212+'Octubre '!B212+Noviembre!B212+'Diciembre '!B212</f>
        <v>0</v>
      </c>
      <c r="C212" s="194"/>
    </row>
    <row r="213" spans="1:3" x14ac:dyDescent="0.2">
      <c r="A213" s="106" t="s">
        <v>189</v>
      </c>
      <c r="B213" s="21">
        <f>+Enero!B213+Febrero!B213+MARZO!B213+'Abril '!B213+'Mayo '!B213+Junio!B213+Julio!B213+Agosto!B213+Septiembre!B213+'Octubre '!B213+Noviembre!B213+'Diciembre '!B213</f>
        <v>0</v>
      </c>
      <c r="C213" s="194"/>
    </row>
    <row r="214" spans="1:3" x14ac:dyDescent="0.2">
      <c r="A214" s="106" t="s">
        <v>190</v>
      </c>
      <c r="B214" s="21">
        <f>+Enero!B214+Febrero!B214+MARZO!B214+'Abril '!B214+'Mayo '!B214+Junio!B214+Julio!B214+Agosto!B214+Septiembre!B214+'Octubre '!B214+Noviembre!B214+'Diciembre '!B214</f>
        <v>0</v>
      </c>
      <c r="C214" s="194"/>
    </row>
    <row r="215" spans="1:3" x14ac:dyDescent="0.2">
      <c r="A215" s="177" t="s">
        <v>127</v>
      </c>
      <c r="B215" s="21">
        <f>+Enero!B215+Febrero!B215+MARZO!B215+'Abril '!B215+'Mayo '!B215+Junio!B215+Julio!B215+Agosto!B215+Septiembre!B215+'Octubre '!B215+Noviembre!B215+'Diciembre '!B215</f>
        <v>14173</v>
      </c>
      <c r="C215" s="194"/>
    </row>
    <row r="216" spans="1:3" x14ac:dyDescent="0.2">
      <c r="A216" s="176" t="s">
        <v>191</v>
      </c>
      <c r="B216" s="21">
        <f>+Enero!B216+Febrero!B216+MARZO!B216+'Abril '!B216+'Mayo '!B216+Junio!B216+Julio!B216+Agosto!B216+Septiembre!B216+'Octubre '!B216+Noviembre!B216+'Diciembre '!B216</f>
        <v>0</v>
      </c>
      <c r="C216" s="194"/>
    </row>
    <row r="217" spans="1:3" x14ac:dyDescent="0.2">
      <c r="A217" s="176" t="s">
        <v>192</v>
      </c>
      <c r="B217" s="21">
        <f>+Enero!B217+Febrero!B217+MARZO!B217+'Abril '!B217+'Mayo '!B217+Junio!B217+Julio!B217+Agosto!B217+Septiembre!B217+'Octubre '!B217+Noviembre!B217+'Diciembre '!B217</f>
        <v>0</v>
      </c>
      <c r="C217" s="194"/>
    </row>
    <row r="218" spans="1:3" x14ac:dyDescent="0.2">
      <c r="A218" s="106" t="s">
        <v>193</v>
      </c>
      <c r="B218" s="21">
        <f>+Enero!B218+Febrero!B218+MARZO!B218+'Abril '!B218+'Mayo '!B218+Junio!B218+Julio!B218+Agosto!B218+Septiembre!B218+'Octubre '!B218+Noviembre!B218+'Diciembre '!B218</f>
        <v>0</v>
      </c>
      <c r="C218" s="194"/>
    </row>
    <row r="219" spans="1:3" x14ac:dyDescent="0.2">
      <c r="A219" s="177" t="s">
        <v>194</v>
      </c>
      <c r="B219" s="21">
        <f>+Enero!B219+Febrero!B219+MARZO!B219+'Abril '!B219+'Mayo '!B219+Junio!B219+Julio!B219+Agosto!B219+Septiembre!B219+'Octubre '!B219+Noviembre!B219+'Diciembre '!B219</f>
        <v>0</v>
      </c>
      <c r="C219" s="194"/>
    </row>
    <row r="220" spans="1:3" ht="21.75" x14ac:dyDescent="0.2">
      <c r="A220" s="176" t="s">
        <v>195</v>
      </c>
      <c r="B220" s="21">
        <f>+Enero!B220+Febrero!B220+MARZO!B220+'Abril '!B220+'Mayo '!B220+Junio!B220+Julio!B220+Agosto!B220+Septiembre!B220+'Octubre '!B220+Noviembre!B220+'Diciembre '!B220</f>
        <v>0</v>
      </c>
      <c r="C220" s="194"/>
    </row>
    <row r="221" spans="1:3" x14ac:dyDescent="0.2">
      <c r="A221" s="177" t="s">
        <v>196</v>
      </c>
      <c r="B221" s="21">
        <f>+Enero!B221+Febrero!B221+MARZO!B221+'Abril '!B221+'Mayo '!B221+Junio!B221+Julio!B221+Agosto!B221+Septiembre!B221+'Octubre '!B221+Noviembre!B221+'Diciembre '!B221</f>
        <v>0</v>
      </c>
      <c r="C221" s="194"/>
    </row>
    <row r="222" spans="1:3" x14ac:dyDescent="0.2">
      <c r="A222" s="178" t="s">
        <v>197</v>
      </c>
      <c r="B222" s="21">
        <f>+Enero!B222+Febrero!B222+MARZO!B222+'Abril '!B222+'Mayo '!B222+Junio!B222+Julio!B222+Agosto!B222+Septiembre!B222+'Octubre '!B222+Noviembre!B222+'Diciembre '!B222</f>
        <v>0</v>
      </c>
      <c r="C222" s="194"/>
    </row>
    <row r="223" spans="1:3" x14ac:dyDescent="0.2">
      <c r="A223" s="106" t="s">
        <v>129</v>
      </c>
      <c r="B223" s="21">
        <f>+Enero!B223+Febrero!B223+MARZO!B223+'Abril '!B223+'Mayo '!B223+Junio!B223+Julio!B223+Agosto!B223+Septiembre!B223+'Octubre '!B223+Noviembre!B223+'Diciembre '!B223</f>
        <v>0</v>
      </c>
      <c r="C223" s="194"/>
    </row>
    <row r="224" spans="1:3" ht="21.75" x14ac:dyDescent="0.2">
      <c r="A224" s="176" t="s">
        <v>198</v>
      </c>
      <c r="B224" s="21">
        <f>+Enero!B224+Febrero!B224+MARZO!B224+'Abril '!B224+'Mayo '!B224+Junio!B224+Julio!B224+Agosto!B224+Septiembre!B224+'Octubre '!B224+Noviembre!B224+'Diciembre '!B224</f>
        <v>0</v>
      </c>
      <c r="C224" s="194"/>
    </row>
    <row r="225" spans="1:3" x14ac:dyDescent="0.2">
      <c r="A225" s="106" t="s">
        <v>199</v>
      </c>
      <c r="B225" s="21">
        <f>+Enero!B225+Febrero!B225+MARZO!B225+'Abril '!B225+'Mayo '!B225+Junio!B225+Julio!B225+Agosto!B225+Septiembre!B225+'Octubre '!B225+Noviembre!B225+'Diciembre '!B225</f>
        <v>0</v>
      </c>
      <c r="C225" s="194"/>
    </row>
    <row r="226" spans="1:3" x14ac:dyDescent="0.2">
      <c r="A226" s="176" t="s">
        <v>200</v>
      </c>
      <c r="B226" s="21">
        <f>+Enero!B226+Febrero!B226+MARZO!B226+'Abril '!B226+'Mayo '!B226+Junio!B226+Julio!B226+Agosto!B226+Septiembre!B226+'Octubre '!B226+Noviembre!B226+'Diciembre '!B226</f>
        <v>0</v>
      </c>
      <c r="C226" s="194"/>
    </row>
    <row r="227" spans="1:3" x14ac:dyDescent="0.2">
      <c r="A227" s="106" t="s">
        <v>132</v>
      </c>
      <c r="B227" s="21">
        <f>+Enero!B227+Febrero!B227+MARZO!B227+'Abril '!B227+'Mayo '!B227+Junio!B227+Julio!B227+Agosto!B227+Septiembre!B227+'Octubre '!B227+Noviembre!B227+'Diciembre '!B227</f>
        <v>0</v>
      </c>
      <c r="C227" s="194"/>
    </row>
    <row r="228" spans="1:3" x14ac:dyDescent="0.2">
      <c r="A228" s="106" t="s">
        <v>133</v>
      </c>
      <c r="B228" s="21">
        <f>+Enero!B228+Febrero!B228+MARZO!B228+'Abril '!B228+'Mayo '!B228+Junio!B228+Julio!B228+Agosto!B228+Septiembre!B228+'Octubre '!B228+Noviembre!B228+'Diciembre '!B228</f>
        <v>0</v>
      </c>
      <c r="C228" s="194"/>
    </row>
    <row r="229" spans="1:3" x14ac:dyDescent="0.2">
      <c r="A229" s="177" t="s">
        <v>201</v>
      </c>
      <c r="B229" s="21">
        <f>+Enero!B229+Febrero!B229+MARZO!B229+'Abril '!B229+'Mayo '!B229+Junio!B229+Julio!B229+Agosto!B229+Septiembre!B229+'Octubre '!B229+Noviembre!B229+'Diciembre '!B229</f>
        <v>0</v>
      </c>
      <c r="C229" s="194"/>
    </row>
    <row r="230" spans="1:3" x14ac:dyDescent="0.2">
      <c r="A230" s="179" t="s">
        <v>202</v>
      </c>
      <c r="B230" s="21">
        <f>+Enero!B230+Febrero!B230+MARZO!B230+'Abril '!B230+'Mayo '!B230+Junio!B230+Julio!B230+Agosto!B230+Septiembre!B230+'Octubre '!B230+Noviembre!B230+'Diciembre '!B230</f>
        <v>0</v>
      </c>
      <c r="C230" s="194"/>
    </row>
    <row r="231" spans="1:3" x14ac:dyDescent="0.2">
      <c r="A231" s="155" t="s">
        <v>1</v>
      </c>
      <c r="B231" s="219">
        <f>SUM(B206:B230)</f>
        <v>48501</v>
      </c>
      <c r="C231" s="194"/>
    </row>
    <row r="295" spans="1:2" x14ac:dyDescent="0.2">
      <c r="A295" s="346">
        <f>SUM(B13:B27,D30,B60,B67,B74,B92:E92,B100:E100,B108:E108,C112:C113,D117:D118,B122:B124,B150,B170:B174,B184,B191,B198,B231,C128:J144,B169:AS169,D31:D50,B201:B203,B151,B152:B168)</f>
        <v>79092</v>
      </c>
      <c r="B295" s="347">
        <f>SUM(CG6:CT241)</f>
        <v>0</v>
      </c>
    </row>
  </sheetData>
  <mergeCells count="158">
    <mergeCell ref="A176:A178"/>
    <mergeCell ref="B176:D177"/>
    <mergeCell ref="E176:AP176"/>
    <mergeCell ref="AQ176:AQ178"/>
    <mergeCell ref="AR176:AR178"/>
    <mergeCell ref="E177:F177"/>
    <mergeCell ref="G177:H177"/>
    <mergeCell ref="I177:J177"/>
    <mergeCell ref="K177:L177"/>
    <mergeCell ref="M177:N177"/>
    <mergeCell ref="O177:P177"/>
    <mergeCell ref="Q177:R177"/>
    <mergeCell ref="S177:T177"/>
    <mergeCell ref="U177:V177"/>
    <mergeCell ref="AG177:AH177"/>
    <mergeCell ref="AI177:AJ177"/>
    <mergeCell ref="AK177:AL177"/>
    <mergeCell ref="AM177:AN177"/>
    <mergeCell ref="AO177:AP177"/>
    <mergeCell ref="W177:X177"/>
    <mergeCell ref="Y177:Z177"/>
    <mergeCell ref="AA177:AB177"/>
    <mergeCell ref="AC177:AD177"/>
    <mergeCell ref="AE177:AF177"/>
    <mergeCell ref="AQ147:AS147"/>
    <mergeCell ref="E148:F148"/>
    <mergeCell ref="G148:H148"/>
    <mergeCell ref="I148:J148"/>
    <mergeCell ref="K148:L148"/>
    <mergeCell ref="M148:N148"/>
    <mergeCell ref="O148:P148"/>
    <mergeCell ref="Q148:R148"/>
    <mergeCell ref="S148:T148"/>
    <mergeCell ref="U148:V148"/>
    <mergeCell ref="W148:X148"/>
    <mergeCell ref="Y148:Z148"/>
    <mergeCell ref="AA148:AB148"/>
    <mergeCell ref="AC148:AD148"/>
    <mergeCell ref="AE148:AF148"/>
    <mergeCell ref="AG148:AH148"/>
    <mergeCell ref="AQ148:AQ149"/>
    <mergeCell ref="AR148:AS148"/>
    <mergeCell ref="A143:A144"/>
    <mergeCell ref="A147:A149"/>
    <mergeCell ref="H120:J120"/>
    <mergeCell ref="K120:K121"/>
    <mergeCell ref="L120:L121"/>
    <mergeCell ref="A126:A127"/>
    <mergeCell ref="B126:B127"/>
    <mergeCell ref="C126:D126"/>
    <mergeCell ref="E126:F126"/>
    <mergeCell ref="G126:H126"/>
    <mergeCell ref="I126:J126"/>
    <mergeCell ref="B147:D148"/>
    <mergeCell ref="E147:AP147"/>
    <mergeCell ref="AI148:AJ148"/>
    <mergeCell ref="AK148:AL148"/>
    <mergeCell ref="AM148:AN148"/>
    <mergeCell ref="AO148:AP148"/>
    <mergeCell ref="A120:A121"/>
    <mergeCell ref="B120:B121"/>
    <mergeCell ref="C120:E120"/>
    <mergeCell ref="F120:F121"/>
    <mergeCell ref="A128:A131"/>
    <mergeCell ref="A132:A136"/>
    <mergeCell ref="A137:A142"/>
    <mergeCell ref="G120:G121"/>
    <mergeCell ref="AU52:AU54"/>
    <mergeCell ref="E53:F53"/>
    <mergeCell ref="G53:H53"/>
    <mergeCell ref="I53:J53"/>
    <mergeCell ref="K53:L53"/>
    <mergeCell ref="M53:N53"/>
    <mergeCell ref="O53:P53"/>
    <mergeCell ref="Q53:R53"/>
    <mergeCell ref="S53:T53"/>
    <mergeCell ref="U53:V53"/>
    <mergeCell ref="W53:X53"/>
    <mergeCell ref="Y53:Z53"/>
    <mergeCell ref="AA53:AB53"/>
    <mergeCell ref="AC53:AD53"/>
    <mergeCell ref="AE53:AF53"/>
    <mergeCell ref="AR53:AR54"/>
    <mergeCell ref="AS53:AS54"/>
    <mergeCell ref="AT53:AT54"/>
    <mergeCell ref="AR52:AT52"/>
    <mergeCell ref="AQ52:AQ54"/>
    <mergeCell ref="AG53:AH53"/>
    <mergeCell ref="AI53:AJ53"/>
    <mergeCell ref="AQ11:AQ12"/>
    <mergeCell ref="AR11:AR12"/>
    <mergeCell ref="AS11:AS12"/>
    <mergeCell ref="AQ10:AS10"/>
    <mergeCell ref="AT10:AT12"/>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47:A49"/>
    <mergeCell ref="B47:C47"/>
    <mergeCell ref="B48:C48"/>
    <mergeCell ref="B49:C49"/>
    <mergeCell ref="B40:C40"/>
    <mergeCell ref="B41:C41"/>
    <mergeCell ref="B43:C43"/>
    <mergeCell ref="B44:C44"/>
    <mergeCell ref="B45:C45"/>
    <mergeCell ref="A31:A43"/>
    <mergeCell ref="A44:A46"/>
    <mergeCell ref="B50:C50"/>
    <mergeCell ref="A52:A54"/>
    <mergeCell ref="B52:D53"/>
    <mergeCell ref="E52:AP52"/>
    <mergeCell ref="A112:B112"/>
    <mergeCell ref="A113:B113"/>
    <mergeCell ref="A115:C116"/>
    <mergeCell ref="D115:D116"/>
    <mergeCell ref="E115:G115"/>
    <mergeCell ref="A110:B111"/>
    <mergeCell ref="C110:C111"/>
    <mergeCell ref="D110:F110"/>
    <mergeCell ref="G110:G111"/>
    <mergeCell ref="H115:H116"/>
    <mergeCell ref="AK53:AL53"/>
    <mergeCell ref="AM53:AN53"/>
    <mergeCell ref="AO53:AP53"/>
    <mergeCell ref="A6:N6"/>
    <mergeCell ref="B38:C38"/>
    <mergeCell ref="B39:C39"/>
    <mergeCell ref="B42:C42"/>
    <mergeCell ref="B31:C31"/>
    <mergeCell ref="B32:C32"/>
    <mergeCell ref="B33:C33"/>
    <mergeCell ref="B34:C34"/>
    <mergeCell ref="B46:C46"/>
    <mergeCell ref="B29:C29"/>
    <mergeCell ref="B35:C35"/>
    <mergeCell ref="B36:C36"/>
    <mergeCell ref="B37:C37"/>
    <mergeCell ref="A30:C30"/>
    <mergeCell ref="A10:A12"/>
    <mergeCell ref="B10:D11"/>
    <mergeCell ref="E10:AP10"/>
    <mergeCell ref="AG11:AH11"/>
    <mergeCell ref="AI11:AJ11"/>
    <mergeCell ref="AK11:AL11"/>
    <mergeCell ref="AM11:AN11"/>
    <mergeCell ref="AO11:AP11"/>
  </mergeCells>
  <dataValidations count="2">
    <dataValidation allowBlank="1" showInputMessage="1" showErrorMessage="1" errorTitle="ERROR" error="Por favor ingrese solo Números." sqref="A25:A26 AV150 E175:AP175 AT151 CB150"/>
    <dataValidation type="whole" allowBlank="1" showInputMessage="1" showErrorMessage="1" errorTitle="ERROR" error="Por favor ingrese solo Números." sqref="A27:A1048576 A1:A24 AV151:AV1048576 AT152:AT1048576 AV1:AV149 CB151:CB1048576 AW1:CA1048576 CC1:XFD1048576 CB1:CB149 D125:E127 E176:E1048576 AS175:AS1048576 AQ175:AR178 F176:AP178 E128:E174 AT60:AT150 F1:AT59 AU1:AU1048576 C1:E107 D108:E121 F60:L121 D122:L124 D128:D1048576 C108:C1048576 F125:L149 M60:AS149 F150:AS174 F179:AR1048576 B1:B1048576">
      <formula1>0</formula1>
      <formula2>1000000000</formula2>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95"/>
  <sheetViews>
    <sheetView workbookViewId="0">
      <selection activeCell="A8" sqref="A8"/>
    </sheetView>
  </sheetViews>
  <sheetFormatPr baseColWidth="10" defaultRowHeight="14.25" x14ac:dyDescent="0.2"/>
  <cols>
    <col min="1" max="1" width="49.85546875" style="365" customWidth="1"/>
    <col min="2" max="2" width="29.85546875" style="365" customWidth="1"/>
    <col min="3" max="3" width="18.7109375" style="365" customWidth="1"/>
    <col min="4" max="4" width="17.28515625" style="365" customWidth="1"/>
    <col min="5" max="5" width="16.140625" style="365" customWidth="1"/>
    <col min="6" max="6" width="15.42578125" style="365" customWidth="1"/>
    <col min="7" max="11" width="14.7109375" style="365" customWidth="1"/>
    <col min="12" max="12" width="16.42578125" style="365" customWidth="1"/>
    <col min="13" max="39" width="11.42578125" style="365"/>
    <col min="40" max="40" width="12.7109375" style="365" customWidth="1"/>
    <col min="41" max="41" width="11.42578125" style="365"/>
    <col min="42" max="42" width="13" style="365" customWidth="1"/>
    <col min="43" max="43" width="15.85546875" style="365" customWidth="1"/>
    <col min="44" max="44" width="17.140625" style="365" customWidth="1"/>
    <col min="45" max="45" width="11.42578125" style="365"/>
    <col min="46" max="46" width="32.140625" style="365" customWidth="1"/>
    <col min="47" max="47" width="11.42578125" style="365"/>
    <col min="48" max="48" width="14.5703125" style="365" customWidth="1"/>
    <col min="49" max="74" width="11.42578125" style="365" customWidth="1"/>
    <col min="75" max="76" width="49.140625" style="365" customWidth="1"/>
    <col min="77" max="94" width="49.140625" style="366" customWidth="1"/>
    <col min="95" max="102" width="11.42578125" style="366"/>
    <col min="103" max="16384" width="11.42578125" style="365"/>
  </cols>
  <sheetData>
    <row r="1" spans="1:47" x14ac:dyDescent="0.2">
      <c r="A1" s="364" t="s">
        <v>0</v>
      </c>
    </row>
    <row r="2" spans="1:47" x14ac:dyDescent="0.2">
      <c r="A2" s="364" t="str">
        <f>CONCATENATE("COMUNA: ",[9]NOMBRE!B2," - ","( ",[9]NOMBRE!C2,[9]NOMBRE!D2,[9]NOMBRE!E2,[9]NOMBRE!F2,[9]NOMBRE!G2," )")</f>
        <v>COMUNA: Linares - ( 07401 )</v>
      </c>
    </row>
    <row r="3" spans="1:47" x14ac:dyDescent="0.2">
      <c r="A3" s="364" t="str">
        <f>CONCATENATE("ESTABLECIMIENTO/ESTRATEGIA: ",[9]NOMBRE!B3," - ","( ",[9]NOMBRE!C3,[9]NOMBRE!D3,[9]NOMBRE!E3,[9]NOMBRE!F3,[9]NOMBRE!G3,[9]NOMBRE!H3," )")</f>
        <v>ESTABLECIMIENTO/ESTRATEGIA: Hospital Presidente Carlos Ibañez del Campo - ( 116108 )</v>
      </c>
    </row>
    <row r="4" spans="1:47" x14ac:dyDescent="0.2">
      <c r="A4" s="364" t="str">
        <f>CONCATENATE("MES: ",[9]NOMBRE!B6," - ","( ",[9]NOMBRE!C6,[9]NOMBRE!D6," )")</f>
        <v>MES: SEPTIEMBRE - ( 09 )</v>
      </c>
    </row>
    <row r="5" spans="1:47" x14ac:dyDescent="0.2">
      <c r="A5" s="364" t="str">
        <f>CONCATENATE("AÑO: ",[9]NOMBRE!B7)</f>
        <v>AÑO: 2017</v>
      </c>
    </row>
    <row r="6" spans="1:47" ht="15" x14ac:dyDescent="0.2">
      <c r="A6" s="1219" t="s">
        <v>92</v>
      </c>
      <c r="B6" s="1219"/>
      <c r="C6" s="1219"/>
      <c r="D6" s="1219"/>
      <c r="E6" s="1219"/>
      <c r="F6" s="1219"/>
      <c r="G6" s="1219"/>
      <c r="H6" s="1219"/>
      <c r="I6" s="1219"/>
      <c r="J6" s="1219"/>
      <c r="K6" s="1219"/>
      <c r="L6" s="1219"/>
      <c r="M6" s="1219"/>
      <c r="N6" s="1219"/>
      <c r="O6" s="367"/>
      <c r="P6" s="368"/>
      <c r="Q6" s="368"/>
      <c r="R6" s="368"/>
      <c r="S6" s="368"/>
      <c r="T6" s="368"/>
      <c r="U6" s="368"/>
      <c r="V6" s="368"/>
      <c r="W6" s="368"/>
      <c r="X6" s="368"/>
      <c r="Y6" s="368"/>
      <c r="Z6" s="368"/>
      <c r="AA6" s="368"/>
      <c r="AB6" s="368"/>
      <c r="AC6" s="368"/>
      <c r="AD6" s="368"/>
      <c r="AE6" s="368"/>
      <c r="AF6" s="368"/>
      <c r="AG6" s="368"/>
      <c r="AH6" s="368"/>
      <c r="AI6" s="368"/>
      <c r="AJ6" s="368"/>
      <c r="AK6" s="368"/>
      <c r="AL6" s="368"/>
      <c r="AM6" s="369"/>
      <c r="AN6" s="369"/>
      <c r="AO6" s="369"/>
    </row>
    <row r="7" spans="1:47" x14ac:dyDescent="0.2">
      <c r="A7" s="370"/>
      <c r="B7" s="370"/>
      <c r="C7" s="370"/>
      <c r="D7" s="370"/>
      <c r="E7" s="370"/>
      <c r="F7" s="370"/>
      <c r="G7" s="370"/>
      <c r="H7" s="370"/>
      <c r="I7" s="370"/>
      <c r="J7" s="370"/>
      <c r="K7" s="370"/>
      <c r="L7" s="370"/>
      <c r="M7" s="370"/>
      <c r="N7" s="370"/>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9"/>
      <c r="AN7" s="369"/>
      <c r="AO7" s="369"/>
    </row>
    <row r="8" spans="1:47" x14ac:dyDescent="0.2">
      <c r="A8" s="371" t="s">
        <v>15</v>
      </c>
      <c r="B8" s="370"/>
      <c r="C8" s="370"/>
      <c r="D8" s="370"/>
      <c r="E8" s="370"/>
    </row>
    <row r="9" spans="1:47" x14ac:dyDescent="0.2">
      <c r="A9" s="372" t="s">
        <v>93</v>
      </c>
      <c r="B9" s="372"/>
      <c r="C9" s="373"/>
      <c r="AQ9" s="374"/>
      <c r="AR9" s="374"/>
      <c r="AS9" s="374"/>
      <c r="AT9" s="374"/>
      <c r="AU9" s="375"/>
    </row>
    <row r="10" spans="1:47" ht="14.25" customHeight="1" x14ac:dyDescent="0.2">
      <c r="A10" s="1194" t="s">
        <v>16</v>
      </c>
      <c r="B10" s="1224" t="s">
        <v>1</v>
      </c>
      <c r="C10" s="1225"/>
      <c r="D10" s="1226"/>
      <c r="E10" s="1230" t="s">
        <v>17</v>
      </c>
      <c r="F10" s="1231"/>
      <c r="G10" s="1231"/>
      <c r="H10" s="1231"/>
      <c r="I10" s="1231"/>
      <c r="J10" s="1231"/>
      <c r="K10" s="1231"/>
      <c r="L10" s="1231"/>
      <c r="M10" s="1231"/>
      <c r="N10" s="1231"/>
      <c r="O10" s="1231"/>
      <c r="P10" s="1231"/>
      <c r="Q10" s="1231"/>
      <c r="R10" s="1231"/>
      <c r="S10" s="1231"/>
      <c r="T10" s="1231"/>
      <c r="U10" s="1231"/>
      <c r="V10" s="1231"/>
      <c r="W10" s="1231"/>
      <c r="X10" s="1231"/>
      <c r="Y10" s="1231"/>
      <c r="Z10" s="1231"/>
      <c r="AA10" s="1231"/>
      <c r="AB10" s="1231"/>
      <c r="AC10" s="1231"/>
      <c r="AD10" s="1231"/>
      <c r="AE10" s="1231"/>
      <c r="AF10" s="1231"/>
      <c r="AG10" s="1231"/>
      <c r="AH10" s="1231"/>
      <c r="AI10" s="1231"/>
      <c r="AJ10" s="1231"/>
      <c r="AK10" s="1231"/>
      <c r="AL10" s="1231"/>
      <c r="AM10" s="1231"/>
      <c r="AN10" s="1231"/>
      <c r="AO10" s="1231"/>
      <c r="AP10" s="1201"/>
      <c r="AQ10" s="1230" t="s">
        <v>33</v>
      </c>
      <c r="AR10" s="1231"/>
      <c r="AS10" s="1231"/>
      <c r="AT10" s="1194" t="s">
        <v>13</v>
      </c>
      <c r="AU10" s="376"/>
    </row>
    <row r="11" spans="1:47" x14ac:dyDescent="0.2">
      <c r="A11" s="1223"/>
      <c r="B11" s="1227"/>
      <c r="C11" s="1228"/>
      <c r="D11" s="1229"/>
      <c r="E11" s="1196" t="s">
        <v>19</v>
      </c>
      <c r="F11" s="1220"/>
      <c r="G11" s="1196" t="s">
        <v>20</v>
      </c>
      <c r="H11" s="1220"/>
      <c r="I11" s="1196" t="s">
        <v>21</v>
      </c>
      <c r="J11" s="1220"/>
      <c r="K11" s="1196" t="s">
        <v>22</v>
      </c>
      <c r="L11" s="1220"/>
      <c r="M11" s="1196" t="s">
        <v>23</v>
      </c>
      <c r="N11" s="1220"/>
      <c r="O11" s="1196" t="s">
        <v>24</v>
      </c>
      <c r="P11" s="1220"/>
      <c r="Q11" s="1196" t="s">
        <v>25</v>
      </c>
      <c r="R11" s="1220"/>
      <c r="S11" s="1196" t="s">
        <v>26</v>
      </c>
      <c r="T11" s="1220"/>
      <c r="U11" s="1196" t="s">
        <v>27</v>
      </c>
      <c r="V11" s="1220"/>
      <c r="W11" s="1196" t="s">
        <v>2</v>
      </c>
      <c r="X11" s="1220"/>
      <c r="Y11" s="1196" t="s">
        <v>3</v>
      </c>
      <c r="Z11" s="1220"/>
      <c r="AA11" s="1196" t="s">
        <v>28</v>
      </c>
      <c r="AB11" s="1220"/>
      <c r="AC11" s="1196" t="s">
        <v>4</v>
      </c>
      <c r="AD11" s="1220"/>
      <c r="AE11" s="1196" t="s">
        <v>5</v>
      </c>
      <c r="AF11" s="1220"/>
      <c r="AG11" s="1196" t="s">
        <v>6</v>
      </c>
      <c r="AH11" s="1220"/>
      <c r="AI11" s="1196" t="s">
        <v>7</v>
      </c>
      <c r="AJ11" s="1220"/>
      <c r="AK11" s="1196" t="s">
        <v>8</v>
      </c>
      <c r="AL11" s="1220"/>
      <c r="AM11" s="1196" t="s">
        <v>9</v>
      </c>
      <c r="AN11" s="1220"/>
      <c r="AO11" s="1230" t="s">
        <v>10</v>
      </c>
      <c r="AP11" s="1201"/>
      <c r="AQ11" s="1235" t="s">
        <v>35</v>
      </c>
      <c r="AR11" s="1237" t="s">
        <v>36</v>
      </c>
      <c r="AS11" s="1239" t="s">
        <v>37</v>
      </c>
      <c r="AT11" s="1223"/>
    </row>
    <row r="12" spans="1:47" ht="21" customHeight="1" x14ac:dyDescent="0.2">
      <c r="A12" s="1195"/>
      <c r="B12" s="750" t="s">
        <v>94</v>
      </c>
      <c r="C12" s="750" t="s">
        <v>11</v>
      </c>
      <c r="D12" s="750" t="s">
        <v>12</v>
      </c>
      <c r="E12" s="377" t="s">
        <v>11</v>
      </c>
      <c r="F12" s="752" t="s">
        <v>12</v>
      </c>
      <c r="G12" s="377" t="s">
        <v>11</v>
      </c>
      <c r="H12" s="752" t="s">
        <v>12</v>
      </c>
      <c r="I12" s="377" t="s">
        <v>11</v>
      </c>
      <c r="J12" s="752" t="s">
        <v>12</v>
      </c>
      <c r="K12" s="377" t="s">
        <v>11</v>
      </c>
      <c r="L12" s="752" t="s">
        <v>12</v>
      </c>
      <c r="M12" s="377" t="s">
        <v>11</v>
      </c>
      <c r="N12" s="752" t="s">
        <v>12</v>
      </c>
      <c r="O12" s="377" t="s">
        <v>11</v>
      </c>
      <c r="P12" s="752" t="s">
        <v>12</v>
      </c>
      <c r="Q12" s="377" t="s">
        <v>11</v>
      </c>
      <c r="R12" s="752" t="s">
        <v>12</v>
      </c>
      <c r="S12" s="377" t="s">
        <v>11</v>
      </c>
      <c r="T12" s="752" t="s">
        <v>12</v>
      </c>
      <c r="U12" s="377" t="s">
        <v>11</v>
      </c>
      <c r="V12" s="752" t="s">
        <v>12</v>
      </c>
      <c r="W12" s="377" t="s">
        <v>11</v>
      </c>
      <c r="X12" s="752" t="s">
        <v>12</v>
      </c>
      <c r="Y12" s="377" t="s">
        <v>11</v>
      </c>
      <c r="Z12" s="752" t="s">
        <v>12</v>
      </c>
      <c r="AA12" s="377" t="s">
        <v>11</v>
      </c>
      <c r="AB12" s="752" t="s">
        <v>12</v>
      </c>
      <c r="AC12" s="377" t="s">
        <v>11</v>
      </c>
      <c r="AD12" s="752" t="s">
        <v>12</v>
      </c>
      <c r="AE12" s="377" t="s">
        <v>11</v>
      </c>
      <c r="AF12" s="752" t="s">
        <v>12</v>
      </c>
      <c r="AG12" s="377" t="s">
        <v>11</v>
      </c>
      <c r="AH12" s="752" t="s">
        <v>12</v>
      </c>
      <c r="AI12" s="377" t="s">
        <v>11</v>
      </c>
      <c r="AJ12" s="752" t="s">
        <v>12</v>
      </c>
      <c r="AK12" s="377" t="s">
        <v>11</v>
      </c>
      <c r="AL12" s="752" t="s">
        <v>12</v>
      </c>
      <c r="AM12" s="377" t="s">
        <v>11</v>
      </c>
      <c r="AN12" s="752" t="s">
        <v>12</v>
      </c>
      <c r="AO12" s="377" t="s">
        <v>11</v>
      </c>
      <c r="AP12" s="752" t="s">
        <v>12</v>
      </c>
      <c r="AQ12" s="1236"/>
      <c r="AR12" s="1238"/>
      <c r="AS12" s="1240"/>
      <c r="AT12" s="1195"/>
    </row>
    <row r="13" spans="1:47" x14ac:dyDescent="0.2">
      <c r="A13" s="379" t="s">
        <v>29</v>
      </c>
      <c r="B13" s="379">
        <f t="shared" ref="B13:B27" si="0">SUM(C13+D13)</f>
        <v>0</v>
      </c>
      <c r="C13" s="379">
        <f t="shared" ref="C13:D19" si="1">SUM(E13+G13+I13+K13+M13+O13+Q13+S13+U13+W13+Y13+AA13+AC13+AE13+AG13+AI13+AK13+AM13+AO13)</f>
        <v>0</v>
      </c>
      <c r="D13" s="379">
        <f t="shared" si="1"/>
        <v>0</v>
      </c>
      <c r="E13" s="380"/>
      <c r="F13" s="381"/>
      <c r="G13" s="380"/>
      <c r="H13" s="382"/>
      <c r="I13" s="380"/>
      <c r="J13" s="382"/>
      <c r="K13" s="380"/>
      <c r="L13" s="382"/>
      <c r="M13" s="380"/>
      <c r="N13" s="382"/>
      <c r="O13" s="380"/>
      <c r="P13" s="382"/>
      <c r="Q13" s="380"/>
      <c r="R13" s="382"/>
      <c r="S13" s="380"/>
      <c r="T13" s="382"/>
      <c r="U13" s="380"/>
      <c r="V13" s="382"/>
      <c r="W13" s="380"/>
      <c r="X13" s="382"/>
      <c r="Y13" s="380"/>
      <c r="Z13" s="382"/>
      <c r="AA13" s="380"/>
      <c r="AB13" s="382"/>
      <c r="AC13" s="380"/>
      <c r="AD13" s="382"/>
      <c r="AE13" s="380"/>
      <c r="AF13" s="382"/>
      <c r="AG13" s="380"/>
      <c r="AH13" s="382"/>
      <c r="AI13" s="380"/>
      <c r="AJ13" s="382"/>
      <c r="AK13" s="380"/>
      <c r="AL13" s="382"/>
      <c r="AM13" s="380"/>
      <c r="AN13" s="382"/>
      <c r="AO13" s="383"/>
      <c r="AP13" s="382"/>
      <c r="AQ13" s="380"/>
      <c r="AR13" s="382"/>
      <c r="AS13" s="382"/>
      <c r="AT13" s="382"/>
      <c r="AU13" s="366"/>
    </row>
    <row r="14" spans="1:47" x14ac:dyDescent="0.2">
      <c r="A14" s="384" t="s">
        <v>30</v>
      </c>
      <c r="B14" s="384">
        <f t="shared" si="0"/>
        <v>0</v>
      </c>
      <c r="C14" s="384">
        <f t="shared" si="1"/>
        <v>0</v>
      </c>
      <c r="D14" s="385">
        <f t="shared" si="1"/>
        <v>0</v>
      </c>
      <c r="E14" s="386"/>
      <c r="F14" s="387"/>
      <c r="G14" s="386"/>
      <c r="H14" s="388"/>
      <c r="I14" s="386"/>
      <c r="J14" s="388"/>
      <c r="K14" s="386"/>
      <c r="L14" s="388"/>
      <c r="M14" s="386"/>
      <c r="N14" s="388"/>
      <c r="O14" s="386"/>
      <c r="P14" s="388"/>
      <c r="Q14" s="386"/>
      <c r="R14" s="388"/>
      <c r="S14" s="386"/>
      <c r="T14" s="388"/>
      <c r="U14" s="386"/>
      <c r="V14" s="388"/>
      <c r="W14" s="386"/>
      <c r="X14" s="388"/>
      <c r="Y14" s="386"/>
      <c r="Z14" s="388"/>
      <c r="AA14" s="386"/>
      <c r="AB14" s="388"/>
      <c r="AC14" s="386"/>
      <c r="AD14" s="388"/>
      <c r="AE14" s="386"/>
      <c r="AF14" s="388"/>
      <c r="AG14" s="386"/>
      <c r="AH14" s="388"/>
      <c r="AI14" s="386"/>
      <c r="AJ14" s="388"/>
      <c r="AK14" s="386"/>
      <c r="AL14" s="388"/>
      <c r="AM14" s="386"/>
      <c r="AN14" s="388"/>
      <c r="AO14" s="389"/>
      <c r="AP14" s="388"/>
      <c r="AQ14" s="386"/>
      <c r="AR14" s="388"/>
      <c r="AS14" s="388"/>
      <c r="AT14" s="388"/>
      <c r="AU14" s="366"/>
    </row>
    <row r="15" spans="1:47" ht="21" x14ac:dyDescent="0.2">
      <c r="A15" s="390" t="s">
        <v>95</v>
      </c>
      <c r="B15" s="390">
        <f t="shared" si="0"/>
        <v>0</v>
      </c>
      <c r="C15" s="390">
        <f t="shared" si="1"/>
        <v>0</v>
      </c>
      <c r="D15" s="391">
        <f t="shared" si="1"/>
        <v>0</v>
      </c>
      <c r="E15" s="392"/>
      <c r="F15" s="393"/>
      <c r="G15" s="392"/>
      <c r="H15" s="394"/>
      <c r="I15" s="392"/>
      <c r="J15" s="394"/>
      <c r="K15" s="392"/>
      <c r="L15" s="394"/>
      <c r="M15" s="392"/>
      <c r="N15" s="394"/>
      <c r="O15" s="392"/>
      <c r="P15" s="394"/>
      <c r="Q15" s="395"/>
      <c r="R15" s="396"/>
      <c r="S15" s="395"/>
      <c r="T15" s="396"/>
      <c r="U15" s="395"/>
      <c r="V15" s="396"/>
      <c r="W15" s="395"/>
      <c r="X15" s="396"/>
      <c r="Y15" s="395"/>
      <c r="Z15" s="396"/>
      <c r="AA15" s="395"/>
      <c r="AB15" s="396"/>
      <c r="AC15" s="395"/>
      <c r="AD15" s="396"/>
      <c r="AE15" s="395"/>
      <c r="AF15" s="396"/>
      <c r="AG15" s="395"/>
      <c r="AH15" s="396"/>
      <c r="AI15" s="395"/>
      <c r="AJ15" s="396"/>
      <c r="AK15" s="395"/>
      <c r="AL15" s="396"/>
      <c r="AM15" s="395"/>
      <c r="AN15" s="396"/>
      <c r="AO15" s="397"/>
      <c r="AP15" s="396"/>
      <c r="AQ15" s="395"/>
      <c r="AR15" s="396"/>
      <c r="AS15" s="396"/>
      <c r="AT15" s="396"/>
      <c r="AU15" s="366"/>
    </row>
    <row r="16" spans="1:47" x14ac:dyDescent="0.2">
      <c r="A16" s="398" t="s">
        <v>31</v>
      </c>
      <c r="B16" s="398">
        <f t="shared" si="0"/>
        <v>0</v>
      </c>
      <c r="C16" s="399">
        <f t="shared" si="1"/>
        <v>0</v>
      </c>
      <c r="D16" s="400">
        <f t="shared" si="1"/>
        <v>0</v>
      </c>
      <c r="E16" s="395"/>
      <c r="F16" s="401"/>
      <c r="G16" s="395"/>
      <c r="H16" s="396"/>
      <c r="I16" s="395"/>
      <c r="J16" s="396"/>
      <c r="K16" s="395"/>
      <c r="L16" s="396"/>
      <c r="M16" s="395"/>
      <c r="N16" s="396"/>
      <c r="O16" s="395"/>
      <c r="P16" s="396"/>
      <c r="Q16" s="395"/>
      <c r="R16" s="396"/>
      <c r="S16" s="395"/>
      <c r="T16" s="396"/>
      <c r="U16" s="395"/>
      <c r="V16" s="396"/>
      <c r="W16" s="395"/>
      <c r="X16" s="396"/>
      <c r="Y16" s="395"/>
      <c r="Z16" s="396"/>
      <c r="AA16" s="395"/>
      <c r="AB16" s="396"/>
      <c r="AC16" s="395"/>
      <c r="AD16" s="396"/>
      <c r="AE16" s="395"/>
      <c r="AF16" s="396"/>
      <c r="AG16" s="395"/>
      <c r="AH16" s="396"/>
      <c r="AI16" s="395"/>
      <c r="AJ16" s="396"/>
      <c r="AK16" s="395"/>
      <c r="AL16" s="396"/>
      <c r="AM16" s="395"/>
      <c r="AN16" s="396"/>
      <c r="AO16" s="397"/>
      <c r="AP16" s="396"/>
      <c r="AQ16" s="395"/>
      <c r="AR16" s="396"/>
      <c r="AS16" s="396"/>
      <c r="AT16" s="396"/>
      <c r="AU16" s="366"/>
    </row>
    <row r="17" spans="1:88" x14ac:dyDescent="0.2">
      <c r="A17" s="398" t="s">
        <v>32</v>
      </c>
      <c r="B17" s="402">
        <f t="shared" si="0"/>
        <v>0</v>
      </c>
      <c r="C17" s="399">
        <f t="shared" si="1"/>
        <v>0</v>
      </c>
      <c r="D17" s="400">
        <f t="shared" si="1"/>
        <v>0</v>
      </c>
      <c r="E17" s="403"/>
      <c r="F17" s="404"/>
      <c r="G17" s="403"/>
      <c r="H17" s="405"/>
      <c r="I17" s="403"/>
      <c r="J17" s="405"/>
      <c r="K17" s="403"/>
      <c r="L17" s="405"/>
      <c r="M17" s="403"/>
      <c r="N17" s="405"/>
      <c r="O17" s="403"/>
      <c r="P17" s="405"/>
      <c r="Q17" s="403"/>
      <c r="R17" s="405"/>
      <c r="S17" s="403"/>
      <c r="T17" s="405"/>
      <c r="U17" s="403"/>
      <c r="V17" s="405"/>
      <c r="W17" s="403"/>
      <c r="X17" s="405"/>
      <c r="Y17" s="403"/>
      <c r="Z17" s="405"/>
      <c r="AA17" s="403"/>
      <c r="AB17" s="405"/>
      <c r="AC17" s="403"/>
      <c r="AD17" s="405"/>
      <c r="AE17" s="403"/>
      <c r="AF17" s="405"/>
      <c r="AG17" s="403"/>
      <c r="AH17" s="405"/>
      <c r="AI17" s="403"/>
      <c r="AJ17" s="405"/>
      <c r="AK17" s="403"/>
      <c r="AL17" s="405"/>
      <c r="AM17" s="403"/>
      <c r="AN17" s="405"/>
      <c r="AO17" s="406"/>
      <c r="AP17" s="405"/>
      <c r="AQ17" s="403"/>
      <c r="AR17" s="405"/>
      <c r="AS17" s="407"/>
      <c r="AT17" s="405"/>
      <c r="AU17" s="366"/>
    </row>
    <row r="18" spans="1:88" x14ac:dyDescent="0.2">
      <c r="A18" s="390" t="s">
        <v>96</v>
      </c>
      <c r="B18" s="399">
        <f t="shared" si="0"/>
        <v>0</v>
      </c>
      <c r="C18" s="399">
        <f t="shared" si="1"/>
        <v>0</v>
      </c>
      <c r="D18" s="391">
        <f t="shared" si="1"/>
        <v>0</v>
      </c>
      <c r="E18" s="408"/>
      <c r="F18" s="401"/>
      <c r="G18" s="395"/>
      <c r="H18" s="396"/>
      <c r="I18" s="395"/>
      <c r="J18" s="396"/>
      <c r="K18" s="395"/>
      <c r="L18" s="396"/>
      <c r="M18" s="395"/>
      <c r="N18" s="396"/>
      <c r="O18" s="395"/>
      <c r="P18" s="396"/>
      <c r="Q18" s="395"/>
      <c r="R18" s="396"/>
      <c r="S18" s="395"/>
      <c r="T18" s="396"/>
      <c r="U18" s="395"/>
      <c r="V18" s="396"/>
      <c r="W18" s="395"/>
      <c r="X18" s="396"/>
      <c r="Y18" s="395"/>
      <c r="Z18" s="396"/>
      <c r="AA18" s="395"/>
      <c r="AB18" s="396"/>
      <c r="AC18" s="395"/>
      <c r="AD18" s="396"/>
      <c r="AE18" s="395"/>
      <c r="AF18" s="396"/>
      <c r="AG18" s="395"/>
      <c r="AH18" s="396"/>
      <c r="AI18" s="395"/>
      <c r="AJ18" s="396"/>
      <c r="AK18" s="395"/>
      <c r="AL18" s="396"/>
      <c r="AM18" s="395"/>
      <c r="AN18" s="396"/>
      <c r="AO18" s="397"/>
      <c r="AP18" s="396"/>
      <c r="AQ18" s="395"/>
      <c r="AR18" s="405"/>
      <c r="AS18" s="409"/>
      <c r="AT18" s="410"/>
      <c r="AU18" s="366"/>
    </row>
    <row r="19" spans="1:88" x14ac:dyDescent="0.2">
      <c r="A19" s="390" t="s">
        <v>97</v>
      </c>
      <c r="B19" s="399">
        <f t="shared" si="0"/>
        <v>0</v>
      </c>
      <c r="C19" s="398">
        <f t="shared" si="1"/>
        <v>0</v>
      </c>
      <c r="D19" s="411">
        <f t="shared" si="1"/>
        <v>0</v>
      </c>
      <c r="E19" s="412"/>
      <c r="F19" s="396"/>
      <c r="G19" s="395"/>
      <c r="H19" s="396"/>
      <c r="I19" s="395"/>
      <c r="J19" s="396"/>
      <c r="K19" s="395"/>
      <c r="L19" s="396"/>
      <c r="M19" s="395"/>
      <c r="N19" s="396"/>
      <c r="O19" s="395"/>
      <c r="P19" s="396"/>
      <c r="Q19" s="395"/>
      <c r="R19" s="396"/>
      <c r="S19" s="395"/>
      <c r="T19" s="396"/>
      <c r="U19" s="395"/>
      <c r="V19" s="396"/>
      <c r="W19" s="395"/>
      <c r="X19" s="396"/>
      <c r="Y19" s="395"/>
      <c r="Z19" s="396"/>
      <c r="AA19" s="395"/>
      <c r="AB19" s="396"/>
      <c r="AC19" s="395"/>
      <c r="AD19" s="396"/>
      <c r="AE19" s="395"/>
      <c r="AF19" s="396"/>
      <c r="AG19" s="395"/>
      <c r="AH19" s="396"/>
      <c r="AI19" s="395"/>
      <c r="AJ19" s="396"/>
      <c r="AK19" s="395"/>
      <c r="AL19" s="396"/>
      <c r="AM19" s="395"/>
      <c r="AN19" s="396"/>
      <c r="AO19" s="397"/>
      <c r="AP19" s="396"/>
      <c r="AQ19" s="395"/>
      <c r="AR19" s="413"/>
      <c r="AS19" s="407"/>
      <c r="AT19" s="410"/>
      <c r="AU19" s="366"/>
    </row>
    <row r="20" spans="1:88" x14ac:dyDescent="0.2">
      <c r="A20" s="390" t="s">
        <v>18</v>
      </c>
      <c r="B20" s="414">
        <f t="shared" si="0"/>
        <v>0</v>
      </c>
      <c r="C20" s="415">
        <f>SUM(O20+Q20+S20+U20+W20+Y20+AA20+AC20+AE20+AG20+AI20+AK20+AM20+AO20)</f>
        <v>0</v>
      </c>
      <c r="D20" s="416">
        <f>SUM(P20+R20+T20+V20+X20+Z20+AB20+AD20+AF20+AH20+AJ20+AL20+AN20+AP20)</f>
        <v>0</v>
      </c>
      <c r="E20" s="417"/>
      <c r="F20" s="418"/>
      <c r="G20" s="419"/>
      <c r="H20" s="420"/>
      <c r="I20" s="419"/>
      <c r="J20" s="420"/>
      <c r="K20" s="419"/>
      <c r="L20" s="420"/>
      <c r="M20" s="419"/>
      <c r="N20" s="420"/>
      <c r="O20" s="421"/>
      <c r="P20" s="422"/>
      <c r="Q20" s="421"/>
      <c r="R20" s="422"/>
      <c r="S20" s="421"/>
      <c r="T20" s="422"/>
      <c r="U20" s="421"/>
      <c r="V20" s="422"/>
      <c r="W20" s="421"/>
      <c r="X20" s="422"/>
      <c r="Y20" s="421"/>
      <c r="Z20" s="422"/>
      <c r="AA20" s="421"/>
      <c r="AB20" s="422"/>
      <c r="AC20" s="421"/>
      <c r="AD20" s="422"/>
      <c r="AE20" s="421"/>
      <c r="AF20" s="422"/>
      <c r="AG20" s="421"/>
      <c r="AH20" s="422"/>
      <c r="AI20" s="421"/>
      <c r="AJ20" s="422"/>
      <c r="AK20" s="421"/>
      <c r="AL20" s="422"/>
      <c r="AM20" s="421"/>
      <c r="AN20" s="422"/>
      <c r="AO20" s="423"/>
      <c r="AP20" s="422"/>
      <c r="AQ20" s="421"/>
      <c r="AR20" s="422"/>
      <c r="AS20" s="424"/>
      <c r="AT20" s="424"/>
      <c r="AU20" s="366"/>
    </row>
    <row r="21" spans="1:88" x14ac:dyDescent="0.2">
      <c r="A21" s="379" t="s">
        <v>98</v>
      </c>
      <c r="B21" s="414">
        <f t="shared" si="0"/>
        <v>0</v>
      </c>
      <c r="C21" s="414">
        <f>SUM(C22+C23+C24+C25)</f>
        <v>0</v>
      </c>
      <c r="D21" s="379">
        <f>SUM(D22+D23+D24+D25)</f>
        <v>0</v>
      </c>
      <c r="E21" s="425">
        <f t="shared" ref="E21:AT21" si="2">SUM(E22:E25)</f>
        <v>0</v>
      </c>
      <c r="F21" s="426">
        <f t="shared" si="2"/>
        <v>0</v>
      </c>
      <c r="G21" s="425">
        <f t="shared" si="2"/>
        <v>0</v>
      </c>
      <c r="H21" s="427">
        <f t="shared" si="2"/>
        <v>0</v>
      </c>
      <c r="I21" s="425">
        <f t="shared" si="2"/>
        <v>0</v>
      </c>
      <c r="J21" s="427">
        <f t="shared" si="2"/>
        <v>0</v>
      </c>
      <c r="K21" s="425">
        <f t="shared" si="2"/>
        <v>0</v>
      </c>
      <c r="L21" s="427">
        <f t="shared" si="2"/>
        <v>0</v>
      </c>
      <c r="M21" s="425">
        <f t="shared" si="2"/>
        <v>0</v>
      </c>
      <c r="N21" s="427">
        <f t="shared" si="2"/>
        <v>0</v>
      </c>
      <c r="O21" s="425">
        <f t="shared" si="2"/>
        <v>0</v>
      </c>
      <c r="P21" s="427">
        <f t="shared" si="2"/>
        <v>0</v>
      </c>
      <c r="Q21" s="425">
        <f t="shared" si="2"/>
        <v>0</v>
      </c>
      <c r="R21" s="427">
        <f t="shared" si="2"/>
        <v>0</v>
      </c>
      <c r="S21" s="425">
        <f t="shared" si="2"/>
        <v>0</v>
      </c>
      <c r="T21" s="427">
        <f t="shared" si="2"/>
        <v>0</v>
      </c>
      <c r="U21" s="425">
        <f t="shared" si="2"/>
        <v>0</v>
      </c>
      <c r="V21" s="427">
        <f t="shared" si="2"/>
        <v>0</v>
      </c>
      <c r="W21" s="425">
        <f t="shared" si="2"/>
        <v>0</v>
      </c>
      <c r="X21" s="427">
        <f t="shared" si="2"/>
        <v>0</v>
      </c>
      <c r="Y21" s="425">
        <f t="shared" si="2"/>
        <v>0</v>
      </c>
      <c r="Z21" s="427">
        <f t="shared" si="2"/>
        <v>0</v>
      </c>
      <c r="AA21" s="425">
        <f t="shared" si="2"/>
        <v>0</v>
      </c>
      <c r="AB21" s="427">
        <f t="shared" si="2"/>
        <v>0</v>
      </c>
      <c r="AC21" s="425">
        <f t="shared" si="2"/>
        <v>0</v>
      </c>
      <c r="AD21" s="427">
        <f t="shared" si="2"/>
        <v>0</v>
      </c>
      <c r="AE21" s="425">
        <f t="shared" si="2"/>
        <v>0</v>
      </c>
      <c r="AF21" s="427">
        <f t="shared" si="2"/>
        <v>0</v>
      </c>
      <c r="AG21" s="425">
        <f t="shared" si="2"/>
        <v>0</v>
      </c>
      <c r="AH21" s="427">
        <f t="shared" si="2"/>
        <v>0</v>
      </c>
      <c r="AI21" s="425">
        <f t="shared" si="2"/>
        <v>0</v>
      </c>
      <c r="AJ21" s="427">
        <f t="shared" si="2"/>
        <v>0</v>
      </c>
      <c r="AK21" s="425">
        <f t="shared" si="2"/>
        <v>0</v>
      </c>
      <c r="AL21" s="427">
        <f t="shared" si="2"/>
        <v>0</v>
      </c>
      <c r="AM21" s="425">
        <f t="shared" si="2"/>
        <v>0</v>
      </c>
      <c r="AN21" s="427">
        <f t="shared" si="2"/>
        <v>0</v>
      </c>
      <c r="AO21" s="428">
        <f t="shared" si="2"/>
        <v>0</v>
      </c>
      <c r="AP21" s="427">
        <f t="shared" si="2"/>
        <v>0</v>
      </c>
      <c r="AQ21" s="425">
        <f t="shared" si="2"/>
        <v>0</v>
      </c>
      <c r="AR21" s="427">
        <f t="shared" si="2"/>
        <v>0</v>
      </c>
      <c r="AS21" s="427">
        <f t="shared" si="2"/>
        <v>0</v>
      </c>
      <c r="AT21" s="427">
        <f t="shared" si="2"/>
        <v>0</v>
      </c>
      <c r="AU21" s="366"/>
    </row>
    <row r="22" spans="1:88" x14ac:dyDescent="0.2">
      <c r="A22" s="429" t="s">
        <v>38</v>
      </c>
      <c r="B22" s="399">
        <f t="shared" si="0"/>
        <v>0</v>
      </c>
      <c r="C22" s="399">
        <f t="shared" ref="C22:D27" si="3">SUM(E22+G22+I22+K22+M22+O22+Q22+S22+U22+W22+Y22+AA22+AC22+AE22+AG22+AI22+AK22+AM22+AO22)</f>
        <v>0</v>
      </c>
      <c r="D22" s="430">
        <f t="shared" si="3"/>
        <v>0</v>
      </c>
      <c r="E22" s="403"/>
      <c r="F22" s="404"/>
      <c r="G22" s="403"/>
      <c r="H22" s="405"/>
      <c r="I22" s="403"/>
      <c r="J22" s="405"/>
      <c r="K22" s="403"/>
      <c r="L22" s="405"/>
      <c r="M22" s="403"/>
      <c r="N22" s="405"/>
      <c r="O22" s="403"/>
      <c r="P22" s="405"/>
      <c r="Q22" s="403"/>
      <c r="R22" s="405"/>
      <c r="S22" s="403"/>
      <c r="T22" s="405"/>
      <c r="U22" s="403"/>
      <c r="V22" s="405"/>
      <c r="W22" s="403"/>
      <c r="X22" s="405"/>
      <c r="Y22" s="403"/>
      <c r="Z22" s="405"/>
      <c r="AA22" s="403"/>
      <c r="AB22" s="405"/>
      <c r="AC22" s="403"/>
      <c r="AD22" s="405"/>
      <c r="AE22" s="403"/>
      <c r="AF22" s="405"/>
      <c r="AG22" s="403"/>
      <c r="AH22" s="405"/>
      <c r="AI22" s="403"/>
      <c r="AJ22" s="405"/>
      <c r="AK22" s="403"/>
      <c r="AL22" s="405"/>
      <c r="AM22" s="403"/>
      <c r="AN22" s="405"/>
      <c r="AO22" s="406"/>
      <c r="AP22" s="405"/>
      <c r="AQ22" s="405"/>
      <c r="AR22" s="405"/>
      <c r="AS22" s="405"/>
      <c r="AT22" s="431"/>
      <c r="AU22" s="366"/>
    </row>
    <row r="23" spans="1:88" x14ac:dyDescent="0.2">
      <c r="A23" s="390" t="s">
        <v>39</v>
      </c>
      <c r="B23" s="398">
        <f t="shared" si="0"/>
        <v>0</v>
      </c>
      <c r="C23" s="398">
        <f t="shared" si="3"/>
        <v>0</v>
      </c>
      <c r="D23" s="391">
        <f t="shared" si="3"/>
        <v>0</v>
      </c>
      <c r="E23" s="395"/>
      <c r="F23" s="401"/>
      <c r="G23" s="395"/>
      <c r="H23" s="396"/>
      <c r="I23" s="395"/>
      <c r="J23" s="396"/>
      <c r="K23" s="395"/>
      <c r="L23" s="396"/>
      <c r="M23" s="395"/>
      <c r="N23" s="396"/>
      <c r="O23" s="395"/>
      <c r="P23" s="396"/>
      <c r="Q23" s="395"/>
      <c r="R23" s="396"/>
      <c r="S23" s="395"/>
      <c r="T23" s="396"/>
      <c r="U23" s="395"/>
      <c r="V23" s="396"/>
      <c r="W23" s="395"/>
      <c r="X23" s="396"/>
      <c r="Y23" s="395"/>
      <c r="Z23" s="396"/>
      <c r="AA23" s="395"/>
      <c r="AB23" s="396"/>
      <c r="AC23" s="395"/>
      <c r="AD23" s="396"/>
      <c r="AE23" s="395"/>
      <c r="AF23" s="396"/>
      <c r="AG23" s="395"/>
      <c r="AH23" s="396"/>
      <c r="AI23" s="395"/>
      <c r="AJ23" s="396"/>
      <c r="AK23" s="395"/>
      <c r="AL23" s="396"/>
      <c r="AM23" s="395"/>
      <c r="AN23" s="396"/>
      <c r="AO23" s="397"/>
      <c r="AP23" s="396"/>
      <c r="AQ23" s="396"/>
      <c r="AR23" s="396"/>
      <c r="AS23" s="396"/>
      <c r="AT23" s="407"/>
      <c r="AU23" s="366"/>
    </row>
    <row r="24" spans="1:88" x14ac:dyDescent="0.2">
      <c r="A24" s="432" t="s">
        <v>40</v>
      </c>
      <c r="B24" s="402">
        <f t="shared" si="0"/>
        <v>0</v>
      </c>
      <c r="C24" s="402">
        <f t="shared" si="3"/>
        <v>0</v>
      </c>
      <c r="D24" s="411">
        <f t="shared" si="3"/>
        <v>0</v>
      </c>
      <c r="E24" s="412"/>
      <c r="F24" s="433"/>
      <c r="G24" s="412"/>
      <c r="H24" s="409"/>
      <c r="I24" s="412"/>
      <c r="J24" s="409"/>
      <c r="K24" s="412"/>
      <c r="L24" s="409"/>
      <c r="M24" s="412"/>
      <c r="N24" s="409"/>
      <c r="O24" s="412"/>
      <c r="P24" s="409"/>
      <c r="Q24" s="412"/>
      <c r="R24" s="409"/>
      <c r="S24" s="412"/>
      <c r="T24" s="409"/>
      <c r="U24" s="412"/>
      <c r="V24" s="409"/>
      <c r="W24" s="412"/>
      <c r="X24" s="409"/>
      <c r="Y24" s="412"/>
      <c r="Z24" s="409"/>
      <c r="AA24" s="412"/>
      <c r="AB24" s="409"/>
      <c r="AC24" s="412"/>
      <c r="AD24" s="409"/>
      <c r="AE24" s="412"/>
      <c r="AF24" s="409"/>
      <c r="AG24" s="412"/>
      <c r="AH24" s="409"/>
      <c r="AI24" s="412"/>
      <c r="AJ24" s="409"/>
      <c r="AK24" s="412"/>
      <c r="AL24" s="409"/>
      <c r="AM24" s="412"/>
      <c r="AN24" s="409"/>
      <c r="AO24" s="434"/>
      <c r="AP24" s="409"/>
      <c r="AQ24" s="409"/>
      <c r="AR24" s="409"/>
      <c r="AS24" s="409"/>
      <c r="AT24" s="435"/>
      <c r="AU24" s="366"/>
    </row>
    <row r="25" spans="1:88" x14ac:dyDescent="0.2">
      <c r="A25" s="436" t="s">
        <v>203</v>
      </c>
      <c r="B25" s="398">
        <f t="shared" si="0"/>
        <v>0</v>
      </c>
      <c r="C25" s="398">
        <f t="shared" si="3"/>
        <v>0</v>
      </c>
      <c r="D25" s="391">
        <f t="shared" si="3"/>
        <v>0</v>
      </c>
      <c r="E25" s="395"/>
      <c r="F25" s="401"/>
      <c r="G25" s="395"/>
      <c r="H25" s="396"/>
      <c r="I25" s="395"/>
      <c r="J25" s="396"/>
      <c r="K25" s="395"/>
      <c r="L25" s="396"/>
      <c r="M25" s="395"/>
      <c r="N25" s="396"/>
      <c r="O25" s="395"/>
      <c r="P25" s="396"/>
      <c r="Q25" s="395"/>
      <c r="R25" s="396"/>
      <c r="S25" s="395"/>
      <c r="T25" s="396"/>
      <c r="U25" s="395"/>
      <c r="V25" s="396"/>
      <c r="W25" s="395"/>
      <c r="X25" s="396"/>
      <c r="Y25" s="395"/>
      <c r="Z25" s="396"/>
      <c r="AA25" s="395"/>
      <c r="AB25" s="396"/>
      <c r="AC25" s="395"/>
      <c r="AD25" s="396"/>
      <c r="AE25" s="395"/>
      <c r="AF25" s="396"/>
      <c r="AG25" s="395"/>
      <c r="AH25" s="396"/>
      <c r="AI25" s="395"/>
      <c r="AJ25" s="396"/>
      <c r="AK25" s="395"/>
      <c r="AL25" s="396"/>
      <c r="AM25" s="395"/>
      <c r="AN25" s="396"/>
      <c r="AO25" s="397"/>
      <c r="AP25" s="396"/>
      <c r="AQ25" s="396"/>
      <c r="AR25" s="396"/>
      <c r="AS25" s="396"/>
      <c r="AT25" s="407"/>
      <c r="AU25" s="366"/>
    </row>
    <row r="26" spans="1:88" x14ac:dyDescent="0.2">
      <c r="A26" s="437" t="s">
        <v>99</v>
      </c>
      <c r="B26" s="398">
        <f t="shared" si="0"/>
        <v>0</v>
      </c>
      <c r="C26" s="398">
        <f t="shared" si="3"/>
        <v>0</v>
      </c>
      <c r="D26" s="391">
        <f t="shared" si="3"/>
        <v>0</v>
      </c>
      <c r="E26" s="395"/>
      <c r="F26" s="401"/>
      <c r="G26" s="395"/>
      <c r="H26" s="396"/>
      <c r="I26" s="395"/>
      <c r="J26" s="396"/>
      <c r="K26" s="395"/>
      <c r="L26" s="396"/>
      <c r="M26" s="395"/>
      <c r="N26" s="396"/>
      <c r="O26" s="395"/>
      <c r="P26" s="396"/>
      <c r="Q26" s="395"/>
      <c r="R26" s="396"/>
      <c r="S26" s="395"/>
      <c r="T26" s="396"/>
      <c r="U26" s="395"/>
      <c r="V26" s="396"/>
      <c r="W26" s="395"/>
      <c r="X26" s="396"/>
      <c r="Y26" s="395"/>
      <c r="Z26" s="396"/>
      <c r="AA26" s="395"/>
      <c r="AB26" s="396"/>
      <c r="AC26" s="395"/>
      <c r="AD26" s="396"/>
      <c r="AE26" s="395"/>
      <c r="AF26" s="396"/>
      <c r="AG26" s="395"/>
      <c r="AH26" s="396"/>
      <c r="AI26" s="395"/>
      <c r="AJ26" s="396"/>
      <c r="AK26" s="395"/>
      <c r="AL26" s="396"/>
      <c r="AM26" s="395"/>
      <c r="AN26" s="396"/>
      <c r="AO26" s="397"/>
      <c r="AP26" s="396"/>
      <c r="AQ26" s="396"/>
      <c r="AR26" s="396"/>
      <c r="AS26" s="396"/>
      <c r="AT26" s="407"/>
      <c r="AU26" s="366"/>
    </row>
    <row r="27" spans="1:88" x14ac:dyDescent="0.2">
      <c r="A27" s="438" t="s">
        <v>100</v>
      </c>
      <c r="B27" s="414">
        <f t="shared" si="0"/>
        <v>0</v>
      </c>
      <c r="C27" s="414">
        <f t="shared" si="3"/>
        <v>0</v>
      </c>
      <c r="D27" s="439">
        <f t="shared" si="3"/>
        <v>0</v>
      </c>
      <c r="E27" s="421"/>
      <c r="F27" s="440"/>
      <c r="G27" s="421"/>
      <c r="H27" s="422"/>
      <c r="I27" s="421"/>
      <c r="J27" s="422"/>
      <c r="K27" s="421"/>
      <c r="L27" s="422"/>
      <c r="M27" s="421"/>
      <c r="N27" s="422"/>
      <c r="O27" s="421"/>
      <c r="P27" s="422"/>
      <c r="Q27" s="421"/>
      <c r="R27" s="422"/>
      <c r="S27" s="421"/>
      <c r="T27" s="422"/>
      <c r="U27" s="421"/>
      <c r="V27" s="422"/>
      <c r="W27" s="421"/>
      <c r="X27" s="422"/>
      <c r="Y27" s="421"/>
      <c r="Z27" s="422"/>
      <c r="AA27" s="421"/>
      <c r="AB27" s="422"/>
      <c r="AC27" s="421"/>
      <c r="AD27" s="422"/>
      <c r="AE27" s="421"/>
      <c r="AF27" s="422"/>
      <c r="AG27" s="421"/>
      <c r="AH27" s="422"/>
      <c r="AI27" s="421"/>
      <c r="AJ27" s="422"/>
      <c r="AK27" s="421"/>
      <c r="AL27" s="422"/>
      <c r="AM27" s="421"/>
      <c r="AN27" s="422"/>
      <c r="AO27" s="423"/>
      <c r="AP27" s="422"/>
      <c r="AQ27" s="422"/>
      <c r="AR27" s="422"/>
      <c r="AS27" s="422"/>
      <c r="AT27" s="422"/>
      <c r="AU27" s="366"/>
    </row>
    <row r="28" spans="1:88" x14ac:dyDescent="0.2">
      <c r="A28" s="441" t="s">
        <v>101</v>
      </c>
      <c r="B28" s="441"/>
      <c r="C28" s="442"/>
      <c r="D28" s="441"/>
      <c r="E28" s="441"/>
      <c r="F28" s="442"/>
      <c r="G28" s="442"/>
      <c r="H28" s="442"/>
      <c r="I28" s="442"/>
    </row>
    <row r="29" spans="1:88" ht="31.5" x14ac:dyDescent="0.2">
      <c r="A29" s="751" t="s">
        <v>102</v>
      </c>
      <c r="B29" s="1196" t="s">
        <v>41</v>
      </c>
      <c r="C29" s="1220"/>
      <c r="D29" s="748" t="s">
        <v>1</v>
      </c>
      <c r="E29" s="444" t="s">
        <v>35</v>
      </c>
      <c r="F29" s="444" t="s">
        <v>42</v>
      </c>
      <c r="G29" s="444" t="s">
        <v>37</v>
      </c>
      <c r="H29" s="758" t="s">
        <v>13</v>
      </c>
      <c r="I29" s="754" t="s">
        <v>98</v>
      </c>
    </row>
    <row r="30" spans="1:88" x14ac:dyDescent="0.2">
      <c r="A30" s="1232" t="s">
        <v>43</v>
      </c>
      <c r="B30" s="1233"/>
      <c r="C30" s="1234"/>
      <c r="D30" s="446">
        <f t="shared" ref="D30:D50" si="4">SUM(E30:H30)</f>
        <v>0</v>
      </c>
      <c r="E30" s="447"/>
      <c r="F30" s="448"/>
      <c r="G30" s="449"/>
      <c r="H30" s="450"/>
      <c r="I30" s="451"/>
      <c r="J30" s="452" t="s">
        <v>103</v>
      </c>
      <c r="CA30" s="366" t="str">
        <f>IF(E30&lt;MAX(E31:E49),"EN RBC existen patologías que son mayores a los Ingresos-personas","")</f>
        <v/>
      </c>
      <c r="CB30" s="366" t="str">
        <f>IF(F30&lt;MAX(F31:F49),"EN RI existen patologías que son mayores a los Ingresos-personas","")</f>
        <v/>
      </c>
      <c r="CC30" s="366" t="str">
        <f>IF(G30&lt;MAX(G31:G49),"EN RR existen patologías que son mayores a los Ingresos-personas","")</f>
        <v/>
      </c>
      <c r="CD30" s="366" t="str">
        <f>IF(H30&lt;MAX(H31:H49),"EN Otros existen patologías que son mayores a los Ingresos-personas","")</f>
        <v/>
      </c>
      <c r="CG30" s="366" t="str">
        <f>IF(E30&lt;MAX(E31:E49),1,"")</f>
        <v/>
      </c>
      <c r="CH30" s="366" t="str">
        <f>IF(F30&lt;MAX(F31:F49),1,"")</f>
        <v/>
      </c>
      <c r="CI30" s="366" t="str">
        <f>IF(G30&lt;MAX(G31:G49),1,"")</f>
        <v/>
      </c>
      <c r="CJ30" s="366" t="str">
        <f>IF(H30&lt;MAX(H31:H49),1,"")</f>
        <v/>
      </c>
    </row>
    <row r="31" spans="1:88" ht="14.25" customHeight="1" x14ac:dyDescent="0.2">
      <c r="A31" s="1192" t="s">
        <v>104</v>
      </c>
      <c r="B31" s="1208" t="s">
        <v>105</v>
      </c>
      <c r="C31" s="1209"/>
      <c r="D31" s="453">
        <f t="shared" si="4"/>
        <v>0</v>
      </c>
      <c r="E31" s="454"/>
      <c r="F31" s="455"/>
      <c r="G31" s="456"/>
      <c r="H31" s="457"/>
      <c r="I31" s="457"/>
      <c r="J31" s="452"/>
      <c r="CA31" s="366" t="str">
        <f>IF(D30&lt;&gt;B13,"EL NÚMERO DE INGRESOS NO PUEDE SER DISTINTO AL TOTAL DE INGRESOS DE LA SECCION A.1","")</f>
        <v/>
      </c>
      <c r="CG31" s="366" t="str">
        <f>IF(D30&lt;&gt;B13,1,"")</f>
        <v/>
      </c>
    </row>
    <row r="32" spans="1:88" ht="14.25" customHeight="1" x14ac:dyDescent="0.2">
      <c r="A32" s="1207"/>
      <c r="B32" s="1186" t="s">
        <v>106</v>
      </c>
      <c r="C32" s="1187"/>
      <c r="D32" s="458">
        <f t="shared" si="4"/>
        <v>0</v>
      </c>
      <c r="E32" s="454"/>
      <c r="F32" s="455"/>
      <c r="G32" s="456"/>
      <c r="H32" s="457"/>
      <c r="I32" s="457"/>
      <c r="J32" s="452"/>
    </row>
    <row r="33" spans="1:87" ht="14.25" customHeight="1" x14ac:dyDescent="0.2">
      <c r="A33" s="1207"/>
      <c r="B33" s="1221" t="s">
        <v>44</v>
      </c>
      <c r="C33" s="1222"/>
      <c r="D33" s="458">
        <f t="shared" si="4"/>
        <v>0</v>
      </c>
      <c r="E33" s="454"/>
      <c r="F33" s="455"/>
      <c r="G33" s="456"/>
      <c r="H33" s="457"/>
      <c r="I33" s="457"/>
      <c r="J33" s="452"/>
    </row>
    <row r="34" spans="1:87" ht="14.25" customHeight="1" x14ac:dyDescent="0.2">
      <c r="A34" s="1207"/>
      <c r="B34" s="1186" t="s">
        <v>107</v>
      </c>
      <c r="C34" s="1187"/>
      <c r="D34" s="458">
        <f t="shared" si="4"/>
        <v>0</v>
      </c>
      <c r="E34" s="454"/>
      <c r="F34" s="455"/>
      <c r="G34" s="456"/>
      <c r="H34" s="457"/>
      <c r="I34" s="457"/>
      <c r="J34" s="452"/>
    </row>
    <row r="35" spans="1:87" ht="14.25" customHeight="1" x14ac:dyDescent="0.2">
      <c r="A35" s="1207"/>
      <c r="B35" s="1186" t="s">
        <v>108</v>
      </c>
      <c r="C35" s="1187"/>
      <c r="D35" s="458">
        <f t="shared" si="4"/>
        <v>0</v>
      </c>
      <c r="E35" s="454"/>
      <c r="F35" s="455"/>
      <c r="G35" s="456"/>
      <c r="H35" s="457"/>
      <c r="I35" s="457"/>
      <c r="J35" s="452"/>
    </row>
    <row r="36" spans="1:87" ht="14.25" customHeight="1" x14ac:dyDescent="0.2">
      <c r="A36" s="1207"/>
      <c r="B36" s="1186" t="s">
        <v>109</v>
      </c>
      <c r="C36" s="1187"/>
      <c r="D36" s="458">
        <f t="shared" si="4"/>
        <v>0</v>
      </c>
      <c r="E36" s="454"/>
      <c r="F36" s="455"/>
      <c r="G36" s="456"/>
      <c r="H36" s="457"/>
      <c r="I36" s="457"/>
      <c r="J36" s="452"/>
    </row>
    <row r="37" spans="1:87" ht="14.25" customHeight="1" x14ac:dyDescent="0.2">
      <c r="A37" s="1207"/>
      <c r="B37" s="1186" t="s">
        <v>45</v>
      </c>
      <c r="C37" s="1187"/>
      <c r="D37" s="458">
        <f t="shared" si="4"/>
        <v>0</v>
      </c>
      <c r="E37" s="454"/>
      <c r="F37" s="455"/>
      <c r="G37" s="456"/>
      <c r="H37" s="457"/>
      <c r="I37" s="457"/>
      <c r="J37" s="452"/>
    </row>
    <row r="38" spans="1:87" ht="14.25" customHeight="1" x14ac:dyDescent="0.2">
      <c r="A38" s="1207"/>
      <c r="B38" s="1186" t="s">
        <v>46</v>
      </c>
      <c r="C38" s="1187"/>
      <c r="D38" s="458">
        <f t="shared" si="4"/>
        <v>0</v>
      </c>
      <c r="E38" s="454"/>
      <c r="F38" s="455"/>
      <c r="G38" s="456"/>
      <c r="H38" s="457"/>
      <c r="I38" s="457"/>
      <c r="J38" s="452"/>
    </row>
    <row r="39" spans="1:87" ht="25.5" customHeight="1" x14ac:dyDescent="0.2">
      <c r="A39" s="1207"/>
      <c r="B39" s="1186" t="s">
        <v>110</v>
      </c>
      <c r="C39" s="1187"/>
      <c r="D39" s="458">
        <f t="shared" si="4"/>
        <v>0</v>
      </c>
      <c r="E39" s="454"/>
      <c r="F39" s="455"/>
      <c r="G39" s="456"/>
      <c r="H39" s="457"/>
      <c r="I39" s="457"/>
      <c r="J39" s="452"/>
    </row>
    <row r="40" spans="1:87" ht="27.75" customHeight="1" x14ac:dyDescent="0.2">
      <c r="A40" s="1207"/>
      <c r="B40" s="1186" t="s">
        <v>111</v>
      </c>
      <c r="C40" s="1187"/>
      <c r="D40" s="458">
        <f t="shared" si="4"/>
        <v>0</v>
      </c>
      <c r="E40" s="454"/>
      <c r="F40" s="455"/>
      <c r="G40" s="456"/>
      <c r="H40" s="457"/>
      <c r="I40" s="457"/>
      <c r="J40" s="452"/>
    </row>
    <row r="41" spans="1:87" ht="26.25" customHeight="1" x14ac:dyDescent="0.2">
      <c r="A41" s="1207"/>
      <c r="B41" s="1186" t="s">
        <v>112</v>
      </c>
      <c r="C41" s="1187"/>
      <c r="D41" s="458">
        <f t="shared" si="4"/>
        <v>0</v>
      </c>
      <c r="E41" s="454"/>
      <c r="F41" s="455"/>
      <c r="G41" s="456"/>
      <c r="H41" s="457"/>
      <c r="I41" s="457"/>
      <c r="J41" s="452"/>
    </row>
    <row r="42" spans="1:87" x14ac:dyDescent="0.2">
      <c r="A42" s="1207"/>
      <c r="B42" s="1186" t="s">
        <v>113</v>
      </c>
      <c r="C42" s="1187"/>
      <c r="D42" s="458">
        <f t="shared" si="4"/>
        <v>0</v>
      </c>
      <c r="E42" s="454"/>
      <c r="F42" s="455"/>
      <c r="G42" s="456"/>
      <c r="H42" s="457"/>
      <c r="I42" s="457"/>
      <c r="J42" s="452"/>
      <c r="CG42" s="366">
        <v>0</v>
      </c>
      <c r="CH42" s="366">
        <v>0</v>
      </c>
      <c r="CI42" s="366">
        <v>0</v>
      </c>
    </row>
    <row r="43" spans="1:87" x14ac:dyDescent="0.2">
      <c r="A43" s="1193"/>
      <c r="B43" s="1210" t="s">
        <v>13</v>
      </c>
      <c r="C43" s="1211"/>
      <c r="D43" s="458">
        <f t="shared" si="4"/>
        <v>0</v>
      </c>
      <c r="E43" s="459"/>
      <c r="F43" s="460"/>
      <c r="G43" s="461"/>
      <c r="H43" s="462"/>
      <c r="I43" s="462"/>
      <c r="J43" s="452"/>
    </row>
    <row r="44" spans="1:87" x14ac:dyDescent="0.2">
      <c r="A44" s="1192" t="s">
        <v>114</v>
      </c>
      <c r="B44" s="1208" t="s">
        <v>115</v>
      </c>
      <c r="C44" s="1209"/>
      <c r="D44" s="453">
        <f t="shared" si="4"/>
        <v>0</v>
      </c>
      <c r="E44" s="463"/>
      <c r="F44" s="464"/>
      <c r="G44" s="465"/>
      <c r="H44" s="466"/>
      <c r="I44" s="466"/>
      <c r="J44" s="452"/>
    </row>
    <row r="45" spans="1:87" x14ac:dyDescent="0.2">
      <c r="A45" s="1207"/>
      <c r="B45" s="1186" t="s">
        <v>47</v>
      </c>
      <c r="C45" s="1187"/>
      <c r="D45" s="458">
        <f t="shared" si="4"/>
        <v>0</v>
      </c>
      <c r="E45" s="454"/>
      <c r="F45" s="455"/>
      <c r="G45" s="456"/>
      <c r="H45" s="457"/>
      <c r="I45" s="457"/>
      <c r="J45" s="452"/>
    </row>
    <row r="46" spans="1:87" x14ac:dyDescent="0.2">
      <c r="A46" s="1207"/>
      <c r="B46" s="1188" t="s">
        <v>13</v>
      </c>
      <c r="C46" s="1189"/>
      <c r="D46" s="467">
        <f t="shared" si="4"/>
        <v>0</v>
      </c>
      <c r="E46" s="454"/>
      <c r="F46" s="455"/>
      <c r="G46" s="456"/>
      <c r="H46" s="457"/>
      <c r="I46" s="457"/>
      <c r="J46" s="452"/>
    </row>
    <row r="47" spans="1:87" x14ac:dyDescent="0.2">
      <c r="A47" s="1192" t="s">
        <v>116</v>
      </c>
      <c r="B47" s="1208" t="s">
        <v>115</v>
      </c>
      <c r="C47" s="1209"/>
      <c r="D47" s="453">
        <f t="shared" si="4"/>
        <v>0</v>
      </c>
      <c r="E47" s="463"/>
      <c r="F47" s="464"/>
      <c r="G47" s="465"/>
      <c r="H47" s="466"/>
      <c r="I47" s="466"/>
      <c r="J47" s="452"/>
    </row>
    <row r="48" spans="1:87" x14ac:dyDescent="0.2">
      <c r="A48" s="1207"/>
      <c r="B48" s="1186" t="s">
        <v>47</v>
      </c>
      <c r="C48" s="1187"/>
      <c r="D48" s="458">
        <f t="shared" si="4"/>
        <v>0</v>
      </c>
      <c r="E48" s="454"/>
      <c r="F48" s="455"/>
      <c r="G48" s="456"/>
      <c r="H48" s="457"/>
      <c r="I48" s="457"/>
      <c r="J48" s="452"/>
    </row>
    <row r="49" spans="1:86" x14ac:dyDescent="0.2">
      <c r="A49" s="1193"/>
      <c r="B49" s="1210" t="s">
        <v>13</v>
      </c>
      <c r="C49" s="1211"/>
      <c r="D49" s="467">
        <f t="shared" si="4"/>
        <v>0</v>
      </c>
      <c r="E49" s="468"/>
      <c r="F49" s="469"/>
      <c r="G49" s="470"/>
      <c r="H49" s="471"/>
      <c r="I49" s="471"/>
      <c r="J49" s="452"/>
    </row>
    <row r="50" spans="1:86" x14ac:dyDescent="0.2">
      <c r="A50" s="747" t="s">
        <v>117</v>
      </c>
      <c r="B50" s="1212" t="s">
        <v>48</v>
      </c>
      <c r="C50" s="1213"/>
      <c r="D50" s="473">
        <f t="shared" si="4"/>
        <v>0</v>
      </c>
      <c r="E50" s="474"/>
      <c r="F50" s="475"/>
      <c r="G50" s="476"/>
      <c r="H50" s="477"/>
      <c r="I50" s="477"/>
      <c r="J50" s="452"/>
    </row>
    <row r="51" spans="1:86" x14ac:dyDescent="0.2">
      <c r="A51" s="478" t="s">
        <v>118</v>
      </c>
      <c r="B51" s="479"/>
      <c r="C51" s="479"/>
      <c r="D51" s="479"/>
      <c r="E51" s="479"/>
      <c r="F51" s="479"/>
      <c r="G51" s="479"/>
      <c r="H51" s="442"/>
      <c r="I51" s="442"/>
    </row>
    <row r="52" spans="1:86" x14ac:dyDescent="0.2">
      <c r="A52" s="1192" t="s">
        <v>49</v>
      </c>
      <c r="B52" s="1215" t="s">
        <v>50</v>
      </c>
      <c r="C52" s="1216"/>
      <c r="D52" s="1216"/>
      <c r="E52" s="1241" t="s">
        <v>14</v>
      </c>
      <c r="F52" s="1242"/>
      <c r="G52" s="1242"/>
      <c r="H52" s="1242"/>
      <c r="I52" s="1242"/>
      <c r="J52" s="1242"/>
      <c r="K52" s="1242"/>
      <c r="L52" s="1242"/>
      <c r="M52" s="1242"/>
      <c r="N52" s="1242"/>
      <c r="O52" s="1242"/>
      <c r="P52" s="1242"/>
      <c r="Q52" s="1242"/>
      <c r="R52" s="1242"/>
      <c r="S52" s="1242"/>
      <c r="T52" s="1242"/>
      <c r="U52" s="1242"/>
      <c r="V52" s="1242"/>
      <c r="W52" s="1242"/>
      <c r="X52" s="1242"/>
      <c r="Y52" s="1242"/>
      <c r="Z52" s="1242"/>
      <c r="AA52" s="1242"/>
      <c r="AB52" s="1242"/>
      <c r="AC52" s="1242"/>
      <c r="AD52" s="1242"/>
      <c r="AE52" s="1242"/>
      <c r="AF52" s="1242"/>
      <c r="AG52" s="1242"/>
      <c r="AH52" s="1242"/>
      <c r="AI52" s="1242"/>
      <c r="AJ52" s="1242"/>
      <c r="AK52" s="1242"/>
      <c r="AL52" s="1242"/>
      <c r="AM52" s="1242"/>
      <c r="AN52" s="1242"/>
      <c r="AO52" s="1242"/>
      <c r="AP52" s="1243"/>
      <c r="AQ52" s="1194" t="s">
        <v>119</v>
      </c>
      <c r="AR52" s="1230" t="s">
        <v>33</v>
      </c>
      <c r="AS52" s="1231"/>
      <c r="AT52" s="1201"/>
      <c r="AU52" s="1226" t="s">
        <v>13</v>
      </c>
    </row>
    <row r="53" spans="1:86" x14ac:dyDescent="0.2">
      <c r="A53" s="1207"/>
      <c r="B53" s="1217"/>
      <c r="C53" s="1218"/>
      <c r="D53" s="1218"/>
      <c r="E53" s="1196" t="s">
        <v>19</v>
      </c>
      <c r="F53" s="1220"/>
      <c r="G53" s="1196" t="s">
        <v>20</v>
      </c>
      <c r="H53" s="1220"/>
      <c r="I53" s="1196" t="s">
        <v>21</v>
      </c>
      <c r="J53" s="1220"/>
      <c r="K53" s="1196" t="s">
        <v>22</v>
      </c>
      <c r="L53" s="1220"/>
      <c r="M53" s="1196" t="s">
        <v>23</v>
      </c>
      <c r="N53" s="1220"/>
      <c r="O53" s="1196" t="s">
        <v>24</v>
      </c>
      <c r="P53" s="1220"/>
      <c r="Q53" s="1196" t="s">
        <v>25</v>
      </c>
      <c r="R53" s="1220"/>
      <c r="S53" s="1196" t="s">
        <v>26</v>
      </c>
      <c r="T53" s="1220"/>
      <c r="U53" s="1196" t="s">
        <v>27</v>
      </c>
      <c r="V53" s="1220"/>
      <c r="W53" s="1196" t="s">
        <v>2</v>
      </c>
      <c r="X53" s="1220"/>
      <c r="Y53" s="1196" t="s">
        <v>3</v>
      </c>
      <c r="Z53" s="1220"/>
      <c r="AA53" s="1196" t="s">
        <v>28</v>
      </c>
      <c r="AB53" s="1245"/>
      <c r="AC53" s="1196" t="s">
        <v>4</v>
      </c>
      <c r="AD53" s="1220"/>
      <c r="AE53" s="1196" t="s">
        <v>5</v>
      </c>
      <c r="AF53" s="1220"/>
      <c r="AG53" s="1196" t="s">
        <v>6</v>
      </c>
      <c r="AH53" s="1220"/>
      <c r="AI53" s="1196" t="s">
        <v>7</v>
      </c>
      <c r="AJ53" s="1220"/>
      <c r="AK53" s="1196" t="s">
        <v>8</v>
      </c>
      <c r="AL53" s="1220"/>
      <c r="AM53" s="1196" t="s">
        <v>9</v>
      </c>
      <c r="AN53" s="1220"/>
      <c r="AO53" s="1231" t="s">
        <v>10</v>
      </c>
      <c r="AP53" s="1201"/>
      <c r="AQ53" s="1223"/>
      <c r="AR53" s="1235" t="s">
        <v>35</v>
      </c>
      <c r="AS53" s="1237" t="s">
        <v>36</v>
      </c>
      <c r="AT53" s="1237" t="s">
        <v>37</v>
      </c>
      <c r="AU53" s="1229"/>
    </row>
    <row r="54" spans="1:86" x14ac:dyDescent="0.2">
      <c r="A54" s="1214"/>
      <c r="B54" s="751" t="s">
        <v>94</v>
      </c>
      <c r="C54" s="751" t="s">
        <v>11</v>
      </c>
      <c r="D54" s="480" t="s">
        <v>12</v>
      </c>
      <c r="E54" s="749" t="s">
        <v>11</v>
      </c>
      <c r="F54" s="482" t="s">
        <v>12</v>
      </c>
      <c r="G54" s="749" t="s">
        <v>11</v>
      </c>
      <c r="H54" s="482" t="s">
        <v>12</v>
      </c>
      <c r="I54" s="749" t="s">
        <v>11</v>
      </c>
      <c r="J54" s="482" t="s">
        <v>12</v>
      </c>
      <c r="K54" s="749" t="s">
        <v>11</v>
      </c>
      <c r="L54" s="482" t="s">
        <v>12</v>
      </c>
      <c r="M54" s="377" t="s">
        <v>11</v>
      </c>
      <c r="N54" s="752" t="s">
        <v>12</v>
      </c>
      <c r="O54" s="749" t="s">
        <v>11</v>
      </c>
      <c r="P54" s="482" t="s">
        <v>12</v>
      </c>
      <c r="Q54" s="377" t="s">
        <v>11</v>
      </c>
      <c r="R54" s="752" t="s">
        <v>12</v>
      </c>
      <c r="S54" s="377" t="s">
        <v>11</v>
      </c>
      <c r="T54" s="752" t="s">
        <v>12</v>
      </c>
      <c r="U54" s="749" t="s">
        <v>11</v>
      </c>
      <c r="V54" s="752" t="s">
        <v>12</v>
      </c>
      <c r="W54" s="749" t="s">
        <v>11</v>
      </c>
      <c r="X54" s="482" t="s">
        <v>12</v>
      </c>
      <c r="Y54" s="377" t="s">
        <v>11</v>
      </c>
      <c r="Z54" s="752" t="s">
        <v>12</v>
      </c>
      <c r="AA54" s="749" t="s">
        <v>11</v>
      </c>
      <c r="AB54" s="483" t="s">
        <v>12</v>
      </c>
      <c r="AC54" s="749" t="s">
        <v>11</v>
      </c>
      <c r="AD54" s="482" t="s">
        <v>12</v>
      </c>
      <c r="AE54" s="749" t="s">
        <v>11</v>
      </c>
      <c r="AF54" s="482" t="s">
        <v>12</v>
      </c>
      <c r="AG54" s="749" t="s">
        <v>11</v>
      </c>
      <c r="AH54" s="482" t="s">
        <v>12</v>
      </c>
      <c r="AI54" s="377" t="s">
        <v>11</v>
      </c>
      <c r="AJ54" s="752" t="s">
        <v>12</v>
      </c>
      <c r="AK54" s="749" t="s">
        <v>11</v>
      </c>
      <c r="AL54" s="482" t="s">
        <v>12</v>
      </c>
      <c r="AM54" s="377" t="s">
        <v>11</v>
      </c>
      <c r="AN54" s="752" t="s">
        <v>12</v>
      </c>
      <c r="AO54" s="484" t="s">
        <v>11</v>
      </c>
      <c r="AP54" s="752" t="s">
        <v>12</v>
      </c>
      <c r="AQ54" s="1195"/>
      <c r="AR54" s="1236"/>
      <c r="AS54" s="1238"/>
      <c r="AT54" s="1238"/>
      <c r="AU54" s="1244"/>
    </row>
    <row r="55" spans="1:86" x14ac:dyDescent="0.2">
      <c r="A55" s="437" t="s">
        <v>51</v>
      </c>
      <c r="B55" s="485">
        <f>SUM(C55+D55)</f>
        <v>0</v>
      </c>
      <c r="C55" s="485">
        <f t="shared" ref="C55:D59" si="5">SUM(E55+G55+I55+K55+M55+O55+Q55+S55+U55+W55+Y55+AA55+AC55+AE55+AG55+AI55+AK55+AM55+AO55)</f>
        <v>0</v>
      </c>
      <c r="D55" s="486">
        <f t="shared" si="5"/>
        <v>0</v>
      </c>
      <c r="E55" s="386"/>
      <c r="F55" s="387"/>
      <c r="G55" s="386"/>
      <c r="H55" s="388"/>
      <c r="I55" s="386"/>
      <c r="J55" s="388"/>
      <c r="K55" s="386"/>
      <c r="L55" s="388"/>
      <c r="M55" s="386"/>
      <c r="N55" s="388"/>
      <c r="O55" s="386"/>
      <c r="P55" s="388"/>
      <c r="Q55" s="386"/>
      <c r="R55" s="388"/>
      <c r="S55" s="386"/>
      <c r="T55" s="388"/>
      <c r="U55" s="386"/>
      <c r="V55" s="388"/>
      <c r="W55" s="386"/>
      <c r="X55" s="388"/>
      <c r="Y55" s="389"/>
      <c r="Z55" s="388"/>
      <c r="AA55" s="389"/>
      <c r="AB55" s="487"/>
      <c r="AC55" s="389"/>
      <c r="AD55" s="388"/>
      <c r="AE55" s="389"/>
      <c r="AF55" s="388"/>
      <c r="AG55" s="389"/>
      <c r="AH55" s="388"/>
      <c r="AI55" s="389"/>
      <c r="AJ55" s="388"/>
      <c r="AK55" s="389"/>
      <c r="AL55" s="388"/>
      <c r="AM55" s="389"/>
      <c r="AN55" s="388"/>
      <c r="AO55" s="488"/>
      <c r="AP55" s="487"/>
      <c r="AQ55" s="489"/>
      <c r="AR55" s="490"/>
      <c r="AS55" s="490"/>
      <c r="AT55" s="490"/>
      <c r="AU55" s="490"/>
      <c r="AV55" s="452" t="s">
        <v>120</v>
      </c>
      <c r="CA55" s="366" t="str">
        <f>IF(B55=0,"",IF(AQ55="",IF(B55="",""," No olvide escribir la columna Beneficiarios.-"),""))</f>
        <v/>
      </c>
      <c r="CB55" s="366" t="str">
        <f>IF(B55&lt;AQ55," El número de Beneficiarios NO puede ser mayor que el Total.-","")</f>
        <v/>
      </c>
      <c r="CG55" s="366">
        <f>IF(B55&lt;AQ55,1,0)</f>
        <v>0</v>
      </c>
      <c r="CH55" s="366" t="str">
        <f>IF(B55=0,"",IF(AQ55="",IF(B55="","",1),0))</f>
        <v/>
      </c>
    </row>
    <row r="56" spans="1:86" x14ac:dyDescent="0.2">
      <c r="A56" s="437" t="s">
        <v>52</v>
      </c>
      <c r="B56" s="491">
        <f>SUM(C56+D56)</f>
        <v>0</v>
      </c>
      <c r="C56" s="491">
        <f t="shared" si="5"/>
        <v>0</v>
      </c>
      <c r="D56" s="492">
        <f t="shared" si="5"/>
        <v>0</v>
      </c>
      <c r="E56" s="395"/>
      <c r="F56" s="401"/>
      <c r="G56" s="395"/>
      <c r="H56" s="396"/>
      <c r="I56" s="395"/>
      <c r="J56" s="396"/>
      <c r="K56" s="395"/>
      <c r="L56" s="396"/>
      <c r="M56" s="395"/>
      <c r="N56" s="396"/>
      <c r="O56" s="395"/>
      <c r="P56" s="396"/>
      <c r="Q56" s="395"/>
      <c r="R56" s="396"/>
      <c r="S56" s="395"/>
      <c r="T56" s="396"/>
      <c r="U56" s="395"/>
      <c r="V56" s="396"/>
      <c r="W56" s="395"/>
      <c r="X56" s="396"/>
      <c r="Y56" s="397"/>
      <c r="Z56" s="396"/>
      <c r="AA56" s="397"/>
      <c r="AB56" s="413"/>
      <c r="AC56" s="397"/>
      <c r="AD56" s="396"/>
      <c r="AE56" s="397"/>
      <c r="AF56" s="396"/>
      <c r="AG56" s="397"/>
      <c r="AH56" s="396"/>
      <c r="AI56" s="397"/>
      <c r="AJ56" s="396"/>
      <c r="AK56" s="397"/>
      <c r="AL56" s="396"/>
      <c r="AM56" s="397"/>
      <c r="AN56" s="396"/>
      <c r="AO56" s="493"/>
      <c r="AP56" s="413"/>
      <c r="AQ56" s="490"/>
      <c r="AR56" s="490"/>
      <c r="AS56" s="490"/>
      <c r="AT56" s="490"/>
      <c r="AU56" s="490"/>
      <c r="AV56" s="452" t="s">
        <v>120</v>
      </c>
      <c r="CA56" s="366" t="str">
        <f>IF(B56=0,"",IF(AQ56="",IF(B56="",""," No olvide escribir la columna Beneficiarios.-"),""))</f>
        <v/>
      </c>
      <c r="CB56" s="366" t="str">
        <f>IF(B56&lt;AQ56," El número de Beneficiarios NO puede ser mayor que el Total.-","")</f>
        <v/>
      </c>
      <c r="CG56" s="366">
        <f>IF(B56&lt;AQ56,1,0)</f>
        <v>0</v>
      </c>
      <c r="CH56" s="366" t="str">
        <f>IF(B56=0,"",IF(AQ56="",IF(B56="","",1),0))</f>
        <v/>
      </c>
    </row>
    <row r="57" spans="1:86" x14ac:dyDescent="0.2">
      <c r="A57" s="437" t="s">
        <v>53</v>
      </c>
      <c r="B57" s="491">
        <f>SUM(C57+D57)</f>
        <v>0</v>
      </c>
      <c r="C57" s="491">
        <f t="shared" si="5"/>
        <v>0</v>
      </c>
      <c r="D57" s="492">
        <f t="shared" si="5"/>
        <v>0</v>
      </c>
      <c r="E57" s="395"/>
      <c r="F57" s="401"/>
      <c r="G57" s="395"/>
      <c r="H57" s="396"/>
      <c r="I57" s="395"/>
      <c r="J57" s="396"/>
      <c r="K57" s="395"/>
      <c r="L57" s="396"/>
      <c r="M57" s="395"/>
      <c r="N57" s="396"/>
      <c r="O57" s="395"/>
      <c r="P57" s="396"/>
      <c r="Q57" s="395"/>
      <c r="R57" s="396"/>
      <c r="S57" s="395"/>
      <c r="T57" s="396"/>
      <c r="U57" s="395"/>
      <c r="V57" s="396"/>
      <c r="W57" s="395"/>
      <c r="X57" s="396"/>
      <c r="Y57" s="397"/>
      <c r="Z57" s="396"/>
      <c r="AA57" s="397"/>
      <c r="AB57" s="413"/>
      <c r="AC57" s="397"/>
      <c r="AD57" s="396"/>
      <c r="AE57" s="397"/>
      <c r="AF57" s="396"/>
      <c r="AG57" s="397"/>
      <c r="AH57" s="396"/>
      <c r="AI57" s="397"/>
      <c r="AJ57" s="396"/>
      <c r="AK57" s="397"/>
      <c r="AL57" s="396"/>
      <c r="AM57" s="397"/>
      <c r="AN57" s="396"/>
      <c r="AO57" s="493"/>
      <c r="AP57" s="413"/>
      <c r="AQ57" s="490"/>
      <c r="AR57" s="490"/>
      <c r="AS57" s="490"/>
      <c r="AT57" s="490"/>
      <c r="AU57" s="490"/>
      <c r="AV57" s="452" t="s">
        <v>120</v>
      </c>
      <c r="CA57" s="366" t="str">
        <f>IF(B57=0,"",IF(AQ57="",IF(B57="",""," No olvide escribir la columna Beneficiarios.-"),""))</f>
        <v/>
      </c>
      <c r="CB57" s="366" t="str">
        <f>IF(B57&lt;AQ57," El número de Beneficiarios NO puede ser mayor que el Total.-","")</f>
        <v/>
      </c>
      <c r="CG57" s="366">
        <f>IF(B57&lt;AQ57,1,0)</f>
        <v>0</v>
      </c>
      <c r="CH57" s="366" t="str">
        <f>IF(B57=0,"",IF(AQ57="",IF(B57="","",1),0))</f>
        <v/>
      </c>
    </row>
    <row r="58" spans="1:86" x14ac:dyDescent="0.2">
      <c r="A58" s="437" t="s">
        <v>54</v>
      </c>
      <c r="B58" s="491">
        <f>SUM(C58+D58)</f>
        <v>0</v>
      </c>
      <c r="C58" s="491">
        <f t="shared" si="5"/>
        <v>0</v>
      </c>
      <c r="D58" s="492">
        <f t="shared" si="5"/>
        <v>0</v>
      </c>
      <c r="E58" s="395"/>
      <c r="F58" s="401"/>
      <c r="G58" s="395"/>
      <c r="H58" s="396"/>
      <c r="I58" s="395"/>
      <c r="J58" s="396"/>
      <c r="K58" s="395"/>
      <c r="L58" s="396"/>
      <c r="M58" s="395"/>
      <c r="N58" s="396"/>
      <c r="O58" s="395"/>
      <c r="P58" s="396"/>
      <c r="Q58" s="395"/>
      <c r="R58" s="396"/>
      <c r="S58" s="395"/>
      <c r="T58" s="396"/>
      <c r="U58" s="395"/>
      <c r="V58" s="396"/>
      <c r="W58" s="395"/>
      <c r="X58" s="396"/>
      <c r="Y58" s="397"/>
      <c r="Z58" s="396"/>
      <c r="AA58" s="397"/>
      <c r="AB58" s="413"/>
      <c r="AC58" s="397"/>
      <c r="AD58" s="396"/>
      <c r="AE58" s="397"/>
      <c r="AF58" s="396"/>
      <c r="AG58" s="397"/>
      <c r="AH58" s="396"/>
      <c r="AI58" s="397"/>
      <c r="AJ58" s="396"/>
      <c r="AK58" s="397"/>
      <c r="AL58" s="396"/>
      <c r="AM58" s="397"/>
      <c r="AN58" s="396"/>
      <c r="AO58" s="493"/>
      <c r="AP58" s="413"/>
      <c r="AQ58" s="490"/>
      <c r="AR58" s="490"/>
      <c r="AS58" s="490"/>
      <c r="AT58" s="490"/>
      <c r="AU58" s="490"/>
      <c r="AV58" s="452" t="s">
        <v>120</v>
      </c>
      <c r="CA58" s="366" t="str">
        <f>IF(B58=0,"",IF(AQ58="",IF(B58="",""," No olvide escribir la columna Beneficiarios.-"),""))</f>
        <v/>
      </c>
      <c r="CB58" s="366" t="str">
        <f>IF(B58&lt;AQ58," El número de Beneficiarios NO puede ser mayor que el Total.-","")</f>
        <v/>
      </c>
      <c r="CG58" s="366">
        <f>IF(B58&lt;AQ58,1,0)</f>
        <v>0</v>
      </c>
      <c r="CH58" s="366" t="str">
        <f>IF(B58=0,"",IF(AQ58="",IF(B58="","",1),0))</f>
        <v/>
      </c>
    </row>
    <row r="59" spans="1:86" x14ac:dyDescent="0.2">
      <c r="A59" s="494" t="s">
        <v>55</v>
      </c>
      <c r="B59" s="495">
        <f>SUM(C59+D59)</f>
        <v>0</v>
      </c>
      <c r="C59" s="495">
        <f t="shared" si="5"/>
        <v>0</v>
      </c>
      <c r="D59" s="496">
        <f t="shared" si="5"/>
        <v>0</v>
      </c>
      <c r="E59" s="497"/>
      <c r="F59" s="498"/>
      <c r="G59" s="497"/>
      <c r="H59" s="499"/>
      <c r="I59" s="497"/>
      <c r="J59" s="499"/>
      <c r="K59" s="497"/>
      <c r="L59" s="499"/>
      <c r="M59" s="497"/>
      <c r="N59" s="499"/>
      <c r="O59" s="497"/>
      <c r="P59" s="499"/>
      <c r="Q59" s="497"/>
      <c r="R59" s="499"/>
      <c r="S59" s="497"/>
      <c r="T59" s="499"/>
      <c r="U59" s="497"/>
      <c r="V59" s="499"/>
      <c r="W59" s="497"/>
      <c r="X59" s="499"/>
      <c r="Y59" s="500"/>
      <c r="Z59" s="499"/>
      <c r="AA59" s="500"/>
      <c r="AB59" s="501"/>
      <c r="AC59" s="500"/>
      <c r="AD59" s="499"/>
      <c r="AE59" s="500"/>
      <c r="AF59" s="499"/>
      <c r="AG59" s="500"/>
      <c r="AH59" s="499"/>
      <c r="AI59" s="500"/>
      <c r="AJ59" s="499"/>
      <c r="AK59" s="500"/>
      <c r="AL59" s="499"/>
      <c r="AM59" s="500"/>
      <c r="AN59" s="499"/>
      <c r="AO59" s="502"/>
      <c r="AP59" s="501"/>
      <c r="AQ59" s="503"/>
      <c r="AR59" s="503"/>
      <c r="AS59" s="503"/>
      <c r="AT59" s="503"/>
      <c r="AU59" s="503"/>
      <c r="AV59" s="452" t="s">
        <v>120</v>
      </c>
      <c r="CA59" s="366" t="str">
        <f>IF(B59=0,"",IF(AQ59="",IF(B59="",""," No olvide escribir la columna Beneficiarios.-"),""))</f>
        <v/>
      </c>
      <c r="CB59" s="366" t="str">
        <f>IF(B59&lt;AQ59," El número de Beneficiarios NO puede ser mayor que el Total.-","")</f>
        <v/>
      </c>
      <c r="CG59" s="366">
        <f>IF(B59&lt;AQ59,1,0)</f>
        <v>0</v>
      </c>
      <c r="CH59" s="366" t="str">
        <f>IF(B59=0,"",IF(AQ59="",IF(B59="","",1),0))</f>
        <v/>
      </c>
    </row>
    <row r="60" spans="1:86" x14ac:dyDescent="0.2">
      <c r="A60" s="504" t="s">
        <v>1</v>
      </c>
      <c r="B60" s="505">
        <f t="shared" ref="B60:AU60" si="6">SUM(B55:B59)</f>
        <v>0</v>
      </c>
      <c r="C60" s="506">
        <f t="shared" si="6"/>
        <v>0</v>
      </c>
      <c r="D60" s="506">
        <f t="shared" si="6"/>
        <v>0</v>
      </c>
      <c r="E60" s="507">
        <f t="shared" si="6"/>
        <v>0</v>
      </c>
      <c r="F60" s="508">
        <f t="shared" si="6"/>
        <v>0</v>
      </c>
      <c r="G60" s="507">
        <f t="shared" si="6"/>
        <v>0</v>
      </c>
      <c r="H60" s="509">
        <f t="shared" si="6"/>
        <v>0</v>
      </c>
      <c r="I60" s="507">
        <f t="shared" si="6"/>
        <v>0</v>
      </c>
      <c r="J60" s="509">
        <f t="shared" si="6"/>
        <v>0</v>
      </c>
      <c r="K60" s="507">
        <f t="shared" si="6"/>
        <v>0</v>
      </c>
      <c r="L60" s="509">
        <f t="shared" si="6"/>
        <v>0</v>
      </c>
      <c r="M60" s="507">
        <f t="shared" si="6"/>
        <v>0</v>
      </c>
      <c r="N60" s="509">
        <f t="shared" si="6"/>
        <v>0</v>
      </c>
      <c r="O60" s="507">
        <f t="shared" si="6"/>
        <v>0</v>
      </c>
      <c r="P60" s="509">
        <f t="shared" si="6"/>
        <v>0</v>
      </c>
      <c r="Q60" s="507">
        <f t="shared" si="6"/>
        <v>0</v>
      </c>
      <c r="R60" s="509">
        <f t="shared" si="6"/>
        <v>0</v>
      </c>
      <c r="S60" s="507">
        <f t="shared" si="6"/>
        <v>0</v>
      </c>
      <c r="T60" s="509">
        <f t="shared" si="6"/>
        <v>0</v>
      </c>
      <c r="U60" s="507">
        <f t="shared" si="6"/>
        <v>0</v>
      </c>
      <c r="V60" s="509">
        <f t="shared" si="6"/>
        <v>0</v>
      </c>
      <c r="W60" s="507">
        <f t="shared" si="6"/>
        <v>0</v>
      </c>
      <c r="X60" s="509">
        <f t="shared" si="6"/>
        <v>0</v>
      </c>
      <c r="Y60" s="510">
        <f t="shared" si="6"/>
        <v>0</v>
      </c>
      <c r="Z60" s="509">
        <f t="shared" si="6"/>
        <v>0</v>
      </c>
      <c r="AA60" s="511">
        <f t="shared" si="6"/>
        <v>0</v>
      </c>
      <c r="AB60" s="512">
        <f t="shared" si="6"/>
        <v>0</v>
      </c>
      <c r="AC60" s="510">
        <f t="shared" si="6"/>
        <v>0</v>
      </c>
      <c r="AD60" s="509">
        <f t="shared" si="6"/>
        <v>0</v>
      </c>
      <c r="AE60" s="510">
        <f t="shared" si="6"/>
        <v>0</v>
      </c>
      <c r="AF60" s="509">
        <f t="shared" si="6"/>
        <v>0</v>
      </c>
      <c r="AG60" s="510">
        <f t="shared" si="6"/>
        <v>0</v>
      </c>
      <c r="AH60" s="509">
        <f t="shared" si="6"/>
        <v>0</v>
      </c>
      <c r="AI60" s="510">
        <f t="shared" si="6"/>
        <v>0</v>
      </c>
      <c r="AJ60" s="509">
        <f t="shared" si="6"/>
        <v>0</v>
      </c>
      <c r="AK60" s="510">
        <f t="shared" si="6"/>
        <v>0</v>
      </c>
      <c r="AL60" s="509">
        <f t="shared" si="6"/>
        <v>0</v>
      </c>
      <c r="AM60" s="510">
        <f t="shared" si="6"/>
        <v>0</v>
      </c>
      <c r="AN60" s="509">
        <f t="shared" si="6"/>
        <v>0</v>
      </c>
      <c r="AO60" s="511">
        <f t="shared" si="6"/>
        <v>0</v>
      </c>
      <c r="AP60" s="512">
        <f t="shared" si="6"/>
        <v>0</v>
      </c>
      <c r="AQ60" s="513">
        <f t="shared" si="6"/>
        <v>0</v>
      </c>
      <c r="AR60" s="513">
        <f t="shared" si="6"/>
        <v>0</v>
      </c>
      <c r="AS60" s="513">
        <f t="shared" si="6"/>
        <v>0</v>
      </c>
      <c r="AT60" s="513">
        <f t="shared" si="6"/>
        <v>0</v>
      </c>
      <c r="AU60" s="513">
        <f t="shared" si="6"/>
        <v>0</v>
      </c>
      <c r="AV60" s="452"/>
    </row>
    <row r="61" spans="1:86" x14ac:dyDescent="0.2">
      <c r="A61" s="514" t="s">
        <v>121</v>
      </c>
      <c r="B61" s="373"/>
      <c r="C61" s="479"/>
      <c r="D61" s="479"/>
      <c r="E61" s="479"/>
      <c r="F61" s="479"/>
      <c r="G61" s="479"/>
      <c r="H61" s="479"/>
      <c r="I61" s="479"/>
      <c r="J61" s="479"/>
      <c r="K61" s="479"/>
    </row>
    <row r="62" spans="1:86" x14ac:dyDescent="0.2">
      <c r="A62" s="751" t="s">
        <v>49</v>
      </c>
      <c r="B62" s="444" t="s">
        <v>50</v>
      </c>
      <c r="C62" s="515"/>
      <c r="D62" s="515"/>
      <c r="E62" s="515"/>
      <c r="F62" s="515"/>
      <c r="G62" s="515"/>
      <c r="H62" s="515"/>
      <c r="I62" s="515"/>
      <c r="J62" s="515"/>
      <c r="K62" s="515"/>
    </row>
    <row r="63" spans="1:86" x14ac:dyDescent="0.2">
      <c r="A63" s="516" t="s">
        <v>52</v>
      </c>
      <c r="B63" s="517"/>
      <c r="C63" s="518"/>
      <c r="D63" s="515"/>
      <c r="E63" s="515"/>
      <c r="F63" s="515"/>
      <c r="G63" s="515"/>
      <c r="H63" s="515"/>
      <c r="I63" s="515"/>
      <c r="J63" s="515"/>
      <c r="K63" s="515"/>
    </row>
    <row r="64" spans="1:86" x14ac:dyDescent="0.2">
      <c r="A64" s="437" t="s">
        <v>53</v>
      </c>
      <c r="B64" s="407"/>
      <c r="C64" s="518"/>
      <c r="D64" s="515"/>
      <c r="E64" s="515"/>
      <c r="F64" s="515"/>
      <c r="G64" s="515"/>
      <c r="H64" s="515"/>
      <c r="I64" s="515"/>
      <c r="J64" s="515"/>
      <c r="K64" s="515"/>
    </row>
    <row r="65" spans="1:11" x14ac:dyDescent="0.2">
      <c r="A65" s="437" t="s">
        <v>54</v>
      </c>
      <c r="B65" s="407"/>
      <c r="C65" s="518"/>
      <c r="D65" s="515"/>
      <c r="E65" s="515"/>
      <c r="F65" s="515"/>
      <c r="G65" s="515"/>
      <c r="H65" s="515"/>
      <c r="I65" s="515"/>
      <c r="J65" s="515"/>
      <c r="K65" s="515"/>
    </row>
    <row r="66" spans="1:11" x14ac:dyDescent="0.2">
      <c r="A66" s="494" t="s">
        <v>55</v>
      </c>
      <c r="B66" s="424"/>
      <c r="C66" s="518"/>
      <c r="D66" s="515"/>
      <c r="E66" s="515"/>
      <c r="F66" s="515"/>
      <c r="G66" s="515"/>
      <c r="H66" s="515"/>
      <c r="I66" s="515"/>
      <c r="J66" s="515"/>
      <c r="K66" s="515"/>
    </row>
    <row r="67" spans="1:11" x14ac:dyDescent="0.2">
      <c r="A67" s="504" t="s">
        <v>1</v>
      </c>
      <c r="B67" s="519">
        <f>SUM(B63:B66)</f>
        <v>0</v>
      </c>
      <c r="C67" s="518"/>
      <c r="D67" s="515"/>
      <c r="E67" s="515"/>
      <c r="F67" s="515"/>
      <c r="G67" s="515"/>
      <c r="H67" s="515"/>
      <c r="I67" s="515"/>
      <c r="J67" s="515"/>
      <c r="K67" s="515"/>
    </row>
    <row r="68" spans="1:11" x14ac:dyDescent="0.2">
      <c r="A68" s="514" t="s">
        <v>122</v>
      </c>
      <c r="B68" s="514"/>
      <c r="C68" s="515"/>
      <c r="D68" s="515"/>
      <c r="E68" s="515"/>
      <c r="F68" s="515"/>
      <c r="G68" s="515"/>
      <c r="H68" s="515"/>
      <c r="I68" s="515"/>
      <c r="J68" s="515"/>
      <c r="K68" s="515"/>
    </row>
    <row r="69" spans="1:11" x14ac:dyDescent="0.2">
      <c r="A69" s="751" t="s">
        <v>49</v>
      </c>
      <c r="B69" s="444" t="s">
        <v>50</v>
      </c>
      <c r="C69" s="515"/>
      <c r="D69" s="515"/>
      <c r="E69" s="515"/>
      <c r="F69" s="515"/>
      <c r="G69" s="515"/>
      <c r="H69" s="515"/>
      <c r="I69" s="515"/>
      <c r="J69" s="515"/>
      <c r="K69" s="515"/>
    </row>
    <row r="70" spans="1:11" x14ac:dyDescent="0.2">
      <c r="A70" s="516" t="s">
        <v>52</v>
      </c>
      <c r="B70" s="517"/>
      <c r="C70" s="518"/>
      <c r="D70" s="515"/>
      <c r="E70" s="515"/>
      <c r="F70" s="515"/>
      <c r="G70" s="515"/>
      <c r="H70" s="515"/>
      <c r="I70" s="515"/>
      <c r="J70" s="515"/>
      <c r="K70" s="515"/>
    </row>
    <row r="71" spans="1:11" x14ac:dyDescent="0.2">
      <c r="A71" s="437" t="s">
        <v>53</v>
      </c>
      <c r="B71" s="407"/>
      <c r="C71" s="518"/>
      <c r="D71" s="515"/>
      <c r="E71" s="515"/>
      <c r="F71" s="515"/>
      <c r="G71" s="515"/>
      <c r="H71" s="515"/>
      <c r="I71" s="515"/>
      <c r="J71" s="515"/>
      <c r="K71" s="515"/>
    </row>
    <row r="72" spans="1:11" x14ac:dyDescent="0.2">
      <c r="A72" s="437" t="s">
        <v>54</v>
      </c>
      <c r="B72" s="407"/>
      <c r="C72" s="518"/>
      <c r="D72" s="515"/>
      <c r="E72" s="515"/>
      <c r="F72" s="515"/>
      <c r="G72" s="515"/>
      <c r="H72" s="515"/>
      <c r="I72" s="515"/>
      <c r="J72" s="515"/>
      <c r="K72" s="515"/>
    </row>
    <row r="73" spans="1:11" x14ac:dyDescent="0.2">
      <c r="A73" s="494" t="s">
        <v>55</v>
      </c>
      <c r="B73" s="424"/>
      <c r="C73" s="518"/>
      <c r="D73" s="515"/>
      <c r="E73" s="515"/>
      <c r="F73" s="515"/>
      <c r="G73" s="515"/>
      <c r="H73" s="515"/>
      <c r="I73" s="515"/>
      <c r="J73" s="515"/>
      <c r="K73" s="515"/>
    </row>
    <row r="74" spans="1:11" x14ac:dyDescent="0.2">
      <c r="A74" s="504" t="s">
        <v>1</v>
      </c>
      <c r="B74" s="519">
        <f>SUM(B70:B73)</f>
        <v>0</v>
      </c>
      <c r="C74" s="518"/>
      <c r="D74" s="515"/>
      <c r="E74" s="515"/>
      <c r="F74" s="515"/>
      <c r="G74" s="515"/>
      <c r="H74" s="515"/>
      <c r="I74" s="515"/>
      <c r="J74" s="515"/>
      <c r="K74" s="515"/>
    </row>
    <row r="75" spans="1:11" x14ac:dyDescent="0.2">
      <c r="A75" s="520" t="s">
        <v>123</v>
      </c>
      <c r="B75" s="521"/>
      <c r="C75" s="522"/>
      <c r="D75" s="442"/>
    </row>
    <row r="76" spans="1:11" ht="21" x14ac:dyDescent="0.2">
      <c r="A76" s="757" t="s">
        <v>56</v>
      </c>
      <c r="B76" s="524" t="s">
        <v>57</v>
      </c>
      <c r="C76" s="525" t="s">
        <v>58</v>
      </c>
      <c r="D76" s="525" t="s">
        <v>59</v>
      </c>
      <c r="E76" s="525" t="s">
        <v>13</v>
      </c>
    </row>
    <row r="77" spans="1:11" x14ac:dyDescent="0.2">
      <c r="A77" s="526" t="s">
        <v>124</v>
      </c>
      <c r="B77" s="517"/>
      <c r="C77" s="517"/>
      <c r="D77" s="517"/>
      <c r="E77" s="517"/>
      <c r="F77" s="366"/>
    </row>
    <row r="78" spans="1:11" x14ac:dyDescent="0.2">
      <c r="A78" s="527" t="s">
        <v>125</v>
      </c>
      <c r="B78" s="407"/>
      <c r="C78" s="407"/>
      <c r="D78" s="407"/>
      <c r="E78" s="407"/>
      <c r="F78" s="366"/>
    </row>
    <row r="79" spans="1:11" x14ac:dyDescent="0.2">
      <c r="A79" s="527" t="s">
        <v>126</v>
      </c>
      <c r="B79" s="407"/>
      <c r="C79" s="407"/>
      <c r="D79" s="407"/>
      <c r="E79" s="407"/>
      <c r="F79" s="366"/>
    </row>
    <row r="80" spans="1:11" x14ac:dyDescent="0.2">
      <c r="A80" s="527" t="s">
        <v>127</v>
      </c>
      <c r="B80" s="407"/>
      <c r="C80" s="407"/>
      <c r="D80" s="407"/>
      <c r="E80" s="407"/>
      <c r="F80" s="366"/>
    </row>
    <row r="81" spans="1:47" x14ac:dyDescent="0.2">
      <c r="A81" s="527" t="s">
        <v>128</v>
      </c>
      <c r="B81" s="407"/>
      <c r="C81" s="407"/>
      <c r="D81" s="407"/>
      <c r="E81" s="407"/>
      <c r="F81" s="366"/>
    </row>
    <row r="82" spans="1:47" x14ac:dyDescent="0.2">
      <c r="A82" s="528" t="s">
        <v>129</v>
      </c>
      <c r="B82" s="407"/>
      <c r="C82" s="407"/>
      <c r="D82" s="407"/>
      <c r="E82" s="407"/>
      <c r="F82" s="366"/>
    </row>
    <row r="83" spans="1:47" x14ac:dyDescent="0.2">
      <c r="A83" s="527" t="s">
        <v>130</v>
      </c>
      <c r="B83" s="407"/>
      <c r="C83" s="407"/>
      <c r="D83" s="407"/>
      <c r="E83" s="407"/>
      <c r="F83" s="366"/>
    </row>
    <row r="84" spans="1:47" x14ac:dyDescent="0.2">
      <c r="A84" s="527" t="s">
        <v>131</v>
      </c>
      <c r="B84" s="407"/>
      <c r="C84" s="407"/>
      <c r="D84" s="407"/>
      <c r="E84" s="407"/>
      <c r="F84" s="366"/>
    </row>
    <row r="85" spans="1:47" x14ac:dyDescent="0.2">
      <c r="A85" s="527" t="s">
        <v>132</v>
      </c>
      <c r="B85" s="407"/>
      <c r="C85" s="407"/>
      <c r="D85" s="407"/>
      <c r="E85" s="407"/>
      <c r="F85" s="366"/>
    </row>
    <row r="86" spans="1:47" x14ac:dyDescent="0.2">
      <c r="A86" s="527" t="s">
        <v>133</v>
      </c>
      <c r="B86" s="407"/>
      <c r="C86" s="407"/>
      <c r="D86" s="407"/>
      <c r="E86" s="407"/>
      <c r="F86" s="366"/>
    </row>
    <row r="87" spans="1:47" x14ac:dyDescent="0.2">
      <c r="A87" s="529" t="s">
        <v>134</v>
      </c>
      <c r="B87" s="407"/>
      <c r="C87" s="410"/>
      <c r="D87" s="410"/>
      <c r="E87" s="410"/>
      <c r="F87" s="366"/>
    </row>
    <row r="88" spans="1:47" x14ac:dyDescent="0.2">
      <c r="A88" s="530" t="s">
        <v>135</v>
      </c>
      <c r="B88" s="407"/>
      <c r="C88" s="410"/>
      <c r="D88" s="410"/>
      <c r="E88" s="410"/>
      <c r="F88" s="366"/>
    </row>
    <row r="89" spans="1:47" x14ac:dyDescent="0.2">
      <c r="A89" s="531" t="s">
        <v>136</v>
      </c>
      <c r="B89" s="435"/>
      <c r="C89" s="410"/>
      <c r="D89" s="410"/>
      <c r="E89" s="410"/>
      <c r="F89" s="366"/>
    </row>
    <row r="90" spans="1:47" x14ac:dyDescent="0.2">
      <c r="A90" s="531" t="s">
        <v>137</v>
      </c>
      <c r="B90" s="407"/>
      <c r="C90" s="410"/>
      <c r="D90" s="410"/>
      <c r="E90" s="410"/>
      <c r="F90" s="366"/>
    </row>
    <row r="91" spans="1:47" x14ac:dyDescent="0.2">
      <c r="A91" s="532" t="s">
        <v>138</v>
      </c>
      <c r="B91" s="533"/>
      <c r="C91" s="424"/>
      <c r="D91" s="424"/>
      <c r="E91" s="424"/>
      <c r="F91" s="366"/>
    </row>
    <row r="92" spans="1:47" x14ac:dyDescent="0.2">
      <c r="A92" s="756" t="s">
        <v>1</v>
      </c>
      <c r="B92" s="519">
        <f>SUM(B77:B91)</f>
        <v>0</v>
      </c>
      <c r="C92" s="519">
        <f>SUM(C77:C91)</f>
        <v>0</v>
      </c>
      <c r="D92" s="519">
        <f>SUM(D77:D91)</f>
        <v>0</v>
      </c>
      <c r="E92" s="519">
        <f>SUM(E77:E91)</f>
        <v>0</v>
      </c>
      <c r="F92" s="366"/>
    </row>
    <row r="93" spans="1:47" x14ac:dyDescent="0.2">
      <c r="A93" s="535" t="s">
        <v>139</v>
      </c>
      <c r="B93" s="536"/>
      <c r="C93" s="536"/>
      <c r="D93" s="370"/>
      <c r="E93" s="370"/>
      <c r="F93" s="370"/>
      <c r="G93" s="370"/>
      <c r="H93" s="370"/>
      <c r="I93" s="370"/>
      <c r="J93" s="370"/>
      <c r="K93" s="370"/>
      <c r="L93" s="370"/>
      <c r="M93" s="370"/>
      <c r="N93" s="370"/>
      <c r="O93" s="368"/>
      <c r="P93" s="368"/>
      <c r="Q93" s="368"/>
      <c r="R93" s="368"/>
      <c r="S93" s="368"/>
      <c r="T93" s="368"/>
      <c r="U93" s="368"/>
      <c r="V93" s="368"/>
      <c r="W93" s="368"/>
      <c r="X93" s="368"/>
      <c r="Y93" s="368"/>
      <c r="Z93" s="368"/>
      <c r="AA93" s="368"/>
      <c r="AB93" s="368"/>
      <c r="AC93" s="368"/>
      <c r="AD93" s="368"/>
      <c r="AE93" s="368"/>
      <c r="AF93" s="368"/>
      <c r="AG93" s="368"/>
      <c r="AH93" s="368"/>
      <c r="AI93" s="368"/>
      <c r="AJ93" s="368"/>
      <c r="AK93" s="368"/>
      <c r="AL93" s="368"/>
      <c r="AM93" s="368"/>
      <c r="AN93" s="368"/>
      <c r="AO93" s="368"/>
      <c r="AP93" s="368"/>
      <c r="AQ93" s="368"/>
      <c r="AR93" s="368"/>
      <c r="AS93" s="369"/>
      <c r="AT93" s="369"/>
      <c r="AU93" s="369"/>
    </row>
    <row r="94" spans="1:47" ht="24.75" x14ac:dyDescent="0.3">
      <c r="A94" s="537" t="s">
        <v>49</v>
      </c>
      <c r="B94" s="525" t="s">
        <v>57</v>
      </c>
      <c r="C94" s="525" t="s">
        <v>58</v>
      </c>
      <c r="D94" s="525" t="s">
        <v>59</v>
      </c>
      <c r="E94" s="525" t="s">
        <v>13</v>
      </c>
      <c r="F94" s="538"/>
      <c r="G94" s="538"/>
      <c r="H94" s="370"/>
      <c r="I94" s="370"/>
      <c r="J94" s="370"/>
      <c r="K94" s="370"/>
      <c r="L94" s="370"/>
      <c r="M94" s="370"/>
      <c r="N94" s="370"/>
      <c r="O94" s="368"/>
      <c r="P94" s="368"/>
      <c r="Q94" s="368"/>
      <c r="R94" s="368"/>
      <c r="S94" s="368"/>
      <c r="T94" s="368"/>
      <c r="U94" s="368"/>
      <c r="V94" s="368"/>
      <c r="W94" s="368"/>
      <c r="X94" s="368"/>
      <c r="Y94" s="368"/>
      <c r="Z94" s="368"/>
      <c r="AA94" s="368"/>
      <c r="AB94" s="368"/>
      <c r="AC94" s="368"/>
      <c r="AD94" s="368"/>
      <c r="AE94" s="368"/>
      <c r="AF94" s="368"/>
      <c r="AG94" s="368"/>
      <c r="AH94" s="368"/>
      <c r="AI94" s="368"/>
      <c r="AJ94" s="368"/>
      <c r="AK94" s="368"/>
      <c r="AL94" s="368"/>
      <c r="AM94" s="368"/>
      <c r="AN94" s="368"/>
      <c r="AO94" s="368"/>
      <c r="AP94" s="368"/>
      <c r="AQ94" s="368"/>
      <c r="AR94" s="368"/>
      <c r="AS94" s="369"/>
      <c r="AT94" s="369"/>
      <c r="AU94" s="369"/>
    </row>
    <row r="95" spans="1:47" x14ac:dyDescent="0.2">
      <c r="A95" s="539" t="s">
        <v>52</v>
      </c>
      <c r="B95" s="401"/>
      <c r="C95" s="401"/>
      <c r="D95" s="401"/>
      <c r="E95" s="401"/>
      <c r="F95" s="540"/>
      <c r="G95" s="370"/>
      <c r="H95" s="370"/>
      <c r="I95" s="370"/>
      <c r="J95" s="370"/>
      <c r="K95" s="370"/>
      <c r="L95" s="370"/>
      <c r="M95" s="370"/>
      <c r="N95" s="370"/>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368"/>
      <c r="AP95" s="368"/>
      <c r="AQ95" s="368"/>
      <c r="AR95" s="368"/>
      <c r="AS95" s="369"/>
      <c r="AT95" s="369"/>
      <c r="AU95" s="369"/>
    </row>
    <row r="96" spans="1:47" x14ac:dyDescent="0.2">
      <c r="A96" s="541" t="s">
        <v>53</v>
      </c>
      <c r="B96" s="401"/>
      <c r="C96" s="401"/>
      <c r="D96" s="401"/>
      <c r="E96" s="401"/>
      <c r="F96" s="540"/>
      <c r="G96" s="370"/>
      <c r="H96" s="370"/>
      <c r="I96" s="370"/>
      <c r="J96" s="370"/>
      <c r="K96" s="370"/>
      <c r="L96" s="370"/>
      <c r="M96" s="370"/>
      <c r="N96" s="370"/>
      <c r="O96" s="368"/>
      <c r="P96" s="368"/>
      <c r="Q96" s="368"/>
      <c r="R96" s="368"/>
      <c r="S96" s="368"/>
      <c r="T96" s="368"/>
      <c r="U96" s="368"/>
      <c r="V96" s="368"/>
      <c r="W96" s="368"/>
      <c r="X96" s="368"/>
      <c r="Y96" s="368"/>
      <c r="Z96" s="368"/>
      <c r="AA96" s="368"/>
      <c r="AB96" s="368"/>
      <c r="AC96" s="368"/>
      <c r="AD96" s="368"/>
      <c r="AE96" s="368"/>
      <c r="AF96" s="368"/>
      <c r="AG96" s="368"/>
      <c r="AH96" s="368"/>
      <c r="AI96" s="368"/>
      <c r="AJ96" s="368"/>
      <c r="AK96" s="368"/>
      <c r="AL96" s="368"/>
      <c r="AM96" s="368"/>
      <c r="AN96" s="368"/>
      <c r="AO96" s="368"/>
      <c r="AP96" s="368"/>
      <c r="AQ96" s="368"/>
      <c r="AR96" s="368"/>
      <c r="AS96" s="369"/>
      <c r="AT96" s="369"/>
      <c r="AU96" s="369"/>
    </row>
    <row r="97" spans="1:47" x14ac:dyDescent="0.2">
      <c r="A97" s="541" t="s">
        <v>54</v>
      </c>
      <c r="B97" s="401"/>
      <c r="C97" s="401"/>
      <c r="D97" s="401"/>
      <c r="E97" s="401"/>
      <c r="F97" s="540"/>
      <c r="G97" s="370"/>
      <c r="H97" s="370"/>
      <c r="I97" s="370"/>
      <c r="J97" s="370"/>
      <c r="K97" s="370"/>
      <c r="L97" s="370"/>
      <c r="M97" s="370"/>
      <c r="N97" s="370"/>
      <c r="O97" s="368"/>
      <c r="P97" s="368"/>
      <c r="Q97" s="368"/>
      <c r="R97" s="368"/>
      <c r="S97" s="368"/>
      <c r="T97" s="368"/>
      <c r="U97" s="368"/>
      <c r="V97" s="368"/>
      <c r="W97" s="368"/>
      <c r="X97" s="368"/>
      <c r="Y97" s="368"/>
      <c r="Z97" s="368"/>
      <c r="AA97" s="368"/>
      <c r="AB97" s="368"/>
      <c r="AC97" s="368"/>
      <c r="AD97" s="368"/>
      <c r="AE97" s="368"/>
      <c r="AF97" s="368"/>
      <c r="AG97" s="368"/>
      <c r="AH97" s="368"/>
      <c r="AI97" s="368"/>
      <c r="AJ97" s="368"/>
      <c r="AK97" s="368"/>
      <c r="AL97" s="368"/>
      <c r="AM97" s="368"/>
      <c r="AN97" s="368"/>
      <c r="AO97" s="368"/>
      <c r="AP97" s="368"/>
      <c r="AQ97" s="368"/>
      <c r="AR97" s="368"/>
      <c r="AS97" s="369"/>
      <c r="AT97" s="369"/>
      <c r="AU97" s="369"/>
    </row>
    <row r="98" spans="1:47" x14ac:dyDescent="0.2">
      <c r="A98" s="541" t="s">
        <v>55</v>
      </c>
      <c r="B98" s="401"/>
      <c r="C98" s="401"/>
      <c r="D98" s="401"/>
      <c r="E98" s="401"/>
      <c r="F98" s="540"/>
      <c r="G98" s="370"/>
      <c r="H98" s="370"/>
      <c r="I98" s="370"/>
      <c r="J98" s="370"/>
      <c r="K98" s="370"/>
      <c r="L98" s="370"/>
      <c r="M98" s="370"/>
      <c r="N98" s="370"/>
      <c r="O98" s="368"/>
      <c r="P98" s="368"/>
      <c r="Q98" s="368"/>
      <c r="R98" s="368"/>
      <c r="S98" s="368"/>
      <c r="T98" s="368"/>
      <c r="U98" s="368"/>
      <c r="V98" s="368"/>
      <c r="W98" s="368"/>
      <c r="X98" s="368"/>
      <c r="Y98" s="368"/>
      <c r="Z98" s="368"/>
      <c r="AA98" s="368"/>
      <c r="AB98" s="368"/>
      <c r="AC98" s="368"/>
      <c r="AD98" s="368"/>
      <c r="AE98" s="368"/>
      <c r="AF98" s="368"/>
      <c r="AG98" s="368"/>
      <c r="AH98" s="368"/>
      <c r="AI98" s="368"/>
      <c r="AJ98" s="368"/>
      <c r="AK98" s="368"/>
      <c r="AL98" s="368"/>
      <c r="AM98" s="368"/>
      <c r="AN98" s="368"/>
      <c r="AO98" s="368"/>
      <c r="AP98" s="368"/>
      <c r="AQ98" s="368"/>
      <c r="AR98" s="368"/>
      <c r="AS98" s="369"/>
      <c r="AT98" s="369"/>
      <c r="AU98" s="369"/>
    </row>
    <row r="99" spans="1:47" x14ac:dyDescent="0.2">
      <c r="A99" s="542" t="s">
        <v>60</v>
      </c>
      <c r="B99" s="498"/>
      <c r="C99" s="498"/>
      <c r="D99" s="498"/>
      <c r="E99" s="498"/>
      <c r="F99" s="540"/>
      <c r="G99" s="370"/>
      <c r="H99" s="370"/>
      <c r="I99" s="370"/>
      <c r="J99" s="370"/>
      <c r="K99" s="370"/>
      <c r="L99" s="370"/>
      <c r="M99" s="370"/>
      <c r="N99" s="370"/>
      <c r="O99" s="368"/>
      <c r="P99" s="368"/>
      <c r="Q99" s="368"/>
      <c r="R99" s="368"/>
      <c r="S99" s="368"/>
      <c r="T99" s="368"/>
      <c r="U99" s="368"/>
      <c r="V99" s="368"/>
      <c r="W99" s="368"/>
      <c r="X99" s="368"/>
      <c r="Y99" s="368"/>
      <c r="Z99" s="368"/>
      <c r="AA99" s="368"/>
      <c r="AB99" s="368"/>
      <c r="AC99" s="368"/>
      <c r="AD99" s="368"/>
      <c r="AE99" s="368"/>
      <c r="AF99" s="368"/>
      <c r="AG99" s="368"/>
      <c r="AH99" s="368"/>
      <c r="AI99" s="368"/>
      <c r="AJ99" s="368"/>
      <c r="AK99" s="368"/>
      <c r="AL99" s="368"/>
      <c r="AM99" s="368"/>
      <c r="AN99" s="368"/>
      <c r="AO99" s="368"/>
      <c r="AP99" s="368"/>
      <c r="AQ99" s="368"/>
      <c r="AR99" s="368"/>
      <c r="AS99" s="369"/>
      <c r="AT99" s="369"/>
      <c r="AU99" s="369"/>
    </row>
    <row r="100" spans="1:47" x14ac:dyDescent="0.2">
      <c r="A100" s="504" t="s">
        <v>1</v>
      </c>
      <c r="B100" s="519">
        <f>SUM(B95:B99)</f>
        <v>0</v>
      </c>
      <c r="C100" s="519">
        <f>SUM(C95:C99)</f>
        <v>0</v>
      </c>
      <c r="D100" s="519">
        <f>SUM(D95:D99)</f>
        <v>0</v>
      </c>
      <c r="E100" s="519">
        <f>SUM(E95:E99)</f>
        <v>0</v>
      </c>
      <c r="F100" s="540"/>
      <c r="G100" s="370"/>
      <c r="H100" s="370"/>
      <c r="I100" s="370"/>
      <c r="J100" s="370"/>
      <c r="K100" s="370"/>
      <c r="L100" s="370"/>
      <c r="M100" s="370"/>
      <c r="N100" s="370"/>
      <c r="O100" s="368"/>
      <c r="P100" s="368"/>
      <c r="Q100" s="368"/>
      <c r="R100" s="368"/>
      <c r="S100" s="368"/>
      <c r="T100" s="368"/>
      <c r="U100" s="368"/>
      <c r="V100" s="368"/>
      <c r="W100" s="368"/>
      <c r="X100" s="368"/>
      <c r="Y100" s="368"/>
      <c r="Z100" s="368"/>
      <c r="AA100" s="368"/>
      <c r="AB100" s="368"/>
      <c r="AC100" s="368"/>
      <c r="AD100" s="368"/>
      <c r="AE100" s="368"/>
      <c r="AF100" s="368"/>
      <c r="AG100" s="368"/>
      <c r="AH100" s="368"/>
      <c r="AI100" s="368"/>
      <c r="AJ100" s="368"/>
      <c r="AK100" s="368"/>
      <c r="AL100" s="368"/>
      <c r="AM100" s="368"/>
      <c r="AN100" s="368"/>
      <c r="AO100" s="368"/>
      <c r="AP100" s="368"/>
      <c r="AQ100" s="368"/>
      <c r="AR100" s="368"/>
      <c r="AS100" s="369"/>
      <c r="AT100" s="369"/>
      <c r="AU100" s="369"/>
    </row>
    <row r="101" spans="1:47" x14ac:dyDescent="0.2">
      <c r="A101" s="535" t="s">
        <v>140</v>
      </c>
      <c r="B101" s="543"/>
      <c r="C101" s="544"/>
      <c r="D101" s="370"/>
      <c r="E101" s="370"/>
      <c r="F101" s="370"/>
      <c r="G101" s="370"/>
      <c r="H101" s="370"/>
      <c r="I101" s="370"/>
      <c r="J101" s="370"/>
      <c r="K101" s="370"/>
      <c r="L101" s="370"/>
      <c r="M101" s="370"/>
      <c r="N101" s="370"/>
      <c r="O101" s="368"/>
      <c r="P101" s="368"/>
      <c r="Q101" s="368"/>
      <c r="R101" s="368"/>
      <c r="S101" s="368"/>
      <c r="T101" s="368"/>
      <c r="U101" s="368"/>
      <c r="V101" s="368"/>
      <c r="W101" s="368"/>
      <c r="X101" s="368"/>
      <c r="Y101" s="368"/>
      <c r="Z101" s="368"/>
      <c r="AA101" s="368"/>
      <c r="AB101" s="368"/>
      <c r="AC101" s="368"/>
      <c r="AD101" s="368"/>
      <c r="AE101" s="368"/>
      <c r="AF101" s="368"/>
      <c r="AG101" s="368"/>
      <c r="AH101" s="368"/>
      <c r="AI101" s="368"/>
      <c r="AJ101" s="368"/>
      <c r="AK101" s="368"/>
      <c r="AL101" s="368"/>
      <c r="AM101" s="368"/>
      <c r="AN101" s="368"/>
      <c r="AO101" s="368"/>
      <c r="AP101" s="368"/>
      <c r="AQ101" s="368"/>
      <c r="AR101" s="368"/>
      <c r="AS101" s="369"/>
      <c r="AT101" s="369"/>
      <c r="AU101" s="369"/>
    </row>
    <row r="102" spans="1:47" ht="21" x14ac:dyDescent="0.2">
      <c r="A102" s="537" t="s">
        <v>49</v>
      </c>
      <c r="B102" s="525" t="s">
        <v>57</v>
      </c>
      <c r="C102" s="525" t="s">
        <v>58</v>
      </c>
      <c r="D102" s="525" t="s">
        <v>59</v>
      </c>
      <c r="E102" s="525" t="s">
        <v>13</v>
      </c>
      <c r="F102" s="370"/>
      <c r="G102" s="370"/>
      <c r="H102" s="370"/>
      <c r="I102" s="370"/>
      <c r="J102" s="370"/>
      <c r="K102" s="370"/>
      <c r="L102" s="370"/>
      <c r="M102" s="370"/>
      <c r="N102" s="370"/>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68"/>
      <c r="AP102" s="368"/>
      <c r="AQ102" s="368"/>
      <c r="AR102" s="368"/>
      <c r="AS102" s="369"/>
      <c r="AT102" s="369"/>
      <c r="AU102" s="369"/>
    </row>
    <row r="103" spans="1:47" x14ac:dyDescent="0.2">
      <c r="A103" s="539" t="s">
        <v>52</v>
      </c>
      <c r="B103" s="401"/>
      <c r="C103" s="401"/>
      <c r="D103" s="401"/>
      <c r="E103" s="401"/>
      <c r="F103" s="540"/>
      <c r="G103" s="370"/>
      <c r="H103" s="370"/>
      <c r="I103" s="370"/>
      <c r="J103" s="370"/>
      <c r="K103" s="370"/>
      <c r="L103" s="370"/>
      <c r="M103" s="370"/>
      <c r="N103" s="370"/>
      <c r="O103" s="368"/>
      <c r="P103" s="368"/>
      <c r="Q103" s="368"/>
      <c r="R103" s="368"/>
      <c r="S103" s="368"/>
      <c r="T103" s="368"/>
      <c r="U103" s="368"/>
      <c r="V103" s="368"/>
      <c r="W103" s="368"/>
      <c r="X103" s="368"/>
      <c r="Y103" s="368"/>
      <c r="Z103" s="368"/>
      <c r="AA103" s="368"/>
      <c r="AB103" s="368"/>
      <c r="AC103" s="368"/>
      <c r="AD103" s="368"/>
      <c r="AE103" s="368"/>
      <c r="AF103" s="368"/>
      <c r="AG103" s="368"/>
      <c r="AH103" s="368"/>
      <c r="AI103" s="368"/>
      <c r="AJ103" s="368"/>
      <c r="AK103" s="368"/>
      <c r="AL103" s="368"/>
      <c r="AM103" s="368"/>
      <c r="AN103" s="368"/>
      <c r="AO103" s="368"/>
      <c r="AP103" s="368"/>
      <c r="AQ103" s="368"/>
      <c r="AR103" s="368"/>
      <c r="AS103" s="369"/>
      <c r="AT103" s="369"/>
      <c r="AU103" s="369"/>
    </row>
    <row r="104" spans="1:47" x14ac:dyDescent="0.2">
      <c r="A104" s="541" t="s">
        <v>53</v>
      </c>
      <c r="B104" s="401"/>
      <c r="C104" s="401"/>
      <c r="D104" s="401"/>
      <c r="E104" s="401"/>
      <c r="F104" s="540"/>
      <c r="G104" s="370"/>
      <c r="H104" s="370"/>
      <c r="I104" s="370"/>
      <c r="J104" s="370"/>
      <c r="K104" s="370"/>
      <c r="L104" s="370"/>
      <c r="M104" s="370"/>
      <c r="N104" s="370"/>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68"/>
      <c r="AP104" s="368"/>
      <c r="AQ104" s="368"/>
      <c r="AR104" s="368"/>
      <c r="AS104" s="369"/>
      <c r="AT104" s="369"/>
      <c r="AU104" s="369"/>
    </row>
    <row r="105" spans="1:47" x14ac:dyDescent="0.2">
      <c r="A105" s="541" t="s">
        <v>54</v>
      </c>
      <c r="B105" s="401"/>
      <c r="C105" s="401"/>
      <c r="D105" s="401"/>
      <c r="E105" s="401"/>
      <c r="F105" s="540"/>
      <c r="G105" s="370"/>
      <c r="H105" s="370"/>
      <c r="I105" s="370"/>
      <c r="J105" s="370"/>
      <c r="K105" s="370"/>
      <c r="L105" s="370"/>
      <c r="M105" s="370"/>
      <c r="N105" s="370"/>
      <c r="O105" s="368"/>
      <c r="P105" s="368"/>
      <c r="Q105" s="368"/>
      <c r="R105" s="368"/>
      <c r="S105" s="368"/>
      <c r="T105" s="368"/>
      <c r="U105" s="368"/>
      <c r="V105" s="368"/>
      <c r="W105" s="368"/>
      <c r="X105" s="368"/>
      <c r="Y105" s="368"/>
      <c r="Z105" s="368"/>
      <c r="AA105" s="368"/>
      <c r="AB105" s="368"/>
      <c r="AC105" s="368"/>
      <c r="AD105" s="368"/>
      <c r="AE105" s="368"/>
      <c r="AF105" s="368"/>
      <c r="AG105" s="368"/>
      <c r="AH105" s="368"/>
      <c r="AI105" s="368"/>
      <c r="AJ105" s="368"/>
      <c r="AK105" s="368"/>
      <c r="AL105" s="368"/>
      <c r="AM105" s="368"/>
      <c r="AN105" s="368"/>
      <c r="AO105" s="368"/>
      <c r="AP105" s="368"/>
      <c r="AQ105" s="368"/>
      <c r="AR105" s="368"/>
      <c r="AS105" s="369"/>
      <c r="AT105" s="369"/>
      <c r="AU105" s="369"/>
    </row>
    <row r="106" spans="1:47" x14ac:dyDescent="0.2">
      <c r="A106" s="541" t="s">
        <v>55</v>
      </c>
      <c r="B106" s="401"/>
      <c r="C106" s="401"/>
      <c r="D106" s="401"/>
      <c r="E106" s="401"/>
      <c r="F106" s="540"/>
      <c r="G106" s="370"/>
      <c r="H106" s="370"/>
      <c r="I106" s="370"/>
      <c r="J106" s="370"/>
      <c r="K106" s="370"/>
      <c r="L106" s="370"/>
      <c r="M106" s="370"/>
      <c r="N106" s="370"/>
      <c r="O106" s="368"/>
      <c r="P106" s="368"/>
      <c r="Q106" s="368"/>
      <c r="R106" s="368"/>
      <c r="S106" s="368"/>
      <c r="T106" s="368"/>
      <c r="U106" s="368"/>
      <c r="V106" s="368"/>
      <c r="W106" s="368"/>
      <c r="X106" s="368"/>
      <c r="Y106" s="368"/>
      <c r="Z106" s="368"/>
      <c r="AA106" s="368"/>
      <c r="AB106" s="368"/>
      <c r="AC106" s="368"/>
      <c r="AD106" s="368"/>
      <c r="AE106" s="368"/>
      <c r="AF106" s="368"/>
      <c r="AG106" s="368"/>
      <c r="AH106" s="368"/>
      <c r="AI106" s="368"/>
      <c r="AJ106" s="368"/>
      <c r="AK106" s="368"/>
      <c r="AL106" s="368"/>
      <c r="AM106" s="368"/>
      <c r="AN106" s="368"/>
      <c r="AO106" s="368"/>
      <c r="AP106" s="368"/>
      <c r="AQ106" s="368"/>
      <c r="AR106" s="368"/>
      <c r="AS106" s="369"/>
      <c r="AT106" s="369"/>
      <c r="AU106" s="369"/>
    </row>
    <row r="107" spans="1:47" x14ac:dyDescent="0.2">
      <c r="A107" s="542" t="s">
        <v>60</v>
      </c>
      <c r="B107" s="498"/>
      <c r="C107" s="498"/>
      <c r="D107" s="498"/>
      <c r="E107" s="498"/>
      <c r="F107" s="540"/>
      <c r="G107" s="370"/>
      <c r="H107" s="370"/>
      <c r="I107" s="370"/>
      <c r="J107" s="370"/>
      <c r="K107" s="370"/>
      <c r="L107" s="370"/>
      <c r="M107" s="370"/>
      <c r="N107" s="370"/>
      <c r="O107" s="368"/>
      <c r="P107" s="368"/>
      <c r="Q107" s="368"/>
      <c r="R107" s="368"/>
      <c r="S107" s="368"/>
      <c r="T107" s="368"/>
      <c r="U107" s="368"/>
      <c r="V107" s="368"/>
      <c r="W107" s="368"/>
      <c r="X107" s="368"/>
      <c r="Y107" s="368"/>
      <c r="Z107" s="368"/>
      <c r="AA107" s="368"/>
      <c r="AB107" s="368"/>
      <c r="AC107" s="368"/>
      <c r="AD107" s="368"/>
      <c r="AE107" s="368"/>
      <c r="AF107" s="368"/>
      <c r="AG107" s="368"/>
      <c r="AH107" s="368"/>
      <c r="AI107" s="368"/>
      <c r="AJ107" s="368"/>
      <c r="AK107" s="368"/>
      <c r="AL107" s="368"/>
      <c r="AM107" s="368"/>
      <c r="AN107" s="368"/>
      <c r="AO107" s="368"/>
      <c r="AP107" s="368"/>
      <c r="AQ107" s="368"/>
      <c r="AR107" s="368"/>
      <c r="AS107" s="369"/>
      <c r="AT107" s="369"/>
      <c r="AU107" s="369"/>
    </row>
    <row r="108" spans="1:47" x14ac:dyDescent="0.2">
      <c r="A108" s="504" t="s">
        <v>1</v>
      </c>
      <c r="B108" s="519">
        <f>SUM(B103:B107)</f>
        <v>0</v>
      </c>
      <c r="C108" s="519">
        <f>SUM(C103:C107)</f>
        <v>0</v>
      </c>
      <c r="D108" s="519">
        <f>SUM(D103:D107)</f>
        <v>0</v>
      </c>
      <c r="E108" s="519">
        <f>SUM(E103:E107)</f>
        <v>0</v>
      </c>
      <c r="F108" s="540"/>
      <c r="G108" s="370"/>
      <c r="H108" s="370"/>
      <c r="I108" s="370"/>
      <c r="J108" s="370"/>
      <c r="K108" s="370"/>
      <c r="L108" s="370"/>
      <c r="M108" s="370"/>
      <c r="N108" s="370"/>
      <c r="O108" s="368"/>
      <c r="P108" s="368"/>
      <c r="Q108" s="368"/>
      <c r="R108" s="368"/>
      <c r="S108" s="368"/>
      <c r="T108" s="368"/>
      <c r="U108" s="368"/>
      <c r="V108" s="368"/>
      <c r="W108" s="368"/>
      <c r="X108" s="368"/>
      <c r="Y108" s="368"/>
      <c r="Z108" s="368"/>
      <c r="AA108" s="368"/>
      <c r="AB108" s="368"/>
      <c r="AC108" s="368"/>
      <c r="AD108" s="368"/>
      <c r="AE108" s="368"/>
      <c r="AF108" s="368"/>
      <c r="AG108" s="368"/>
      <c r="AH108" s="368"/>
      <c r="AI108" s="368"/>
      <c r="AJ108" s="368"/>
      <c r="AK108" s="368"/>
      <c r="AL108" s="368"/>
      <c r="AM108" s="368"/>
      <c r="AN108" s="368"/>
      <c r="AO108" s="368"/>
      <c r="AP108" s="368"/>
      <c r="AQ108" s="368"/>
      <c r="AR108" s="368"/>
      <c r="AS108" s="369"/>
      <c r="AT108" s="369"/>
      <c r="AU108" s="369"/>
    </row>
    <row r="109" spans="1:47" x14ac:dyDescent="0.2">
      <c r="A109" s="535" t="s">
        <v>141</v>
      </c>
      <c r="B109" s="543"/>
      <c r="C109" s="544"/>
      <c r="D109" s="370"/>
      <c r="E109" s="370"/>
      <c r="F109" s="370"/>
      <c r="G109" s="368"/>
      <c r="H109" s="368"/>
      <c r="I109" s="368"/>
      <c r="J109" s="368"/>
      <c r="K109" s="370"/>
      <c r="L109" s="370"/>
      <c r="M109" s="370"/>
      <c r="N109" s="370"/>
      <c r="O109" s="368"/>
      <c r="P109" s="368"/>
      <c r="Q109" s="368"/>
      <c r="R109" s="368"/>
      <c r="S109" s="368"/>
      <c r="T109" s="368"/>
      <c r="U109" s="368"/>
      <c r="V109" s="368"/>
      <c r="W109" s="368"/>
      <c r="X109" s="368"/>
      <c r="Y109" s="368"/>
      <c r="Z109" s="368"/>
      <c r="AA109" s="368"/>
      <c r="AB109" s="368"/>
      <c r="AC109" s="368"/>
      <c r="AD109" s="368"/>
      <c r="AE109" s="368"/>
      <c r="AF109" s="368"/>
      <c r="AG109" s="368"/>
      <c r="AH109" s="368"/>
      <c r="AI109" s="368"/>
      <c r="AJ109" s="368"/>
      <c r="AK109" s="368"/>
      <c r="AL109" s="368"/>
      <c r="AM109" s="368"/>
      <c r="AN109" s="368"/>
      <c r="AO109" s="368"/>
      <c r="AP109" s="368"/>
      <c r="AQ109" s="368"/>
      <c r="AR109" s="368"/>
      <c r="AS109" s="369"/>
      <c r="AT109" s="369"/>
      <c r="AU109" s="369"/>
    </row>
    <row r="110" spans="1:47" x14ac:dyDescent="0.2">
      <c r="A110" s="1249" t="s">
        <v>61</v>
      </c>
      <c r="B110" s="1250"/>
      <c r="C110" s="1253" t="s">
        <v>1</v>
      </c>
      <c r="D110" s="1230" t="s">
        <v>33</v>
      </c>
      <c r="E110" s="1231"/>
      <c r="F110" s="1231"/>
      <c r="G110" s="1194" t="s">
        <v>34</v>
      </c>
      <c r="H110" s="368"/>
      <c r="I110" s="368"/>
      <c r="J110" s="368"/>
      <c r="K110" s="370"/>
      <c r="L110" s="370"/>
      <c r="M110" s="370"/>
      <c r="N110" s="370"/>
      <c r="O110" s="368"/>
      <c r="P110" s="368"/>
      <c r="Q110" s="368"/>
      <c r="R110" s="368"/>
      <c r="S110" s="368"/>
      <c r="T110" s="368"/>
      <c r="U110" s="368"/>
      <c r="V110" s="368"/>
      <c r="W110" s="368"/>
      <c r="X110" s="368"/>
      <c r="Y110" s="368"/>
      <c r="Z110" s="368"/>
      <c r="AA110" s="368"/>
      <c r="AB110" s="368"/>
      <c r="AC110" s="368"/>
      <c r="AD110" s="368"/>
      <c r="AE110" s="368"/>
      <c r="AF110" s="368"/>
      <c r="AG110" s="368"/>
      <c r="AH110" s="368"/>
      <c r="AI110" s="368"/>
      <c r="AJ110" s="368"/>
      <c r="AK110" s="368"/>
      <c r="AL110" s="368"/>
      <c r="AM110" s="368"/>
      <c r="AN110" s="368"/>
      <c r="AO110" s="368"/>
      <c r="AP110" s="368"/>
      <c r="AQ110" s="368"/>
      <c r="AR110" s="368"/>
      <c r="AS110" s="369"/>
      <c r="AT110" s="369"/>
      <c r="AU110" s="369"/>
    </row>
    <row r="111" spans="1:47" ht="21" x14ac:dyDescent="0.2">
      <c r="A111" s="1251"/>
      <c r="B111" s="1252"/>
      <c r="C111" s="1254"/>
      <c r="D111" s="750" t="s">
        <v>35</v>
      </c>
      <c r="E111" s="750" t="s">
        <v>36</v>
      </c>
      <c r="F111" s="750" t="s">
        <v>37</v>
      </c>
      <c r="G111" s="1195"/>
      <c r="H111" s="370"/>
      <c r="I111" s="370"/>
      <c r="J111" s="370"/>
      <c r="K111" s="370"/>
      <c r="L111" s="370"/>
      <c r="M111" s="370"/>
      <c r="N111" s="370"/>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68"/>
      <c r="AP111" s="368"/>
      <c r="AQ111" s="368"/>
      <c r="AR111" s="368"/>
      <c r="AS111" s="369"/>
      <c r="AT111" s="369"/>
      <c r="AU111" s="369"/>
    </row>
    <row r="112" spans="1:47" x14ac:dyDescent="0.2">
      <c r="A112" s="1205" t="s">
        <v>62</v>
      </c>
      <c r="B112" s="1206"/>
      <c r="C112" s="519">
        <f>SUM(D112:G112)</f>
        <v>0</v>
      </c>
      <c r="D112" s="380"/>
      <c r="E112" s="545"/>
      <c r="F112" s="382"/>
      <c r="G112" s="382"/>
      <c r="H112" s="540"/>
      <c r="I112" s="370"/>
      <c r="J112" s="370"/>
      <c r="K112" s="370"/>
      <c r="L112" s="370"/>
      <c r="M112" s="370"/>
      <c r="N112" s="370"/>
      <c r="O112" s="368"/>
      <c r="P112" s="368"/>
      <c r="Q112" s="368"/>
      <c r="R112" s="368"/>
      <c r="S112" s="368"/>
      <c r="T112" s="368"/>
      <c r="U112" s="368"/>
      <c r="V112" s="368"/>
      <c r="W112" s="368"/>
      <c r="X112" s="368"/>
      <c r="Y112" s="368"/>
      <c r="Z112" s="368"/>
      <c r="AA112" s="368"/>
      <c r="AB112" s="368"/>
      <c r="AC112" s="368"/>
      <c r="AD112" s="368"/>
      <c r="AE112" s="368"/>
      <c r="AF112" s="368"/>
      <c r="AG112" s="368"/>
      <c r="AH112" s="368"/>
      <c r="AI112" s="368"/>
      <c r="AJ112" s="368"/>
      <c r="AK112" s="368"/>
      <c r="AL112" s="368"/>
      <c r="AM112" s="368"/>
      <c r="AN112" s="368"/>
      <c r="AO112" s="368"/>
      <c r="AP112" s="368"/>
      <c r="AQ112" s="368"/>
      <c r="AR112" s="368"/>
      <c r="AS112" s="369"/>
      <c r="AT112" s="369"/>
      <c r="AU112" s="369"/>
    </row>
    <row r="113" spans="1:85" x14ac:dyDescent="0.2">
      <c r="A113" s="1203" t="s">
        <v>63</v>
      </c>
      <c r="B113" s="1204"/>
      <c r="C113" s="379">
        <f>SUM(D113:G113)</f>
        <v>0</v>
      </c>
      <c r="D113" s="380"/>
      <c r="E113" s="545"/>
      <c r="F113" s="382"/>
      <c r="G113" s="382"/>
      <c r="H113" s="540"/>
      <c r="I113" s="370"/>
      <c r="J113" s="370"/>
      <c r="K113" s="370"/>
      <c r="L113" s="370"/>
      <c r="M113" s="370"/>
      <c r="N113" s="370"/>
      <c r="O113" s="368"/>
      <c r="P113" s="368"/>
      <c r="Q113" s="368"/>
      <c r="R113" s="368"/>
      <c r="S113" s="368"/>
      <c r="T113" s="368"/>
      <c r="U113" s="368"/>
      <c r="V113" s="368"/>
      <c r="W113" s="368"/>
      <c r="X113" s="368"/>
      <c r="Y113" s="368"/>
      <c r="Z113" s="368"/>
      <c r="AA113" s="368"/>
      <c r="AB113" s="368"/>
      <c r="AC113" s="368"/>
      <c r="AD113" s="368"/>
      <c r="AE113" s="368"/>
      <c r="AF113" s="368"/>
      <c r="AG113" s="368"/>
      <c r="AH113" s="368"/>
      <c r="AI113" s="368"/>
      <c r="AJ113" s="368"/>
      <c r="AK113" s="368"/>
      <c r="AL113" s="368"/>
      <c r="AM113" s="368"/>
      <c r="AN113" s="368"/>
      <c r="AO113" s="368"/>
      <c r="AP113" s="368"/>
      <c r="AQ113" s="368"/>
      <c r="AR113" s="368"/>
      <c r="AS113" s="369"/>
      <c r="AT113" s="369"/>
      <c r="AU113" s="369"/>
    </row>
    <row r="114" spans="1:85" ht="15" x14ac:dyDescent="0.2">
      <c r="A114" s="520" t="s">
        <v>142</v>
      </c>
      <c r="B114" s="546"/>
      <c r="C114" s="546"/>
      <c r="D114" s="546"/>
      <c r="E114" s="370"/>
      <c r="F114" s="370"/>
      <c r="G114" s="370"/>
      <c r="H114" s="370"/>
      <c r="I114" s="370"/>
      <c r="J114" s="370"/>
      <c r="K114" s="370"/>
      <c r="L114" s="370"/>
      <c r="M114" s="370"/>
      <c r="N114" s="370"/>
      <c r="O114" s="368"/>
      <c r="P114" s="368"/>
      <c r="Q114" s="368"/>
      <c r="R114" s="368"/>
      <c r="S114" s="368"/>
      <c r="T114" s="368"/>
      <c r="U114" s="368"/>
      <c r="V114" s="368"/>
      <c r="W114" s="368"/>
      <c r="X114" s="368"/>
      <c r="Y114" s="368"/>
      <c r="Z114" s="368"/>
      <c r="AA114" s="368"/>
      <c r="AB114" s="368"/>
      <c r="AC114" s="368"/>
      <c r="AD114" s="368"/>
      <c r="AE114" s="368"/>
      <c r="AF114" s="368"/>
      <c r="AG114" s="368"/>
      <c r="AH114" s="368"/>
      <c r="AI114" s="368"/>
      <c r="AJ114" s="368"/>
      <c r="AK114" s="368"/>
      <c r="AL114" s="368"/>
      <c r="AM114" s="368"/>
      <c r="AN114" s="368"/>
      <c r="AO114" s="368"/>
      <c r="AP114" s="368"/>
      <c r="AQ114" s="368"/>
      <c r="AR114" s="368"/>
      <c r="AS114" s="369"/>
      <c r="AT114" s="369"/>
      <c r="AU114" s="369"/>
    </row>
    <row r="115" spans="1:85" x14ac:dyDescent="0.2">
      <c r="A115" s="1249" t="s">
        <v>64</v>
      </c>
      <c r="B115" s="1259"/>
      <c r="C115" s="1250"/>
      <c r="D115" s="1253" t="s">
        <v>1</v>
      </c>
      <c r="E115" s="1230" t="s">
        <v>33</v>
      </c>
      <c r="F115" s="1231"/>
      <c r="G115" s="1231"/>
      <c r="H115" s="1194" t="s">
        <v>34</v>
      </c>
      <c r="I115" s="370"/>
      <c r="J115" s="370"/>
      <c r="K115" s="370"/>
      <c r="L115" s="370"/>
      <c r="M115" s="370"/>
      <c r="N115" s="370"/>
      <c r="O115" s="368"/>
      <c r="P115" s="368"/>
      <c r="Q115" s="368"/>
      <c r="R115" s="368"/>
      <c r="S115" s="368"/>
      <c r="T115" s="368"/>
      <c r="U115" s="368"/>
      <c r="V115" s="368"/>
      <c r="W115" s="368"/>
      <c r="X115" s="368"/>
      <c r="Y115" s="368"/>
      <c r="Z115" s="368"/>
      <c r="AA115" s="368"/>
      <c r="AB115" s="368"/>
      <c r="AC115" s="368"/>
      <c r="AD115" s="368"/>
      <c r="AE115" s="368"/>
      <c r="AF115" s="368"/>
      <c r="AG115" s="368"/>
      <c r="AH115" s="368"/>
      <c r="AI115" s="368"/>
      <c r="AJ115" s="368"/>
      <c r="AK115" s="368"/>
      <c r="AL115" s="368"/>
      <c r="AM115" s="368"/>
      <c r="AN115" s="368"/>
      <c r="AO115" s="368"/>
      <c r="AP115" s="368"/>
      <c r="AQ115" s="368"/>
      <c r="AR115" s="368"/>
      <c r="AS115" s="369"/>
      <c r="AT115" s="369"/>
      <c r="AU115" s="369"/>
    </row>
    <row r="116" spans="1:85" ht="31.5" x14ac:dyDescent="0.2">
      <c r="A116" s="1251"/>
      <c r="B116" s="1260"/>
      <c r="C116" s="1252"/>
      <c r="D116" s="1254"/>
      <c r="E116" s="750" t="s">
        <v>35</v>
      </c>
      <c r="F116" s="750" t="s">
        <v>36</v>
      </c>
      <c r="G116" s="750" t="s">
        <v>37</v>
      </c>
      <c r="H116" s="1195"/>
      <c r="I116" s="370"/>
      <c r="J116" s="370"/>
      <c r="K116" s="370"/>
      <c r="L116" s="370"/>
      <c r="M116" s="370"/>
      <c r="N116" s="370"/>
      <c r="O116" s="368"/>
      <c r="P116" s="368"/>
      <c r="Q116" s="368"/>
      <c r="R116" s="368"/>
      <c r="S116" s="368"/>
      <c r="T116" s="368"/>
      <c r="U116" s="368"/>
      <c r="V116" s="368"/>
      <c r="W116" s="368"/>
      <c r="X116" s="368"/>
      <c r="Y116" s="368"/>
      <c r="Z116" s="368"/>
      <c r="AA116" s="368"/>
      <c r="AB116" s="368"/>
      <c r="AC116" s="368"/>
      <c r="AD116" s="368"/>
      <c r="AE116" s="368"/>
      <c r="AF116" s="368"/>
      <c r="AG116" s="368"/>
      <c r="AH116" s="368"/>
      <c r="AI116" s="368"/>
      <c r="AJ116" s="368"/>
      <c r="AK116" s="368"/>
      <c r="AL116" s="368"/>
      <c r="AM116" s="368"/>
      <c r="AN116" s="368"/>
      <c r="AO116" s="368"/>
      <c r="AP116" s="368"/>
      <c r="AQ116" s="368"/>
      <c r="AR116" s="368"/>
      <c r="AS116" s="369"/>
      <c r="AT116" s="369"/>
      <c r="AU116" s="369"/>
    </row>
    <row r="117" spans="1:85" x14ac:dyDescent="0.2">
      <c r="A117" s="547" t="s">
        <v>143</v>
      </c>
      <c r="B117" s="548"/>
      <c r="C117" s="549"/>
      <c r="D117" s="519">
        <f>SUM(E117:H117)</f>
        <v>0</v>
      </c>
      <c r="E117" s="380"/>
      <c r="F117" s="545"/>
      <c r="G117" s="382"/>
      <c r="H117" s="382"/>
      <c r="I117" s="540"/>
      <c r="J117" s="370"/>
      <c r="K117" s="370"/>
      <c r="L117" s="370"/>
      <c r="M117" s="370"/>
      <c r="N117" s="370"/>
      <c r="O117" s="368"/>
      <c r="P117" s="368"/>
      <c r="Q117" s="368"/>
      <c r="R117" s="368"/>
      <c r="S117" s="368"/>
      <c r="T117" s="368"/>
      <c r="U117" s="368"/>
      <c r="V117" s="368"/>
      <c r="W117" s="368"/>
      <c r="X117" s="368"/>
      <c r="Y117" s="368"/>
      <c r="Z117" s="368"/>
      <c r="AA117" s="368"/>
      <c r="AB117" s="368"/>
      <c r="AC117" s="368"/>
      <c r="AD117" s="368"/>
      <c r="AE117" s="368"/>
      <c r="AF117" s="368"/>
      <c r="AG117" s="368"/>
      <c r="AH117" s="368"/>
      <c r="AI117" s="368"/>
      <c r="AJ117" s="368"/>
      <c r="AK117" s="368"/>
      <c r="AL117" s="368"/>
      <c r="AM117" s="368"/>
      <c r="AN117" s="368"/>
      <c r="AO117" s="368"/>
      <c r="AP117" s="368"/>
      <c r="AQ117" s="368"/>
      <c r="AR117" s="368"/>
      <c r="AS117" s="369"/>
      <c r="AT117" s="369"/>
      <c r="AU117" s="369"/>
    </row>
    <row r="118" spans="1:85" x14ac:dyDescent="0.2">
      <c r="A118" s="547" t="s">
        <v>144</v>
      </c>
      <c r="B118" s="548"/>
      <c r="C118" s="549"/>
      <c r="D118" s="519">
        <f>SUM(E118:H118)</f>
        <v>0</v>
      </c>
      <c r="E118" s="380"/>
      <c r="F118" s="545"/>
      <c r="G118" s="382"/>
      <c r="H118" s="382"/>
      <c r="I118" s="540"/>
      <c r="J118" s="370"/>
      <c r="K118" s="370"/>
      <c r="L118" s="370"/>
      <c r="M118" s="370"/>
      <c r="N118" s="370"/>
      <c r="O118" s="368"/>
      <c r="P118" s="368"/>
      <c r="Q118" s="368"/>
      <c r="R118" s="368"/>
      <c r="S118" s="368"/>
      <c r="T118" s="368"/>
      <c r="U118" s="368"/>
      <c r="V118" s="368"/>
      <c r="W118" s="368"/>
      <c r="X118" s="368"/>
      <c r="Y118" s="368"/>
      <c r="Z118" s="368"/>
      <c r="AA118" s="368"/>
      <c r="AB118" s="368"/>
      <c r="AC118" s="368"/>
      <c r="AD118" s="368"/>
      <c r="AE118" s="368"/>
      <c r="AF118" s="368"/>
      <c r="AG118" s="368"/>
      <c r="AH118" s="368"/>
      <c r="AI118" s="368"/>
      <c r="AJ118" s="368"/>
      <c r="AK118" s="368"/>
      <c r="AL118" s="368"/>
      <c r="AM118" s="368"/>
      <c r="AN118" s="368"/>
      <c r="AO118" s="368"/>
      <c r="AP118" s="368"/>
      <c r="AQ118" s="368"/>
      <c r="AR118" s="368"/>
      <c r="AS118" s="369"/>
      <c r="AT118" s="369"/>
      <c r="AU118" s="369"/>
    </row>
    <row r="119" spans="1:85" x14ac:dyDescent="0.2">
      <c r="A119" s="372" t="s">
        <v>145</v>
      </c>
      <c r="B119" s="550"/>
      <c r="C119" s="551"/>
      <c r="D119" s="552"/>
      <c r="E119" s="553"/>
      <c r="F119" s="554"/>
      <c r="G119" s="555"/>
      <c r="H119" s="556"/>
      <c r="I119" s="557"/>
      <c r="J119" s="557"/>
      <c r="K119" s="557"/>
      <c r="L119" s="558"/>
    </row>
    <row r="120" spans="1:85" x14ac:dyDescent="0.2">
      <c r="A120" s="1192" t="s">
        <v>65</v>
      </c>
      <c r="B120" s="1194" t="s">
        <v>1</v>
      </c>
      <c r="C120" s="1199" t="s">
        <v>66</v>
      </c>
      <c r="D120" s="1199"/>
      <c r="E120" s="1199"/>
      <c r="F120" s="1199" t="s">
        <v>67</v>
      </c>
      <c r="G120" s="1200" t="s">
        <v>68</v>
      </c>
      <c r="H120" s="1201" t="s">
        <v>33</v>
      </c>
      <c r="I120" s="1202"/>
      <c r="J120" s="1202"/>
      <c r="K120" s="1199" t="s">
        <v>13</v>
      </c>
      <c r="L120" s="1190" t="s">
        <v>146</v>
      </c>
    </row>
    <row r="121" spans="1:85" ht="60.75" customHeight="1" x14ac:dyDescent="0.2">
      <c r="A121" s="1193"/>
      <c r="B121" s="1195"/>
      <c r="C121" s="561" t="s">
        <v>147</v>
      </c>
      <c r="D121" s="524" t="s">
        <v>148</v>
      </c>
      <c r="E121" s="752" t="s">
        <v>149</v>
      </c>
      <c r="F121" s="1199"/>
      <c r="G121" s="1200"/>
      <c r="H121" s="752" t="s">
        <v>35</v>
      </c>
      <c r="I121" s="750" t="s">
        <v>36</v>
      </c>
      <c r="J121" s="750" t="s">
        <v>37</v>
      </c>
      <c r="K121" s="1199"/>
      <c r="L121" s="1191"/>
    </row>
    <row r="122" spans="1:85" x14ac:dyDescent="0.2">
      <c r="A122" s="562" t="s">
        <v>104</v>
      </c>
      <c r="B122" s="563">
        <f>SUM(C122:G122)</f>
        <v>0</v>
      </c>
      <c r="C122" s="564"/>
      <c r="D122" s="565"/>
      <c r="E122" s="566"/>
      <c r="F122" s="565"/>
      <c r="G122" s="567"/>
      <c r="H122" s="566"/>
      <c r="I122" s="565"/>
      <c r="J122" s="565"/>
      <c r="K122" s="565"/>
      <c r="L122" s="566"/>
      <c r="M122" s="568"/>
      <c r="CA122" s="366" t="str">
        <f>IF(B122&lt;&gt;SUM(H122:K122),"Total personas  debe ser igual que según Tipo estrategia + otros","")</f>
        <v/>
      </c>
      <c r="CG122" s="366">
        <f>IF(B122&lt;&gt;SUM(H122:K122),1,0)</f>
        <v>0</v>
      </c>
    </row>
    <row r="123" spans="1:85" x14ac:dyDescent="0.2">
      <c r="A123" s="569" t="s">
        <v>114</v>
      </c>
      <c r="B123" s="391">
        <f>SUM(C123:G123)</f>
        <v>0</v>
      </c>
      <c r="C123" s="395"/>
      <c r="D123" s="407"/>
      <c r="E123" s="401"/>
      <c r="F123" s="407"/>
      <c r="G123" s="570"/>
      <c r="H123" s="401"/>
      <c r="I123" s="407"/>
      <c r="J123" s="407"/>
      <c r="K123" s="407"/>
      <c r="L123" s="401"/>
      <c r="M123" s="568"/>
      <c r="CA123" s="366" t="str">
        <f>IF(B123&lt;&gt;SUM(H123:K123),"Total personas  debe ser igual que según Tipo estrategia + otros","")</f>
        <v/>
      </c>
      <c r="CG123" s="366">
        <f>IF(B123&lt;&gt;SUM(H123:K123),1,0)</f>
        <v>0</v>
      </c>
    </row>
    <row r="124" spans="1:85" x14ac:dyDescent="0.2">
      <c r="A124" s="571" t="s">
        <v>116</v>
      </c>
      <c r="B124" s="416">
        <f>SUM(C124:G124)</f>
        <v>0</v>
      </c>
      <c r="C124" s="497"/>
      <c r="D124" s="424"/>
      <c r="E124" s="498"/>
      <c r="F124" s="424"/>
      <c r="G124" s="572"/>
      <c r="H124" s="498"/>
      <c r="I124" s="424"/>
      <c r="J124" s="424"/>
      <c r="K124" s="424"/>
      <c r="L124" s="498"/>
      <c r="M124" s="568"/>
      <c r="CA124" s="366" t="str">
        <f>IF(B124&lt;&gt;SUM(H124:K124),"Total personas  debe ser igual que según Tipo estrategia + otros","")</f>
        <v/>
      </c>
      <c r="CG124" s="366">
        <f>IF(B124&lt;&gt;SUM(H124:K124),1,0)</f>
        <v>0</v>
      </c>
    </row>
    <row r="125" spans="1:85" ht="15" x14ac:dyDescent="0.2">
      <c r="A125" s="535" t="s">
        <v>150</v>
      </c>
      <c r="B125" s="546"/>
      <c r="C125" s="546"/>
      <c r="D125" s="546"/>
      <c r="E125" s="546"/>
      <c r="F125" s="546"/>
      <c r="G125" s="546"/>
      <c r="H125" s="546"/>
      <c r="I125" s="546"/>
      <c r="J125" s="546"/>
      <c r="K125" s="546"/>
      <c r="L125" s="546"/>
    </row>
    <row r="126" spans="1:85" ht="15" x14ac:dyDescent="0.2">
      <c r="A126" s="1192" t="s">
        <v>69</v>
      </c>
      <c r="B126" s="1194" t="s">
        <v>70</v>
      </c>
      <c r="C126" s="1196" t="s">
        <v>151</v>
      </c>
      <c r="D126" s="1197"/>
      <c r="E126" s="1198" t="s">
        <v>152</v>
      </c>
      <c r="F126" s="1197"/>
      <c r="G126" s="1198" t="s">
        <v>153</v>
      </c>
      <c r="H126" s="1197"/>
      <c r="I126" s="1198" t="s">
        <v>154</v>
      </c>
      <c r="J126" s="1197"/>
      <c r="K126" s="546"/>
      <c r="L126" s="546"/>
      <c r="M126" s="546"/>
      <c r="N126" s="370"/>
      <c r="O126" s="368"/>
      <c r="P126" s="368"/>
      <c r="Q126" s="368"/>
      <c r="R126" s="368"/>
      <c r="S126" s="368"/>
      <c r="T126" s="368"/>
      <c r="U126" s="368"/>
      <c r="V126" s="368"/>
      <c r="W126" s="368"/>
      <c r="X126" s="368"/>
      <c r="Y126" s="368"/>
      <c r="Z126" s="368"/>
      <c r="AA126" s="368"/>
      <c r="AB126" s="368"/>
      <c r="AC126" s="368"/>
      <c r="AD126" s="368"/>
      <c r="AE126" s="368"/>
      <c r="AF126" s="368"/>
      <c r="AG126" s="368"/>
      <c r="AH126" s="368"/>
      <c r="AI126" s="368"/>
      <c r="AJ126" s="368"/>
      <c r="AK126" s="368"/>
      <c r="AL126" s="368"/>
      <c r="AM126" s="368"/>
      <c r="AN126" s="368"/>
      <c r="AO126" s="368"/>
      <c r="AP126" s="368"/>
      <c r="AQ126" s="368"/>
      <c r="AR126" s="368"/>
      <c r="AS126" s="369"/>
      <c r="AT126" s="369"/>
      <c r="AU126" s="369"/>
    </row>
    <row r="127" spans="1:85" ht="15" x14ac:dyDescent="0.2">
      <c r="A127" s="1193"/>
      <c r="B127" s="1195"/>
      <c r="C127" s="750" t="s">
        <v>155</v>
      </c>
      <c r="D127" s="573" t="s">
        <v>156</v>
      </c>
      <c r="E127" s="752" t="s">
        <v>155</v>
      </c>
      <c r="F127" s="753" t="s">
        <v>156</v>
      </c>
      <c r="G127" s="575" t="s">
        <v>155</v>
      </c>
      <c r="H127" s="573" t="s">
        <v>156</v>
      </c>
      <c r="I127" s="752" t="s">
        <v>155</v>
      </c>
      <c r="J127" s="573" t="s">
        <v>156</v>
      </c>
      <c r="K127" s="546"/>
      <c r="L127" s="546"/>
      <c r="M127" s="546"/>
      <c r="N127" s="370"/>
      <c r="O127" s="368"/>
      <c r="P127" s="368"/>
      <c r="Q127" s="368"/>
      <c r="R127" s="368"/>
      <c r="S127" s="368"/>
      <c r="T127" s="368"/>
      <c r="U127" s="368"/>
      <c r="V127" s="368"/>
      <c r="W127" s="368"/>
      <c r="X127" s="368"/>
      <c r="Y127" s="368"/>
      <c r="Z127" s="368"/>
      <c r="AA127" s="368"/>
      <c r="AB127" s="368"/>
      <c r="AC127" s="368"/>
      <c r="AD127" s="368"/>
      <c r="AE127" s="368"/>
      <c r="AF127" s="368"/>
      <c r="AG127" s="368"/>
      <c r="AH127" s="368"/>
      <c r="AI127" s="368"/>
      <c r="AJ127" s="368"/>
      <c r="AK127" s="368"/>
      <c r="AL127" s="368"/>
      <c r="AM127" s="368"/>
      <c r="AN127" s="368"/>
      <c r="AO127" s="368"/>
      <c r="AP127" s="368"/>
      <c r="AQ127" s="368"/>
      <c r="AR127" s="368"/>
      <c r="AS127" s="369"/>
      <c r="AT127" s="369"/>
      <c r="AU127" s="369"/>
    </row>
    <row r="128" spans="1:85" ht="18.75" customHeight="1" x14ac:dyDescent="0.2">
      <c r="A128" s="1194" t="s">
        <v>157</v>
      </c>
      <c r="B128" s="562" t="s">
        <v>71</v>
      </c>
      <c r="C128" s="565"/>
      <c r="D128" s="576"/>
      <c r="E128" s="577"/>
      <c r="F128" s="578"/>
      <c r="G128" s="566"/>
      <c r="H128" s="578"/>
      <c r="I128" s="566"/>
      <c r="J128" s="578"/>
      <c r="K128" s="579"/>
      <c r="L128" s="546"/>
      <c r="M128" s="546"/>
      <c r="N128" s="370"/>
      <c r="O128" s="368"/>
      <c r="P128" s="368"/>
      <c r="Q128" s="368"/>
      <c r="R128" s="368"/>
      <c r="S128" s="368"/>
      <c r="T128" s="368"/>
      <c r="U128" s="368"/>
      <c r="V128" s="368"/>
      <c r="W128" s="368"/>
      <c r="X128" s="368"/>
      <c r="Y128" s="368"/>
      <c r="Z128" s="368"/>
      <c r="AA128" s="368"/>
      <c r="AB128" s="368"/>
      <c r="AC128" s="368"/>
      <c r="AD128" s="368"/>
      <c r="AE128" s="368"/>
      <c r="AF128" s="368"/>
      <c r="AG128" s="368"/>
      <c r="AH128" s="368"/>
      <c r="AI128" s="368"/>
      <c r="AJ128" s="368"/>
      <c r="AK128" s="368"/>
      <c r="AL128" s="368"/>
      <c r="AM128" s="368"/>
      <c r="AN128" s="368"/>
      <c r="AO128" s="368"/>
      <c r="AP128" s="368"/>
      <c r="AQ128" s="368"/>
      <c r="AR128" s="368"/>
      <c r="AS128" s="369"/>
      <c r="AT128" s="369"/>
      <c r="AU128" s="369"/>
    </row>
    <row r="129" spans="1:47" ht="21" customHeight="1" x14ac:dyDescent="0.2">
      <c r="A129" s="1223"/>
      <c r="B129" s="569" t="s">
        <v>72</v>
      </c>
      <c r="C129" s="407"/>
      <c r="D129" s="397"/>
      <c r="E129" s="580"/>
      <c r="F129" s="581"/>
      <c r="G129" s="401"/>
      <c r="H129" s="581"/>
      <c r="I129" s="401"/>
      <c r="J129" s="581"/>
      <c r="K129" s="579"/>
      <c r="L129" s="546"/>
      <c r="M129" s="546"/>
      <c r="N129" s="370"/>
      <c r="O129" s="368"/>
      <c r="P129" s="368"/>
      <c r="Q129" s="368"/>
      <c r="R129" s="368"/>
      <c r="S129" s="368"/>
      <c r="T129" s="368"/>
      <c r="U129" s="368"/>
      <c r="V129" s="368"/>
      <c r="W129" s="368"/>
      <c r="X129" s="368"/>
      <c r="Y129" s="368"/>
      <c r="Z129" s="368"/>
      <c r="AA129" s="368"/>
      <c r="AB129" s="368"/>
      <c r="AC129" s="368"/>
      <c r="AD129" s="368"/>
      <c r="AE129" s="368"/>
      <c r="AF129" s="368"/>
      <c r="AG129" s="368"/>
      <c r="AH129" s="368"/>
      <c r="AI129" s="368"/>
      <c r="AJ129" s="368"/>
      <c r="AK129" s="368"/>
      <c r="AL129" s="368"/>
      <c r="AM129" s="368"/>
      <c r="AN129" s="368"/>
      <c r="AO129" s="368"/>
      <c r="AP129" s="368"/>
      <c r="AQ129" s="368"/>
      <c r="AR129" s="368"/>
      <c r="AS129" s="369"/>
      <c r="AT129" s="369"/>
      <c r="AU129" s="369"/>
    </row>
    <row r="130" spans="1:47" ht="18.75" customHeight="1" x14ac:dyDescent="0.2">
      <c r="A130" s="1223"/>
      <c r="B130" s="569" t="s">
        <v>73</v>
      </c>
      <c r="C130" s="407"/>
      <c r="D130" s="397"/>
      <c r="E130" s="580"/>
      <c r="F130" s="581"/>
      <c r="G130" s="401"/>
      <c r="H130" s="581"/>
      <c r="I130" s="401"/>
      <c r="J130" s="581"/>
      <c r="K130" s="579"/>
      <c r="L130" s="546"/>
      <c r="M130" s="546"/>
      <c r="N130" s="370"/>
      <c r="O130" s="368"/>
      <c r="P130" s="368"/>
      <c r="Q130" s="368"/>
      <c r="R130" s="368"/>
      <c r="S130" s="368"/>
      <c r="T130" s="368"/>
      <c r="U130" s="368"/>
      <c r="V130" s="368"/>
      <c r="W130" s="368"/>
      <c r="X130" s="368"/>
      <c r="Y130" s="368"/>
      <c r="Z130" s="368"/>
      <c r="AA130" s="368"/>
      <c r="AB130" s="368"/>
      <c r="AC130" s="368"/>
      <c r="AD130" s="368"/>
      <c r="AE130" s="368"/>
      <c r="AF130" s="368"/>
      <c r="AG130" s="368"/>
      <c r="AH130" s="368"/>
      <c r="AI130" s="368"/>
      <c r="AJ130" s="368"/>
      <c r="AK130" s="368"/>
      <c r="AL130" s="368"/>
      <c r="AM130" s="368"/>
      <c r="AN130" s="368"/>
      <c r="AO130" s="368"/>
      <c r="AP130" s="368"/>
      <c r="AQ130" s="368"/>
      <c r="AR130" s="368"/>
      <c r="AS130" s="369"/>
      <c r="AT130" s="369"/>
      <c r="AU130" s="369"/>
    </row>
    <row r="131" spans="1:47" ht="18.75" customHeight="1" x14ac:dyDescent="0.2">
      <c r="A131" s="1195"/>
      <c r="B131" s="569" t="s">
        <v>74</v>
      </c>
      <c r="C131" s="424"/>
      <c r="D131" s="500"/>
      <c r="E131" s="582"/>
      <c r="F131" s="583"/>
      <c r="G131" s="498"/>
      <c r="H131" s="583"/>
      <c r="I131" s="498"/>
      <c r="J131" s="583"/>
      <c r="K131" s="579"/>
      <c r="L131" s="546"/>
      <c r="M131" s="546"/>
      <c r="N131" s="370"/>
      <c r="O131" s="368"/>
      <c r="P131" s="368"/>
      <c r="Q131" s="368"/>
      <c r="R131" s="368"/>
      <c r="S131" s="368"/>
      <c r="T131" s="368"/>
      <c r="U131" s="368"/>
      <c r="V131" s="368"/>
      <c r="W131" s="368"/>
      <c r="X131" s="368"/>
      <c r="Y131" s="368"/>
      <c r="Z131" s="368"/>
      <c r="AA131" s="368"/>
      <c r="AB131" s="368"/>
      <c r="AC131" s="368"/>
      <c r="AD131" s="368"/>
      <c r="AE131" s="368"/>
      <c r="AF131" s="368"/>
      <c r="AG131" s="368"/>
      <c r="AH131" s="368"/>
      <c r="AI131" s="368"/>
      <c r="AJ131" s="368"/>
      <c r="AK131" s="368"/>
      <c r="AL131" s="368"/>
      <c r="AM131" s="368"/>
      <c r="AN131" s="368"/>
      <c r="AO131" s="368"/>
      <c r="AP131" s="368"/>
      <c r="AQ131" s="368"/>
      <c r="AR131" s="368"/>
      <c r="AS131" s="369"/>
      <c r="AT131" s="369"/>
      <c r="AU131" s="369"/>
    </row>
    <row r="132" spans="1:47" ht="15" x14ac:dyDescent="0.2">
      <c r="A132" s="1199" t="s">
        <v>75</v>
      </c>
      <c r="B132" s="562" t="s">
        <v>76</v>
      </c>
      <c r="C132" s="565"/>
      <c r="D132" s="576"/>
      <c r="E132" s="577"/>
      <c r="F132" s="578"/>
      <c r="G132" s="566"/>
      <c r="H132" s="578"/>
      <c r="I132" s="566"/>
      <c r="J132" s="578"/>
      <c r="K132" s="579"/>
      <c r="L132" s="546"/>
      <c r="M132" s="546"/>
      <c r="N132" s="370"/>
      <c r="O132" s="368"/>
      <c r="P132" s="368"/>
      <c r="Q132" s="368"/>
      <c r="R132" s="368"/>
      <c r="S132" s="368"/>
      <c r="T132" s="368"/>
      <c r="U132" s="368"/>
      <c r="V132" s="368"/>
      <c r="W132" s="368"/>
      <c r="X132" s="368"/>
      <c r="Y132" s="368"/>
      <c r="Z132" s="368"/>
      <c r="AA132" s="368"/>
      <c r="AB132" s="368"/>
      <c r="AC132" s="368"/>
      <c r="AD132" s="368"/>
      <c r="AE132" s="368"/>
      <c r="AF132" s="368"/>
      <c r="AG132" s="368"/>
      <c r="AH132" s="368"/>
      <c r="AI132" s="368"/>
      <c r="AJ132" s="368"/>
      <c r="AK132" s="368"/>
      <c r="AL132" s="368"/>
      <c r="AM132" s="368"/>
      <c r="AN132" s="368"/>
      <c r="AO132" s="368"/>
      <c r="AP132" s="368"/>
      <c r="AQ132" s="368"/>
      <c r="AR132" s="368"/>
      <c r="AS132" s="369"/>
      <c r="AT132" s="369"/>
      <c r="AU132" s="369"/>
    </row>
    <row r="133" spans="1:47" ht="21.75" customHeight="1" x14ac:dyDescent="0.2">
      <c r="A133" s="1202"/>
      <c r="B133" s="569" t="s">
        <v>77</v>
      </c>
      <c r="C133" s="407"/>
      <c r="D133" s="397"/>
      <c r="E133" s="580"/>
      <c r="F133" s="581"/>
      <c r="G133" s="401"/>
      <c r="H133" s="581"/>
      <c r="I133" s="401"/>
      <c r="J133" s="581"/>
      <c r="K133" s="579"/>
      <c r="L133" s="546"/>
      <c r="M133" s="546"/>
      <c r="N133" s="370"/>
      <c r="O133" s="368"/>
      <c r="P133" s="368"/>
      <c r="Q133" s="368"/>
      <c r="R133" s="368"/>
      <c r="S133" s="368"/>
      <c r="T133" s="368"/>
      <c r="U133" s="368"/>
      <c r="V133" s="368"/>
      <c r="W133" s="368"/>
      <c r="X133" s="368"/>
      <c r="Y133" s="368"/>
      <c r="Z133" s="368"/>
      <c r="AA133" s="368"/>
      <c r="AB133" s="368"/>
      <c r="AC133" s="368"/>
      <c r="AD133" s="368"/>
      <c r="AE133" s="368"/>
      <c r="AF133" s="368"/>
      <c r="AG133" s="368"/>
      <c r="AH133" s="368"/>
      <c r="AI133" s="368"/>
      <c r="AJ133" s="368"/>
      <c r="AK133" s="368"/>
      <c r="AL133" s="368"/>
      <c r="AM133" s="368"/>
      <c r="AN133" s="368"/>
      <c r="AO133" s="368"/>
      <c r="AP133" s="368"/>
      <c r="AQ133" s="368"/>
      <c r="AR133" s="368"/>
      <c r="AS133" s="369"/>
      <c r="AT133" s="369"/>
      <c r="AU133" s="369"/>
    </row>
    <row r="134" spans="1:47" ht="15" x14ac:dyDescent="0.2">
      <c r="A134" s="1202"/>
      <c r="B134" s="569" t="s">
        <v>74</v>
      </c>
      <c r="C134" s="407"/>
      <c r="D134" s="397"/>
      <c r="E134" s="580"/>
      <c r="F134" s="581"/>
      <c r="G134" s="401"/>
      <c r="H134" s="581"/>
      <c r="I134" s="401"/>
      <c r="J134" s="581"/>
      <c r="K134" s="579"/>
      <c r="L134" s="546"/>
      <c r="M134" s="546"/>
      <c r="N134" s="370"/>
      <c r="O134" s="368"/>
      <c r="P134" s="368"/>
      <c r="Q134" s="368"/>
      <c r="R134" s="368"/>
      <c r="S134" s="368"/>
      <c r="T134" s="368"/>
      <c r="U134" s="368"/>
      <c r="V134" s="368"/>
      <c r="W134" s="368"/>
      <c r="X134" s="368"/>
      <c r="Y134" s="368"/>
      <c r="Z134" s="368"/>
      <c r="AA134" s="368"/>
      <c r="AB134" s="368"/>
      <c r="AC134" s="368"/>
      <c r="AD134" s="368"/>
      <c r="AE134" s="368"/>
      <c r="AF134" s="368"/>
      <c r="AG134" s="368"/>
      <c r="AH134" s="368"/>
      <c r="AI134" s="368"/>
      <c r="AJ134" s="368"/>
      <c r="AK134" s="368"/>
      <c r="AL134" s="368"/>
      <c r="AM134" s="368"/>
      <c r="AN134" s="368"/>
      <c r="AO134" s="368"/>
      <c r="AP134" s="368"/>
      <c r="AQ134" s="368"/>
      <c r="AR134" s="368"/>
      <c r="AS134" s="369"/>
      <c r="AT134" s="369"/>
      <c r="AU134" s="369"/>
    </row>
    <row r="135" spans="1:47" ht="15" x14ac:dyDescent="0.2">
      <c r="A135" s="1202"/>
      <c r="B135" s="584" t="s">
        <v>78</v>
      </c>
      <c r="C135" s="410"/>
      <c r="D135" s="406"/>
      <c r="E135" s="585"/>
      <c r="F135" s="586"/>
      <c r="G135" s="404"/>
      <c r="H135" s="586"/>
      <c r="I135" s="404"/>
      <c r="J135" s="586"/>
      <c r="K135" s="579"/>
      <c r="L135" s="546"/>
      <c r="M135" s="546"/>
      <c r="N135" s="370"/>
      <c r="O135" s="368"/>
      <c r="P135" s="368"/>
      <c r="Q135" s="368"/>
      <c r="R135" s="368"/>
      <c r="S135" s="368"/>
      <c r="T135" s="368"/>
      <c r="U135" s="368"/>
      <c r="V135" s="368"/>
      <c r="W135" s="368"/>
      <c r="X135" s="368"/>
      <c r="Y135" s="368"/>
      <c r="Z135" s="368"/>
      <c r="AA135" s="368"/>
      <c r="AB135" s="368"/>
      <c r="AC135" s="368"/>
      <c r="AD135" s="368"/>
      <c r="AE135" s="368"/>
      <c r="AF135" s="368"/>
      <c r="AG135" s="368"/>
      <c r="AH135" s="368"/>
      <c r="AI135" s="368"/>
      <c r="AJ135" s="368"/>
      <c r="AK135" s="368"/>
      <c r="AL135" s="368"/>
      <c r="AM135" s="368"/>
      <c r="AN135" s="368"/>
      <c r="AO135" s="368"/>
      <c r="AP135" s="368"/>
      <c r="AQ135" s="368"/>
      <c r="AR135" s="368"/>
      <c r="AS135" s="369"/>
      <c r="AT135" s="369"/>
      <c r="AU135" s="369"/>
    </row>
    <row r="136" spans="1:47" ht="15" x14ac:dyDescent="0.2">
      <c r="A136" s="1202"/>
      <c r="B136" s="571" t="s">
        <v>48</v>
      </c>
      <c r="C136" s="424"/>
      <c r="D136" s="500"/>
      <c r="E136" s="582"/>
      <c r="F136" s="583"/>
      <c r="G136" s="498"/>
      <c r="H136" s="583"/>
      <c r="I136" s="498"/>
      <c r="J136" s="583"/>
      <c r="K136" s="579"/>
      <c r="L136" s="546"/>
      <c r="M136" s="546"/>
      <c r="N136" s="370"/>
      <c r="O136" s="368"/>
      <c r="P136" s="368"/>
      <c r="Q136" s="368"/>
      <c r="R136" s="368"/>
      <c r="S136" s="368"/>
      <c r="T136" s="368"/>
      <c r="U136" s="368"/>
      <c r="V136" s="368"/>
      <c r="W136" s="368"/>
      <c r="X136" s="368"/>
      <c r="Y136" s="368"/>
      <c r="Z136" s="368"/>
      <c r="AA136" s="368"/>
      <c r="AB136" s="368"/>
      <c r="AC136" s="368"/>
      <c r="AD136" s="368"/>
      <c r="AE136" s="368"/>
      <c r="AF136" s="368"/>
      <c r="AG136" s="368"/>
      <c r="AH136" s="368"/>
      <c r="AI136" s="368"/>
      <c r="AJ136" s="368"/>
      <c r="AK136" s="368"/>
      <c r="AL136" s="368"/>
      <c r="AM136" s="368"/>
      <c r="AN136" s="368"/>
      <c r="AO136" s="368"/>
      <c r="AP136" s="368"/>
      <c r="AQ136" s="368"/>
      <c r="AR136" s="368"/>
      <c r="AS136" s="369"/>
      <c r="AT136" s="369"/>
      <c r="AU136" s="369"/>
    </row>
    <row r="137" spans="1:47" ht="15" x14ac:dyDescent="0.2">
      <c r="A137" s="1194" t="s">
        <v>79</v>
      </c>
      <c r="B137" s="562" t="s">
        <v>80</v>
      </c>
      <c r="C137" s="565"/>
      <c r="D137" s="576"/>
      <c r="E137" s="577"/>
      <c r="F137" s="578"/>
      <c r="G137" s="566"/>
      <c r="H137" s="578"/>
      <c r="I137" s="566"/>
      <c r="J137" s="578"/>
      <c r="K137" s="579"/>
      <c r="L137" s="546"/>
      <c r="M137" s="546"/>
      <c r="N137" s="370"/>
      <c r="O137" s="368"/>
      <c r="P137" s="368"/>
      <c r="Q137" s="368"/>
      <c r="R137" s="368"/>
      <c r="S137" s="368"/>
      <c r="T137" s="368"/>
      <c r="U137" s="368"/>
      <c r="V137" s="368"/>
      <c r="W137" s="368"/>
      <c r="X137" s="368"/>
      <c r="Y137" s="368"/>
      <c r="Z137" s="368"/>
      <c r="AA137" s="368"/>
      <c r="AB137" s="368"/>
      <c r="AC137" s="368"/>
      <c r="AD137" s="368"/>
      <c r="AE137" s="368"/>
      <c r="AF137" s="368"/>
      <c r="AG137" s="368"/>
      <c r="AH137" s="368"/>
      <c r="AI137" s="368"/>
      <c r="AJ137" s="368"/>
      <c r="AK137" s="368"/>
      <c r="AL137" s="368"/>
      <c r="AM137" s="368"/>
      <c r="AN137" s="368"/>
      <c r="AO137" s="368"/>
      <c r="AP137" s="368"/>
      <c r="AQ137" s="368"/>
      <c r="AR137" s="368"/>
      <c r="AS137" s="369"/>
      <c r="AT137" s="369"/>
      <c r="AU137" s="369"/>
    </row>
    <row r="138" spans="1:47" ht="20.25" customHeight="1" x14ac:dyDescent="0.2">
      <c r="A138" s="1223"/>
      <c r="B138" s="569" t="s">
        <v>77</v>
      </c>
      <c r="C138" s="407"/>
      <c r="D138" s="397"/>
      <c r="E138" s="580"/>
      <c r="F138" s="581"/>
      <c r="G138" s="401"/>
      <c r="H138" s="581"/>
      <c r="I138" s="401"/>
      <c r="J138" s="581"/>
      <c r="K138" s="579"/>
      <c r="L138" s="546"/>
      <c r="M138" s="546"/>
      <c r="N138" s="370"/>
      <c r="O138" s="368"/>
      <c r="P138" s="368"/>
      <c r="Q138" s="368"/>
      <c r="R138" s="368"/>
      <c r="S138" s="368"/>
      <c r="T138" s="368"/>
      <c r="U138" s="368"/>
      <c r="V138" s="368"/>
      <c r="W138" s="368"/>
      <c r="X138" s="368"/>
      <c r="Y138" s="368"/>
      <c r="Z138" s="368"/>
      <c r="AA138" s="368"/>
      <c r="AB138" s="368"/>
      <c r="AC138" s="368"/>
      <c r="AD138" s="368"/>
      <c r="AE138" s="368"/>
      <c r="AF138" s="368"/>
      <c r="AG138" s="368"/>
      <c r="AH138" s="368"/>
      <c r="AI138" s="368"/>
      <c r="AJ138" s="368"/>
      <c r="AK138" s="368"/>
      <c r="AL138" s="368"/>
      <c r="AM138" s="368"/>
      <c r="AN138" s="368"/>
      <c r="AO138" s="368"/>
      <c r="AP138" s="368"/>
      <c r="AQ138" s="368"/>
      <c r="AR138" s="368"/>
      <c r="AS138" s="369"/>
      <c r="AT138" s="369"/>
      <c r="AU138" s="369"/>
    </row>
    <row r="139" spans="1:47" x14ac:dyDescent="0.2">
      <c r="A139" s="1223"/>
      <c r="B139" s="569" t="s">
        <v>74</v>
      </c>
      <c r="C139" s="407"/>
      <c r="D139" s="397"/>
      <c r="E139" s="580"/>
      <c r="F139" s="581"/>
      <c r="G139" s="401"/>
      <c r="H139" s="581"/>
      <c r="I139" s="401"/>
      <c r="J139" s="581"/>
      <c r="K139" s="540"/>
      <c r="L139" s="370"/>
      <c r="M139" s="370"/>
      <c r="N139" s="370"/>
      <c r="O139" s="368"/>
      <c r="P139" s="368"/>
      <c r="Q139" s="368"/>
      <c r="R139" s="368"/>
      <c r="S139" s="368"/>
      <c r="T139" s="368"/>
      <c r="U139" s="368"/>
      <c r="V139" s="368"/>
      <c r="W139" s="368"/>
      <c r="X139" s="368"/>
      <c r="Y139" s="368"/>
      <c r="Z139" s="368"/>
      <c r="AA139" s="368"/>
      <c r="AB139" s="368"/>
      <c r="AC139" s="368"/>
      <c r="AD139" s="368"/>
      <c r="AE139" s="368"/>
      <c r="AF139" s="368"/>
      <c r="AG139" s="368"/>
      <c r="AH139" s="368"/>
      <c r="AI139" s="368"/>
      <c r="AJ139" s="368"/>
      <c r="AK139" s="368"/>
      <c r="AL139" s="368"/>
      <c r="AM139" s="368"/>
      <c r="AN139" s="368"/>
      <c r="AO139" s="368"/>
      <c r="AP139" s="368"/>
      <c r="AQ139" s="368"/>
      <c r="AR139" s="368"/>
      <c r="AS139" s="369"/>
      <c r="AT139" s="369"/>
      <c r="AU139" s="369"/>
    </row>
    <row r="140" spans="1:47" x14ac:dyDescent="0.2">
      <c r="A140" s="1223"/>
      <c r="B140" s="584" t="s">
        <v>81</v>
      </c>
      <c r="C140" s="407"/>
      <c r="D140" s="397"/>
      <c r="E140" s="580"/>
      <c r="F140" s="581"/>
      <c r="G140" s="401"/>
      <c r="H140" s="581"/>
      <c r="I140" s="401"/>
      <c r="J140" s="581"/>
      <c r="K140" s="540"/>
      <c r="L140" s="370"/>
      <c r="M140" s="370"/>
      <c r="N140" s="370"/>
      <c r="O140" s="368"/>
      <c r="P140" s="368"/>
      <c r="Q140" s="368"/>
      <c r="R140" s="368"/>
      <c r="S140" s="368"/>
      <c r="T140" s="368"/>
      <c r="U140" s="368"/>
      <c r="V140" s="368"/>
      <c r="W140" s="368"/>
      <c r="X140" s="368"/>
      <c r="Y140" s="368"/>
      <c r="Z140" s="368"/>
      <c r="AA140" s="368"/>
      <c r="AB140" s="368"/>
      <c r="AC140" s="368"/>
      <c r="AD140" s="368"/>
      <c r="AE140" s="368"/>
      <c r="AF140" s="368"/>
      <c r="AG140" s="368"/>
      <c r="AH140" s="368"/>
      <c r="AI140" s="368"/>
      <c r="AJ140" s="368"/>
      <c r="AK140" s="368"/>
      <c r="AL140" s="368"/>
      <c r="AM140" s="368"/>
      <c r="AN140" s="368"/>
      <c r="AO140" s="368"/>
      <c r="AP140" s="368"/>
      <c r="AQ140" s="368"/>
      <c r="AR140" s="368"/>
      <c r="AS140" s="369"/>
      <c r="AT140" s="369"/>
      <c r="AU140" s="369"/>
    </row>
    <row r="141" spans="1:47" x14ac:dyDescent="0.2">
      <c r="A141" s="1223"/>
      <c r="B141" s="584" t="s">
        <v>78</v>
      </c>
      <c r="C141" s="407"/>
      <c r="D141" s="397"/>
      <c r="E141" s="580"/>
      <c r="F141" s="581"/>
      <c r="G141" s="401"/>
      <c r="H141" s="581"/>
      <c r="I141" s="401"/>
      <c r="J141" s="581"/>
      <c r="K141" s="540"/>
      <c r="L141" s="370"/>
      <c r="M141" s="370"/>
      <c r="N141" s="370"/>
      <c r="O141" s="368"/>
      <c r="P141" s="368"/>
      <c r="Q141" s="368"/>
      <c r="R141" s="368"/>
      <c r="S141" s="368"/>
      <c r="T141" s="368"/>
      <c r="U141" s="368"/>
      <c r="V141" s="368"/>
      <c r="W141" s="368"/>
      <c r="X141" s="368"/>
      <c r="Y141" s="368"/>
      <c r="Z141" s="368"/>
      <c r="AA141" s="368"/>
      <c r="AB141" s="368"/>
      <c r="AC141" s="368"/>
      <c r="AD141" s="368"/>
      <c r="AE141" s="368"/>
      <c r="AF141" s="368"/>
      <c r="AG141" s="368"/>
      <c r="AH141" s="368"/>
      <c r="AI141" s="368"/>
      <c r="AJ141" s="368"/>
      <c r="AK141" s="368"/>
      <c r="AL141" s="368"/>
      <c r="AM141" s="368"/>
      <c r="AN141" s="368"/>
      <c r="AO141" s="368"/>
      <c r="AP141" s="368"/>
      <c r="AQ141" s="368"/>
      <c r="AR141" s="368"/>
      <c r="AS141" s="369"/>
      <c r="AT141" s="369"/>
      <c r="AU141" s="369"/>
    </row>
    <row r="142" spans="1:47" x14ac:dyDescent="0.2">
      <c r="A142" s="1195"/>
      <c r="B142" s="571" t="s">
        <v>48</v>
      </c>
      <c r="C142" s="435"/>
      <c r="D142" s="434"/>
      <c r="E142" s="587"/>
      <c r="F142" s="588"/>
      <c r="G142" s="433"/>
      <c r="H142" s="588"/>
      <c r="I142" s="433"/>
      <c r="J142" s="588"/>
      <c r="K142" s="540"/>
      <c r="L142" s="370"/>
      <c r="M142" s="370"/>
      <c r="N142" s="370"/>
      <c r="O142" s="368"/>
      <c r="P142" s="368"/>
      <c r="Q142" s="368"/>
      <c r="R142" s="368"/>
      <c r="S142" s="368"/>
      <c r="T142" s="368"/>
      <c r="U142" s="368"/>
      <c r="V142" s="368"/>
      <c r="W142" s="368"/>
      <c r="X142" s="368"/>
      <c r="Y142" s="368"/>
      <c r="Z142" s="368"/>
      <c r="AA142" s="368"/>
      <c r="AB142" s="368"/>
      <c r="AC142" s="368"/>
      <c r="AD142" s="368"/>
      <c r="AE142" s="368"/>
      <c r="AF142" s="368"/>
      <c r="AG142" s="368"/>
      <c r="AH142" s="368"/>
      <c r="AI142" s="368"/>
      <c r="AJ142" s="368"/>
      <c r="AK142" s="368"/>
      <c r="AL142" s="368"/>
      <c r="AM142" s="368"/>
      <c r="AN142" s="368"/>
      <c r="AO142" s="368"/>
      <c r="AP142" s="368"/>
      <c r="AQ142" s="368"/>
      <c r="AR142" s="368"/>
      <c r="AS142" s="369"/>
      <c r="AT142" s="369"/>
      <c r="AU142" s="369"/>
    </row>
    <row r="143" spans="1:47" x14ac:dyDescent="0.2">
      <c r="A143" s="1199" t="s">
        <v>82</v>
      </c>
      <c r="B143" s="562" t="s">
        <v>83</v>
      </c>
      <c r="C143" s="565"/>
      <c r="D143" s="576"/>
      <c r="E143" s="577"/>
      <c r="F143" s="578"/>
      <c r="G143" s="566"/>
      <c r="H143" s="578"/>
      <c r="I143" s="566"/>
      <c r="J143" s="578"/>
      <c r="K143" s="540"/>
      <c r="L143" s="370"/>
      <c r="M143" s="370"/>
      <c r="N143" s="370"/>
      <c r="O143" s="368"/>
      <c r="P143" s="368"/>
      <c r="Q143" s="368"/>
      <c r="R143" s="368"/>
      <c r="S143" s="368"/>
      <c r="T143" s="368"/>
      <c r="U143" s="368"/>
      <c r="V143" s="368"/>
      <c r="W143" s="368"/>
      <c r="X143" s="368"/>
      <c r="Y143" s="368"/>
      <c r="Z143" s="368"/>
      <c r="AA143" s="368"/>
      <c r="AB143" s="368"/>
      <c r="AC143" s="368"/>
      <c r="AD143" s="368"/>
      <c r="AE143" s="368"/>
      <c r="AF143" s="368"/>
      <c r="AG143" s="368"/>
      <c r="AH143" s="368"/>
      <c r="AI143" s="368"/>
      <c r="AJ143" s="368"/>
      <c r="AK143" s="368"/>
      <c r="AL143" s="368"/>
      <c r="AM143" s="368"/>
      <c r="AN143" s="368"/>
      <c r="AO143" s="368"/>
      <c r="AP143" s="368"/>
      <c r="AQ143" s="368"/>
      <c r="AR143" s="368"/>
      <c r="AS143" s="369"/>
      <c r="AT143" s="369"/>
      <c r="AU143" s="369"/>
    </row>
    <row r="144" spans="1:47" ht="21" x14ac:dyDescent="0.2">
      <c r="A144" s="1202"/>
      <c r="B144" s="571" t="s">
        <v>84</v>
      </c>
      <c r="C144" s="424"/>
      <c r="D144" s="500"/>
      <c r="E144" s="582"/>
      <c r="F144" s="583"/>
      <c r="G144" s="498"/>
      <c r="H144" s="583"/>
      <c r="I144" s="498"/>
      <c r="J144" s="583"/>
      <c r="K144" s="540"/>
      <c r="L144" s="370"/>
      <c r="M144" s="370"/>
      <c r="N144" s="370"/>
      <c r="O144" s="368"/>
      <c r="P144" s="368"/>
      <c r="Q144" s="368"/>
      <c r="R144" s="368"/>
      <c r="S144" s="368"/>
      <c r="T144" s="368"/>
      <c r="U144" s="368"/>
      <c r="V144" s="368"/>
      <c r="W144" s="368"/>
      <c r="X144" s="368"/>
      <c r="Y144" s="368"/>
      <c r="Z144" s="368"/>
      <c r="AA144" s="368"/>
      <c r="AB144" s="368"/>
      <c r="AC144" s="368"/>
      <c r="AD144" s="368"/>
      <c r="AE144" s="368"/>
      <c r="AF144" s="368"/>
      <c r="AG144" s="368"/>
      <c r="AH144" s="368"/>
      <c r="AI144" s="368"/>
      <c r="AJ144" s="368"/>
      <c r="AK144" s="368"/>
      <c r="AL144" s="368"/>
      <c r="AM144" s="368"/>
      <c r="AN144" s="368"/>
      <c r="AO144" s="368"/>
      <c r="AP144" s="368"/>
      <c r="AQ144" s="368"/>
      <c r="AR144" s="368"/>
      <c r="AS144" s="369"/>
      <c r="AT144" s="369"/>
      <c r="AU144" s="369"/>
    </row>
    <row r="145" spans="1:102" x14ac:dyDescent="0.2">
      <c r="A145" s="589" t="s">
        <v>158</v>
      </c>
      <c r="B145" s="590"/>
      <c r="C145" s="591"/>
      <c r="D145" s="591"/>
      <c r="E145" s="591"/>
      <c r="F145" s="591"/>
      <c r="G145" s="591"/>
      <c r="H145" s="591"/>
      <c r="I145" s="591"/>
      <c r="J145" s="591"/>
      <c r="K145" s="591"/>
      <c r="L145" s="591"/>
      <c r="M145" s="591"/>
      <c r="N145" s="591"/>
      <c r="O145" s="369"/>
      <c r="P145" s="369"/>
      <c r="Q145" s="369"/>
      <c r="R145" s="369"/>
      <c r="S145" s="369"/>
      <c r="T145" s="369"/>
      <c r="U145" s="369"/>
      <c r="V145" s="369"/>
      <c r="W145" s="369"/>
      <c r="X145" s="369"/>
      <c r="Y145" s="369"/>
      <c r="Z145" s="369"/>
      <c r="AA145" s="369"/>
      <c r="AB145" s="369"/>
      <c r="AC145" s="369"/>
      <c r="AD145" s="369"/>
      <c r="AE145" s="369"/>
      <c r="AF145" s="369"/>
      <c r="AG145" s="369"/>
      <c r="AH145" s="369"/>
      <c r="AI145" s="369"/>
      <c r="AJ145" s="369"/>
      <c r="AK145" s="369"/>
      <c r="AL145" s="369"/>
      <c r="AM145" s="369"/>
      <c r="AN145" s="369"/>
      <c r="AO145" s="369"/>
      <c r="AP145" s="369"/>
      <c r="AQ145" s="369"/>
      <c r="AR145" s="369"/>
      <c r="AS145" s="369"/>
      <c r="BY145" s="365"/>
      <c r="BZ145" s="365"/>
      <c r="CA145" s="365"/>
      <c r="CB145" s="365"/>
      <c r="CC145" s="365"/>
      <c r="CD145" s="365"/>
      <c r="CE145" s="365"/>
      <c r="CF145" s="365"/>
      <c r="CG145" s="365"/>
    </row>
    <row r="146" spans="1:102" s="601" customFormat="1" x14ac:dyDescent="0.2">
      <c r="A146" s="372" t="s">
        <v>159</v>
      </c>
      <c r="B146" s="592"/>
      <c r="C146" s="593"/>
      <c r="D146" s="593"/>
      <c r="E146" s="594"/>
      <c r="F146" s="593"/>
      <c r="G146" s="594"/>
      <c r="H146" s="594"/>
      <c r="I146" s="593"/>
      <c r="J146" s="595"/>
      <c r="K146" s="595"/>
      <c r="L146" s="595"/>
      <c r="M146" s="595"/>
      <c r="N146" s="595"/>
      <c r="O146" s="596"/>
      <c r="P146" s="596"/>
      <c r="Q146" s="596"/>
      <c r="R146" s="597"/>
      <c r="S146" s="598"/>
      <c r="T146" s="596"/>
      <c r="U146" s="596"/>
      <c r="V146" s="597"/>
      <c r="W146" s="597"/>
      <c r="X146" s="598"/>
      <c r="Y146" s="596"/>
      <c r="Z146" s="597"/>
      <c r="AA146" s="597"/>
      <c r="AB146" s="598"/>
      <c r="AC146" s="596"/>
      <c r="AD146" s="596"/>
      <c r="AE146" s="596"/>
      <c r="AF146" s="596"/>
      <c r="AG146" s="597"/>
      <c r="AH146" s="599"/>
      <c r="AI146" s="598"/>
      <c r="AJ146" s="597"/>
      <c r="AK146" s="597"/>
      <c r="AL146" s="597"/>
      <c r="AM146" s="597"/>
      <c r="AN146" s="597"/>
      <c r="AO146" s="599"/>
      <c r="AP146" s="598"/>
      <c r="AQ146" s="597"/>
      <c r="AR146" s="597"/>
      <c r="AS146" s="597"/>
      <c r="AT146" s="365"/>
      <c r="AU146" s="365"/>
      <c r="AV146" s="365"/>
      <c r="AW146" s="365"/>
      <c r="AX146" s="365"/>
      <c r="AY146" s="365"/>
      <c r="AZ146" s="365"/>
      <c r="BA146" s="365"/>
      <c r="BB146" s="365"/>
      <c r="BC146" s="365"/>
      <c r="BD146" s="365"/>
      <c r="BE146" s="365"/>
      <c r="BF146" s="365"/>
      <c r="BG146" s="365"/>
      <c r="BH146" s="365"/>
      <c r="BI146" s="365"/>
      <c r="BJ146" s="365"/>
      <c r="BK146" s="365"/>
      <c r="BL146" s="365"/>
      <c r="BM146" s="365"/>
      <c r="BN146" s="365"/>
      <c r="BO146" s="365"/>
      <c r="BP146" s="365"/>
      <c r="BQ146" s="365"/>
      <c r="BR146" s="365"/>
      <c r="BS146" s="365"/>
      <c r="BT146" s="365"/>
      <c r="BU146" s="365"/>
      <c r="BV146" s="365"/>
      <c r="BW146" s="365"/>
      <c r="BX146" s="365"/>
      <c r="BY146" s="365"/>
      <c r="BZ146" s="365"/>
      <c r="CA146" s="365"/>
      <c r="CB146" s="365"/>
      <c r="CC146" s="365"/>
      <c r="CD146" s="365"/>
      <c r="CE146" s="365"/>
      <c r="CF146" s="365"/>
      <c r="CG146" s="365"/>
      <c r="CH146" s="600"/>
      <c r="CI146" s="600"/>
      <c r="CJ146" s="600"/>
      <c r="CK146" s="600"/>
      <c r="CL146" s="600"/>
      <c r="CM146" s="600"/>
      <c r="CN146" s="600"/>
      <c r="CO146" s="600"/>
      <c r="CP146" s="600"/>
      <c r="CQ146" s="600"/>
      <c r="CR146" s="600"/>
      <c r="CS146" s="600"/>
      <c r="CT146" s="600"/>
      <c r="CU146" s="600"/>
      <c r="CV146" s="600"/>
      <c r="CW146" s="600"/>
      <c r="CX146" s="600"/>
    </row>
    <row r="147" spans="1:102" x14ac:dyDescent="0.2">
      <c r="A147" s="1246" t="s">
        <v>29</v>
      </c>
      <c r="B147" s="1224" t="s">
        <v>1</v>
      </c>
      <c r="C147" s="1225"/>
      <c r="D147" s="1226"/>
      <c r="E147" s="1241" t="s">
        <v>14</v>
      </c>
      <c r="F147" s="1242"/>
      <c r="G147" s="1242"/>
      <c r="H147" s="1242"/>
      <c r="I147" s="1242"/>
      <c r="J147" s="1242"/>
      <c r="K147" s="1242"/>
      <c r="L147" s="1242"/>
      <c r="M147" s="1242"/>
      <c r="N147" s="1242"/>
      <c r="O147" s="1242"/>
      <c r="P147" s="1242"/>
      <c r="Q147" s="1242"/>
      <c r="R147" s="1242"/>
      <c r="S147" s="1242"/>
      <c r="T147" s="1242"/>
      <c r="U147" s="1242"/>
      <c r="V147" s="1242"/>
      <c r="W147" s="1242"/>
      <c r="X147" s="1242"/>
      <c r="Y147" s="1242"/>
      <c r="Z147" s="1242"/>
      <c r="AA147" s="1242"/>
      <c r="AB147" s="1242"/>
      <c r="AC147" s="1242"/>
      <c r="AD147" s="1242"/>
      <c r="AE147" s="1242"/>
      <c r="AF147" s="1242"/>
      <c r="AG147" s="1242"/>
      <c r="AH147" s="1242"/>
      <c r="AI147" s="1242"/>
      <c r="AJ147" s="1242"/>
      <c r="AK147" s="1242"/>
      <c r="AL147" s="1242"/>
      <c r="AM147" s="1242"/>
      <c r="AN147" s="1242"/>
      <c r="AO147" s="1242"/>
      <c r="AP147" s="1257"/>
      <c r="AQ147" s="1261" t="s">
        <v>85</v>
      </c>
      <c r="AR147" s="1261"/>
      <c r="AS147" s="1262"/>
      <c r="BY147" s="365"/>
      <c r="BZ147" s="365"/>
      <c r="CA147" s="365"/>
      <c r="CB147" s="365"/>
      <c r="CC147" s="365"/>
      <c r="CD147" s="365"/>
      <c r="CE147" s="365"/>
      <c r="CF147" s="365"/>
      <c r="CG147" s="365"/>
    </row>
    <row r="148" spans="1:102" x14ac:dyDescent="0.2">
      <c r="A148" s="1247"/>
      <c r="B148" s="1255"/>
      <c r="C148" s="1256"/>
      <c r="D148" s="1244"/>
      <c r="E148" s="1196" t="s">
        <v>19</v>
      </c>
      <c r="F148" s="1220"/>
      <c r="G148" s="1196" t="s">
        <v>20</v>
      </c>
      <c r="H148" s="1220"/>
      <c r="I148" s="1196" t="s">
        <v>21</v>
      </c>
      <c r="J148" s="1220"/>
      <c r="K148" s="1196" t="s">
        <v>22</v>
      </c>
      <c r="L148" s="1220"/>
      <c r="M148" s="1196" t="s">
        <v>23</v>
      </c>
      <c r="N148" s="1220"/>
      <c r="O148" s="1196" t="s">
        <v>24</v>
      </c>
      <c r="P148" s="1220"/>
      <c r="Q148" s="1196" t="s">
        <v>25</v>
      </c>
      <c r="R148" s="1220"/>
      <c r="S148" s="1196" t="s">
        <v>26</v>
      </c>
      <c r="T148" s="1220"/>
      <c r="U148" s="1196" t="s">
        <v>27</v>
      </c>
      <c r="V148" s="1220"/>
      <c r="W148" s="1196" t="s">
        <v>2</v>
      </c>
      <c r="X148" s="1220"/>
      <c r="Y148" s="1196" t="s">
        <v>3</v>
      </c>
      <c r="Z148" s="1220"/>
      <c r="AA148" s="1196" t="s">
        <v>28</v>
      </c>
      <c r="AB148" s="1220"/>
      <c r="AC148" s="1196" t="s">
        <v>4</v>
      </c>
      <c r="AD148" s="1220"/>
      <c r="AE148" s="1196" t="s">
        <v>5</v>
      </c>
      <c r="AF148" s="1220"/>
      <c r="AG148" s="1196" t="s">
        <v>6</v>
      </c>
      <c r="AH148" s="1220"/>
      <c r="AI148" s="1196" t="s">
        <v>7</v>
      </c>
      <c r="AJ148" s="1220"/>
      <c r="AK148" s="1196" t="s">
        <v>8</v>
      </c>
      <c r="AL148" s="1220"/>
      <c r="AM148" s="1196" t="s">
        <v>9</v>
      </c>
      <c r="AN148" s="1220"/>
      <c r="AO148" s="1230" t="s">
        <v>10</v>
      </c>
      <c r="AP148" s="1258"/>
      <c r="AQ148" s="1263" t="s">
        <v>160</v>
      </c>
      <c r="AR148" s="1230" t="s">
        <v>161</v>
      </c>
      <c r="AS148" s="1231"/>
      <c r="AT148" s="602"/>
      <c r="AU148" s="603"/>
    </row>
    <row r="149" spans="1:102" ht="31.5" x14ac:dyDescent="0.2">
      <c r="A149" s="1248"/>
      <c r="B149" s="604" t="s">
        <v>94</v>
      </c>
      <c r="C149" s="605" t="s">
        <v>11</v>
      </c>
      <c r="D149" s="755" t="s">
        <v>12</v>
      </c>
      <c r="E149" s="607" t="s">
        <v>11</v>
      </c>
      <c r="F149" s="754" t="s">
        <v>12</v>
      </c>
      <c r="G149" s="607" t="s">
        <v>11</v>
      </c>
      <c r="H149" s="754" t="s">
        <v>12</v>
      </c>
      <c r="I149" s="607" t="s">
        <v>11</v>
      </c>
      <c r="J149" s="754" t="s">
        <v>12</v>
      </c>
      <c r="K149" s="607" t="s">
        <v>11</v>
      </c>
      <c r="L149" s="754" t="s">
        <v>12</v>
      </c>
      <c r="M149" s="607" t="s">
        <v>11</v>
      </c>
      <c r="N149" s="754" t="s">
        <v>12</v>
      </c>
      <c r="O149" s="607" t="s">
        <v>11</v>
      </c>
      <c r="P149" s="754" t="s">
        <v>12</v>
      </c>
      <c r="Q149" s="607" t="s">
        <v>11</v>
      </c>
      <c r="R149" s="754" t="s">
        <v>12</v>
      </c>
      <c r="S149" s="607" t="s">
        <v>11</v>
      </c>
      <c r="T149" s="754" t="s">
        <v>12</v>
      </c>
      <c r="U149" s="607" t="s">
        <v>11</v>
      </c>
      <c r="V149" s="754" t="s">
        <v>12</v>
      </c>
      <c r="W149" s="607" t="s">
        <v>11</v>
      </c>
      <c r="X149" s="754" t="s">
        <v>12</v>
      </c>
      <c r="Y149" s="607" t="s">
        <v>11</v>
      </c>
      <c r="Z149" s="754" t="s">
        <v>12</v>
      </c>
      <c r="AA149" s="607" t="s">
        <v>11</v>
      </c>
      <c r="AB149" s="754" t="s">
        <v>12</v>
      </c>
      <c r="AC149" s="607" t="s">
        <v>11</v>
      </c>
      <c r="AD149" s="754" t="s">
        <v>12</v>
      </c>
      <c r="AE149" s="607" t="s">
        <v>11</v>
      </c>
      <c r="AF149" s="754" t="s">
        <v>12</v>
      </c>
      <c r="AG149" s="607" t="s">
        <v>11</v>
      </c>
      <c r="AH149" s="754" t="s">
        <v>12</v>
      </c>
      <c r="AI149" s="607" t="s">
        <v>11</v>
      </c>
      <c r="AJ149" s="754" t="s">
        <v>12</v>
      </c>
      <c r="AK149" s="607" t="s">
        <v>11</v>
      </c>
      <c r="AL149" s="754" t="s">
        <v>12</v>
      </c>
      <c r="AM149" s="607" t="s">
        <v>11</v>
      </c>
      <c r="AN149" s="754" t="s">
        <v>12</v>
      </c>
      <c r="AO149" s="607" t="s">
        <v>11</v>
      </c>
      <c r="AP149" s="608" t="s">
        <v>12</v>
      </c>
      <c r="AQ149" s="1264"/>
      <c r="AR149" s="750" t="s">
        <v>162</v>
      </c>
      <c r="AS149" s="752" t="s">
        <v>163</v>
      </c>
      <c r="AT149" s="442"/>
      <c r="AU149" s="609"/>
    </row>
    <row r="150" spans="1:102" x14ac:dyDescent="0.2">
      <c r="A150" s="610" t="s">
        <v>43</v>
      </c>
      <c r="B150" s="505">
        <f t="shared" ref="B150:B168" si="7">SUM(C150+D150)</f>
        <v>256</v>
      </c>
      <c r="C150" s="506">
        <f t="shared" ref="C150:C168" si="8">SUM(E150+G150+I150+K150+M150+O150+Q150+S150+U150+W150+Y150+AA150+AC150+AE150+AG150+AI150+AK150+AM150+AO150)</f>
        <v>113</v>
      </c>
      <c r="D150" s="611">
        <f t="shared" ref="D150:D168" si="9">SUM(F150+H150+J150+L150+N150+P150+R150+T150+V150+X150+Z150+AB150+AD150+AF150+AH150+AJ150+AL150+AN150+AP150)</f>
        <v>143</v>
      </c>
      <c r="E150" s="380">
        <v>7</v>
      </c>
      <c r="F150" s="381">
        <v>7</v>
      </c>
      <c r="G150" s="380">
        <v>5</v>
      </c>
      <c r="H150" s="382">
        <v>1</v>
      </c>
      <c r="I150" s="380"/>
      <c r="J150" s="382"/>
      <c r="K150" s="380">
        <v>1</v>
      </c>
      <c r="L150" s="382">
        <v>1</v>
      </c>
      <c r="M150" s="380"/>
      <c r="N150" s="382">
        <v>4</v>
      </c>
      <c r="O150" s="380">
        <v>2</v>
      </c>
      <c r="P150" s="382">
        <v>4</v>
      </c>
      <c r="Q150" s="380">
        <v>1</v>
      </c>
      <c r="R150" s="382">
        <v>3</v>
      </c>
      <c r="S150" s="380">
        <v>4</v>
      </c>
      <c r="T150" s="382">
        <v>1</v>
      </c>
      <c r="U150" s="380">
        <v>1</v>
      </c>
      <c r="V150" s="382">
        <v>1</v>
      </c>
      <c r="W150" s="380"/>
      <c r="X150" s="382">
        <v>3</v>
      </c>
      <c r="Y150" s="380">
        <v>2</v>
      </c>
      <c r="Z150" s="382"/>
      <c r="AA150" s="380">
        <v>3</v>
      </c>
      <c r="AB150" s="382">
        <v>5</v>
      </c>
      <c r="AC150" s="380">
        <v>6</v>
      </c>
      <c r="AD150" s="382">
        <v>7</v>
      </c>
      <c r="AE150" s="380">
        <v>6</v>
      </c>
      <c r="AF150" s="382">
        <v>14</v>
      </c>
      <c r="AG150" s="380">
        <v>6</v>
      </c>
      <c r="AH150" s="382">
        <v>13</v>
      </c>
      <c r="AI150" s="380">
        <v>11</v>
      </c>
      <c r="AJ150" s="382">
        <v>17</v>
      </c>
      <c r="AK150" s="380">
        <v>8</v>
      </c>
      <c r="AL150" s="382">
        <v>10</v>
      </c>
      <c r="AM150" s="380">
        <v>18</v>
      </c>
      <c r="AN150" s="382">
        <v>17</v>
      </c>
      <c r="AO150" s="383">
        <v>32</v>
      </c>
      <c r="AP150" s="612">
        <v>35</v>
      </c>
      <c r="AQ150" s="613">
        <v>133</v>
      </c>
      <c r="AR150" s="614">
        <v>7</v>
      </c>
      <c r="AS150" s="381">
        <v>116</v>
      </c>
      <c r="AT150" s="615" t="s">
        <v>120</v>
      </c>
      <c r="AU150" s="515"/>
      <c r="CA150" s="366" t="str">
        <f t="shared" ref="CA150:CA168" si="10">IF(B150&lt;&gt;SUM(AQ150+AR150+AS150)," El número de consultas según tipo atención NO puede ser diferente al Total.","")</f>
        <v/>
      </c>
      <c r="CB150" s="366" t="str">
        <f>IF(AND(E150&lt;=SUM(E152:E168),F150&lt;=SUM(F152:F168),G150&lt;=SUM(G152:G168),H150&lt;=SUM(H152:H168),I150&lt;=SUM(I152:I168),J150&lt;=SUM(J152:J168),K150&lt;=SUM(K152:K168),L150&lt;=SUM(L152:L168),M150&lt;=SUM(M152:M168),N150&lt;=SUM(N152:N168),O150&lt;=SUM(O152:O168),P150&lt;=SUM(P152:P168),W150&lt;=SUM(W152:W168),X150&lt;=SUM(X152:X168),Y150&lt;=SUM(Y152:Y168),Z150&lt;=SUM(Z152:Z168),AA150&lt;=SUM(AA152:AA168),AB150&lt;=SUM(AB152:AB168),AC150&lt;=SUM(AC152:AC168),AD150&lt;=SUM(AD152:AD168),AE150&lt;=SUM(AE152:AE168),AF150&lt;=SUM(AF152:AF168),AG150&lt;=SUM(AG152:AG168),AH150&lt;=SUM(AH152:AH168),AI150&lt;=SUM(AI152:AI168),AJ150&lt;=SUM(AJ152:AJ168),AK150&lt;=SUM(AK152:AK168),AL150&lt;=SUM(AL152:AL168),AM150&lt;=SUM(AM152:AM168),AN150&lt;=SUM(AN152:AN168),AO150&lt;=SUM(AO152:AO168),AP150&lt;=SUM(AP152:AP168)),"","Total de ingreso debe ser igual o menor al desagregado por condición")</f>
        <v/>
      </c>
      <c r="CG150" s="366">
        <f t="shared" ref="CG150:CG168" si="11">IF(B150&lt;&gt;SUM(AQ150+AR150+AS150),1,0)</f>
        <v>0</v>
      </c>
    </row>
    <row r="151" spans="1:102" x14ac:dyDescent="0.2">
      <c r="A151" s="616" t="s">
        <v>30</v>
      </c>
      <c r="B151" s="617">
        <f t="shared" si="7"/>
        <v>0</v>
      </c>
      <c r="C151" s="618">
        <f t="shared" si="8"/>
        <v>0</v>
      </c>
      <c r="D151" s="619">
        <f t="shared" si="9"/>
        <v>0</v>
      </c>
      <c r="E151" s="421"/>
      <c r="F151" s="440"/>
      <c r="G151" s="421"/>
      <c r="H151" s="422"/>
      <c r="I151" s="421"/>
      <c r="J151" s="422"/>
      <c r="K151" s="421"/>
      <c r="L151" s="422"/>
      <c r="M151" s="421"/>
      <c r="N151" s="422"/>
      <c r="O151" s="421"/>
      <c r="P151" s="422"/>
      <c r="Q151" s="421"/>
      <c r="R151" s="422"/>
      <c r="S151" s="421"/>
      <c r="T151" s="422"/>
      <c r="U151" s="421"/>
      <c r="V151" s="422"/>
      <c r="W151" s="421"/>
      <c r="X151" s="422"/>
      <c r="Y151" s="421"/>
      <c r="Z151" s="422"/>
      <c r="AA151" s="421"/>
      <c r="AB151" s="422"/>
      <c r="AC151" s="421"/>
      <c r="AD151" s="422"/>
      <c r="AE151" s="421"/>
      <c r="AF151" s="422"/>
      <c r="AG151" s="421"/>
      <c r="AH151" s="422"/>
      <c r="AI151" s="421"/>
      <c r="AJ151" s="422"/>
      <c r="AK151" s="421"/>
      <c r="AL151" s="422"/>
      <c r="AM151" s="421"/>
      <c r="AN151" s="422"/>
      <c r="AO151" s="423"/>
      <c r="AP151" s="620"/>
      <c r="AQ151" s="621"/>
      <c r="AR151" s="533"/>
      <c r="AS151" s="440"/>
      <c r="AT151" s="615"/>
      <c r="AU151" s="515"/>
      <c r="CA151" s="366" t="str">
        <f t="shared" si="10"/>
        <v/>
      </c>
      <c r="CG151" s="366">
        <f t="shared" si="11"/>
        <v>0</v>
      </c>
    </row>
    <row r="152" spans="1:102" ht="21.75" x14ac:dyDescent="0.2">
      <c r="A152" s="622" t="s">
        <v>164</v>
      </c>
      <c r="B152" s="623">
        <f t="shared" si="7"/>
        <v>3</v>
      </c>
      <c r="C152" s="624">
        <f t="shared" si="8"/>
        <v>3</v>
      </c>
      <c r="D152" s="625">
        <f t="shared" si="9"/>
        <v>0</v>
      </c>
      <c r="E152" s="386"/>
      <c r="F152" s="387"/>
      <c r="G152" s="386"/>
      <c r="H152" s="388"/>
      <c r="I152" s="386"/>
      <c r="J152" s="388"/>
      <c r="K152" s="386"/>
      <c r="L152" s="388"/>
      <c r="M152" s="386"/>
      <c r="N152" s="388"/>
      <c r="O152" s="386"/>
      <c r="P152" s="388"/>
      <c r="Q152" s="386"/>
      <c r="R152" s="388"/>
      <c r="S152" s="386"/>
      <c r="T152" s="388"/>
      <c r="U152" s="386">
        <v>1</v>
      </c>
      <c r="V152" s="388"/>
      <c r="W152" s="386"/>
      <c r="X152" s="388"/>
      <c r="Y152" s="386">
        <v>1</v>
      </c>
      <c r="Z152" s="388"/>
      <c r="AA152" s="386"/>
      <c r="AB152" s="388"/>
      <c r="AC152" s="386"/>
      <c r="AD152" s="388"/>
      <c r="AE152" s="386"/>
      <c r="AF152" s="388"/>
      <c r="AG152" s="386"/>
      <c r="AH152" s="388"/>
      <c r="AI152" s="386"/>
      <c r="AJ152" s="388"/>
      <c r="AK152" s="386"/>
      <c r="AL152" s="388"/>
      <c r="AM152" s="386">
        <v>1</v>
      </c>
      <c r="AN152" s="388"/>
      <c r="AO152" s="389"/>
      <c r="AP152" s="626"/>
      <c r="AQ152" s="488">
        <v>1</v>
      </c>
      <c r="AR152" s="517"/>
      <c r="AS152" s="387">
        <v>2</v>
      </c>
      <c r="AT152" s="615"/>
      <c r="AU152" s="515"/>
      <c r="CA152" s="366" t="str">
        <f t="shared" si="10"/>
        <v/>
      </c>
      <c r="CG152" s="366">
        <f t="shared" si="11"/>
        <v>0</v>
      </c>
    </row>
    <row r="153" spans="1:102" x14ac:dyDescent="0.2">
      <c r="A153" s="627" t="s">
        <v>165</v>
      </c>
      <c r="B153" s="628">
        <f t="shared" si="7"/>
        <v>0</v>
      </c>
      <c r="C153" s="629">
        <f t="shared" si="8"/>
        <v>0</v>
      </c>
      <c r="D153" s="630">
        <f t="shared" si="9"/>
        <v>0</v>
      </c>
      <c r="E153" s="395"/>
      <c r="F153" s="401"/>
      <c r="G153" s="395"/>
      <c r="H153" s="401"/>
      <c r="I153" s="395"/>
      <c r="J153" s="401"/>
      <c r="K153" s="395"/>
      <c r="L153" s="396"/>
      <c r="M153" s="395"/>
      <c r="N153" s="396"/>
      <c r="O153" s="395"/>
      <c r="P153" s="396"/>
      <c r="Q153" s="395"/>
      <c r="R153" s="396"/>
      <c r="S153" s="395"/>
      <c r="T153" s="396"/>
      <c r="U153" s="395"/>
      <c r="V153" s="396"/>
      <c r="W153" s="395"/>
      <c r="X153" s="396"/>
      <c r="Y153" s="395"/>
      <c r="Z153" s="396"/>
      <c r="AA153" s="395"/>
      <c r="AB153" s="401"/>
      <c r="AC153" s="395"/>
      <c r="AD153" s="401"/>
      <c r="AE153" s="395"/>
      <c r="AF153" s="396"/>
      <c r="AG153" s="395"/>
      <c r="AH153" s="396"/>
      <c r="AI153" s="395"/>
      <c r="AJ153" s="396"/>
      <c r="AK153" s="395"/>
      <c r="AL153" s="396"/>
      <c r="AM153" s="395"/>
      <c r="AN153" s="396"/>
      <c r="AO153" s="397"/>
      <c r="AP153" s="631"/>
      <c r="AQ153" s="493"/>
      <c r="AR153" s="407"/>
      <c r="AS153" s="401"/>
      <c r="AT153" s="615"/>
      <c r="AU153" s="515"/>
      <c r="CA153" s="366" t="str">
        <f t="shared" si="10"/>
        <v/>
      </c>
      <c r="CG153" s="366">
        <f t="shared" si="11"/>
        <v>0</v>
      </c>
    </row>
    <row r="154" spans="1:102" x14ac:dyDescent="0.2">
      <c r="A154" s="627" t="s">
        <v>166</v>
      </c>
      <c r="B154" s="628">
        <f t="shared" si="7"/>
        <v>38</v>
      </c>
      <c r="C154" s="629">
        <f t="shared" si="8"/>
        <v>18</v>
      </c>
      <c r="D154" s="630">
        <f t="shared" si="9"/>
        <v>20</v>
      </c>
      <c r="E154" s="395"/>
      <c r="F154" s="401"/>
      <c r="G154" s="395"/>
      <c r="H154" s="401"/>
      <c r="I154" s="395"/>
      <c r="J154" s="401"/>
      <c r="K154" s="395"/>
      <c r="L154" s="396"/>
      <c r="M154" s="395"/>
      <c r="N154" s="396"/>
      <c r="O154" s="395"/>
      <c r="P154" s="396"/>
      <c r="Q154" s="395"/>
      <c r="R154" s="396"/>
      <c r="S154" s="395"/>
      <c r="T154" s="396"/>
      <c r="U154" s="395"/>
      <c r="V154" s="396"/>
      <c r="W154" s="395"/>
      <c r="X154" s="396"/>
      <c r="Y154" s="395"/>
      <c r="Z154" s="396"/>
      <c r="AA154" s="395"/>
      <c r="AB154" s="401">
        <v>1</v>
      </c>
      <c r="AC154" s="395"/>
      <c r="AD154" s="401">
        <v>1</v>
      </c>
      <c r="AE154" s="395"/>
      <c r="AF154" s="396">
        <v>2</v>
      </c>
      <c r="AG154" s="395">
        <v>2</v>
      </c>
      <c r="AH154" s="396">
        <v>3</v>
      </c>
      <c r="AI154" s="395">
        <v>3</v>
      </c>
      <c r="AJ154" s="396">
        <v>5</v>
      </c>
      <c r="AK154" s="395">
        <v>2</v>
      </c>
      <c r="AL154" s="396"/>
      <c r="AM154" s="395">
        <v>5</v>
      </c>
      <c r="AN154" s="396">
        <v>5</v>
      </c>
      <c r="AO154" s="397">
        <v>6</v>
      </c>
      <c r="AP154" s="631">
        <v>3</v>
      </c>
      <c r="AQ154" s="493">
        <v>15</v>
      </c>
      <c r="AR154" s="407"/>
      <c r="AS154" s="401">
        <v>23</v>
      </c>
      <c r="AT154" s="615"/>
      <c r="AU154" s="515"/>
      <c r="CA154" s="366" t="str">
        <f t="shared" si="10"/>
        <v/>
      </c>
      <c r="CG154" s="366">
        <f t="shared" si="11"/>
        <v>0</v>
      </c>
    </row>
    <row r="155" spans="1:102" x14ac:dyDescent="0.2">
      <c r="A155" s="627" t="s">
        <v>167</v>
      </c>
      <c r="B155" s="628">
        <f t="shared" si="7"/>
        <v>0</v>
      </c>
      <c r="C155" s="629">
        <f t="shared" si="8"/>
        <v>0</v>
      </c>
      <c r="D155" s="630">
        <f t="shared" si="9"/>
        <v>0</v>
      </c>
      <c r="E155" s="395"/>
      <c r="F155" s="401"/>
      <c r="G155" s="395"/>
      <c r="H155" s="401"/>
      <c r="I155" s="395"/>
      <c r="J155" s="401"/>
      <c r="K155" s="395"/>
      <c r="L155" s="396"/>
      <c r="M155" s="395"/>
      <c r="N155" s="396"/>
      <c r="O155" s="395"/>
      <c r="P155" s="396"/>
      <c r="Q155" s="395"/>
      <c r="R155" s="396"/>
      <c r="S155" s="395"/>
      <c r="T155" s="396"/>
      <c r="U155" s="395"/>
      <c r="V155" s="396"/>
      <c r="W155" s="395"/>
      <c r="X155" s="396"/>
      <c r="Y155" s="395"/>
      <c r="Z155" s="396"/>
      <c r="AA155" s="395"/>
      <c r="AB155" s="401"/>
      <c r="AC155" s="395"/>
      <c r="AD155" s="401"/>
      <c r="AE155" s="395"/>
      <c r="AF155" s="396"/>
      <c r="AG155" s="395"/>
      <c r="AH155" s="396"/>
      <c r="AI155" s="395"/>
      <c r="AJ155" s="396"/>
      <c r="AK155" s="395"/>
      <c r="AL155" s="396"/>
      <c r="AM155" s="395"/>
      <c r="AN155" s="396"/>
      <c r="AO155" s="397"/>
      <c r="AP155" s="631"/>
      <c r="AQ155" s="493"/>
      <c r="AR155" s="407"/>
      <c r="AS155" s="401"/>
      <c r="AT155" s="615"/>
      <c r="AU155" s="515"/>
      <c r="CA155" s="366" t="str">
        <f t="shared" si="10"/>
        <v/>
      </c>
      <c r="CG155" s="366">
        <f t="shared" si="11"/>
        <v>0</v>
      </c>
    </row>
    <row r="156" spans="1:102" x14ac:dyDescent="0.2">
      <c r="A156" s="627" t="s">
        <v>168</v>
      </c>
      <c r="B156" s="628">
        <f t="shared" si="7"/>
        <v>0</v>
      </c>
      <c r="C156" s="629">
        <f t="shared" si="8"/>
        <v>0</v>
      </c>
      <c r="D156" s="630">
        <f t="shared" si="9"/>
        <v>0</v>
      </c>
      <c r="E156" s="395"/>
      <c r="F156" s="401"/>
      <c r="G156" s="395"/>
      <c r="H156" s="401"/>
      <c r="I156" s="395"/>
      <c r="J156" s="401"/>
      <c r="K156" s="395"/>
      <c r="L156" s="396"/>
      <c r="M156" s="395"/>
      <c r="N156" s="396"/>
      <c r="O156" s="395"/>
      <c r="P156" s="396"/>
      <c r="Q156" s="395"/>
      <c r="R156" s="396"/>
      <c r="S156" s="395"/>
      <c r="T156" s="396"/>
      <c r="U156" s="395"/>
      <c r="V156" s="396"/>
      <c r="W156" s="395"/>
      <c r="X156" s="396"/>
      <c r="Y156" s="395"/>
      <c r="Z156" s="396"/>
      <c r="AA156" s="395"/>
      <c r="AB156" s="401"/>
      <c r="AC156" s="395"/>
      <c r="AD156" s="401"/>
      <c r="AE156" s="395"/>
      <c r="AF156" s="396"/>
      <c r="AG156" s="395"/>
      <c r="AH156" s="396"/>
      <c r="AI156" s="395"/>
      <c r="AJ156" s="396"/>
      <c r="AK156" s="395"/>
      <c r="AL156" s="396"/>
      <c r="AM156" s="395"/>
      <c r="AN156" s="396"/>
      <c r="AO156" s="397"/>
      <c r="AP156" s="631"/>
      <c r="AQ156" s="493"/>
      <c r="AR156" s="407"/>
      <c r="AS156" s="401"/>
      <c r="AT156" s="615"/>
      <c r="AU156" s="515"/>
      <c r="CA156" s="366" t="str">
        <f t="shared" si="10"/>
        <v/>
      </c>
      <c r="CG156" s="366">
        <f t="shared" si="11"/>
        <v>0</v>
      </c>
    </row>
    <row r="157" spans="1:102" x14ac:dyDescent="0.2">
      <c r="A157" s="627" t="s">
        <v>169</v>
      </c>
      <c r="B157" s="628">
        <f t="shared" si="7"/>
        <v>3</v>
      </c>
      <c r="C157" s="629">
        <f t="shared" si="8"/>
        <v>2</v>
      </c>
      <c r="D157" s="630">
        <f t="shared" si="9"/>
        <v>1</v>
      </c>
      <c r="E157" s="395"/>
      <c r="F157" s="401"/>
      <c r="G157" s="395"/>
      <c r="H157" s="401"/>
      <c r="I157" s="395"/>
      <c r="J157" s="401"/>
      <c r="K157" s="395"/>
      <c r="L157" s="396"/>
      <c r="M157" s="395"/>
      <c r="N157" s="396"/>
      <c r="O157" s="395"/>
      <c r="P157" s="396"/>
      <c r="Q157" s="395"/>
      <c r="R157" s="396"/>
      <c r="S157" s="395"/>
      <c r="T157" s="396"/>
      <c r="U157" s="395"/>
      <c r="V157" s="396"/>
      <c r="W157" s="395"/>
      <c r="X157" s="396"/>
      <c r="Y157" s="395">
        <v>1</v>
      </c>
      <c r="Z157" s="396"/>
      <c r="AA157" s="395"/>
      <c r="AB157" s="401"/>
      <c r="AC157" s="395"/>
      <c r="AD157" s="401"/>
      <c r="AE157" s="395"/>
      <c r="AF157" s="396"/>
      <c r="AG157" s="395"/>
      <c r="AH157" s="396">
        <v>1</v>
      </c>
      <c r="AI157" s="395"/>
      <c r="AJ157" s="396"/>
      <c r="AK157" s="395"/>
      <c r="AL157" s="396"/>
      <c r="AM157" s="395"/>
      <c r="AN157" s="396"/>
      <c r="AO157" s="397">
        <v>1</v>
      </c>
      <c r="AP157" s="631"/>
      <c r="AQ157" s="493"/>
      <c r="AR157" s="407"/>
      <c r="AS157" s="401">
        <v>3</v>
      </c>
      <c r="AT157" s="615"/>
      <c r="AU157" s="515"/>
      <c r="CA157" s="366" t="str">
        <f t="shared" si="10"/>
        <v/>
      </c>
      <c r="CG157" s="366">
        <f t="shared" si="11"/>
        <v>0</v>
      </c>
    </row>
    <row r="158" spans="1:102" x14ac:dyDescent="0.2">
      <c r="A158" s="627" t="s">
        <v>170</v>
      </c>
      <c r="B158" s="628">
        <f t="shared" si="7"/>
        <v>0</v>
      </c>
      <c r="C158" s="629">
        <f t="shared" si="8"/>
        <v>0</v>
      </c>
      <c r="D158" s="630">
        <f t="shared" si="9"/>
        <v>0</v>
      </c>
      <c r="E158" s="395"/>
      <c r="F158" s="401"/>
      <c r="G158" s="395"/>
      <c r="H158" s="401"/>
      <c r="I158" s="395"/>
      <c r="J158" s="401"/>
      <c r="K158" s="395"/>
      <c r="L158" s="396"/>
      <c r="M158" s="395"/>
      <c r="N158" s="396"/>
      <c r="O158" s="395"/>
      <c r="P158" s="396"/>
      <c r="Q158" s="395"/>
      <c r="R158" s="396"/>
      <c r="S158" s="395"/>
      <c r="T158" s="396"/>
      <c r="U158" s="395"/>
      <c r="V158" s="396"/>
      <c r="W158" s="395"/>
      <c r="X158" s="396"/>
      <c r="Y158" s="395"/>
      <c r="Z158" s="396"/>
      <c r="AA158" s="395"/>
      <c r="AB158" s="401"/>
      <c r="AC158" s="395"/>
      <c r="AD158" s="401"/>
      <c r="AE158" s="395"/>
      <c r="AF158" s="396"/>
      <c r="AG158" s="395"/>
      <c r="AH158" s="396"/>
      <c r="AI158" s="395"/>
      <c r="AJ158" s="396"/>
      <c r="AK158" s="395"/>
      <c r="AL158" s="396"/>
      <c r="AM158" s="395"/>
      <c r="AN158" s="396"/>
      <c r="AO158" s="397"/>
      <c r="AP158" s="631"/>
      <c r="AQ158" s="493"/>
      <c r="AR158" s="407"/>
      <c r="AS158" s="401"/>
      <c r="AT158" s="615"/>
      <c r="AU158" s="515"/>
      <c r="CA158" s="366" t="str">
        <f t="shared" si="10"/>
        <v/>
      </c>
      <c r="CG158" s="366">
        <f t="shared" si="11"/>
        <v>0</v>
      </c>
    </row>
    <row r="159" spans="1:102" x14ac:dyDescent="0.2">
      <c r="A159" s="627" t="s">
        <v>171</v>
      </c>
      <c r="B159" s="628">
        <f t="shared" si="7"/>
        <v>0</v>
      </c>
      <c r="C159" s="629">
        <f t="shared" si="8"/>
        <v>0</v>
      </c>
      <c r="D159" s="630">
        <f t="shared" si="9"/>
        <v>0</v>
      </c>
      <c r="E159" s="395"/>
      <c r="F159" s="401"/>
      <c r="G159" s="395"/>
      <c r="H159" s="401"/>
      <c r="I159" s="395"/>
      <c r="J159" s="401"/>
      <c r="K159" s="395"/>
      <c r="L159" s="396"/>
      <c r="M159" s="395"/>
      <c r="N159" s="396"/>
      <c r="O159" s="395"/>
      <c r="P159" s="396"/>
      <c r="Q159" s="395"/>
      <c r="R159" s="396"/>
      <c r="S159" s="395"/>
      <c r="T159" s="396"/>
      <c r="U159" s="395"/>
      <c r="V159" s="396"/>
      <c r="W159" s="395"/>
      <c r="X159" s="396"/>
      <c r="Y159" s="395"/>
      <c r="Z159" s="396"/>
      <c r="AA159" s="395"/>
      <c r="AB159" s="401"/>
      <c r="AC159" s="395"/>
      <c r="AD159" s="401"/>
      <c r="AE159" s="395"/>
      <c r="AF159" s="396"/>
      <c r="AG159" s="395"/>
      <c r="AH159" s="396"/>
      <c r="AI159" s="395"/>
      <c r="AJ159" s="396"/>
      <c r="AK159" s="395"/>
      <c r="AL159" s="396"/>
      <c r="AM159" s="395"/>
      <c r="AN159" s="396"/>
      <c r="AO159" s="397"/>
      <c r="AP159" s="631"/>
      <c r="AQ159" s="493"/>
      <c r="AR159" s="407"/>
      <c r="AS159" s="401"/>
      <c r="AT159" s="615"/>
      <c r="AU159" s="515"/>
      <c r="CA159" s="366" t="str">
        <f t="shared" si="10"/>
        <v/>
      </c>
      <c r="CG159" s="366">
        <f t="shared" si="11"/>
        <v>0</v>
      </c>
    </row>
    <row r="160" spans="1:102" x14ac:dyDescent="0.2">
      <c r="A160" s="627" t="s">
        <v>172</v>
      </c>
      <c r="B160" s="628">
        <f t="shared" si="7"/>
        <v>69</v>
      </c>
      <c r="C160" s="629">
        <f t="shared" si="8"/>
        <v>24</v>
      </c>
      <c r="D160" s="630">
        <f t="shared" si="9"/>
        <v>45</v>
      </c>
      <c r="E160" s="395"/>
      <c r="F160" s="401"/>
      <c r="G160" s="395"/>
      <c r="H160" s="401"/>
      <c r="I160" s="395"/>
      <c r="J160" s="401"/>
      <c r="K160" s="395">
        <v>1</v>
      </c>
      <c r="L160" s="396"/>
      <c r="M160" s="395"/>
      <c r="N160" s="396">
        <v>3</v>
      </c>
      <c r="O160" s="395">
        <v>2</v>
      </c>
      <c r="P160" s="396">
        <v>4</v>
      </c>
      <c r="Q160" s="395">
        <v>1</v>
      </c>
      <c r="R160" s="396">
        <v>3</v>
      </c>
      <c r="S160" s="395">
        <v>3</v>
      </c>
      <c r="T160" s="396"/>
      <c r="U160" s="395"/>
      <c r="V160" s="396">
        <v>1</v>
      </c>
      <c r="W160" s="395"/>
      <c r="X160" s="396">
        <v>3</v>
      </c>
      <c r="Y160" s="395"/>
      <c r="Z160" s="396"/>
      <c r="AA160" s="395">
        <v>2</v>
      </c>
      <c r="AB160" s="401">
        <v>3</v>
      </c>
      <c r="AC160" s="395">
        <v>4</v>
      </c>
      <c r="AD160" s="401">
        <v>2</v>
      </c>
      <c r="AE160" s="395">
        <v>2</v>
      </c>
      <c r="AF160" s="396">
        <v>10</v>
      </c>
      <c r="AG160" s="395">
        <v>2</v>
      </c>
      <c r="AH160" s="396">
        <v>3</v>
      </c>
      <c r="AI160" s="395">
        <v>2</v>
      </c>
      <c r="AJ160" s="396">
        <v>5</v>
      </c>
      <c r="AK160" s="395">
        <v>2</v>
      </c>
      <c r="AL160" s="396">
        <v>2</v>
      </c>
      <c r="AM160" s="395">
        <v>3</v>
      </c>
      <c r="AN160" s="396"/>
      <c r="AO160" s="397"/>
      <c r="AP160" s="631">
        <v>6</v>
      </c>
      <c r="AQ160" s="493">
        <v>61</v>
      </c>
      <c r="AR160" s="407"/>
      <c r="AS160" s="401">
        <v>8</v>
      </c>
      <c r="AT160" s="615"/>
      <c r="AU160" s="515"/>
      <c r="CA160" s="366" t="str">
        <f t="shared" si="10"/>
        <v/>
      </c>
      <c r="CG160" s="366">
        <f t="shared" si="11"/>
        <v>0</v>
      </c>
    </row>
    <row r="161" spans="1:85" x14ac:dyDescent="0.2">
      <c r="A161" s="627" t="s">
        <v>173</v>
      </c>
      <c r="B161" s="628">
        <f t="shared" si="7"/>
        <v>0</v>
      </c>
      <c r="C161" s="629">
        <f t="shared" si="8"/>
        <v>0</v>
      </c>
      <c r="D161" s="630">
        <f t="shared" si="9"/>
        <v>0</v>
      </c>
      <c r="E161" s="395"/>
      <c r="F161" s="401"/>
      <c r="G161" s="395"/>
      <c r="H161" s="401"/>
      <c r="I161" s="395"/>
      <c r="J161" s="401"/>
      <c r="K161" s="395"/>
      <c r="L161" s="396"/>
      <c r="M161" s="395"/>
      <c r="N161" s="396"/>
      <c r="O161" s="395"/>
      <c r="P161" s="396"/>
      <c r="Q161" s="395"/>
      <c r="R161" s="396"/>
      <c r="S161" s="395"/>
      <c r="T161" s="396"/>
      <c r="U161" s="395"/>
      <c r="V161" s="396"/>
      <c r="W161" s="395"/>
      <c r="X161" s="396"/>
      <c r="Y161" s="395"/>
      <c r="Z161" s="396"/>
      <c r="AA161" s="395"/>
      <c r="AB161" s="401"/>
      <c r="AC161" s="395"/>
      <c r="AD161" s="401"/>
      <c r="AE161" s="395"/>
      <c r="AF161" s="396"/>
      <c r="AG161" s="395"/>
      <c r="AH161" s="396"/>
      <c r="AI161" s="395"/>
      <c r="AJ161" s="396"/>
      <c r="AK161" s="395"/>
      <c r="AL161" s="396"/>
      <c r="AM161" s="395"/>
      <c r="AN161" s="396"/>
      <c r="AO161" s="397"/>
      <c r="AP161" s="631"/>
      <c r="AQ161" s="493"/>
      <c r="AR161" s="407"/>
      <c r="AS161" s="401"/>
      <c r="AT161" s="615"/>
      <c r="AU161" s="515"/>
      <c r="CA161" s="366" t="str">
        <f t="shared" si="10"/>
        <v/>
      </c>
      <c r="CG161" s="366">
        <f t="shared" si="11"/>
        <v>0</v>
      </c>
    </row>
    <row r="162" spans="1:85" x14ac:dyDescent="0.2">
      <c r="A162" s="627" t="s">
        <v>174</v>
      </c>
      <c r="B162" s="628">
        <f t="shared" si="7"/>
        <v>0</v>
      </c>
      <c r="C162" s="629">
        <f t="shared" si="8"/>
        <v>0</v>
      </c>
      <c r="D162" s="630">
        <f t="shared" si="9"/>
        <v>0</v>
      </c>
      <c r="E162" s="395"/>
      <c r="F162" s="401"/>
      <c r="G162" s="395"/>
      <c r="H162" s="401"/>
      <c r="I162" s="395"/>
      <c r="J162" s="401"/>
      <c r="K162" s="395"/>
      <c r="L162" s="396"/>
      <c r="M162" s="395"/>
      <c r="N162" s="396"/>
      <c r="O162" s="395"/>
      <c r="P162" s="396"/>
      <c r="Q162" s="395"/>
      <c r="R162" s="396"/>
      <c r="S162" s="395"/>
      <c r="T162" s="396"/>
      <c r="U162" s="395"/>
      <c r="V162" s="396"/>
      <c r="W162" s="395"/>
      <c r="X162" s="396"/>
      <c r="Y162" s="395"/>
      <c r="Z162" s="396"/>
      <c r="AA162" s="395"/>
      <c r="AB162" s="401"/>
      <c r="AC162" s="395"/>
      <c r="AD162" s="401"/>
      <c r="AE162" s="395"/>
      <c r="AF162" s="396"/>
      <c r="AG162" s="395"/>
      <c r="AH162" s="396"/>
      <c r="AI162" s="395"/>
      <c r="AJ162" s="396"/>
      <c r="AK162" s="395"/>
      <c r="AL162" s="396"/>
      <c r="AM162" s="395"/>
      <c r="AN162" s="396"/>
      <c r="AO162" s="397"/>
      <c r="AP162" s="631"/>
      <c r="AQ162" s="493"/>
      <c r="AR162" s="407"/>
      <c r="AS162" s="401"/>
      <c r="AT162" s="615"/>
      <c r="AU162" s="515"/>
      <c r="CA162" s="366" t="str">
        <f t="shared" si="10"/>
        <v/>
      </c>
      <c r="CG162" s="366">
        <f t="shared" si="11"/>
        <v>0</v>
      </c>
    </row>
    <row r="163" spans="1:85" x14ac:dyDescent="0.2">
      <c r="A163" s="627" t="s">
        <v>175</v>
      </c>
      <c r="B163" s="628">
        <f t="shared" si="7"/>
        <v>0</v>
      </c>
      <c r="C163" s="629">
        <f t="shared" si="8"/>
        <v>0</v>
      </c>
      <c r="D163" s="630">
        <f t="shared" si="9"/>
        <v>0</v>
      </c>
      <c r="E163" s="395"/>
      <c r="F163" s="401"/>
      <c r="G163" s="395"/>
      <c r="H163" s="401"/>
      <c r="I163" s="395"/>
      <c r="J163" s="401"/>
      <c r="K163" s="395"/>
      <c r="L163" s="396"/>
      <c r="M163" s="395"/>
      <c r="N163" s="396"/>
      <c r="O163" s="395"/>
      <c r="P163" s="396"/>
      <c r="Q163" s="395"/>
      <c r="R163" s="396"/>
      <c r="S163" s="395"/>
      <c r="T163" s="396"/>
      <c r="U163" s="395"/>
      <c r="V163" s="396"/>
      <c r="W163" s="395"/>
      <c r="X163" s="396"/>
      <c r="Y163" s="395"/>
      <c r="Z163" s="396"/>
      <c r="AA163" s="395"/>
      <c r="AB163" s="401"/>
      <c r="AC163" s="395"/>
      <c r="AD163" s="401"/>
      <c r="AE163" s="395"/>
      <c r="AF163" s="396"/>
      <c r="AG163" s="395"/>
      <c r="AH163" s="396"/>
      <c r="AI163" s="395"/>
      <c r="AJ163" s="396"/>
      <c r="AK163" s="395"/>
      <c r="AL163" s="396"/>
      <c r="AM163" s="395"/>
      <c r="AN163" s="396"/>
      <c r="AO163" s="397"/>
      <c r="AP163" s="631"/>
      <c r="AQ163" s="493"/>
      <c r="AR163" s="407"/>
      <c r="AS163" s="401"/>
      <c r="AT163" s="615"/>
      <c r="AU163" s="515"/>
      <c r="CA163" s="366" t="str">
        <f t="shared" si="10"/>
        <v/>
      </c>
      <c r="CG163" s="366">
        <f t="shared" si="11"/>
        <v>0</v>
      </c>
    </row>
    <row r="164" spans="1:85" x14ac:dyDescent="0.2">
      <c r="A164" s="627" t="s">
        <v>176</v>
      </c>
      <c r="B164" s="628">
        <f t="shared" si="7"/>
        <v>84</v>
      </c>
      <c r="C164" s="629">
        <f t="shared" si="8"/>
        <v>43</v>
      </c>
      <c r="D164" s="630">
        <f t="shared" si="9"/>
        <v>41</v>
      </c>
      <c r="E164" s="395">
        <v>7</v>
      </c>
      <c r="F164" s="401">
        <v>7</v>
      </c>
      <c r="G164" s="395">
        <v>5</v>
      </c>
      <c r="H164" s="401">
        <v>1</v>
      </c>
      <c r="I164" s="395"/>
      <c r="J164" s="401"/>
      <c r="K164" s="395"/>
      <c r="L164" s="396">
        <v>1</v>
      </c>
      <c r="M164" s="395"/>
      <c r="N164" s="396">
        <v>1</v>
      </c>
      <c r="O164" s="395"/>
      <c r="P164" s="396"/>
      <c r="Q164" s="395"/>
      <c r="R164" s="396"/>
      <c r="S164" s="395"/>
      <c r="T164" s="396"/>
      <c r="U164" s="395"/>
      <c r="V164" s="396"/>
      <c r="W164" s="395"/>
      <c r="X164" s="396"/>
      <c r="Y164" s="395"/>
      <c r="Z164" s="396"/>
      <c r="AA164" s="395"/>
      <c r="AB164" s="401">
        <v>1</v>
      </c>
      <c r="AC164" s="395"/>
      <c r="AD164" s="401"/>
      <c r="AE164" s="395">
        <v>3</v>
      </c>
      <c r="AF164" s="396">
        <v>1</v>
      </c>
      <c r="AG164" s="395">
        <v>1</v>
      </c>
      <c r="AH164" s="396">
        <v>4</v>
      </c>
      <c r="AI164" s="395">
        <v>3</v>
      </c>
      <c r="AJ164" s="396">
        <v>2</v>
      </c>
      <c r="AK164" s="395">
        <v>3</v>
      </c>
      <c r="AL164" s="396">
        <v>3</v>
      </c>
      <c r="AM164" s="395">
        <v>7</v>
      </c>
      <c r="AN164" s="396">
        <v>7</v>
      </c>
      <c r="AO164" s="397">
        <v>14</v>
      </c>
      <c r="AP164" s="631">
        <v>13</v>
      </c>
      <c r="AQ164" s="493">
        <v>25</v>
      </c>
      <c r="AR164" s="407">
        <v>7</v>
      </c>
      <c r="AS164" s="401">
        <v>52</v>
      </c>
      <c r="AT164" s="615"/>
      <c r="AU164" s="515"/>
      <c r="CA164" s="366" t="str">
        <f t="shared" si="10"/>
        <v/>
      </c>
      <c r="CG164" s="366">
        <f t="shared" si="11"/>
        <v>0</v>
      </c>
    </row>
    <row r="165" spans="1:85" x14ac:dyDescent="0.2">
      <c r="A165" s="627" t="s">
        <v>177</v>
      </c>
      <c r="B165" s="628">
        <f t="shared" si="7"/>
        <v>0</v>
      </c>
      <c r="C165" s="629">
        <f t="shared" si="8"/>
        <v>0</v>
      </c>
      <c r="D165" s="630">
        <f t="shared" si="9"/>
        <v>0</v>
      </c>
      <c r="E165" s="395"/>
      <c r="F165" s="401"/>
      <c r="G165" s="395"/>
      <c r="H165" s="401"/>
      <c r="I165" s="395"/>
      <c r="J165" s="401"/>
      <c r="K165" s="395"/>
      <c r="L165" s="396"/>
      <c r="M165" s="395"/>
      <c r="N165" s="396"/>
      <c r="O165" s="395"/>
      <c r="P165" s="396"/>
      <c r="Q165" s="395"/>
      <c r="R165" s="396"/>
      <c r="S165" s="395"/>
      <c r="T165" s="396"/>
      <c r="U165" s="395"/>
      <c r="V165" s="396"/>
      <c r="W165" s="395"/>
      <c r="X165" s="396"/>
      <c r="Y165" s="395"/>
      <c r="Z165" s="396"/>
      <c r="AA165" s="395"/>
      <c r="AB165" s="401"/>
      <c r="AC165" s="395"/>
      <c r="AD165" s="401"/>
      <c r="AE165" s="395"/>
      <c r="AF165" s="396"/>
      <c r="AG165" s="395"/>
      <c r="AH165" s="396"/>
      <c r="AI165" s="395"/>
      <c r="AJ165" s="396"/>
      <c r="AK165" s="395"/>
      <c r="AL165" s="396"/>
      <c r="AM165" s="395"/>
      <c r="AN165" s="396"/>
      <c r="AO165" s="397"/>
      <c r="AP165" s="631"/>
      <c r="AQ165" s="493"/>
      <c r="AR165" s="407"/>
      <c r="AS165" s="401"/>
      <c r="AT165" s="615"/>
      <c r="AU165" s="515"/>
      <c r="CA165" s="366" t="str">
        <f t="shared" si="10"/>
        <v/>
      </c>
      <c r="CG165" s="366">
        <f t="shared" si="11"/>
        <v>0</v>
      </c>
    </row>
    <row r="166" spans="1:85" x14ac:dyDescent="0.2">
      <c r="A166" s="627" t="s">
        <v>178</v>
      </c>
      <c r="B166" s="628">
        <f t="shared" si="7"/>
        <v>0</v>
      </c>
      <c r="C166" s="629">
        <f t="shared" si="8"/>
        <v>0</v>
      </c>
      <c r="D166" s="630">
        <f t="shared" si="9"/>
        <v>0</v>
      </c>
      <c r="E166" s="395"/>
      <c r="F166" s="401"/>
      <c r="G166" s="395"/>
      <c r="H166" s="401"/>
      <c r="I166" s="395"/>
      <c r="J166" s="401"/>
      <c r="K166" s="395"/>
      <c r="L166" s="396"/>
      <c r="M166" s="395"/>
      <c r="N166" s="396"/>
      <c r="O166" s="395"/>
      <c r="P166" s="396"/>
      <c r="Q166" s="395"/>
      <c r="R166" s="396"/>
      <c r="S166" s="395"/>
      <c r="T166" s="396"/>
      <c r="U166" s="395"/>
      <c r="V166" s="396"/>
      <c r="W166" s="395"/>
      <c r="X166" s="396"/>
      <c r="Y166" s="395"/>
      <c r="Z166" s="396"/>
      <c r="AA166" s="395"/>
      <c r="AB166" s="401"/>
      <c r="AC166" s="395"/>
      <c r="AD166" s="401"/>
      <c r="AE166" s="395"/>
      <c r="AF166" s="396"/>
      <c r="AG166" s="395"/>
      <c r="AH166" s="396"/>
      <c r="AI166" s="395"/>
      <c r="AJ166" s="396"/>
      <c r="AK166" s="395"/>
      <c r="AL166" s="396"/>
      <c r="AM166" s="395"/>
      <c r="AN166" s="396"/>
      <c r="AO166" s="397"/>
      <c r="AP166" s="631"/>
      <c r="AQ166" s="493"/>
      <c r="AR166" s="407"/>
      <c r="AS166" s="401"/>
      <c r="AT166" s="568"/>
      <c r="CA166" s="366" t="str">
        <f t="shared" si="10"/>
        <v/>
      </c>
      <c r="CG166" s="366">
        <f t="shared" si="11"/>
        <v>0</v>
      </c>
    </row>
    <row r="167" spans="1:85" x14ac:dyDescent="0.2">
      <c r="A167" s="627" t="s">
        <v>179</v>
      </c>
      <c r="B167" s="628">
        <f t="shared" si="7"/>
        <v>7</v>
      </c>
      <c r="C167" s="629">
        <f t="shared" si="8"/>
        <v>2</v>
      </c>
      <c r="D167" s="630">
        <f t="shared" si="9"/>
        <v>5</v>
      </c>
      <c r="E167" s="395"/>
      <c r="F167" s="401"/>
      <c r="G167" s="395"/>
      <c r="H167" s="401"/>
      <c r="I167" s="395"/>
      <c r="J167" s="401"/>
      <c r="K167" s="395"/>
      <c r="L167" s="396"/>
      <c r="M167" s="395"/>
      <c r="N167" s="396"/>
      <c r="O167" s="395"/>
      <c r="P167" s="396"/>
      <c r="Q167" s="395"/>
      <c r="R167" s="396"/>
      <c r="S167" s="395"/>
      <c r="T167" s="396"/>
      <c r="U167" s="395"/>
      <c r="V167" s="396"/>
      <c r="W167" s="395"/>
      <c r="X167" s="396"/>
      <c r="Y167" s="395"/>
      <c r="Z167" s="396"/>
      <c r="AA167" s="395"/>
      <c r="AB167" s="401"/>
      <c r="AC167" s="395">
        <v>1</v>
      </c>
      <c r="AD167" s="401">
        <v>1</v>
      </c>
      <c r="AE167" s="395">
        <v>1</v>
      </c>
      <c r="AF167" s="396"/>
      <c r="AG167" s="395"/>
      <c r="AH167" s="396"/>
      <c r="AI167" s="395"/>
      <c r="AJ167" s="396"/>
      <c r="AK167" s="395"/>
      <c r="AL167" s="396">
        <v>2</v>
      </c>
      <c r="AM167" s="395"/>
      <c r="AN167" s="396">
        <v>2</v>
      </c>
      <c r="AO167" s="397"/>
      <c r="AP167" s="631"/>
      <c r="AQ167" s="493">
        <v>6</v>
      </c>
      <c r="AR167" s="407"/>
      <c r="AS167" s="401">
        <v>1</v>
      </c>
      <c r="AT167" s="568"/>
      <c r="CA167" s="366" t="str">
        <f t="shared" si="10"/>
        <v/>
      </c>
      <c r="CG167" s="366">
        <f t="shared" si="11"/>
        <v>0</v>
      </c>
    </row>
    <row r="168" spans="1:85" x14ac:dyDescent="0.2">
      <c r="A168" s="632" t="s">
        <v>13</v>
      </c>
      <c r="B168" s="633">
        <f t="shared" si="7"/>
        <v>52</v>
      </c>
      <c r="C168" s="634">
        <f t="shared" si="8"/>
        <v>21</v>
      </c>
      <c r="D168" s="635">
        <f t="shared" si="9"/>
        <v>31</v>
      </c>
      <c r="E168" s="403"/>
      <c r="F168" s="404"/>
      <c r="G168" s="403"/>
      <c r="H168" s="405"/>
      <c r="I168" s="403"/>
      <c r="J168" s="405"/>
      <c r="K168" s="403"/>
      <c r="L168" s="405"/>
      <c r="M168" s="403"/>
      <c r="N168" s="405"/>
      <c r="O168" s="403"/>
      <c r="P168" s="405"/>
      <c r="Q168" s="403"/>
      <c r="R168" s="405"/>
      <c r="S168" s="403">
        <v>1</v>
      </c>
      <c r="T168" s="405">
        <v>1</v>
      </c>
      <c r="U168" s="403"/>
      <c r="V168" s="405"/>
      <c r="W168" s="403"/>
      <c r="X168" s="405"/>
      <c r="Y168" s="403"/>
      <c r="Z168" s="405"/>
      <c r="AA168" s="403">
        <v>1</v>
      </c>
      <c r="AB168" s="405"/>
      <c r="AC168" s="403">
        <v>1</v>
      </c>
      <c r="AD168" s="405">
        <v>3</v>
      </c>
      <c r="AE168" s="403"/>
      <c r="AF168" s="405">
        <v>1</v>
      </c>
      <c r="AG168" s="403">
        <v>1</v>
      </c>
      <c r="AH168" s="405">
        <v>2</v>
      </c>
      <c r="AI168" s="403">
        <v>3</v>
      </c>
      <c r="AJ168" s="405">
        <v>5</v>
      </c>
      <c r="AK168" s="403">
        <v>1</v>
      </c>
      <c r="AL168" s="405">
        <v>3</v>
      </c>
      <c r="AM168" s="403">
        <v>2</v>
      </c>
      <c r="AN168" s="405">
        <v>3</v>
      </c>
      <c r="AO168" s="406">
        <v>11</v>
      </c>
      <c r="AP168" s="636">
        <v>13</v>
      </c>
      <c r="AQ168" s="637">
        <v>25</v>
      </c>
      <c r="AR168" s="410"/>
      <c r="AS168" s="404">
        <v>27</v>
      </c>
      <c r="AT168" s="568"/>
      <c r="CA168" s="366" t="str">
        <f t="shared" si="10"/>
        <v/>
      </c>
      <c r="CG168" s="366">
        <f t="shared" si="11"/>
        <v>0</v>
      </c>
    </row>
    <row r="169" spans="1:85" x14ac:dyDescent="0.2">
      <c r="A169" s="638" t="s">
        <v>98</v>
      </c>
      <c r="B169" s="505">
        <f t="shared" ref="B169:AS169" si="12">SUM(B170:B174)</f>
        <v>139</v>
      </c>
      <c r="C169" s="506">
        <f t="shared" si="12"/>
        <v>67</v>
      </c>
      <c r="D169" s="611">
        <f t="shared" si="12"/>
        <v>72</v>
      </c>
      <c r="E169" s="639">
        <f t="shared" si="12"/>
        <v>6</v>
      </c>
      <c r="F169" s="640">
        <f t="shared" si="12"/>
        <v>3</v>
      </c>
      <c r="G169" s="640">
        <f t="shared" si="12"/>
        <v>3</v>
      </c>
      <c r="H169" s="427">
        <f t="shared" si="12"/>
        <v>3</v>
      </c>
      <c r="I169" s="425">
        <f t="shared" si="12"/>
        <v>1</v>
      </c>
      <c r="J169" s="427">
        <f t="shared" si="12"/>
        <v>0</v>
      </c>
      <c r="K169" s="425">
        <f t="shared" si="12"/>
        <v>0</v>
      </c>
      <c r="L169" s="427">
        <f t="shared" si="12"/>
        <v>1</v>
      </c>
      <c r="M169" s="425">
        <f t="shared" si="12"/>
        <v>2</v>
      </c>
      <c r="N169" s="427">
        <f t="shared" si="12"/>
        <v>4</v>
      </c>
      <c r="O169" s="425">
        <f t="shared" si="12"/>
        <v>2</v>
      </c>
      <c r="P169" s="427">
        <f t="shared" si="12"/>
        <v>2</v>
      </c>
      <c r="Q169" s="425">
        <f t="shared" si="12"/>
        <v>0</v>
      </c>
      <c r="R169" s="427">
        <f t="shared" si="12"/>
        <v>0</v>
      </c>
      <c r="S169" s="425">
        <f t="shared" si="12"/>
        <v>1</v>
      </c>
      <c r="T169" s="427">
        <f t="shared" si="12"/>
        <v>0</v>
      </c>
      <c r="U169" s="425">
        <f t="shared" si="12"/>
        <v>1</v>
      </c>
      <c r="V169" s="427">
        <f t="shared" si="12"/>
        <v>1</v>
      </c>
      <c r="W169" s="425">
        <f t="shared" si="12"/>
        <v>0</v>
      </c>
      <c r="X169" s="427">
        <f t="shared" si="12"/>
        <v>2</v>
      </c>
      <c r="Y169" s="425">
        <f t="shared" si="12"/>
        <v>5</v>
      </c>
      <c r="Z169" s="427">
        <f t="shared" si="12"/>
        <v>1</v>
      </c>
      <c r="AA169" s="425">
        <f t="shared" si="12"/>
        <v>2</v>
      </c>
      <c r="AB169" s="427">
        <f t="shared" si="12"/>
        <v>3</v>
      </c>
      <c r="AC169" s="425">
        <f t="shared" si="12"/>
        <v>4</v>
      </c>
      <c r="AD169" s="427">
        <f t="shared" si="12"/>
        <v>2</v>
      </c>
      <c r="AE169" s="425">
        <f t="shared" si="12"/>
        <v>0</v>
      </c>
      <c r="AF169" s="427">
        <f t="shared" si="12"/>
        <v>9</v>
      </c>
      <c r="AG169" s="425">
        <f t="shared" si="12"/>
        <v>7</v>
      </c>
      <c r="AH169" s="427">
        <f t="shared" si="12"/>
        <v>4</v>
      </c>
      <c r="AI169" s="425">
        <f t="shared" si="12"/>
        <v>9</v>
      </c>
      <c r="AJ169" s="427">
        <f t="shared" si="12"/>
        <v>10</v>
      </c>
      <c r="AK169" s="425">
        <f t="shared" si="12"/>
        <v>8</v>
      </c>
      <c r="AL169" s="427">
        <f t="shared" si="12"/>
        <v>8</v>
      </c>
      <c r="AM169" s="425">
        <f t="shared" si="12"/>
        <v>2</v>
      </c>
      <c r="AN169" s="427">
        <f t="shared" si="12"/>
        <v>5</v>
      </c>
      <c r="AO169" s="428">
        <f t="shared" si="12"/>
        <v>14</v>
      </c>
      <c r="AP169" s="641">
        <f t="shared" si="12"/>
        <v>14</v>
      </c>
      <c r="AQ169" s="642">
        <f t="shared" si="12"/>
        <v>62</v>
      </c>
      <c r="AR169" s="379">
        <f t="shared" si="12"/>
        <v>5</v>
      </c>
      <c r="AS169" s="426">
        <f t="shared" si="12"/>
        <v>72</v>
      </c>
      <c r="AT169" s="568"/>
    </row>
    <row r="170" spans="1:85" x14ac:dyDescent="0.2">
      <c r="A170" s="384" t="s">
        <v>38</v>
      </c>
      <c r="B170" s="643">
        <f>SUM(C170+D170)</f>
        <v>131</v>
      </c>
      <c r="C170" s="643">
        <f t="shared" ref="C170:D174" si="13">SUM(E170+G170+I170+K170+M170+O170+Q170+S170+U170+W170+Y170+AA170+AC170+AE170+AG170+AI170+AK170+AM170+AO170)</f>
        <v>64</v>
      </c>
      <c r="D170" s="644">
        <f t="shared" si="13"/>
        <v>67</v>
      </c>
      <c r="E170" s="412">
        <v>6</v>
      </c>
      <c r="F170" s="388">
        <v>3</v>
      </c>
      <c r="G170" s="412">
        <v>3</v>
      </c>
      <c r="H170" s="409">
        <v>3</v>
      </c>
      <c r="I170" s="412">
        <v>1</v>
      </c>
      <c r="J170" s="409"/>
      <c r="K170" s="412"/>
      <c r="L170" s="409">
        <v>1</v>
      </c>
      <c r="M170" s="412">
        <v>2</v>
      </c>
      <c r="N170" s="409">
        <v>4</v>
      </c>
      <c r="O170" s="412">
        <v>2</v>
      </c>
      <c r="P170" s="409">
        <v>2</v>
      </c>
      <c r="Q170" s="412"/>
      <c r="R170" s="409"/>
      <c r="S170" s="412">
        <v>1</v>
      </c>
      <c r="T170" s="409"/>
      <c r="U170" s="412">
        <v>1</v>
      </c>
      <c r="V170" s="409">
        <v>1</v>
      </c>
      <c r="W170" s="412"/>
      <c r="X170" s="409">
        <v>2</v>
      </c>
      <c r="Y170" s="412">
        <v>5</v>
      </c>
      <c r="Z170" s="409">
        <v>1</v>
      </c>
      <c r="AA170" s="412">
        <v>2</v>
      </c>
      <c r="AB170" s="409">
        <v>3</v>
      </c>
      <c r="AC170" s="412">
        <v>4</v>
      </c>
      <c r="AD170" s="409">
        <v>2</v>
      </c>
      <c r="AE170" s="412"/>
      <c r="AF170" s="409">
        <v>9</v>
      </c>
      <c r="AG170" s="412">
        <v>7</v>
      </c>
      <c r="AH170" s="409">
        <v>3</v>
      </c>
      <c r="AI170" s="412">
        <v>9</v>
      </c>
      <c r="AJ170" s="409">
        <v>8</v>
      </c>
      <c r="AK170" s="412">
        <v>6</v>
      </c>
      <c r="AL170" s="409">
        <v>7</v>
      </c>
      <c r="AM170" s="412">
        <v>2</v>
      </c>
      <c r="AN170" s="409">
        <v>5</v>
      </c>
      <c r="AO170" s="434">
        <v>13</v>
      </c>
      <c r="AP170" s="645">
        <v>13</v>
      </c>
      <c r="AQ170" s="433">
        <v>62</v>
      </c>
      <c r="AR170" s="409">
        <v>5</v>
      </c>
      <c r="AS170" s="409">
        <v>64</v>
      </c>
      <c r="AT170" s="568"/>
    </row>
    <row r="171" spans="1:85" x14ac:dyDescent="0.2">
      <c r="A171" s="390" t="s">
        <v>39</v>
      </c>
      <c r="B171" s="629">
        <f>SUM(C171+D171)</f>
        <v>0</v>
      </c>
      <c r="C171" s="629">
        <f t="shared" si="13"/>
        <v>0</v>
      </c>
      <c r="D171" s="630">
        <f t="shared" si="13"/>
        <v>0</v>
      </c>
      <c r="E171" s="403"/>
      <c r="F171" s="396"/>
      <c r="G171" s="395"/>
      <c r="H171" s="413"/>
      <c r="I171" s="395"/>
      <c r="J171" s="396"/>
      <c r="K171" s="395"/>
      <c r="L171" s="396"/>
      <c r="M171" s="395"/>
      <c r="N171" s="396"/>
      <c r="O171" s="395"/>
      <c r="P171" s="396"/>
      <c r="Q171" s="395"/>
      <c r="R171" s="396"/>
      <c r="S171" s="395"/>
      <c r="T171" s="396"/>
      <c r="U171" s="395"/>
      <c r="V171" s="396"/>
      <c r="W171" s="395"/>
      <c r="X171" s="396"/>
      <c r="Y171" s="395"/>
      <c r="Z171" s="396"/>
      <c r="AA171" s="395"/>
      <c r="AB171" s="396"/>
      <c r="AC171" s="395"/>
      <c r="AD171" s="396"/>
      <c r="AE171" s="395"/>
      <c r="AF171" s="396"/>
      <c r="AG171" s="395"/>
      <c r="AH171" s="396"/>
      <c r="AI171" s="395"/>
      <c r="AJ171" s="396"/>
      <c r="AK171" s="395"/>
      <c r="AL171" s="396"/>
      <c r="AM171" s="395"/>
      <c r="AN171" s="396"/>
      <c r="AO171" s="397"/>
      <c r="AP171" s="631"/>
      <c r="AQ171" s="401"/>
      <c r="AR171" s="396"/>
      <c r="AS171" s="413"/>
      <c r="AT171" s="646"/>
    </row>
    <row r="172" spans="1:85" x14ac:dyDescent="0.2">
      <c r="A172" s="432" t="s">
        <v>40</v>
      </c>
      <c r="B172" s="629">
        <f>SUM(C172+D172)</f>
        <v>8</v>
      </c>
      <c r="C172" s="629">
        <f t="shared" si="13"/>
        <v>3</v>
      </c>
      <c r="D172" s="630">
        <f t="shared" si="13"/>
        <v>5</v>
      </c>
      <c r="E172" s="395"/>
      <c r="F172" s="405"/>
      <c r="G172" s="403"/>
      <c r="H172" s="405"/>
      <c r="I172" s="412"/>
      <c r="J172" s="409"/>
      <c r="K172" s="412"/>
      <c r="L172" s="409"/>
      <c r="M172" s="412"/>
      <c r="N172" s="409"/>
      <c r="O172" s="412"/>
      <c r="P172" s="409"/>
      <c r="Q172" s="412"/>
      <c r="R172" s="409"/>
      <c r="S172" s="412"/>
      <c r="T172" s="409"/>
      <c r="U172" s="412"/>
      <c r="V172" s="409"/>
      <c r="W172" s="412"/>
      <c r="X172" s="409"/>
      <c r="Y172" s="412"/>
      <c r="Z172" s="409"/>
      <c r="AA172" s="412"/>
      <c r="AB172" s="409"/>
      <c r="AC172" s="412"/>
      <c r="AD172" s="409"/>
      <c r="AE172" s="412"/>
      <c r="AF172" s="409"/>
      <c r="AG172" s="412"/>
      <c r="AH172" s="409">
        <v>1</v>
      </c>
      <c r="AI172" s="412"/>
      <c r="AJ172" s="409">
        <v>2</v>
      </c>
      <c r="AK172" s="412">
        <v>2</v>
      </c>
      <c r="AL172" s="409">
        <v>1</v>
      </c>
      <c r="AM172" s="412"/>
      <c r="AN172" s="409"/>
      <c r="AO172" s="434">
        <v>1</v>
      </c>
      <c r="AP172" s="645">
        <v>1</v>
      </c>
      <c r="AQ172" s="433"/>
      <c r="AR172" s="409"/>
      <c r="AS172" s="409">
        <v>8</v>
      </c>
      <c r="AT172" s="568"/>
    </row>
    <row r="173" spans="1:85" x14ac:dyDescent="0.2">
      <c r="A173" s="647" t="s">
        <v>86</v>
      </c>
      <c r="B173" s="629">
        <f>SUM(C173+D173)</f>
        <v>0</v>
      </c>
      <c r="C173" s="629">
        <f t="shared" si="13"/>
        <v>0</v>
      </c>
      <c r="D173" s="648">
        <f t="shared" si="13"/>
        <v>0</v>
      </c>
      <c r="E173" s="412"/>
      <c r="F173" s="396"/>
      <c r="G173" s="395"/>
      <c r="H173" s="396"/>
      <c r="I173" s="395"/>
      <c r="J173" s="396"/>
      <c r="K173" s="395"/>
      <c r="L173" s="396"/>
      <c r="M173" s="395"/>
      <c r="N173" s="396"/>
      <c r="O173" s="395"/>
      <c r="P173" s="396"/>
      <c r="Q173" s="395"/>
      <c r="R173" s="396"/>
      <c r="S173" s="395"/>
      <c r="T173" s="396"/>
      <c r="U173" s="395"/>
      <c r="V173" s="396"/>
      <c r="W173" s="395"/>
      <c r="X173" s="396"/>
      <c r="Y173" s="395"/>
      <c r="Z173" s="396"/>
      <c r="AA173" s="395"/>
      <c r="AB173" s="396"/>
      <c r="AC173" s="395"/>
      <c r="AD173" s="396"/>
      <c r="AE173" s="395"/>
      <c r="AF173" s="396"/>
      <c r="AG173" s="395"/>
      <c r="AH173" s="396"/>
      <c r="AI173" s="395"/>
      <c r="AJ173" s="396"/>
      <c r="AK173" s="395"/>
      <c r="AL173" s="396"/>
      <c r="AM173" s="395"/>
      <c r="AN173" s="396"/>
      <c r="AO173" s="397"/>
      <c r="AP173" s="631"/>
      <c r="AQ173" s="401"/>
      <c r="AR173" s="396"/>
      <c r="AS173" s="413"/>
      <c r="AT173" s="646"/>
    </row>
    <row r="174" spans="1:85" x14ac:dyDescent="0.2">
      <c r="A174" s="649" t="s">
        <v>13</v>
      </c>
      <c r="B174" s="650">
        <f>SUM(C174+D174)</f>
        <v>0</v>
      </c>
      <c r="C174" s="651">
        <f t="shared" si="13"/>
        <v>0</v>
      </c>
      <c r="D174" s="652">
        <f t="shared" si="13"/>
        <v>0</v>
      </c>
      <c r="E174" s="497"/>
      <c r="F174" s="422"/>
      <c r="G174" s="421"/>
      <c r="H174" s="422"/>
      <c r="I174" s="421"/>
      <c r="J174" s="422"/>
      <c r="K174" s="421"/>
      <c r="L174" s="422"/>
      <c r="M174" s="421"/>
      <c r="N174" s="422"/>
      <c r="O174" s="421"/>
      <c r="P174" s="422"/>
      <c r="Q174" s="421"/>
      <c r="R174" s="422"/>
      <c r="S174" s="421"/>
      <c r="T174" s="422"/>
      <c r="U174" s="421"/>
      <c r="V174" s="422"/>
      <c r="W174" s="421"/>
      <c r="X174" s="422"/>
      <c r="Y174" s="421"/>
      <c r="Z174" s="422"/>
      <c r="AA174" s="421"/>
      <c r="AB174" s="422"/>
      <c r="AC174" s="421"/>
      <c r="AD174" s="422"/>
      <c r="AE174" s="421"/>
      <c r="AF174" s="422"/>
      <c r="AG174" s="421"/>
      <c r="AH174" s="422"/>
      <c r="AI174" s="421"/>
      <c r="AJ174" s="422"/>
      <c r="AK174" s="421"/>
      <c r="AL174" s="422"/>
      <c r="AM174" s="421"/>
      <c r="AN174" s="422"/>
      <c r="AO174" s="423"/>
      <c r="AP174" s="620"/>
      <c r="AQ174" s="440"/>
      <c r="AR174" s="422"/>
      <c r="AS174" s="422"/>
      <c r="AT174" s="568"/>
    </row>
    <row r="175" spans="1:85" x14ac:dyDescent="0.2">
      <c r="A175" s="479" t="s">
        <v>180</v>
      </c>
      <c r="B175" s="479"/>
      <c r="C175" s="479"/>
      <c r="D175" s="479"/>
      <c r="E175" s="653"/>
      <c r="F175" s="653"/>
      <c r="G175" s="653"/>
      <c r="H175" s="653"/>
      <c r="I175" s="653"/>
      <c r="J175" s="653"/>
      <c r="K175" s="653"/>
      <c r="L175" s="653"/>
      <c r="M175" s="653"/>
      <c r="N175" s="653"/>
      <c r="O175" s="653"/>
      <c r="P175" s="653"/>
      <c r="Q175" s="653"/>
      <c r="R175" s="653"/>
      <c r="S175" s="653"/>
      <c r="T175" s="653"/>
      <c r="U175" s="653"/>
      <c r="V175" s="653"/>
      <c r="W175" s="653"/>
      <c r="X175" s="653"/>
      <c r="Y175" s="653"/>
      <c r="Z175" s="653"/>
      <c r="AA175" s="653"/>
      <c r="AB175" s="653"/>
      <c r="AC175" s="653"/>
      <c r="AD175" s="653"/>
      <c r="AE175" s="653"/>
      <c r="AF175" s="653"/>
      <c r="AG175" s="653"/>
      <c r="AH175" s="653"/>
      <c r="AI175" s="653"/>
      <c r="AJ175" s="653"/>
      <c r="AK175" s="653"/>
      <c r="AL175" s="653"/>
      <c r="AM175" s="653"/>
      <c r="AN175" s="653"/>
      <c r="AO175" s="653"/>
      <c r="AP175" s="653"/>
      <c r="AQ175" s="515"/>
      <c r="AR175" s="515"/>
      <c r="AS175" s="515"/>
      <c r="AT175" s="515"/>
      <c r="AU175" s="515"/>
    </row>
    <row r="176" spans="1:85" ht="21" customHeight="1" x14ac:dyDescent="0.2">
      <c r="A176" s="1192" t="s">
        <v>49</v>
      </c>
      <c r="B176" s="1215" t="s">
        <v>50</v>
      </c>
      <c r="C176" s="1216"/>
      <c r="D176" s="1266"/>
      <c r="E176" s="1241" t="s">
        <v>14</v>
      </c>
      <c r="F176" s="1242"/>
      <c r="G176" s="1242"/>
      <c r="H176" s="1242"/>
      <c r="I176" s="1242"/>
      <c r="J176" s="1242"/>
      <c r="K176" s="1242"/>
      <c r="L176" s="1242"/>
      <c r="M176" s="1242"/>
      <c r="N176" s="1242"/>
      <c r="O176" s="1242"/>
      <c r="P176" s="1242"/>
      <c r="Q176" s="1242"/>
      <c r="R176" s="1242"/>
      <c r="S176" s="1242"/>
      <c r="T176" s="1242"/>
      <c r="U176" s="1242"/>
      <c r="V176" s="1242"/>
      <c r="W176" s="1242"/>
      <c r="X176" s="1242"/>
      <c r="Y176" s="1242"/>
      <c r="Z176" s="1242"/>
      <c r="AA176" s="1242"/>
      <c r="AB176" s="1242"/>
      <c r="AC176" s="1242"/>
      <c r="AD176" s="1242"/>
      <c r="AE176" s="1242"/>
      <c r="AF176" s="1242"/>
      <c r="AG176" s="1242"/>
      <c r="AH176" s="1242"/>
      <c r="AI176" s="1242"/>
      <c r="AJ176" s="1242"/>
      <c r="AK176" s="1242"/>
      <c r="AL176" s="1242"/>
      <c r="AM176" s="1242"/>
      <c r="AN176" s="1242"/>
      <c r="AO176" s="1242"/>
      <c r="AP176" s="1243"/>
      <c r="AQ176" s="1226" t="s">
        <v>119</v>
      </c>
      <c r="AR176" s="1226" t="s">
        <v>87</v>
      </c>
      <c r="AS176" s="515"/>
      <c r="AT176" s="515"/>
      <c r="AU176" s="515"/>
    </row>
    <row r="177" spans="1:86" ht="21.75" customHeight="1" x14ac:dyDescent="0.2">
      <c r="A177" s="1207"/>
      <c r="B177" s="1217"/>
      <c r="C177" s="1218"/>
      <c r="D177" s="1218"/>
      <c r="E177" s="1196" t="s">
        <v>19</v>
      </c>
      <c r="F177" s="1220"/>
      <c r="G177" s="1196" t="s">
        <v>20</v>
      </c>
      <c r="H177" s="1220"/>
      <c r="I177" s="1196" t="s">
        <v>21</v>
      </c>
      <c r="J177" s="1220"/>
      <c r="K177" s="1196" t="s">
        <v>22</v>
      </c>
      <c r="L177" s="1220"/>
      <c r="M177" s="1196" t="s">
        <v>23</v>
      </c>
      <c r="N177" s="1220"/>
      <c r="O177" s="1196" t="s">
        <v>24</v>
      </c>
      <c r="P177" s="1220"/>
      <c r="Q177" s="1196" t="s">
        <v>25</v>
      </c>
      <c r="R177" s="1220"/>
      <c r="S177" s="1196" t="s">
        <v>26</v>
      </c>
      <c r="T177" s="1220"/>
      <c r="U177" s="1196" t="s">
        <v>27</v>
      </c>
      <c r="V177" s="1220"/>
      <c r="W177" s="1196" t="s">
        <v>2</v>
      </c>
      <c r="X177" s="1220"/>
      <c r="Y177" s="1196" t="s">
        <v>3</v>
      </c>
      <c r="Z177" s="1220"/>
      <c r="AA177" s="1196" t="s">
        <v>28</v>
      </c>
      <c r="AB177" s="1220"/>
      <c r="AC177" s="1196" t="s">
        <v>4</v>
      </c>
      <c r="AD177" s="1220"/>
      <c r="AE177" s="1196" t="s">
        <v>5</v>
      </c>
      <c r="AF177" s="1220"/>
      <c r="AG177" s="1196" t="s">
        <v>6</v>
      </c>
      <c r="AH177" s="1220"/>
      <c r="AI177" s="1196" t="s">
        <v>7</v>
      </c>
      <c r="AJ177" s="1220"/>
      <c r="AK177" s="1196" t="s">
        <v>8</v>
      </c>
      <c r="AL177" s="1220"/>
      <c r="AM177" s="1196" t="s">
        <v>9</v>
      </c>
      <c r="AN177" s="1220"/>
      <c r="AO177" s="1230" t="s">
        <v>10</v>
      </c>
      <c r="AP177" s="1201"/>
      <c r="AQ177" s="1229"/>
      <c r="AR177" s="1229"/>
      <c r="AS177" s="515"/>
      <c r="AT177" s="515"/>
      <c r="AU177" s="515"/>
    </row>
    <row r="178" spans="1:86" ht="13.5" customHeight="1" x14ac:dyDescent="0.2">
      <c r="A178" s="1265"/>
      <c r="B178" s="751" t="s">
        <v>94</v>
      </c>
      <c r="C178" s="750" t="s">
        <v>11</v>
      </c>
      <c r="D178" s="750" t="s">
        <v>12</v>
      </c>
      <c r="E178" s="377" t="s">
        <v>11</v>
      </c>
      <c r="F178" s="752" t="s">
        <v>12</v>
      </c>
      <c r="G178" s="377" t="s">
        <v>11</v>
      </c>
      <c r="H178" s="752" t="s">
        <v>12</v>
      </c>
      <c r="I178" s="377" t="s">
        <v>11</v>
      </c>
      <c r="J178" s="752" t="s">
        <v>12</v>
      </c>
      <c r="K178" s="377" t="s">
        <v>11</v>
      </c>
      <c r="L178" s="752" t="s">
        <v>12</v>
      </c>
      <c r="M178" s="377" t="s">
        <v>11</v>
      </c>
      <c r="N178" s="752" t="s">
        <v>12</v>
      </c>
      <c r="O178" s="377" t="s">
        <v>11</v>
      </c>
      <c r="P178" s="752" t="s">
        <v>12</v>
      </c>
      <c r="Q178" s="377" t="s">
        <v>11</v>
      </c>
      <c r="R178" s="752" t="s">
        <v>12</v>
      </c>
      <c r="S178" s="377" t="s">
        <v>11</v>
      </c>
      <c r="T178" s="752" t="s">
        <v>12</v>
      </c>
      <c r="U178" s="377" t="s">
        <v>11</v>
      </c>
      <c r="V178" s="752" t="s">
        <v>12</v>
      </c>
      <c r="W178" s="377" t="s">
        <v>11</v>
      </c>
      <c r="X178" s="752" t="s">
        <v>12</v>
      </c>
      <c r="Y178" s="377" t="s">
        <v>11</v>
      </c>
      <c r="Z178" s="752" t="s">
        <v>12</v>
      </c>
      <c r="AA178" s="377" t="s">
        <v>11</v>
      </c>
      <c r="AB178" s="752" t="s">
        <v>12</v>
      </c>
      <c r="AC178" s="377" t="s">
        <v>11</v>
      </c>
      <c r="AD178" s="752" t="s">
        <v>12</v>
      </c>
      <c r="AE178" s="377" t="s">
        <v>11</v>
      </c>
      <c r="AF178" s="752" t="s">
        <v>12</v>
      </c>
      <c r="AG178" s="377" t="s">
        <v>11</v>
      </c>
      <c r="AH178" s="752" t="s">
        <v>12</v>
      </c>
      <c r="AI178" s="377" t="s">
        <v>11</v>
      </c>
      <c r="AJ178" s="752" t="s">
        <v>12</v>
      </c>
      <c r="AK178" s="377" t="s">
        <v>11</v>
      </c>
      <c r="AL178" s="752" t="s">
        <v>12</v>
      </c>
      <c r="AM178" s="377" t="s">
        <v>11</v>
      </c>
      <c r="AN178" s="752" t="s">
        <v>12</v>
      </c>
      <c r="AO178" s="377" t="s">
        <v>11</v>
      </c>
      <c r="AP178" s="752" t="s">
        <v>12</v>
      </c>
      <c r="AQ178" s="1244"/>
      <c r="AR178" s="1244"/>
      <c r="AS178" s="655"/>
      <c r="AT178" s="515"/>
    </row>
    <row r="179" spans="1:86" x14ac:dyDescent="0.2">
      <c r="A179" s="437" t="s">
        <v>52</v>
      </c>
      <c r="B179" s="643">
        <f>SUM(C179+D179)</f>
        <v>109</v>
      </c>
      <c r="C179" s="643">
        <f t="shared" ref="C179:D183" si="14">SUM(E179+G179+I179+K179+M179+O179+Q179+S179+U179+W179+Y179+AA179+AC179+AE179+AG179+AI179+AK179+AM179+AO179)</f>
        <v>41</v>
      </c>
      <c r="D179" s="644">
        <f t="shared" si="14"/>
        <v>68</v>
      </c>
      <c r="E179" s="386"/>
      <c r="F179" s="387"/>
      <c r="G179" s="386"/>
      <c r="H179" s="388"/>
      <c r="I179" s="386"/>
      <c r="J179" s="388"/>
      <c r="K179" s="386">
        <v>1</v>
      </c>
      <c r="L179" s="388"/>
      <c r="M179" s="386"/>
      <c r="N179" s="388">
        <v>3</v>
      </c>
      <c r="O179" s="386">
        <v>2</v>
      </c>
      <c r="P179" s="388">
        <v>4</v>
      </c>
      <c r="Q179" s="386">
        <v>1</v>
      </c>
      <c r="R179" s="388">
        <v>3</v>
      </c>
      <c r="S179" s="386">
        <v>4</v>
      </c>
      <c r="T179" s="388">
        <v>1</v>
      </c>
      <c r="U179" s="386"/>
      <c r="V179" s="388">
        <v>1</v>
      </c>
      <c r="W179" s="386"/>
      <c r="X179" s="388">
        <v>3</v>
      </c>
      <c r="Y179" s="389"/>
      <c r="Z179" s="388"/>
      <c r="AA179" s="389">
        <v>2</v>
      </c>
      <c r="AB179" s="388">
        <v>3</v>
      </c>
      <c r="AC179" s="389">
        <v>4</v>
      </c>
      <c r="AD179" s="388">
        <v>5</v>
      </c>
      <c r="AE179" s="389">
        <v>4</v>
      </c>
      <c r="AF179" s="388">
        <v>11</v>
      </c>
      <c r="AG179" s="389">
        <v>2</v>
      </c>
      <c r="AH179" s="388">
        <v>4</v>
      </c>
      <c r="AI179" s="389">
        <v>6</v>
      </c>
      <c r="AJ179" s="388">
        <v>10</v>
      </c>
      <c r="AK179" s="389">
        <v>2</v>
      </c>
      <c r="AL179" s="388">
        <v>6</v>
      </c>
      <c r="AM179" s="389">
        <v>4</v>
      </c>
      <c r="AN179" s="388">
        <v>4</v>
      </c>
      <c r="AO179" s="389">
        <v>9</v>
      </c>
      <c r="AP179" s="388">
        <v>10</v>
      </c>
      <c r="AQ179" s="656">
        <v>109</v>
      </c>
      <c r="AR179" s="657">
        <v>147</v>
      </c>
      <c r="AS179" s="658" t="s">
        <v>120</v>
      </c>
      <c r="AT179" s="515"/>
      <c r="CA179" s="366" t="str">
        <f>IF(B179=0,"",IF(AQ179="",IF(B179="",""," No olvide escribir la columna Beneficiarios."),""))</f>
        <v/>
      </c>
      <c r="CB179" s="366" t="str">
        <f>IF(B179&lt;AQ179," El número de Beneficiarios NO puede ser mayor que el Total.","")</f>
        <v/>
      </c>
      <c r="CG179" s="366">
        <f>IF(B179&lt;AQ179,1,0)</f>
        <v>0</v>
      </c>
      <c r="CH179" s="366">
        <f>IF(B179=0,"",IF(AQ179="",IF(B179="","",1),0))</f>
        <v>0</v>
      </c>
    </row>
    <row r="180" spans="1:86" x14ac:dyDescent="0.2">
      <c r="A180" s="437" t="s">
        <v>53</v>
      </c>
      <c r="B180" s="629">
        <f>SUM(C180+D180)</f>
        <v>0</v>
      </c>
      <c r="C180" s="629">
        <f t="shared" si="14"/>
        <v>0</v>
      </c>
      <c r="D180" s="630">
        <f t="shared" si="14"/>
        <v>0</v>
      </c>
      <c r="E180" s="395"/>
      <c r="F180" s="401"/>
      <c r="G180" s="395"/>
      <c r="H180" s="396"/>
      <c r="I180" s="395"/>
      <c r="J180" s="396"/>
      <c r="K180" s="395"/>
      <c r="L180" s="396"/>
      <c r="M180" s="395"/>
      <c r="N180" s="396"/>
      <c r="O180" s="395"/>
      <c r="P180" s="396"/>
      <c r="Q180" s="395"/>
      <c r="R180" s="396"/>
      <c r="S180" s="395"/>
      <c r="T180" s="396"/>
      <c r="U180" s="395"/>
      <c r="V180" s="396"/>
      <c r="W180" s="395"/>
      <c r="X180" s="396"/>
      <c r="Y180" s="397"/>
      <c r="Z180" s="396"/>
      <c r="AA180" s="397"/>
      <c r="AB180" s="396"/>
      <c r="AC180" s="397"/>
      <c r="AD180" s="396"/>
      <c r="AE180" s="397"/>
      <c r="AF180" s="396"/>
      <c r="AG180" s="397"/>
      <c r="AH180" s="396"/>
      <c r="AI180" s="397"/>
      <c r="AJ180" s="396"/>
      <c r="AK180" s="397"/>
      <c r="AL180" s="396"/>
      <c r="AM180" s="397"/>
      <c r="AN180" s="396"/>
      <c r="AO180" s="397"/>
      <c r="AP180" s="396"/>
      <c r="AQ180" s="656"/>
      <c r="AR180" s="659"/>
      <c r="AS180" s="658" t="s">
        <v>120</v>
      </c>
      <c r="AT180" s="515"/>
      <c r="CA180" s="366" t="str">
        <f>IF(B180=0,"",IF(AQ180="",IF(B180="",""," No olvide escribir la columna Beneficiarios."),""))</f>
        <v/>
      </c>
      <c r="CB180" s="366" t="str">
        <f>IF(B180&lt;AQ180," El número de Beneficiarios NO puede ser mayor que el Total.","")</f>
        <v/>
      </c>
      <c r="CG180" s="366">
        <f>IF(B180&lt;AQ180,1,0)</f>
        <v>0</v>
      </c>
      <c r="CH180" s="366" t="str">
        <f>IF(B180=0,"",IF(AQ180="",IF(B180="","",1),0))</f>
        <v/>
      </c>
    </row>
    <row r="181" spans="1:86" x14ac:dyDescent="0.2">
      <c r="A181" s="437" t="s">
        <v>54</v>
      </c>
      <c r="B181" s="629">
        <f>SUM(C181+D181)</f>
        <v>0</v>
      </c>
      <c r="C181" s="629">
        <f t="shared" si="14"/>
        <v>0</v>
      </c>
      <c r="D181" s="630">
        <f t="shared" si="14"/>
        <v>0</v>
      </c>
      <c r="E181" s="395"/>
      <c r="F181" s="401"/>
      <c r="G181" s="395"/>
      <c r="H181" s="396"/>
      <c r="I181" s="395"/>
      <c r="J181" s="396"/>
      <c r="K181" s="395"/>
      <c r="L181" s="396"/>
      <c r="M181" s="395"/>
      <c r="N181" s="396"/>
      <c r="O181" s="395"/>
      <c r="P181" s="396"/>
      <c r="Q181" s="395"/>
      <c r="R181" s="396"/>
      <c r="S181" s="395"/>
      <c r="T181" s="396"/>
      <c r="U181" s="395"/>
      <c r="V181" s="396"/>
      <c r="W181" s="395"/>
      <c r="X181" s="396"/>
      <c r="Y181" s="397"/>
      <c r="Z181" s="396"/>
      <c r="AA181" s="397"/>
      <c r="AB181" s="396"/>
      <c r="AC181" s="397"/>
      <c r="AD181" s="396"/>
      <c r="AE181" s="397"/>
      <c r="AF181" s="396"/>
      <c r="AG181" s="397"/>
      <c r="AH181" s="396"/>
      <c r="AI181" s="397"/>
      <c r="AJ181" s="396"/>
      <c r="AK181" s="397"/>
      <c r="AL181" s="396"/>
      <c r="AM181" s="397"/>
      <c r="AN181" s="396"/>
      <c r="AO181" s="397"/>
      <c r="AP181" s="396"/>
      <c r="AQ181" s="656"/>
      <c r="AR181" s="659"/>
      <c r="AS181" s="658" t="s">
        <v>120</v>
      </c>
      <c r="AT181" s="515"/>
      <c r="CA181" s="366" t="str">
        <f>IF(B181=0,"",IF(AQ181="",IF(B181="",""," No olvide escribir la columna Beneficiarios."),""))</f>
        <v/>
      </c>
      <c r="CB181" s="366" t="str">
        <f>IF(B181&lt;AQ181," El número de Beneficiarios NO puede ser mayor que el Total.","")</f>
        <v/>
      </c>
      <c r="CG181" s="366">
        <f>IF(B181&lt;AQ181,1,0)</f>
        <v>0</v>
      </c>
      <c r="CH181" s="366" t="str">
        <f>IF(B181=0,"",IF(AQ181="",IF(B181="","",1),0))</f>
        <v/>
      </c>
    </row>
    <row r="182" spans="1:86" x14ac:dyDescent="0.2">
      <c r="A182" s="660" t="s">
        <v>55</v>
      </c>
      <c r="B182" s="629">
        <f>SUM(C182+D182)</f>
        <v>0</v>
      </c>
      <c r="C182" s="629">
        <f t="shared" si="14"/>
        <v>0</v>
      </c>
      <c r="D182" s="648">
        <f t="shared" si="14"/>
        <v>0</v>
      </c>
      <c r="E182" s="395"/>
      <c r="F182" s="401"/>
      <c r="G182" s="395"/>
      <c r="H182" s="396"/>
      <c r="I182" s="395"/>
      <c r="J182" s="396"/>
      <c r="K182" s="395"/>
      <c r="L182" s="396"/>
      <c r="M182" s="395"/>
      <c r="N182" s="396"/>
      <c r="O182" s="395"/>
      <c r="P182" s="396"/>
      <c r="Q182" s="395"/>
      <c r="R182" s="396"/>
      <c r="S182" s="395"/>
      <c r="T182" s="396"/>
      <c r="U182" s="395"/>
      <c r="V182" s="396"/>
      <c r="W182" s="395"/>
      <c r="X182" s="396"/>
      <c r="Y182" s="397"/>
      <c r="Z182" s="396"/>
      <c r="AA182" s="397"/>
      <c r="AB182" s="396"/>
      <c r="AC182" s="397"/>
      <c r="AD182" s="396"/>
      <c r="AE182" s="397"/>
      <c r="AF182" s="396"/>
      <c r="AG182" s="397"/>
      <c r="AH182" s="396"/>
      <c r="AI182" s="397"/>
      <c r="AJ182" s="396"/>
      <c r="AK182" s="397"/>
      <c r="AL182" s="396"/>
      <c r="AM182" s="397"/>
      <c r="AN182" s="396"/>
      <c r="AO182" s="397"/>
      <c r="AP182" s="396"/>
      <c r="AQ182" s="656"/>
      <c r="AR182" s="659"/>
      <c r="AS182" s="658" t="s">
        <v>120</v>
      </c>
      <c r="AT182" s="515"/>
      <c r="CA182" s="366" t="str">
        <f>IF(B182=0,"",IF(AQ182="",IF(B182="",""," No olvide escribir la columna Beneficiarios."),""))</f>
        <v/>
      </c>
      <c r="CB182" s="366" t="str">
        <f>IF(B182&lt;AQ182," El número de Beneficiarios NO puede ser mayor que el Total.","")</f>
        <v/>
      </c>
      <c r="CG182" s="366">
        <f>IF(B182&lt;AQ182,1,0)</f>
        <v>0</v>
      </c>
      <c r="CH182" s="366" t="str">
        <f>IF(B182=0,"",IF(AQ182="",IF(B182="","",1),0))</f>
        <v/>
      </c>
    </row>
    <row r="183" spans="1:86" x14ac:dyDescent="0.2">
      <c r="A183" s="661" t="s">
        <v>60</v>
      </c>
      <c r="B183" s="650">
        <f>SUM(C183+D183)</f>
        <v>0</v>
      </c>
      <c r="C183" s="651">
        <f t="shared" si="14"/>
        <v>0</v>
      </c>
      <c r="D183" s="652">
        <f t="shared" si="14"/>
        <v>0</v>
      </c>
      <c r="E183" s="497"/>
      <c r="F183" s="498"/>
      <c r="G183" s="497"/>
      <c r="H183" s="499"/>
      <c r="I183" s="497"/>
      <c r="J183" s="499"/>
      <c r="K183" s="497"/>
      <c r="L183" s="499"/>
      <c r="M183" s="497"/>
      <c r="N183" s="499"/>
      <c r="O183" s="497"/>
      <c r="P183" s="499"/>
      <c r="Q183" s="497"/>
      <c r="R183" s="499"/>
      <c r="S183" s="497"/>
      <c r="T183" s="499"/>
      <c r="U183" s="497"/>
      <c r="V183" s="499"/>
      <c r="W183" s="497"/>
      <c r="X183" s="499"/>
      <c r="Y183" s="500"/>
      <c r="Z183" s="499"/>
      <c r="AA183" s="500"/>
      <c r="AB183" s="499"/>
      <c r="AC183" s="500"/>
      <c r="AD183" s="499"/>
      <c r="AE183" s="500"/>
      <c r="AF183" s="499"/>
      <c r="AG183" s="500"/>
      <c r="AH183" s="499"/>
      <c r="AI183" s="500"/>
      <c r="AJ183" s="499"/>
      <c r="AK183" s="500"/>
      <c r="AL183" s="499"/>
      <c r="AM183" s="500"/>
      <c r="AN183" s="499"/>
      <c r="AO183" s="500"/>
      <c r="AP183" s="499"/>
      <c r="AQ183" s="662"/>
      <c r="AR183" s="663"/>
      <c r="AS183" s="658" t="s">
        <v>120</v>
      </c>
      <c r="AT183" s="515"/>
      <c r="CA183" s="366" t="str">
        <f>IF(B183=0,"",IF(AQ183="",IF(B183="",""," No olvide escribir la columna Beneficiarios."),""))</f>
        <v/>
      </c>
      <c r="CB183" s="366" t="str">
        <f>IF(B183&lt;AQ183," El número de Beneficiarios NO puede ser mayor que el Total.","")</f>
        <v/>
      </c>
      <c r="CG183" s="366">
        <f>IF(B183&lt;AQ183,1,0)</f>
        <v>0</v>
      </c>
      <c r="CH183" s="366" t="str">
        <f>IF(B183=0,"",IF(AQ183="",IF(B183="","",1),0))</f>
        <v/>
      </c>
    </row>
    <row r="184" spans="1:86" x14ac:dyDescent="0.2">
      <c r="A184" s="610" t="s">
        <v>1</v>
      </c>
      <c r="B184" s="425">
        <f t="shared" ref="B184:AR184" si="15">SUM(B179:B183)</f>
        <v>109</v>
      </c>
      <c r="C184" s="425">
        <f t="shared" si="15"/>
        <v>41</v>
      </c>
      <c r="D184" s="425">
        <f t="shared" si="15"/>
        <v>68</v>
      </c>
      <c r="E184" s="425">
        <f t="shared" si="15"/>
        <v>0</v>
      </c>
      <c r="F184" s="426">
        <f t="shared" si="15"/>
        <v>0</v>
      </c>
      <c r="G184" s="425">
        <f t="shared" si="15"/>
        <v>0</v>
      </c>
      <c r="H184" s="427">
        <f t="shared" si="15"/>
        <v>0</v>
      </c>
      <c r="I184" s="425">
        <f t="shared" si="15"/>
        <v>0</v>
      </c>
      <c r="J184" s="427">
        <f t="shared" si="15"/>
        <v>0</v>
      </c>
      <c r="K184" s="425">
        <f t="shared" si="15"/>
        <v>1</v>
      </c>
      <c r="L184" s="427">
        <f t="shared" si="15"/>
        <v>0</v>
      </c>
      <c r="M184" s="425">
        <f t="shared" si="15"/>
        <v>0</v>
      </c>
      <c r="N184" s="427">
        <f t="shared" si="15"/>
        <v>3</v>
      </c>
      <c r="O184" s="425">
        <f t="shared" si="15"/>
        <v>2</v>
      </c>
      <c r="P184" s="427">
        <f t="shared" si="15"/>
        <v>4</v>
      </c>
      <c r="Q184" s="425">
        <f t="shared" si="15"/>
        <v>1</v>
      </c>
      <c r="R184" s="427">
        <f t="shared" si="15"/>
        <v>3</v>
      </c>
      <c r="S184" s="425">
        <f t="shared" si="15"/>
        <v>4</v>
      </c>
      <c r="T184" s="427">
        <f t="shared" si="15"/>
        <v>1</v>
      </c>
      <c r="U184" s="425">
        <f t="shared" si="15"/>
        <v>0</v>
      </c>
      <c r="V184" s="427">
        <f t="shared" si="15"/>
        <v>1</v>
      </c>
      <c r="W184" s="425">
        <f t="shared" si="15"/>
        <v>0</v>
      </c>
      <c r="X184" s="427">
        <f t="shared" si="15"/>
        <v>3</v>
      </c>
      <c r="Y184" s="425">
        <f t="shared" si="15"/>
        <v>0</v>
      </c>
      <c r="Z184" s="427">
        <f t="shared" si="15"/>
        <v>0</v>
      </c>
      <c r="AA184" s="425">
        <f t="shared" si="15"/>
        <v>2</v>
      </c>
      <c r="AB184" s="427">
        <f t="shared" si="15"/>
        <v>3</v>
      </c>
      <c r="AC184" s="425">
        <f t="shared" si="15"/>
        <v>4</v>
      </c>
      <c r="AD184" s="427">
        <f t="shared" si="15"/>
        <v>5</v>
      </c>
      <c r="AE184" s="425">
        <f t="shared" si="15"/>
        <v>4</v>
      </c>
      <c r="AF184" s="427">
        <f t="shared" si="15"/>
        <v>11</v>
      </c>
      <c r="AG184" s="425">
        <f t="shared" si="15"/>
        <v>2</v>
      </c>
      <c r="AH184" s="427">
        <f t="shared" si="15"/>
        <v>4</v>
      </c>
      <c r="AI184" s="425">
        <f t="shared" si="15"/>
        <v>6</v>
      </c>
      <c r="AJ184" s="427">
        <f t="shared" si="15"/>
        <v>10</v>
      </c>
      <c r="AK184" s="425">
        <f t="shared" si="15"/>
        <v>2</v>
      </c>
      <c r="AL184" s="427">
        <f t="shared" si="15"/>
        <v>6</v>
      </c>
      <c r="AM184" s="425">
        <f t="shared" si="15"/>
        <v>4</v>
      </c>
      <c r="AN184" s="427">
        <f t="shared" si="15"/>
        <v>4</v>
      </c>
      <c r="AO184" s="428">
        <f t="shared" si="15"/>
        <v>9</v>
      </c>
      <c r="AP184" s="427">
        <f t="shared" si="15"/>
        <v>10</v>
      </c>
      <c r="AQ184" s="642">
        <f t="shared" si="15"/>
        <v>109</v>
      </c>
      <c r="AR184" s="664">
        <f t="shared" si="15"/>
        <v>147</v>
      </c>
      <c r="AS184" s="658"/>
      <c r="AT184" s="515"/>
    </row>
    <row r="185" spans="1:86" x14ac:dyDescent="0.2">
      <c r="A185" s="665" t="s">
        <v>181</v>
      </c>
      <c r="B185" s="373"/>
    </row>
    <row r="186" spans="1:86" x14ac:dyDescent="0.2">
      <c r="A186" s="751" t="s">
        <v>49</v>
      </c>
      <c r="B186" s="666" t="s">
        <v>50</v>
      </c>
      <c r="C186" s="366"/>
    </row>
    <row r="187" spans="1:86" x14ac:dyDescent="0.2">
      <c r="A187" s="516" t="s">
        <v>52</v>
      </c>
      <c r="B187" s="565">
        <v>276</v>
      </c>
      <c r="C187" s="366"/>
    </row>
    <row r="188" spans="1:86" x14ac:dyDescent="0.2">
      <c r="A188" s="437" t="s">
        <v>53</v>
      </c>
      <c r="B188" s="407"/>
      <c r="C188" s="366"/>
    </row>
    <row r="189" spans="1:86" x14ac:dyDescent="0.2">
      <c r="A189" s="437" t="s">
        <v>54</v>
      </c>
      <c r="B189" s="407"/>
      <c r="C189" s="366"/>
    </row>
    <row r="190" spans="1:86" x14ac:dyDescent="0.2">
      <c r="A190" s="494" t="s">
        <v>55</v>
      </c>
      <c r="B190" s="424"/>
      <c r="C190" s="366"/>
    </row>
    <row r="191" spans="1:86" x14ac:dyDescent="0.2">
      <c r="A191" s="610" t="s">
        <v>1</v>
      </c>
      <c r="B191" s="416">
        <f>SUM(B187:B190)</f>
        <v>276</v>
      </c>
      <c r="C191" s="366"/>
    </row>
    <row r="192" spans="1:86" x14ac:dyDescent="0.2">
      <c r="A192" s="514" t="s">
        <v>182</v>
      </c>
      <c r="B192" s="514"/>
      <c r="C192" s="366"/>
    </row>
    <row r="193" spans="1:3" x14ac:dyDescent="0.2">
      <c r="A193" s="751" t="s">
        <v>49</v>
      </c>
      <c r="B193" s="444" t="s">
        <v>50</v>
      </c>
      <c r="C193" s="366"/>
    </row>
    <row r="194" spans="1:3" x14ac:dyDescent="0.2">
      <c r="A194" s="516" t="s">
        <v>52</v>
      </c>
      <c r="B194" s="517">
        <v>1083</v>
      </c>
      <c r="C194" s="366"/>
    </row>
    <row r="195" spans="1:3" x14ac:dyDescent="0.2">
      <c r="A195" s="437" t="s">
        <v>53</v>
      </c>
      <c r="B195" s="407"/>
      <c r="C195" s="366"/>
    </row>
    <row r="196" spans="1:3" x14ac:dyDescent="0.2">
      <c r="A196" s="437" t="s">
        <v>54</v>
      </c>
      <c r="B196" s="407"/>
      <c r="C196" s="366"/>
    </row>
    <row r="197" spans="1:3" x14ac:dyDescent="0.2">
      <c r="A197" s="494" t="s">
        <v>55</v>
      </c>
      <c r="B197" s="424"/>
      <c r="C197" s="366"/>
    </row>
    <row r="198" spans="1:3" x14ac:dyDescent="0.2">
      <c r="A198" s="610" t="s">
        <v>1</v>
      </c>
      <c r="B198" s="416">
        <f>SUM(B194:B197)</f>
        <v>1083</v>
      </c>
      <c r="C198" s="366"/>
    </row>
    <row r="199" spans="1:3" x14ac:dyDescent="0.2">
      <c r="A199" s="371" t="s">
        <v>183</v>
      </c>
      <c r="B199" s="609"/>
      <c r="C199" s="366"/>
    </row>
    <row r="200" spans="1:3" x14ac:dyDescent="0.2">
      <c r="A200" s="667" t="s">
        <v>88</v>
      </c>
      <c r="B200" s="444" t="s">
        <v>50</v>
      </c>
      <c r="C200" s="366"/>
    </row>
    <row r="201" spans="1:3" x14ac:dyDescent="0.2">
      <c r="A201" s="668" t="s">
        <v>89</v>
      </c>
      <c r="B201" s="517"/>
      <c r="C201" s="366"/>
    </row>
    <row r="202" spans="1:3" x14ac:dyDescent="0.2">
      <c r="A202" s="669" t="s">
        <v>90</v>
      </c>
      <c r="B202" s="407"/>
      <c r="C202" s="366"/>
    </row>
    <row r="203" spans="1:3" x14ac:dyDescent="0.2">
      <c r="A203" s="670" t="s">
        <v>91</v>
      </c>
      <c r="B203" s="424"/>
      <c r="C203" s="366"/>
    </row>
    <row r="204" spans="1:3" x14ac:dyDescent="0.2">
      <c r="A204" s="671" t="s">
        <v>184</v>
      </c>
      <c r="B204" s="441"/>
      <c r="C204" s="366"/>
    </row>
    <row r="205" spans="1:3" x14ac:dyDescent="0.2">
      <c r="A205" s="749" t="s">
        <v>56</v>
      </c>
      <c r="B205" s="444" t="s">
        <v>1</v>
      </c>
      <c r="C205" s="366"/>
    </row>
    <row r="206" spans="1:3" x14ac:dyDescent="0.2">
      <c r="A206" s="672" t="s">
        <v>124</v>
      </c>
      <c r="B206" s="565">
        <v>381</v>
      </c>
      <c r="C206" s="366"/>
    </row>
    <row r="207" spans="1:3" x14ac:dyDescent="0.2">
      <c r="A207" s="673" t="s">
        <v>135</v>
      </c>
      <c r="B207" s="517"/>
      <c r="C207" s="366"/>
    </row>
    <row r="208" spans="1:3" x14ac:dyDescent="0.2">
      <c r="A208" s="528" t="s">
        <v>125</v>
      </c>
      <c r="B208" s="407">
        <v>1004</v>
      </c>
      <c r="C208" s="366"/>
    </row>
    <row r="209" spans="1:3" x14ac:dyDescent="0.2">
      <c r="A209" s="528" t="s">
        <v>185</v>
      </c>
      <c r="B209" s="407">
        <v>56</v>
      </c>
      <c r="C209" s="366"/>
    </row>
    <row r="210" spans="1:3" x14ac:dyDescent="0.2">
      <c r="A210" s="674" t="s">
        <v>186</v>
      </c>
      <c r="B210" s="407">
        <v>2643</v>
      </c>
      <c r="C210" s="366"/>
    </row>
    <row r="211" spans="1:3" x14ac:dyDescent="0.2">
      <c r="A211" s="528" t="s">
        <v>187</v>
      </c>
      <c r="B211" s="407"/>
      <c r="C211" s="366"/>
    </row>
    <row r="212" spans="1:3" x14ac:dyDescent="0.2">
      <c r="A212" s="528" t="s">
        <v>188</v>
      </c>
      <c r="B212" s="407"/>
      <c r="C212" s="366"/>
    </row>
    <row r="213" spans="1:3" x14ac:dyDescent="0.2">
      <c r="A213" s="528" t="s">
        <v>189</v>
      </c>
      <c r="B213" s="407"/>
      <c r="C213" s="366"/>
    </row>
    <row r="214" spans="1:3" x14ac:dyDescent="0.2">
      <c r="A214" s="528" t="s">
        <v>190</v>
      </c>
      <c r="B214" s="407"/>
      <c r="C214" s="366"/>
    </row>
    <row r="215" spans="1:3" x14ac:dyDescent="0.2">
      <c r="A215" s="675" t="s">
        <v>127</v>
      </c>
      <c r="B215" s="407">
        <v>1187</v>
      </c>
      <c r="C215" s="366"/>
    </row>
    <row r="216" spans="1:3" x14ac:dyDescent="0.2">
      <c r="A216" s="674" t="s">
        <v>191</v>
      </c>
      <c r="B216" s="407"/>
      <c r="C216" s="366"/>
    </row>
    <row r="217" spans="1:3" x14ac:dyDescent="0.2">
      <c r="A217" s="674" t="s">
        <v>192</v>
      </c>
      <c r="B217" s="407"/>
      <c r="C217" s="366"/>
    </row>
    <row r="218" spans="1:3" x14ac:dyDescent="0.2">
      <c r="A218" s="528" t="s">
        <v>193</v>
      </c>
      <c r="B218" s="407"/>
      <c r="C218" s="366"/>
    </row>
    <row r="219" spans="1:3" x14ac:dyDescent="0.2">
      <c r="A219" s="675" t="s">
        <v>194</v>
      </c>
      <c r="B219" s="407"/>
      <c r="C219" s="366"/>
    </row>
    <row r="220" spans="1:3" ht="21.75" x14ac:dyDescent="0.2">
      <c r="A220" s="674" t="s">
        <v>195</v>
      </c>
      <c r="B220" s="407"/>
      <c r="C220" s="366"/>
    </row>
    <row r="221" spans="1:3" x14ac:dyDescent="0.2">
      <c r="A221" s="675" t="s">
        <v>196</v>
      </c>
      <c r="B221" s="407"/>
      <c r="C221" s="366"/>
    </row>
    <row r="222" spans="1:3" x14ac:dyDescent="0.2">
      <c r="A222" s="676" t="s">
        <v>197</v>
      </c>
      <c r="B222" s="407"/>
      <c r="C222" s="366"/>
    </row>
    <row r="223" spans="1:3" x14ac:dyDescent="0.2">
      <c r="A223" s="528" t="s">
        <v>129</v>
      </c>
      <c r="B223" s="407"/>
      <c r="C223" s="366"/>
    </row>
    <row r="224" spans="1:3" ht="21.75" x14ac:dyDescent="0.2">
      <c r="A224" s="674" t="s">
        <v>198</v>
      </c>
      <c r="B224" s="407"/>
      <c r="C224" s="366"/>
    </row>
    <row r="225" spans="1:3" x14ac:dyDescent="0.2">
      <c r="A225" s="528" t="s">
        <v>199</v>
      </c>
      <c r="B225" s="407"/>
      <c r="C225" s="366"/>
    </row>
    <row r="226" spans="1:3" x14ac:dyDescent="0.2">
      <c r="A226" s="674" t="s">
        <v>200</v>
      </c>
      <c r="B226" s="407"/>
      <c r="C226" s="366"/>
    </row>
    <row r="227" spans="1:3" x14ac:dyDescent="0.2">
      <c r="A227" s="528" t="s">
        <v>132</v>
      </c>
      <c r="B227" s="407"/>
      <c r="C227" s="366"/>
    </row>
    <row r="228" spans="1:3" x14ac:dyDescent="0.2">
      <c r="A228" s="528" t="s">
        <v>133</v>
      </c>
      <c r="B228" s="407"/>
      <c r="C228" s="366"/>
    </row>
    <row r="229" spans="1:3" x14ac:dyDescent="0.2">
      <c r="A229" s="675" t="s">
        <v>201</v>
      </c>
      <c r="B229" s="407"/>
      <c r="C229" s="366"/>
    </row>
    <row r="230" spans="1:3" x14ac:dyDescent="0.2">
      <c r="A230" s="677" t="s">
        <v>202</v>
      </c>
      <c r="B230" s="424"/>
      <c r="C230" s="366"/>
    </row>
    <row r="231" spans="1:3" x14ac:dyDescent="0.2">
      <c r="A231" s="610" t="s">
        <v>1</v>
      </c>
      <c r="B231" s="416">
        <f>SUM(B206:B230)</f>
        <v>5271</v>
      </c>
      <c r="C231" s="366"/>
    </row>
    <row r="295" spans="1:2" x14ac:dyDescent="0.2">
      <c r="A295" s="678">
        <f>SUM(B13:B27,D30,B60,B67,B74,B92:E92,B100:E100,B108:E108,C112:C113,D117:D118,B122:B124,B150,B170:B174,B184,B191,B198,B231,C128:J144,B169:AS169,D31:D50,B201:B203,B151,B152:B168)</f>
        <v>7946</v>
      </c>
      <c r="B295" s="678">
        <f>SUM(CG6:CT241)</f>
        <v>0</v>
      </c>
    </row>
  </sheetData>
  <mergeCells count="158">
    <mergeCell ref="B147:D148"/>
    <mergeCell ref="E147:AP147"/>
    <mergeCell ref="AQ147:AS147"/>
    <mergeCell ref="AO177:AP177"/>
    <mergeCell ref="AE177:AF177"/>
    <mergeCell ref="AG177:AH177"/>
    <mergeCell ref="AI177:AJ177"/>
    <mergeCell ref="AK177:AL177"/>
    <mergeCell ref="AM177:AN177"/>
    <mergeCell ref="U177:V177"/>
    <mergeCell ref="W177:X177"/>
    <mergeCell ref="Y177:Z177"/>
    <mergeCell ref="AA177:AB177"/>
    <mergeCell ref="AC177:AD177"/>
    <mergeCell ref="O148:P148"/>
    <mergeCell ref="Q148:R148"/>
    <mergeCell ref="S148:T148"/>
    <mergeCell ref="U148:V148"/>
    <mergeCell ref="AO148:AP148"/>
    <mergeCell ref="AQ148:AQ149"/>
    <mergeCell ref="AR148:AS148"/>
    <mergeCell ref="AE148:AF148"/>
    <mergeCell ref="AG148:AH148"/>
    <mergeCell ref="AI148:AJ148"/>
    <mergeCell ref="A176:A178"/>
    <mergeCell ref="B176:D177"/>
    <mergeCell ref="E176:AP176"/>
    <mergeCell ref="AQ176:AQ178"/>
    <mergeCell ref="AR176:AR178"/>
    <mergeCell ref="E177:F177"/>
    <mergeCell ref="G177:H177"/>
    <mergeCell ref="I177:J177"/>
    <mergeCell ref="K177:L177"/>
    <mergeCell ref="M177:N177"/>
    <mergeCell ref="O177:P177"/>
    <mergeCell ref="Q177:R177"/>
    <mergeCell ref="S177:T177"/>
    <mergeCell ref="AK148:AL148"/>
    <mergeCell ref="AQ52:AQ54"/>
    <mergeCell ref="AR52:AT52"/>
    <mergeCell ref="W148:X148"/>
    <mergeCell ref="Y148:Z148"/>
    <mergeCell ref="AA148:AB148"/>
    <mergeCell ref="AC148:AD148"/>
    <mergeCell ref="L120:L121"/>
    <mergeCell ref="AR53:AR54"/>
    <mergeCell ref="AS53:AS54"/>
    <mergeCell ref="AA53:AB53"/>
    <mergeCell ref="AC53:AD53"/>
    <mergeCell ref="AE53:AF53"/>
    <mergeCell ref="AG53:AH53"/>
    <mergeCell ref="AI53:AJ53"/>
    <mergeCell ref="E52:AP52"/>
    <mergeCell ref="AM148:AN148"/>
    <mergeCell ref="A126:A127"/>
    <mergeCell ref="B126:B127"/>
    <mergeCell ref="C126:D126"/>
    <mergeCell ref="E126:F126"/>
    <mergeCell ref="G126:H126"/>
    <mergeCell ref="I126:J126"/>
    <mergeCell ref="K120:K121"/>
    <mergeCell ref="A128:A131"/>
    <mergeCell ref="A132:A136"/>
    <mergeCell ref="A137:A142"/>
    <mergeCell ref="A143:A144"/>
    <mergeCell ref="A147:A149"/>
    <mergeCell ref="E148:F148"/>
    <mergeCell ref="G148:H148"/>
    <mergeCell ref="I148:J148"/>
    <mergeCell ref="K148:L148"/>
    <mergeCell ref="M148:N148"/>
    <mergeCell ref="AU52:AU54"/>
    <mergeCell ref="E53:F53"/>
    <mergeCell ref="G53:H53"/>
    <mergeCell ref="I53:J53"/>
    <mergeCell ref="K53:L53"/>
    <mergeCell ref="M53:N53"/>
    <mergeCell ref="O53:P53"/>
    <mergeCell ref="Q53:R53"/>
    <mergeCell ref="S53:T53"/>
    <mergeCell ref="U53:V53"/>
    <mergeCell ref="W53:X53"/>
    <mergeCell ref="Y53:Z53"/>
    <mergeCell ref="AT53:AT54"/>
    <mergeCell ref="AK53:AL53"/>
    <mergeCell ref="AM53:AN53"/>
    <mergeCell ref="AO53:AP53"/>
    <mergeCell ref="AQ11:AQ12"/>
    <mergeCell ref="AR11:AR12"/>
    <mergeCell ref="AS11:AS12"/>
    <mergeCell ref="A30:C30"/>
    <mergeCell ref="A31:A43"/>
    <mergeCell ref="AQ10:AS10"/>
    <mergeCell ref="AT10:AT12"/>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B29:C29"/>
    <mergeCell ref="B31:C31"/>
    <mergeCell ref="B32:C32"/>
    <mergeCell ref="A6:N6"/>
    <mergeCell ref="A10:A12"/>
    <mergeCell ref="B10:D11"/>
    <mergeCell ref="E10:AP10"/>
    <mergeCell ref="AG11:AH11"/>
    <mergeCell ref="AI11:AJ11"/>
    <mergeCell ref="AK11:AL11"/>
    <mergeCell ref="AM11:AN11"/>
    <mergeCell ref="AO11:AP11"/>
    <mergeCell ref="B33:C33"/>
    <mergeCell ref="B34:C34"/>
    <mergeCell ref="B35:C35"/>
    <mergeCell ref="B36:C36"/>
    <mergeCell ref="B37:C37"/>
    <mergeCell ref="B38:C38"/>
    <mergeCell ref="B39:C39"/>
    <mergeCell ref="B40:C40"/>
    <mergeCell ref="B41:C41"/>
    <mergeCell ref="B42:C42"/>
    <mergeCell ref="B43:C43"/>
    <mergeCell ref="B44:C44"/>
    <mergeCell ref="B45:C45"/>
    <mergeCell ref="A44:A46"/>
    <mergeCell ref="B46:C46"/>
    <mergeCell ref="A47:A49"/>
    <mergeCell ref="B47:C47"/>
    <mergeCell ref="B48:C48"/>
    <mergeCell ref="B49:C49"/>
    <mergeCell ref="B50:C50"/>
    <mergeCell ref="A52:A54"/>
    <mergeCell ref="A112:B112"/>
    <mergeCell ref="A113:B113"/>
    <mergeCell ref="A115:C116"/>
    <mergeCell ref="D115:D116"/>
    <mergeCell ref="E115:G115"/>
    <mergeCell ref="H115:H116"/>
    <mergeCell ref="A120:A121"/>
    <mergeCell ref="B120:B121"/>
    <mergeCell ref="C120:E120"/>
    <mergeCell ref="F120:F121"/>
    <mergeCell ref="G120:G121"/>
    <mergeCell ref="H120:J120"/>
    <mergeCell ref="A110:B111"/>
    <mergeCell ref="C110:C111"/>
    <mergeCell ref="D110:F110"/>
    <mergeCell ref="G110:G111"/>
    <mergeCell ref="B52:D53"/>
  </mergeCells>
  <dataValidations count="2">
    <dataValidation type="whole" allowBlank="1" showInputMessage="1" showErrorMessage="1" errorTitle="ERROR" error="Por favor ingrese solo Números." sqref="A27:A1048576 A1:A24 AV151:AV1048576 AT152:AT1048576 AV1:AV149 B1:D1048576 E176:AP1048576 CB151:CB1048576 AQ1:AS1048576 AU1:AU1048576 AT1:AT150 AW1:CA1048576 CC1:XFD1048576 CB1:CB149 E1:L174 N1:AP174 M1:M121 M125:M174">
      <formula1>0</formula1>
      <formula2>1000000000</formula2>
    </dataValidation>
    <dataValidation allowBlank="1" showInputMessage="1" showErrorMessage="1" errorTitle="ERROR" error="Por favor ingrese solo Números." sqref="A25:A26 AV150 E175:AP175 AT151 CB150 M122:M124"/>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96"/>
  <sheetViews>
    <sheetView workbookViewId="0">
      <selection activeCell="B1" sqref="B1"/>
    </sheetView>
  </sheetViews>
  <sheetFormatPr baseColWidth="10" defaultRowHeight="12.75" x14ac:dyDescent="0.2"/>
  <cols>
    <col min="1" max="1" width="35.42578125" style="170" customWidth="1"/>
    <col min="2" max="2" width="23.5703125" style="170" customWidth="1"/>
    <col min="3" max="3" width="15" style="170" customWidth="1"/>
    <col min="4" max="4" width="15.7109375" style="170" customWidth="1"/>
    <col min="5" max="5" width="13.42578125" style="170" customWidth="1"/>
    <col min="6" max="6" width="13.5703125" style="170" customWidth="1"/>
    <col min="7" max="7" width="14.7109375" style="170" customWidth="1"/>
    <col min="8" max="8" width="13.85546875" style="170" customWidth="1"/>
    <col min="9" max="9" width="12.5703125" style="170" customWidth="1"/>
    <col min="10" max="10" width="11.85546875" style="170" customWidth="1"/>
    <col min="11" max="11" width="10.28515625" style="170" customWidth="1"/>
    <col min="12" max="12" width="9.28515625" style="170" customWidth="1"/>
    <col min="13" max="13" width="9.42578125" style="170" customWidth="1"/>
    <col min="14" max="14" width="9.140625" style="170" customWidth="1"/>
    <col min="15" max="15" width="9.28515625" style="45" customWidth="1"/>
    <col min="16" max="16" width="9.42578125" style="45" customWidth="1"/>
    <col min="17" max="17" width="9.7109375" style="45" customWidth="1"/>
    <col min="18" max="18" width="9.5703125" style="45" customWidth="1"/>
    <col min="19" max="19" width="9.28515625" style="45" customWidth="1"/>
    <col min="20" max="20" width="8.5703125" style="45" customWidth="1"/>
    <col min="21" max="21" width="8.85546875" style="45" customWidth="1"/>
    <col min="22" max="22" width="9.7109375" style="45" customWidth="1"/>
    <col min="23" max="23" width="8.7109375" style="45" customWidth="1"/>
    <col min="24" max="24" width="13.5703125" style="45" customWidth="1"/>
    <col min="25" max="25" width="16.28515625" style="45" customWidth="1"/>
    <col min="26" max="43" width="9.42578125" style="45" customWidth="1"/>
    <col min="44" max="47" width="10.28515625" style="45" customWidth="1"/>
    <col min="48" max="48" width="9.140625" style="45" customWidth="1"/>
    <col min="49" max="49" width="11.42578125" style="46" hidden="1" customWidth="1"/>
    <col min="50" max="67" width="11.42578125" style="45" hidden="1" customWidth="1"/>
    <col min="68" max="68" width="11.42578125" style="46" hidden="1" customWidth="1"/>
    <col min="69" max="78" width="11.42578125" style="45" customWidth="1"/>
    <col min="79" max="83" width="10.28515625" style="45" customWidth="1"/>
    <col min="84" max="92" width="9.42578125" style="45" customWidth="1"/>
    <col min="93" max="256" width="11.42578125" style="45"/>
    <col min="257" max="257" width="35.42578125" style="45" customWidth="1"/>
    <col min="258" max="258" width="23.5703125" style="45" customWidth="1"/>
    <col min="259" max="259" width="15" style="45" customWidth="1"/>
    <col min="260" max="260" width="15.7109375" style="45" customWidth="1"/>
    <col min="261" max="261" width="13.42578125" style="45" customWidth="1"/>
    <col min="262" max="262" width="13.5703125" style="45" customWidth="1"/>
    <col min="263" max="263" width="14.7109375" style="45" customWidth="1"/>
    <col min="264" max="264" width="13.85546875" style="45" customWidth="1"/>
    <col min="265" max="265" width="12.5703125" style="45" customWidth="1"/>
    <col min="266" max="266" width="11.85546875" style="45" customWidth="1"/>
    <col min="267" max="267" width="10.28515625" style="45" customWidth="1"/>
    <col min="268" max="268" width="9.28515625" style="45" customWidth="1"/>
    <col min="269" max="269" width="9.42578125" style="45" customWidth="1"/>
    <col min="270" max="270" width="9.140625" style="45" customWidth="1"/>
    <col min="271" max="271" width="9.28515625" style="45" customWidth="1"/>
    <col min="272" max="272" width="9.42578125" style="45" customWidth="1"/>
    <col min="273" max="273" width="9.7109375" style="45" customWidth="1"/>
    <col min="274" max="274" width="9.5703125" style="45" customWidth="1"/>
    <col min="275" max="275" width="9.28515625" style="45" customWidth="1"/>
    <col min="276" max="276" width="8.5703125" style="45" customWidth="1"/>
    <col min="277" max="277" width="8.85546875" style="45" customWidth="1"/>
    <col min="278" max="278" width="9.7109375" style="45" customWidth="1"/>
    <col min="279" max="279" width="8.7109375" style="45" customWidth="1"/>
    <col min="280" max="280" width="13.5703125" style="45" customWidth="1"/>
    <col min="281" max="281" width="16.28515625" style="45" customWidth="1"/>
    <col min="282" max="299" width="9.42578125" style="45" customWidth="1"/>
    <col min="300" max="303" width="10.28515625" style="45" customWidth="1"/>
    <col min="304" max="304" width="9.140625" style="45" customWidth="1"/>
    <col min="305" max="324" width="0" style="45" hidden="1" customWidth="1"/>
    <col min="325" max="334" width="11.42578125" style="45" customWidth="1"/>
    <col min="335" max="339" width="10.28515625" style="45" customWidth="1"/>
    <col min="340" max="348" width="9.42578125" style="45" customWidth="1"/>
    <col min="349" max="512" width="11.42578125" style="45"/>
    <col min="513" max="513" width="35.42578125" style="45" customWidth="1"/>
    <col min="514" max="514" width="23.5703125" style="45" customWidth="1"/>
    <col min="515" max="515" width="15" style="45" customWidth="1"/>
    <col min="516" max="516" width="15.7109375" style="45" customWidth="1"/>
    <col min="517" max="517" width="13.42578125" style="45" customWidth="1"/>
    <col min="518" max="518" width="13.5703125" style="45" customWidth="1"/>
    <col min="519" max="519" width="14.7109375" style="45" customWidth="1"/>
    <col min="520" max="520" width="13.85546875" style="45" customWidth="1"/>
    <col min="521" max="521" width="12.5703125" style="45" customWidth="1"/>
    <col min="522" max="522" width="11.85546875" style="45" customWidth="1"/>
    <col min="523" max="523" width="10.28515625" style="45" customWidth="1"/>
    <col min="524" max="524" width="9.28515625" style="45" customWidth="1"/>
    <col min="525" max="525" width="9.42578125" style="45" customWidth="1"/>
    <col min="526" max="526" width="9.140625" style="45" customWidth="1"/>
    <col min="527" max="527" width="9.28515625" style="45" customWidth="1"/>
    <col min="528" max="528" width="9.42578125" style="45" customWidth="1"/>
    <col min="529" max="529" width="9.7109375" style="45" customWidth="1"/>
    <col min="530" max="530" width="9.5703125" style="45" customWidth="1"/>
    <col min="531" max="531" width="9.28515625" style="45" customWidth="1"/>
    <col min="532" max="532" width="8.5703125" style="45" customWidth="1"/>
    <col min="533" max="533" width="8.85546875" style="45" customWidth="1"/>
    <col min="534" max="534" width="9.7109375" style="45" customWidth="1"/>
    <col min="535" max="535" width="8.7109375" style="45" customWidth="1"/>
    <col min="536" max="536" width="13.5703125" style="45" customWidth="1"/>
    <col min="537" max="537" width="16.28515625" style="45" customWidth="1"/>
    <col min="538" max="555" width="9.42578125" style="45" customWidth="1"/>
    <col min="556" max="559" width="10.28515625" style="45" customWidth="1"/>
    <col min="560" max="560" width="9.140625" style="45" customWidth="1"/>
    <col min="561" max="580" width="0" style="45" hidden="1" customWidth="1"/>
    <col min="581" max="590" width="11.42578125" style="45" customWidth="1"/>
    <col min="591" max="595" width="10.28515625" style="45" customWidth="1"/>
    <col min="596" max="604" width="9.42578125" style="45" customWidth="1"/>
    <col min="605" max="768" width="11.42578125" style="45"/>
    <col min="769" max="769" width="35.42578125" style="45" customWidth="1"/>
    <col min="770" max="770" width="23.5703125" style="45" customWidth="1"/>
    <col min="771" max="771" width="15" style="45" customWidth="1"/>
    <col min="772" max="772" width="15.7109375" style="45" customWidth="1"/>
    <col min="773" max="773" width="13.42578125" style="45" customWidth="1"/>
    <col min="774" max="774" width="13.5703125" style="45" customWidth="1"/>
    <col min="775" max="775" width="14.7109375" style="45" customWidth="1"/>
    <col min="776" max="776" width="13.85546875" style="45" customWidth="1"/>
    <col min="777" max="777" width="12.5703125" style="45" customWidth="1"/>
    <col min="778" max="778" width="11.85546875" style="45" customWidth="1"/>
    <col min="779" max="779" width="10.28515625" style="45" customWidth="1"/>
    <col min="780" max="780" width="9.28515625" style="45" customWidth="1"/>
    <col min="781" max="781" width="9.42578125" style="45" customWidth="1"/>
    <col min="782" max="782" width="9.140625" style="45" customWidth="1"/>
    <col min="783" max="783" width="9.28515625" style="45" customWidth="1"/>
    <col min="784" max="784" width="9.42578125" style="45" customWidth="1"/>
    <col min="785" max="785" width="9.7109375" style="45" customWidth="1"/>
    <col min="786" max="786" width="9.5703125" style="45" customWidth="1"/>
    <col min="787" max="787" width="9.28515625" style="45" customWidth="1"/>
    <col min="788" max="788" width="8.5703125" style="45" customWidth="1"/>
    <col min="789" max="789" width="8.85546875" style="45" customWidth="1"/>
    <col min="790" max="790" width="9.7109375" style="45" customWidth="1"/>
    <col min="791" max="791" width="8.7109375" style="45" customWidth="1"/>
    <col min="792" max="792" width="13.5703125" style="45" customWidth="1"/>
    <col min="793" max="793" width="16.28515625" style="45" customWidth="1"/>
    <col min="794" max="811" width="9.42578125" style="45" customWidth="1"/>
    <col min="812" max="815" width="10.28515625" style="45" customWidth="1"/>
    <col min="816" max="816" width="9.140625" style="45" customWidth="1"/>
    <col min="817" max="836" width="0" style="45" hidden="1" customWidth="1"/>
    <col min="837" max="846" width="11.42578125" style="45" customWidth="1"/>
    <col min="847" max="851" width="10.28515625" style="45" customWidth="1"/>
    <col min="852" max="860" width="9.42578125" style="45" customWidth="1"/>
    <col min="861" max="1024" width="11.42578125" style="45"/>
    <col min="1025" max="1025" width="35.42578125" style="45" customWidth="1"/>
    <col min="1026" max="1026" width="23.5703125" style="45" customWidth="1"/>
    <col min="1027" max="1027" width="15" style="45" customWidth="1"/>
    <col min="1028" max="1028" width="15.7109375" style="45" customWidth="1"/>
    <col min="1029" max="1029" width="13.42578125" style="45" customWidth="1"/>
    <col min="1030" max="1030" width="13.5703125" style="45" customWidth="1"/>
    <col min="1031" max="1031" width="14.7109375" style="45" customWidth="1"/>
    <col min="1032" max="1032" width="13.85546875" style="45" customWidth="1"/>
    <col min="1033" max="1033" width="12.5703125" style="45" customWidth="1"/>
    <col min="1034" max="1034" width="11.85546875" style="45" customWidth="1"/>
    <col min="1035" max="1035" width="10.28515625" style="45" customWidth="1"/>
    <col min="1036" max="1036" width="9.28515625" style="45" customWidth="1"/>
    <col min="1037" max="1037" width="9.42578125" style="45" customWidth="1"/>
    <col min="1038" max="1038" width="9.140625" style="45" customWidth="1"/>
    <col min="1039" max="1039" width="9.28515625" style="45" customWidth="1"/>
    <col min="1040" max="1040" width="9.42578125" style="45" customWidth="1"/>
    <col min="1041" max="1041" width="9.7109375" style="45" customWidth="1"/>
    <col min="1042" max="1042" width="9.5703125" style="45" customWidth="1"/>
    <col min="1043" max="1043" width="9.28515625" style="45" customWidth="1"/>
    <col min="1044" max="1044" width="8.5703125" style="45" customWidth="1"/>
    <col min="1045" max="1045" width="8.85546875" style="45" customWidth="1"/>
    <col min="1046" max="1046" width="9.7109375" style="45" customWidth="1"/>
    <col min="1047" max="1047" width="8.7109375" style="45" customWidth="1"/>
    <col min="1048" max="1048" width="13.5703125" style="45" customWidth="1"/>
    <col min="1049" max="1049" width="16.28515625" style="45" customWidth="1"/>
    <col min="1050" max="1067" width="9.42578125" style="45" customWidth="1"/>
    <col min="1068" max="1071" width="10.28515625" style="45" customWidth="1"/>
    <col min="1072" max="1072" width="9.140625" style="45" customWidth="1"/>
    <col min="1073" max="1092" width="0" style="45" hidden="1" customWidth="1"/>
    <col min="1093" max="1102" width="11.42578125" style="45" customWidth="1"/>
    <col min="1103" max="1107" width="10.28515625" style="45" customWidth="1"/>
    <col min="1108" max="1116" width="9.42578125" style="45" customWidth="1"/>
    <col min="1117" max="1280" width="11.42578125" style="45"/>
    <col min="1281" max="1281" width="35.42578125" style="45" customWidth="1"/>
    <col min="1282" max="1282" width="23.5703125" style="45" customWidth="1"/>
    <col min="1283" max="1283" width="15" style="45" customWidth="1"/>
    <col min="1284" max="1284" width="15.7109375" style="45" customWidth="1"/>
    <col min="1285" max="1285" width="13.42578125" style="45" customWidth="1"/>
    <col min="1286" max="1286" width="13.5703125" style="45" customWidth="1"/>
    <col min="1287" max="1287" width="14.7109375" style="45" customWidth="1"/>
    <col min="1288" max="1288" width="13.85546875" style="45" customWidth="1"/>
    <col min="1289" max="1289" width="12.5703125" style="45" customWidth="1"/>
    <col min="1290" max="1290" width="11.85546875" style="45" customWidth="1"/>
    <col min="1291" max="1291" width="10.28515625" style="45" customWidth="1"/>
    <col min="1292" max="1292" width="9.28515625" style="45" customWidth="1"/>
    <col min="1293" max="1293" width="9.42578125" style="45" customWidth="1"/>
    <col min="1294" max="1294" width="9.140625" style="45" customWidth="1"/>
    <col min="1295" max="1295" width="9.28515625" style="45" customWidth="1"/>
    <col min="1296" max="1296" width="9.42578125" style="45" customWidth="1"/>
    <col min="1297" max="1297" width="9.7109375" style="45" customWidth="1"/>
    <col min="1298" max="1298" width="9.5703125" style="45" customWidth="1"/>
    <col min="1299" max="1299" width="9.28515625" style="45" customWidth="1"/>
    <col min="1300" max="1300" width="8.5703125" style="45" customWidth="1"/>
    <col min="1301" max="1301" width="8.85546875" style="45" customWidth="1"/>
    <col min="1302" max="1302" width="9.7109375" style="45" customWidth="1"/>
    <col min="1303" max="1303" width="8.7109375" style="45" customWidth="1"/>
    <col min="1304" max="1304" width="13.5703125" style="45" customWidth="1"/>
    <col min="1305" max="1305" width="16.28515625" style="45" customWidth="1"/>
    <col min="1306" max="1323" width="9.42578125" style="45" customWidth="1"/>
    <col min="1324" max="1327" width="10.28515625" style="45" customWidth="1"/>
    <col min="1328" max="1328" width="9.140625" style="45" customWidth="1"/>
    <col min="1329" max="1348" width="0" style="45" hidden="1" customWidth="1"/>
    <col min="1349" max="1358" width="11.42578125" style="45" customWidth="1"/>
    <col min="1359" max="1363" width="10.28515625" style="45" customWidth="1"/>
    <col min="1364" max="1372" width="9.42578125" style="45" customWidth="1"/>
    <col min="1373" max="1536" width="11.42578125" style="45"/>
    <col min="1537" max="1537" width="35.42578125" style="45" customWidth="1"/>
    <col min="1538" max="1538" width="23.5703125" style="45" customWidth="1"/>
    <col min="1539" max="1539" width="15" style="45" customWidth="1"/>
    <col min="1540" max="1540" width="15.7109375" style="45" customWidth="1"/>
    <col min="1541" max="1541" width="13.42578125" style="45" customWidth="1"/>
    <col min="1542" max="1542" width="13.5703125" style="45" customWidth="1"/>
    <col min="1543" max="1543" width="14.7109375" style="45" customWidth="1"/>
    <col min="1544" max="1544" width="13.85546875" style="45" customWidth="1"/>
    <col min="1545" max="1545" width="12.5703125" style="45" customWidth="1"/>
    <col min="1546" max="1546" width="11.85546875" style="45" customWidth="1"/>
    <col min="1547" max="1547" width="10.28515625" style="45" customWidth="1"/>
    <col min="1548" max="1548" width="9.28515625" style="45" customWidth="1"/>
    <col min="1549" max="1549" width="9.42578125" style="45" customWidth="1"/>
    <col min="1550" max="1550" width="9.140625" style="45" customWidth="1"/>
    <col min="1551" max="1551" width="9.28515625" style="45" customWidth="1"/>
    <col min="1552" max="1552" width="9.42578125" style="45" customWidth="1"/>
    <col min="1553" max="1553" width="9.7109375" style="45" customWidth="1"/>
    <col min="1554" max="1554" width="9.5703125" style="45" customWidth="1"/>
    <col min="1555" max="1555" width="9.28515625" style="45" customWidth="1"/>
    <col min="1556" max="1556" width="8.5703125" style="45" customWidth="1"/>
    <col min="1557" max="1557" width="8.85546875" style="45" customWidth="1"/>
    <col min="1558" max="1558" width="9.7109375" style="45" customWidth="1"/>
    <col min="1559" max="1559" width="8.7109375" style="45" customWidth="1"/>
    <col min="1560" max="1560" width="13.5703125" style="45" customWidth="1"/>
    <col min="1561" max="1561" width="16.28515625" style="45" customWidth="1"/>
    <col min="1562" max="1579" width="9.42578125" style="45" customWidth="1"/>
    <col min="1580" max="1583" width="10.28515625" style="45" customWidth="1"/>
    <col min="1584" max="1584" width="9.140625" style="45" customWidth="1"/>
    <col min="1585" max="1604" width="0" style="45" hidden="1" customWidth="1"/>
    <col min="1605" max="1614" width="11.42578125" style="45" customWidth="1"/>
    <col min="1615" max="1619" width="10.28515625" style="45" customWidth="1"/>
    <col min="1620" max="1628" width="9.42578125" style="45" customWidth="1"/>
    <col min="1629" max="1792" width="11.42578125" style="45"/>
    <col min="1793" max="1793" width="35.42578125" style="45" customWidth="1"/>
    <col min="1794" max="1794" width="23.5703125" style="45" customWidth="1"/>
    <col min="1795" max="1795" width="15" style="45" customWidth="1"/>
    <col min="1796" max="1796" width="15.7109375" style="45" customWidth="1"/>
    <col min="1797" max="1797" width="13.42578125" style="45" customWidth="1"/>
    <col min="1798" max="1798" width="13.5703125" style="45" customWidth="1"/>
    <col min="1799" max="1799" width="14.7109375" style="45" customWidth="1"/>
    <col min="1800" max="1800" width="13.85546875" style="45" customWidth="1"/>
    <col min="1801" max="1801" width="12.5703125" style="45" customWidth="1"/>
    <col min="1802" max="1802" width="11.85546875" style="45" customWidth="1"/>
    <col min="1803" max="1803" width="10.28515625" style="45" customWidth="1"/>
    <col min="1804" max="1804" width="9.28515625" style="45" customWidth="1"/>
    <col min="1805" max="1805" width="9.42578125" style="45" customWidth="1"/>
    <col min="1806" max="1806" width="9.140625" style="45" customWidth="1"/>
    <col min="1807" max="1807" width="9.28515625" style="45" customWidth="1"/>
    <col min="1808" max="1808" width="9.42578125" style="45" customWidth="1"/>
    <col min="1809" max="1809" width="9.7109375" style="45" customWidth="1"/>
    <col min="1810" max="1810" width="9.5703125" style="45" customWidth="1"/>
    <col min="1811" max="1811" width="9.28515625" style="45" customWidth="1"/>
    <col min="1812" max="1812" width="8.5703125" style="45" customWidth="1"/>
    <col min="1813" max="1813" width="8.85546875" style="45" customWidth="1"/>
    <col min="1814" max="1814" width="9.7109375" style="45" customWidth="1"/>
    <col min="1815" max="1815" width="8.7109375" style="45" customWidth="1"/>
    <col min="1816" max="1816" width="13.5703125" style="45" customWidth="1"/>
    <col min="1817" max="1817" width="16.28515625" style="45" customWidth="1"/>
    <col min="1818" max="1835" width="9.42578125" style="45" customWidth="1"/>
    <col min="1836" max="1839" width="10.28515625" style="45" customWidth="1"/>
    <col min="1840" max="1840" width="9.140625" style="45" customWidth="1"/>
    <col min="1841" max="1860" width="0" style="45" hidden="1" customWidth="1"/>
    <col min="1861" max="1870" width="11.42578125" style="45" customWidth="1"/>
    <col min="1871" max="1875" width="10.28515625" style="45" customWidth="1"/>
    <col min="1876" max="1884" width="9.42578125" style="45" customWidth="1"/>
    <col min="1885" max="2048" width="11.42578125" style="45"/>
    <col min="2049" max="2049" width="35.42578125" style="45" customWidth="1"/>
    <col min="2050" max="2050" width="23.5703125" style="45" customWidth="1"/>
    <col min="2051" max="2051" width="15" style="45" customWidth="1"/>
    <col min="2052" max="2052" width="15.7109375" style="45" customWidth="1"/>
    <col min="2053" max="2053" width="13.42578125" style="45" customWidth="1"/>
    <col min="2054" max="2054" width="13.5703125" style="45" customWidth="1"/>
    <col min="2055" max="2055" width="14.7109375" style="45" customWidth="1"/>
    <col min="2056" max="2056" width="13.85546875" style="45" customWidth="1"/>
    <col min="2057" max="2057" width="12.5703125" style="45" customWidth="1"/>
    <col min="2058" max="2058" width="11.85546875" style="45" customWidth="1"/>
    <col min="2059" max="2059" width="10.28515625" style="45" customWidth="1"/>
    <col min="2060" max="2060" width="9.28515625" style="45" customWidth="1"/>
    <col min="2061" max="2061" width="9.42578125" style="45" customWidth="1"/>
    <col min="2062" max="2062" width="9.140625" style="45" customWidth="1"/>
    <col min="2063" max="2063" width="9.28515625" style="45" customWidth="1"/>
    <col min="2064" max="2064" width="9.42578125" style="45" customWidth="1"/>
    <col min="2065" max="2065" width="9.7109375" style="45" customWidth="1"/>
    <col min="2066" max="2066" width="9.5703125" style="45" customWidth="1"/>
    <col min="2067" max="2067" width="9.28515625" style="45" customWidth="1"/>
    <col min="2068" max="2068" width="8.5703125" style="45" customWidth="1"/>
    <col min="2069" max="2069" width="8.85546875" style="45" customWidth="1"/>
    <col min="2070" max="2070" width="9.7109375" style="45" customWidth="1"/>
    <col min="2071" max="2071" width="8.7109375" style="45" customWidth="1"/>
    <col min="2072" max="2072" width="13.5703125" style="45" customWidth="1"/>
    <col min="2073" max="2073" width="16.28515625" style="45" customWidth="1"/>
    <col min="2074" max="2091" width="9.42578125" style="45" customWidth="1"/>
    <col min="2092" max="2095" width="10.28515625" style="45" customWidth="1"/>
    <col min="2096" max="2096" width="9.140625" style="45" customWidth="1"/>
    <col min="2097" max="2116" width="0" style="45" hidden="1" customWidth="1"/>
    <col min="2117" max="2126" width="11.42578125" style="45" customWidth="1"/>
    <col min="2127" max="2131" width="10.28515625" style="45" customWidth="1"/>
    <col min="2132" max="2140" width="9.42578125" style="45" customWidth="1"/>
    <col min="2141" max="2304" width="11.42578125" style="45"/>
    <col min="2305" max="2305" width="35.42578125" style="45" customWidth="1"/>
    <col min="2306" max="2306" width="23.5703125" style="45" customWidth="1"/>
    <col min="2307" max="2307" width="15" style="45" customWidth="1"/>
    <col min="2308" max="2308" width="15.7109375" style="45" customWidth="1"/>
    <col min="2309" max="2309" width="13.42578125" style="45" customWidth="1"/>
    <col min="2310" max="2310" width="13.5703125" style="45" customWidth="1"/>
    <col min="2311" max="2311" width="14.7109375" style="45" customWidth="1"/>
    <col min="2312" max="2312" width="13.85546875" style="45" customWidth="1"/>
    <col min="2313" max="2313" width="12.5703125" style="45" customWidth="1"/>
    <col min="2314" max="2314" width="11.85546875" style="45" customWidth="1"/>
    <col min="2315" max="2315" width="10.28515625" style="45" customWidth="1"/>
    <col min="2316" max="2316" width="9.28515625" style="45" customWidth="1"/>
    <col min="2317" max="2317" width="9.42578125" style="45" customWidth="1"/>
    <col min="2318" max="2318" width="9.140625" style="45" customWidth="1"/>
    <col min="2319" max="2319" width="9.28515625" style="45" customWidth="1"/>
    <col min="2320" max="2320" width="9.42578125" style="45" customWidth="1"/>
    <col min="2321" max="2321" width="9.7109375" style="45" customWidth="1"/>
    <col min="2322" max="2322" width="9.5703125" style="45" customWidth="1"/>
    <col min="2323" max="2323" width="9.28515625" style="45" customWidth="1"/>
    <col min="2324" max="2324" width="8.5703125" style="45" customWidth="1"/>
    <col min="2325" max="2325" width="8.85546875" style="45" customWidth="1"/>
    <col min="2326" max="2326" width="9.7109375" style="45" customWidth="1"/>
    <col min="2327" max="2327" width="8.7109375" style="45" customWidth="1"/>
    <col min="2328" max="2328" width="13.5703125" style="45" customWidth="1"/>
    <col min="2329" max="2329" width="16.28515625" style="45" customWidth="1"/>
    <col min="2330" max="2347" width="9.42578125" style="45" customWidth="1"/>
    <col min="2348" max="2351" width="10.28515625" style="45" customWidth="1"/>
    <col min="2352" max="2352" width="9.140625" style="45" customWidth="1"/>
    <col min="2353" max="2372" width="0" style="45" hidden="1" customWidth="1"/>
    <col min="2373" max="2382" width="11.42578125" style="45" customWidth="1"/>
    <col min="2383" max="2387" width="10.28515625" style="45" customWidth="1"/>
    <col min="2388" max="2396" width="9.42578125" style="45" customWidth="1"/>
    <col min="2397" max="2560" width="11.42578125" style="45"/>
    <col min="2561" max="2561" width="35.42578125" style="45" customWidth="1"/>
    <col min="2562" max="2562" width="23.5703125" style="45" customWidth="1"/>
    <col min="2563" max="2563" width="15" style="45" customWidth="1"/>
    <col min="2564" max="2564" width="15.7109375" style="45" customWidth="1"/>
    <col min="2565" max="2565" width="13.42578125" style="45" customWidth="1"/>
    <col min="2566" max="2566" width="13.5703125" style="45" customWidth="1"/>
    <col min="2567" max="2567" width="14.7109375" style="45" customWidth="1"/>
    <col min="2568" max="2568" width="13.85546875" style="45" customWidth="1"/>
    <col min="2569" max="2569" width="12.5703125" style="45" customWidth="1"/>
    <col min="2570" max="2570" width="11.85546875" style="45" customWidth="1"/>
    <col min="2571" max="2571" width="10.28515625" style="45" customWidth="1"/>
    <col min="2572" max="2572" width="9.28515625" style="45" customWidth="1"/>
    <col min="2573" max="2573" width="9.42578125" style="45" customWidth="1"/>
    <col min="2574" max="2574" width="9.140625" style="45" customWidth="1"/>
    <col min="2575" max="2575" width="9.28515625" style="45" customWidth="1"/>
    <col min="2576" max="2576" width="9.42578125" style="45" customWidth="1"/>
    <col min="2577" max="2577" width="9.7109375" style="45" customWidth="1"/>
    <col min="2578" max="2578" width="9.5703125" style="45" customWidth="1"/>
    <col min="2579" max="2579" width="9.28515625" style="45" customWidth="1"/>
    <col min="2580" max="2580" width="8.5703125" style="45" customWidth="1"/>
    <col min="2581" max="2581" width="8.85546875" style="45" customWidth="1"/>
    <col min="2582" max="2582" width="9.7109375" style="45" customWidth="1"/>
    <col min="2583" max="2583" width="8.7109375" style="45" customWidth="1"/>
    <col min="2584" max="2584" width="13.5703125" style="45" customWidth="1"/>
    <col min="2585" max="2585" width="16.28515625" style="45" customWidth="1"/>
    <col min="2586" max="2603" width="9.42578125" style="45" customWidth="1"/>
    <col min="2604" max="2607" width="10.28515625" style="45" customWidth="1"/>
    <col min="2608" max="2608" width="9.140625" style="45" customWidth="1"/>
    <col min="2609" max="2628" width="0" style="45" hidden="1" customWidth="1"/>
    <col min="2629" max="2638" width="11.42578125" style="45" customWidth="1"/>
    <col min="2639" max="2643" width="10.28515625" style="45" customWidth="1"/>
    <col min="2644" max="2652" width="9.42578125" style="45" customWidth="1"/>
    <col min="2653" max="2816" width="11.42578125" style="45"/>
    <col min="2817" max="2817" width="35.42578125" style="45" customWidth="1"/>
    <col min="2818" max="2818" width="23.5703125" style="45" customWidth="1"/>
    <col min="2819" max="2819" width="15" style="45" customWidth="1"/>
    <col min="2820" max="2820" width="15.7109375" style="45" customWidth="1"/>
    <col min="2821" max="2821" width="13.42578125" style="45" customWidth="1"/>
    <col min="2822" max="2822" width="13.5703125" style="45" customWidth="1"/>
    <col min="2823" max="2823" width="14.7109375" style="45" customWidth="1"/>
    <col min="2824" max="2824" width="13.85546875" style="45" customWidth="1"/>
    <col min="2825" max="2825" width="12.5703125" style="45" customWidth="1"/>
    <col min="2826" max="2826" width="11.85546875" style="45" customWidth="1"/>
    <col min="2827" max="2827" width="10.28515625" style="45" customWidth="1"/>
    <col min="2828" max="2828" width="9.28515625" style="45" customWidth="1"/>
    <col min="2829" max="2829" width="9.42578125" style="45" customWidth="1"/>
    <col min="2830" max="2830" width="9.140625" style="45" customWidth="1"/>
    <col min="2831" max="2831" width="9.28515625" style="45" customWidth="1"/>
    <col min="2832" max="2832" width="9.42578125" style="45" customWidth="1"/>
    <col min="2833" max="2833" width="9.7109375" style="45" customWidth="1"/>
    <col min="2834" max="2834" width="9.5703125" style="45" customWidth="1"/>
    <col min="2835" max="2835" width="9.28515625" style="45" customWidth="1"/>
    <col min="2836" max="2836" width="8.5703125" style="45" customWidth="1"/>
    <col min="2837" max="2837" width="8.85546875" style="45" customWidth="1"/>
    <col min="2838" max="2838" width="9.7109375" style="45" customWidth="1"/>
    <col min="2839" max="2839" width="8.7109375" style="45" customWidth="1"/>
    <col min="2840" max="2840" width="13.5703125" style="45" customWidth="1"/>
    <col min="2841" max="2841" width="16.28515625" style="45" customWidth="1"/>
    <col min="2842" max="2859" width="9.42578125" style="45" customWidth="1"/>
    <col min="2860" max="2863" width="10.28515625" style="45" customWidth="1"/>
    <col min="2864" max="2864" width="9.140625" style="45" customWidth="1"/>
    <col min="2865" max="2884" width="0" style="45" hidden="1" customWidth="1"/>
    <col min="2885" max="2894" width="11.42578125" style="45" customWidth="1"/>
    <col min="2895" max="2899" width="10.28515625" style="45" customWidth="1"/>
    <col min="2900" max="2908" width="9.42578125" style="45" customWidth="1"/>
    <col min="2909" max="3072" width="11.42578125" style="45"/>
    <col min="3073" max="3073" width="35.42578125" style="45" customWidth="1"/>
    <col min="3074" max="3074" width="23.5703125" style="45" customWidth="1"/>
    <col min="3075" max="3075" width="15" style="45" customWidth="1"/>
    <col min="3076" max="3076" width="15.7109375" style="45" customWidth="1"/>
    <col min="3077" max="3077" width="13.42578125" style="45" customWidth="1"/>
    <col min="3078" max="3078" width="13.5703125" style="45" customWidth="1"/>
    <col min="3079" max="3079" width="14.7109375" style="45" customWidth="1"/>
    <col min="3080" max="3080" width="13.85546875" style="45" customWidth="1"/>
    <col min="3081" max="3081" width="12.5703125" style="45" customWidth="1"/>
    <col min="3082" max="3082" width="11.85546875" style="45" customWidth="1"/>
    <col min="3083" max="3083" width="10.28515625" style="45" customWidth="1"/>
    <col min="3084" max="3084" width="9.28515625" style="45" customWidth="1"/>
    <col min="3085" max="3085" width="9.42578125" style="45" customWidth="1"/>
    <col min="3086" max="3086" width="9.140625" style="45" customWidth="1"/>
    <col min="3087" max="3087" width="9.28515625" style="45" customWidth="1"/>
    <col min="3088" max="3088" width="9.42578125" style="45" customWidth="1"/>
    <col min="3089" max="3089" width="9.7109375" style="45" customWidth="1"/>
    <col min="3090" max="3090" width="9.5703125" style="45" customWidth="1"/>
    <col min="3091" max="3091" width="9.28515625" style="45" customWidth="1"/>
    <col min="3092" max="3092" width="8.5703125" style="45" customWidth="1"/>
    <col min="3093" max="3093" width="8.85546875" style="45" customWidth="1"/>
    <col min="3094" max="3094" width="9.7109375" style="45" customWidth="1"/>
    <col min="3095" max="3095" width="8.7109375" style="45" customWidth="1"/>
    <col min="3096" max="3096" width="13.5703125" style="45" customWidth="1"/>
    <col min="3097" max="3097" width="16.28515625" style="45" customWidth="1"/>
    <col min="3098" max="3115" width="9.42578125" style="45" customWidth="1"/>
    <col min="3116" max="3119" width="10.28515625" style="45" customWidth="1"/>
    <col min="3120" max="3120" width="9.140625" style="45" customWidth="1"/>
    <col min="3121" max="3140" width="0" style="45" hidden="1" customWidth="1"/>
    <col min="3141" max="3150" width="11.42578125" style="45" customWidth="1"/>
    <col min="3151" max="3155" width="10.28515625" style="45" customWidth="1"/>
    <col min="3156" max="3164" width="9.42578125" style="45" customWidth="1"/>
    <col min="3165" max="3328" width="11.42578125" style="45"/>
    <col min="3329" max="3329" width="35.42578125" style="45" customWidth="1"/>
    <col min="3330" max="3330" width="23.5703125" style="45" customWidth="1"/>
    <col min="3331" max="3331" width="15" style="45" customWidth="1"/>
    <col min="3332" max="3332" width="15.7109375" style="45" customWidth="1"/>
    <col min="3333" max="3333" width="13.42578125" style="45" customWidth="1"/>
    <col min="3334" max="3334" width="13.5703125" style="45" customWidth="1"/>
    <col min="3335" max="3335" width="14.7109375" style="45" customWidth="1"/>
    <col min="3336" max="3336" width="13.85546875" style="45" customWidth="1"/>
    <col min="3337" max="3337" width="12.5703125" style="45" customWidth="1"/>
    <col min="3338" max="3338" width="11.85546875" style="45" customWidth="1"/>
    <col min="3339" max="3339" width="10.28515625" style="45" customWidth="1"/>
    <col min="3340" max="3340" width="9.28515625" style="45" customWidth="1"/>
    <col min="3341" max="3341" width="9.42578125" style="45" customWidth="1"/>
    <col min="3342" max="3342" width="9.140625" style="45" customWidth="1"/>
    <col min="3343" max="3343" width="9.28515625" style="45" customWidth="1"/>
    <col min="3344" max="3344" width="9.42578125" style="45" customWidth="1"/>
    <col min="3345" max="3345" width="9.7109375" style="45" customWidth="1"/>
    <col min="3346" max="3346" width="9.5703125" style="45" customWidth="1"/>
    <col min="3347" max="3347" width="9.28515625" style="45" customWidth="1"/>
    <col min="3348" max="3348" width="8.5703125" style="45" customWidth="1"/>
    <col min="3349" max="3349" width="8.85546875" style="45" customWidth="1"/>
    <col min="3350" max="3350" width="9.7109375" style="45" customWidth="1"/>
    <col min="3351" max="3351" width="8.7109375" style="45" customWidth="1"/>
    <col min="3352" max="3352" width="13.5703125" style="45" customWidth="1"/>
    <col min="3353" max="3353" width="16.28515625" style="45" customWidth="1"/>
    <col min="3354" max="3371" width="9.42578125" style="45" customWidth="1"/>
    <col min="3372" max="3375" width="10.28515625" style="45" customWidth="1"/>
    <col min="3376" max="3376" width="9.140625" style="45" customWidth="1"/>
    <col min="3377" max="3396" width="0" style="45" hidden="1" customWidth="1"/>
    <col min="3397" max="3406" width="11.42578125" style="45" customWidth="1"/>
    <col min="3407" max="3411" width="10.28515625" style="45" customWidth="1"/>
    <col min="3412" max="3420" width="9.42578125" style="45" customWidth="1"/>
    <col min="3421" max="3584" width="11.42578125" style="45"/>
    <col min="3585" max="3585" width="35.42578125" style="45" customWidth="1"/>
    <col min="3586" max="3586" width="23.5703125" style="45" customWidth="1"/>
    <col min="3587" max="3587" width="15" style="45" customWidth="1"/>
    <col min="3588" max="3588" width="15.7109375" style="45" customWidth="1"/>
    <col min="3589" max="3589" width="13.42578125" style="45" customWidth="1"/>
    <col min="3590" max="3590" width="13.5703125" style="45" customWidth="1"/>
    <col min="3591" max="3591" width="14.7109375" style="45" customWidth="1"/>
    <col min="3592" max="3592" width="13.85546875" style="45" customWidth="1"/>
    <col min="3593" max="3593" width="12.5703125" style="45" customWidth="1"/>
    <col min="3594" max="3594" width="11.85546875" style="45" customWidth="1"/>
    <col min="3595" max="3595" width="10.28515625" style="45" customWidth="1"/>
    <col min="3596" max="3596" width="9.28515625" style="45" customWidth="1"/>
    <col min="3597" max="3597" width="9.42578125" style="45" customWidth="1"/>
    <col min="3598" max="3598" width="9.140625" style="45" customWidth="1"/>
    <col min="3599" max="3599" width="9.28515625" style="45" customWidth="1"/>
    <col min="3600" max="3600" width="9.42578125" style="45" customWidth="1"/>
    <col min="3601" max="3601" width="9.7109375" style="45" customWidth="1"/>
    <col min="3602" max="3602" width="9.5703125" style="45" customWidth="1"/>
    <col min="3603" max="3603" width="9.28515625" style="45" customWidth="1"/>
    <col min="3604" max="3604" width="8.5703125" style="45" customWidth="1"/>
    <col min="3605" max="3605" width="8.85546875" style="45" customWidth="1"/>
    <col min="3606" max="3606" width="9.7109375" style="45" customWidth="1"/>
    <col min="3607" max="3607" width="8.7109375" style="45" customWidth="1"/>
    <col min="3608" max="3608" width="13.5703125" style="45" customWidth="1"/>
    <col min="3609" max="3609" width="16.28515625" style="45" customWidth="1"/>
    <col min="3610" max="3627" width="9.42578125" style="45" customWidth="1"/>
    <col min="3628" max="3631" width="10.28515625" style="45" customWidth="1"/>
    <col min="3632" max="3632" width="9.140625" style="45" customWidth="1"/>
    <col min="3633" max="3652" width="0" style="45" hidden="1" customWidth="1"/>
    <col min="3653" max="3662" width="11.42578125" style="45" customWidth="1"/>
    <col min="3663" max="3667" width="10.28515625" style="45" customWidth="1"/>
    <col min="3668" max="3676" width="9.42578125" style="45" customWidth="1"/>
    <col min="3677" max="3840" width="11.42578125" style="45"/>
    <col min="3841" max="3841" width="35.42578125" style="45" customWidth="1"/>
    <col min="3842" max="3842" width="23.5703125" style="45" customWidth="1"/>
    <col min="3843" max="3843" width="15" style="45" customWidth="1"/>
    <col min="3844" max="3844" width="15.7109375" style="45" customWidth="1"/>
    <col min="3845" max="3845" width="13.42578125" style="45" customWidth="1"/>
    <col min="3846" max="3846" width="13.5703125" style="45" customWidth="1"/>
    <col min="3847" max="3847" width="14.7109375" style="45" customWidth="1"/>
    <col min="3848" max="3848" width="13.85546875" style="45" customWidth="1"/>
    <col min="3849" max="3849" width="12.5703125" style="45" customWidth="1"/>
    <col min="3850" max="3850" width="11.85546875" style="45" customWidth="1"/>
    <col min="3851" max="3851" width="10.28515625" style="45" customWidth="1"/>
    <col min="3852" max="3852" width="9.28515625" style="45" customWidth="1"/>
    <col min="3853" max="3853" width="9.42578125" style="45" customWidth="1"/>
    <col min="3854" max="3854" width="9.140625" style="45" customWidth="1"/>
    <col min="3855" max="3855" width="9.28515625" style="45" customWidth="1"/>
    <col min="3856" max="3856" width="9.42578125" style="45" customWidth="1"/>
    <col min="3857" max="3857" width="9.7109375" style="45" customWidth="1"/>
    <col min="3858" max="3858" width="9.5703125" style="45" customWidth="1"/>
    <col min="3859" max="3859" width="9.28515625" style="45" customWidth="1"/>
    <col min="3860" max="3860" width="8.5703125" style="45" customWidth="1"/>
    <col min="3861" max="3861" width="8.85546875" style="45" customWidth="1"/>
    <col min="3862" max="3862" width="9.7109375" style="45" customWidth="1"/>
    <col min="3863" max="3863" width="8.7109375" style="45" customWidth="1"/>
    <col min="3864" max="3864" width="13.5703125" style="45" customWidth="1"/>
    <col min="3865" max="3865" width="16.28515625" style="45" customWidth="1"/>
    <col min="3866" max="3883" width="9.42578125" style="45" customWidth="1"/>
    <col min="3884" max="3887" width="10.28515625" style="45" customWidth="1"/>
    <col min="3888" max="3888" width="9.140625" style="45" customWidth="1"/>
    <col min="3889" max="3908" width="0" style="45" hidden="1" customWidth="1"/>
    <col min="3909" max="3918" width="11.42578125" style="45" customWidth="1"/>
    <col min="3919" max="3923" width="10.28515625" style="45" customWidth="1"/>
    <col min="3924" max="3932" width="9.42578125" style="45" customWidth="1"/>
    <col min="3933" max="4096" width="11.42578125" style="45"/>
    <col min="4097" max="4097" width="35.42578125" style="45" customWidth="1"/>
    <col min="4098" max="4098" width="23.5703125" style="45" customWidth="1"/>
    <col min="4099" max="4099" width="15" style="45" customWidth="1"/>
    <col min="4100" max="4100" width="15.7109375" style="45" customWidth="1"/>
    <col min="4101" max="4101" width="13.42578125" style="45" customWidth="1"/>
    <col min="4102" max="4102" width="13.5703125" style="45" customWidth="1"/>
    <col min="4103" max="4103" width="14.7109375" style="45" customWidth="1"/>
    <col min="4104" max="4104" width="13.85546875" style="45" customWidth="1"/>
    <col min="4105" max="4105" width="12.5703125" style="45" customWidth="1"/>
    <col min="4106" max="4106" width="11.85546875" style="45" customWidth="1"/>
    <col min="4107" max="4107" width="10.28515625" style="45" customWidth="1"/>
    <col min="4108" max="4108" width="9.28515625" style="45" customWidth="1"/>
    <col min="4109" max="4109" width="9.42578125" style="45" customWidth="1"/>
    <col min="4110" max="4110" width="9.140625" style="45" customWidth="1"/>
    <col min="4111" max="4111" width="9.28515625" style="45" customWidth="1"/>
    <col min="4112" max="4112" width="9.42578125" style="45" customWidth="1"/>
    <col min="4113" max="4113" width="9.7109375" style="45" customWidth="1"/>
    <col min="4114" max="4114" width="9.5703125" style="45" customWidth="1"/>
    <col min="4115" max="4115" width="9.28515625" style="45" customWidth="1"/>
    <col min="4116" max="4116" width="8.5703125" style="45" customWidth="1"/>
    <col min="4117" max="4117" width="8.85546875" style="45" customWidth="1"/>
    <col min="4118" max="4118" width="9.7109375" style="45" customWidth="1"/>
    <col min="4119" max="4119" width="8.7109375" style="45" customWidth="1"/>
    <col min="4120" max="4120" width="13.5703125" style="45" customWidth="1"/>
    <col min="4121" max="4121" width="16.28515625" style="45" customWidth="1"/>
    <col min="4122" max="4139" width="9.42578125" style="45" customWidth="1"/>
    <col min="4140" max="4143" width="10.28515625" style="45" customWidth="1"/>
    <col min="4144" max="4144" width="9.140625" style="45" customWidth="1"/>
    <col min="4145" max="4164" width="0" style="45" hidden="1" customWidth="1"/>
    <col min="4165" max="4174" width="11.42578125" style="45" customWidth="1"/>
    <col min="4175" max="4179" width="10.28515625" style="45" customWidth="1"/>
    <col min="4180" max="4188" width="9.42578125" style="45" customWidth="1"/>
    <col min="4189" max="4352" width="11.42578125" style="45"/>
    <col min="4353" max="4353" width="35.42578125" style="45" customWidth="1"/>
    <col min="4354" max="4354" width="23.5703125" style="45" customWidth="1"/>
    <col min="4355" max="4355" width="15" style="45" customWidth="1"/>
    <col min="4356" max="4356" width="15.7109375" style="45" customWidth="1"/>
    <col min="4357" max="4357" width="13.42578125" style="45" customWidth="1"/>
    <col min="4358" max="4358" width="13.5703125" style="45" customWidth="1"/>
    <col min="4359" max="4359" width="14.7109375" style="45" customWidth="1"/>
    <col min="4360" max="4360" width="13.85546875" style="45" customWidth="1"/>
    <col min="4361" max="4361" width="12.5703125" style="45" customWidth="1"/>
    <col min="4362" max="4362" width="11.85546875" style="45" customWidth="1"/>
    <col min="4363" max="4363" width="10.28515625" style="45" customWidth="1"/>
    <col min="4364" max="4364" width="9.28515625" style="45" customWidth="1"/>
    <col min="4365" max="4365" width="9.42578125" style="45" customWidth="1"/>
    <col min="4366" max="4366" width="9.140625" style="45" customWidth="1"/>
    <col min="4367" max="4367" width="9.28515625" style="45" customWidth="1"/>
    <col min="4368" max="4368" width="9.42578125" style="45" customWidth="1"/>
    <col min="4369" max="4369" width="9.7109375" style="45" customWidth="1"/>
    <col min="4370" max="4370" width="9.5703125" style="45" customWidth="1"/>
    <col min="4371" max="4371" width="9.28515625" style="45" customWidth="1"/>
    <col min="4372" max="4372" width="8.5703125" style="45" customWidth="1"/>
    <col min="4373" max="4373" width="8.85546875" style="45" customWidth="1"/>
    <col min="4374" max="4374" width="9.7109375" style="45" customWidth="1"/>
    <col min="4375" max="4375" width="8.7109375" style="45" customWidth="1"/>
    <col min="4376" max="4376" width="13.5703125" style="45" customWidth="1"/>
    <col min="4377" max="4377" width="16.28515625" style="45" customWidth="1"/>
    <col min="4378" max="4395" width="9.42578125" style="45" customWidth="1"/>
    <col min="4396" max="4399" width="10.28515625" style="45" customWidth="1"/>
    <col min="4400" max="4400" width="9.140625" style="45" customWidth="1"/>
    <col min="4401" max="4420" width="0" style="45" hidden="1" customWidth="1"/>
    <col min="4421" max="4430" width="11.42578125" style="45" customWidth="1"/>
    <col min="4431" max="4435" width="10.28515625" style="45" customWidth="1"/>
    <col min="4436" max="4444" width="9.42578125" style="45" customWidth="1"/>
    <col min="4445" max="4608" width="11.42578125" style="45"/>
    <col min="4609" max="4609" width="35.42578125" style="45" customWidth="1"/>
    <col min="4610" max="4610" width="23.5703125" style="45" customWidth="1"/>
    <col min="4611" max="4611" width="15" style="45" customWidth="1"/>
    <col min="4612" max="4612" width="15.7109375" style="45" customWidth="1"/>
    <col min="4613" max="4613" width="13.42578125" style="45" customWidth="1"/>
    <col min="4614" max="4614" width="13.5703125" style="45" customWidth="1"/>
    <col min="4615" max="4615" width="14.7109375" style="45" customWidth="1"/>
    <col min="4616" max="4616" width="13.85546875" style="45" customWidth="1"/>
    <col min="4617" max="4617" width="12.5703125" style="45" customWidth="1"/>
    <col min="4618" max="4618" width="11.85546875" style="45" customWidth="1"/>
    <col min="4619" max="4619" width="10.28515625" style="45" customWidth="1"/>
    <col min="4620" max="4620" width="9.28515625" style="45" customWidth="1"/>
    <col min="4621" max="4621" width="9.42578125" style="45" customWidth="1"/>
    <col min="4622" max="4622" width="9.140625" style="45" customWidth="1"/>
    <col min="4623" max="4623" width="9.28515625" style="45" customWidth="1"/>
    <col min="4624" max="4624" width="9.42578125" style="45" customWidth="1"/>
    <col min="4625" max="4625" width="9.7109375" style="45" customWidth="1"/>
    <col min="4626" max="4626" width="9.5703125" style="45" customWidth="1"/>
    <col min="4627" max="4627" width="9.28515625" style="45" customWidth="1"/>
    <col min="4628" max="4628" width="8.5703125" style="45" customWidth="1"/>
    <col min="4629" max="4629" width="8.85546875" style="45" customWidth="1"/>
    <col min="4630" max="4630" width="9.7109375" style="45" customWidth="1"/>
    <col min="4631" max="4631" width="8.7109375" style="45" customWidth="1"/>
    <col min="4632" max="4632" width="13.5703125" style="45" customWidth="1"/>
    <col min="4633" max="4633" width="16.28515625" style="45" customWidth="1"/>
    <col min="4634" max="4651" width="9.42578125" style="45" customWidth="1"/>
    <col min="4652" max="4655" width="10.28515625" style="45" customWidth="1"/>
    <col min="4656" max="4656" width="9.140625" style="45" customWidth="1"/>
    <col min="4657" max="4676" width="0" style="45" hidden="1" customWidth="1"/>
    <col min="4677" max="4686" width="11.42578125" style="45" customWidth="1"/>
    <col min="4687" max="4691" width="10.28515625" style="45" customWidth="1"/>
    <col min="4692" max="4700" width="9.42578125" style="45" customWidth="1"/>
    <col min="4701" max="4864" width="11.42578125" style="45"/>
    <col min="4865" max="4865" width="35.42578125" style="45" customWidth="1"/>
    <col min="4866" max="4866" width="23.5703125" style="45" customWidth="1"/>
    <col min="4867" max="4867" width="15" style="45" customWidth="1"/>
    <col min="4868" max="4868" width="15.7109375" style="45" customWidth="1"/>
    <col min="4869" max="4869" width="13.42578125" style="45" customWidth="1"/>
    <col min="4870" max="4870" width="13.5703125" style="45" customWidth="1"/>
    <col min="4871" max="4871" width="14.7109375" style="45" customWidth="1"/>
    <col min="4872" max="4872" width="13.85546875" style="45" customWidth="1"/>
    <col min="4873" max="4873" width="12.5703125" style="45" customWidth="1"/>
    <col min="4874" max="4874" width="11.85546875" style="45" customWidth="1"/>
    <col min="4875" max="4875" width="10.28515625" style="45" customWidth="1"/>
    <col min="4876" max="4876" width="9.28515625" style="45" customWidth="1"/>
    <col min="4877" max="4877" width="9.42578125" style="45" customWidth="1"/>
    <col min="4878" max="4878" width="9.140625" style="45" customWidth="1"/>
    <col min="4879" max="4879" width="9.28515625" style="45" customWidth="1"/>
    <col min="4880" max="4880" width="9.42578125" style="45" customWidth="1"/>
    <col min="4881" max="4881" width="9.7109375" style="45" customWidth="1"/>
    <col min="4882" max="4882" width="9.5703125" style="45" customWidth="1"/>
    <col min="4883" max="4883" width="9.28515625" style="45" customWidth="1"/>
    <col min="4884" max="4884" width="8.5703125" style="45" customWidth="1"/>
    <col min="4885" max="4885" width="8.85546875" style="45" customWidth="1"/>
    <col min="4886" max="4886" width="9.7109375" style="45" customWidth="1"/>
    <col min="4887" max="4887" width="8.7109375" style="45" customWidth="1"/>
    <col min="4888" max="4888" width="13.5703125" style="45" customWidth="1"/>
    <col min="4889" max="4889" width="16.28515625" style="45" customWidth="1"/>
    <col min="4890" max="4907" width="9.42578125" style="45" customWidth="1"/>
    <col min="4908" max="4911" width="10.28515625" style="45" customWidth="1"/>
    <col min="4912" max="4912" width="9.140625" style="45" customWidth="1"/>
    <col min="4913" max="4932" width="0" style="45" hidden="1" customWidth="1"/>
    <col min="4933" max="4942" width="11.42578125" style="45" customWidth="1"/>
    <col min="4943" max="4947" width="10.28515625" style="45" customWidth="1"/>
    <col min="4948" max="4956" width="9.42578125" style="45" customWidth="1"/>
    <col min="4957" max="5120" width="11.42578125" style="45"/>
    <col min="5121" max="5121" width="35.42578125" style="45" customWidth="1"/>
    <col min="5122" max="5122" width="23.5703125" style="45" customWidth="1"/>
    <col min="5123" max="5123" width="15" style="45" customWidth="1"/>
    <col min="5124" max="5124" width="15.7109375" style="45" customWidth="1"/>
    <col min="5125" max="5125" width="13.42578125" style="45" customWidth="1"/>
    <col min="5126" max="5126" width="13.5703125" style="45" customWidth="1"/>
    <col min="5127" max="5127" width="14.7109375" style="45" customWidth="1"/>
    <col min="5128" max="5128" width="13.85546875" style="45" customWidth="1"/>
    <col min="5129" max="5129" width="12.5703125" style="45" customWidth="1"/>
    <col min="5130" max="5130" width="11.85546875" style="45" customWidth="1"/>
    <col min="5131" max="5131" width="10.28515625" style="45" customWidth="1"/>
    <col min="5132" max="5132" width="9.28515625" style="45" customWidth="1"/>
    <col min="5133" max="5133" width="9.42578125" style="45" customWidth="1"/>
    <col min="5134" max="5134" width="9.140625" style="45" customWidth="1"/>
    <col min="5135" max="5135" width="9.28515625" style="45" customWidth="1"/>
    <col min="5136" max="5136" width="9.42578125" style="45" customWidth="1"/>
    <col min="5137" max="5137" width="9.7109375" style="45" customWidth="1"/>
    <col min="5138" max="5138" width="9.5703125" style="45" customWidth="1"/>
    <col min="5139" max="5139" width="9.28515625" style="45" customWidth="1"/>
    <col min="5140" max="5140" width="8.5703125" style="45" customWidth="1"/>
    <col min="5141" max="5141" width="8.85546875" style="45" customWidth="1"/>
    <col min="5142" max="5142" width="9.7109375" style="45" customWidth="1"/>
    <col min="5143" max="5143" width="8.7109375" style="45" customWidth="1"/>
    <col min="5144" max="5144" width="13.5703125" style="45" customWidth="1"/>
    <col min="5145" max="5145" width="16.28515625" style="45" customWidth="1"/>
    <col min="5146" max="5163" width="9.42578125" style="45" customWidth="1"/>
    <col min="5164" max="5167" width="10.28515625" style="45" customWidth="1"/>
    <col min="5168" max="5168" width="9.140625" style="45" customWidth="1"/>
    <col min="5169" max="5188" width="0" style="45" hidden="1" customWidth="1"/>
    <col min="5189" max="5198" width="11.42578125" style="45" customWidth="1"/>
    <col min="5199" max="5203" width="10.28515625" style="45" customWidth="1"/>
    <col min="5204" max="5212" width="9.42578125" style="45" customWidth="1"/>
    <col min="5213" max="5376" width="11.42578125" style="45"/>
    <col min="5377" max="5377" width="35.42578125" style="45" customWidth="1"/>
    <col min="5378" max="5378" width="23.5703125" style="45" customWidth="1"/>
    <col min="5379" max="5379" width="15" style="45" customWidth="1"/>
    <col min="5380" max="5380" width="15.7109375" style="45" customWidth="1"/>
    <col min="5381" max="5381" width="13.42578125" style="45" customWidth="1"/>
    <col min="5382" max="5382" width="13.5703125" style="45" customWidth="1"/>
    <col min="5383" max="5383" width="14.7109375" style="45" customWidth="1"/>
    <col min="5384" max="5384" width="13.85546875" style="45" customWidth="1"/>
    <col min="5385" max="5385" width="12.5703125" style="45" customWidth="1"/>
    <col min="5386" max="5386" width="11.85546875" style="45" customWidth="1"/>
    <col min="5387" max="5387" width="10.28515625" style="45" customWidth="1"/>
    <col min="5388" max="5388" width="9.28515625" style="45" customWidth="1"/>
    <col min="5389" max="5389" width="9.42578125" style="45" customWidth="1"/>
    <col min="5390" max="5390" width="9.140625" style="45" customWidth="1"/>
    <col min="5391" max="5391" width="9.28515625" style="45" customWidth="1"/>
    <col min="5392" max="5392" width="9.42578125" style="45" customWidth="1"/>
    <col min="5393" max="5393" width="9.7109375" style="45" customWidth="1"/>
    <col min="5394" max="5394" width="9.5703125" style="45" customWidth="1"/>
    <col min="5395" max="5395" width="9.28515625" style="45" customWidth="1"/>
    <col min="5396" max="5396" width="8.5703125" style="45" customWidth="1"/>
    <col min="5397" max="5397" width="8.85546875" style="45" customWidth="1"/>
    <col min="5398" max="5398" width="9.7109375" style="45" customWidth="1"/>
    <col min="5399" max="5399" width="8.7109375" style="45" customWidth="1"/>
    <col min="5400" max="5400" width="13.5703125" style="45" customWidth="1"/>
    <col min="5401" max="5401" width="16.28515625" style="45" customWidth="1"/>
    <col min="5402" max="5419" width="9.42578125" style="45" customWidth="1"/>
    <col min="5420" max="5423" width="10.28515625" style="45" customWidth="1"/>
    <col min="5424" max="5424" width="9.140625" style="45" customWidth="1"/>
    <col min="5425" max="5444" width="0" style="45" hidden="1" customWidth="1"/>
    <col min="5445" max="5454" width="11.42578125" style="45" customWidth="1"/>
    <col min="5455" max="5459" width="10.28515625" style="45" customWidth="1"/>
    <col min="5460" max="5468" width="9.42578125" style="45" customWidth="1"/>
    <col min="5469" max="5632" width="11.42578125" style="45"/>
    <col min="5633" max="5633" width="35.42578125" style="45" customWidth="1"/>
    <col min="5634" max="5634" width="23.5703125" style="45" customWidth="1"/>
    <col min="5635" max="5635" width="15" style="45" customWidth="1"/>
    <col min="5636" max="5636" width="15.7109375" style="45" customWidth="1"/>
    <col min="5637" max="5637" width="13.42578125" style="45" customWidth="1"/>
    <col min="5638" max="5638" width="13.5703125" style="45" customWidth="1"/>
    <col min="5639" max="5639" width="14.7109375" style="45" customWidth="1"/>
    <col min="5640" max="5640" width="13.85546875" style="45" customWidth="1"/>
    <col min="5641" max="5641" width="12.5703125" style="45" customWidth="1"/>
    <col min="5642" max="5642" width="11.85546875" style="45" customWidth="1"/>
    <col min="5643" max="5643" width="10.28515625" style="45" customWidth="1"/>
    <col min="5644" max="5644" width="9.28515625" style="45" customWidth="1"/>
    <col min="5645" max="5645" width="9.42578125" style="45" customWidth="1"/>
    <col min="5646" max="5646" width="9.140625" style="45" customWidth="1"/>
    <col min="5647" max="5647" width="9.28515625" style="45" customWidth="1"/>
    <col min="5648" max="5648" width="9.42578125" style="45" customWidth="1"/>
    <col min="5649" max="5649" width="9.7109375" style="45" customWidth="1"/>
    <col min="5650" max="5650" width="9.5703125" style="45" customWidth="1"/>
    <col min="5651" max="5651" width="9.28515625" style="45" customWidth="1"/>
    <col min="5652" max="5652" width="8.5703125" style="45" customWidth="1"/>
    <col min="5653" max="5653" width="8.85546875" style="45" customWidth="1"/>
    <col min="5654" max="5654" width="9.7109375" style="45" customWidth="1"/>
    <col min="5655" max="5655" width="8.7109375" style="45" customWidth="1"/>
    <col min="5656" max="5656" width="13.5703125" style="45" customWidth="1"/>
    <col min="5657" max="5657" width="16.28515625" style="45" customWidth="1"/>
    <col min="5658" max="5675" width="9.42578125" style="45" customWidth="1"/>
    <col min="5676" max="5679" width="10.28515625" style="45" customWidth="1"/>
    <col min="5680" max="5680" width="9.140625" style="45" customWidth="1"/>
    <col min="5681" max="5700" width="0" style="45" hidden="1" customWidth="1"/>
    <col min="5701" max="5710" width="11.42578125" style="45" customWidth="1"/>
    <col min="5711" max="5715" width="10.28515625" style="45" customWidth="1"/>
    <col min="5716" max="5724" width="9.42578125" style="45" customWidth="1"/>
    <col min="5725" max="5888" width="11.42578125" style="45"/>
    <col min="5889" max="5889" width="35.42578125" style="45" customWidth="1"/>
    <col min="5890" max="5890" width="23.5703125" style="45" customWidth="1"/>
    <col min="5891" max="5891" width="15" style="45" customWidth="1"/>
    <col min="5892" max="5892" width="15.7109375" style="45" customWidth="1"/>
    <col min="5893" max="5893" width="13.42578125" style="45" customWidth="1"/>
    <col min="5894" max="5894" width="13.5703125" style="45" customWidth="1"/>
    <col min="5895" max="5895" width="14.7109375" style="45" customWidth="1"/>
    <col min="5896" max="5896" width="13.85546875" style="45" customWidth="1"/>
    <col min="5897" max="5897" width="12.5703125" style="45" customWidth="1"/>
    <col min="5898" max="5898" width="11.85546875" style="45" customWidth="1"/>
    <col min="5899" max="5899" width="10.28515625" style="45" customWidth="1"/>
    <col min="5900" max="5900" width="9.28515625" style="45" customWidth="1"/>
    <col min="5901" max="5901" width="9.42578125" style="45" customWidth="1"/>
    <col min="5902" max="5902" width="9.140625" style="45" customWidth="1"/>
    <col min="5903" max="5903" width="9.28515625" style="45" customWidth="1"/>
    <col min="5904" max="5904" width="9.42578125" style="45" customWidth="1"/>
    <col min="5905" max="5905" width="9.7109375" style="45" customWidth="1"/>
    <col min="5906" max="5906" width="9.5703125" style="45" customWidth="1"/>
    <col min="5907" max="5907" width="9.28515625" style="45" customWidth="1"/>
    <col min="5908" max="5908" width="8.5703125" style="45" customWidth="1"/>
    <col min="5909" max="5909" width="8.85546875" style="45" customWidth="1"/>
    <col min="5910" max="5910" width="9.7109375" style="45" customWidth="1"/>
    <col min="5911" max="5911" width="8.7109375" style="45" customWidth="1"/>
    <col min="5912" max="5912" width="13.5703125" style="45" customWidth="1"/>
    <col min="5913" max="5913" width="16.28515625" style="45" customWidth="1"/>
    <col min="5914" max="5931" width="9.42578125" style="45" customWidth="1"/>
    <col min="5932" max="5935" width="10.28515625" style="45" customWidth="1"/>
    <col min="5936" max="5936" width="9.140625" style="45" customWidth="1"/>
    <col min="5937" max="5956" width="0" style="45" hidden="1" customWidth="1"/>
    <col min="5957" max="5966" width="11.42578125" style="45" customWidth="1"/>
    <col min="5967" max="5971" width="10.28515625" style="45" customWidth="1"/>
    <col min="5972" max="5980" width="9.42578125" style="45" customWidth="1"/>
    <col min="5981" max="6144" width="11.42578125" style="45"/>
    <col min="6145" max="6145" width="35.42578125" style="45" customWidth="1"/>
    <col min="6146" max="6146" width="23.5703125" style="45" customWidth="1"/>
    <col min="6147" max="6147" width="15" style="45" customWidth="1"/>
    <col min="6148" max="6148" width="15.7109375" style="45" customWidth="1"/>
    <col min="6149" max="6149" width="13.42578125" style="45" customWidth="1"/>
    <col min="6150" max="6150" width="13.5703125" style="45" customWidth="1"/>
    <col min="6151" max="6151" width="14.7109375" style="45" customWidth="1"/>
    <col min="6152" max="6152" width="13.85546875" style="45" customWidth="1"/>
    <col min="6153" max="6153" width="12.5703125" style="45" customWidth="1"/>
    <col min="6154" max="6154" width="11.85546875" style="45" customWidth="1"/>
    <col min="6155" max="6155" width="10.28515625" style="45" customWidth="1"/>
    <col min="6156" max="6156" width="9.28515625" style="45" customWidth="1"/>
    <col min="6157" max="6157" width="9.42578125" style="45" customWidth="1"/>
    <col min="6158" max="6158" width="9.140625" style="45" customWidth="1"/>
    <col min="6159" max="6159" width="9.28515625" style="45" customWidth="1"/>
    <col min="6160" max="6160" width="9.42578125" style="45" customWidth="1"/>
    <col min="6161" max="6161" width="9.7109375" style="45" customWidth="1"/>
    <col min="6162" max="6162" width="9.5703125" style="45" customWidth="1"/>
    <col min="6163" max="6163" width="9.28515625" style="45" customWidth="1"/>
    <col min="6164" max="6164" width="8.5703125" style="45" customWidth="1"/>
    <col min="6165" max="6165" width="8.85546875" style="45" customWidth="1"/>
    <col min="6166" max="6166" width="9.7109375" style="45" customWidth="1"/>
    <col min="6167" max="6167" width="8.7109375" style="45" customWidth="1"/>
    <col min="6168" max="6168" width="13.5703125" style="45" customWidth="1"/>
    <col min="6169" max="6169" width="16.28515625" style="45" customWidth="1"/>
    <col min="6170" max="6187" width="9.42578125" style="45" customWidth="1"/>
    <col min="6188" max="6191" width="10.28515625" style="45" customWidth="1"/>
    <col min="6192" max="6192" width="9.140625" style="45" customWidth="1"/>
    <col min="6193" max="6212" width="0" style="45" hidden="1" customWidth="1"/>
    <col min="6213" max="6222" width="11.42578125" style="45" customWidth="1"/>
    <col min="6223" max="6227" width="10.28515625" style="45" customWidth="1"/>
    <col min="6228" max="6236" width="9.42578125" style="45" customWidth="1"/>
    <col min="6237" max="6400" width="11.42578125" style="45"/>
    <col min="6401" max="6401" width="35.42578125" style="45" customWidth="1"/>
    <col min="6402" max="6402" width="23.5703125" style="45" customWidth="1"/>
    <col min="6403" max="6403" width="15" style="45" customWidth="1"/>
    <col min="6404" max="6404" width="15.7109375" style="45" customWidth="1"/>
    <col min="6405" max="6405" width="13.42578125" style="45" customWidth="1"/>
    <col min="6406" max="6406" width="13.5703125" style="45" customWidth="1"/>
    <col min="6407" max="6407" width="14.7109375" style="45" customWidth="1"/>
    <col min="6408" max="6408" width="13.85546875" style="45" customWidth="1"/>
    <col min="6409" max="6409" width="12.5703125" style="45" customWidth="1"/>
    <col min="6410" max="6410" width="11.85546875" style="45" customWidth="1"/>
    <col min="6411" max="6411" width="10.28515625" style="45" customWidth="1"/>
    <col min="6412" max="6412" width="9.28515625" style="45" customWidth="1"/>
    <col min="6413" max="6413" width="9.42578125" style="45" customWidth="1"/>
    <col min="6414" max="6414" width="9.140625" style="45" customWidth="1"/>
    <col min="6415" max="6415" width="9.28515625" style="45" customWidth="1"/>
    <col min="6416" max="6416" width="9.42578125" style="45" customWidth="1"/>
    <col min="6417" max="6417" width="9.7109375" style="45" customWidth="1"/>
    <col min="6418" max="6418" width="9.5703125" style="45" customWidth="1"/>
    <col min="6419" max="6419" width="9.28515625" style="45" customWidth="1"/>
    <col min="6420" max="6420" width="8.5703125" style="45" customWidth="1"/>
    <col min="6421" max="6421" width="8.85546875" style="45" customWidth="1"/>
    <col min="6422" max="6422" width="9.7109375" style="45" customWidth="1"/>
    <col min="6423" max="6423" width="8.7109375" style="45" customWidth="1"/>
    <col min="6424" max="6424" width="13.5703125" style="45" customWidth="1"/>
    <col min="6425" max="6425" width="16.28515625" style="45" customWidth="1"/>
    <col min="6426" max="6443" width="9.42578125" style="45" customWidth="1"/>
    <col min="6444" max="6447" width="10.28515625" style="45" customWidth="1"/>
    <col min="6448" max="6448" width="9.140625" style="45" customWidth="1"/>
    <col min="6449" max="6468" width="0" style="45" hidden="1" customWidth="1"/>
    <col min="6469" max="6478" width="11.42578125" style="45" customWidth="1"/>
    <col min="6479" max="6483" width="10.28515625" style="45" customWidth="1"/>
    <col min="6484" max="6492" width="9.42578125" style="45" customWidth="1"/>
    <col min="6493" max="6656" width="11.42578125" style="45"/>
    <col min="6657" max="6657" width="35.42578125" style="45" customWidth="1"/>
    <col min="6658" max="6658" width="23.5703125" style="45" customWidth="1"/>
    <col min="6659" max="6659" width="15" style="45" customWidth="1"/>
    <col min="6660" max="6660" width="15.7109375" style="45" customWidth="1"/>
    <col min="6661" max="6661" width="13.42578125" style="45" customWidth="1"/>
    <col min="6662" max="6662" width="13.5703125" style="45" customWidth="1"/>
    <col min="6663" max="6663" width="14.7109375" style="45" customWidth="1"/>
    <col min="6664" max="6664" width="13.85546875" style="45" customWidth="1"/>
    <col min="6665" max="6665" width="12.5703125" style="45" customWidth="1"/>
    <col min="6666" max="6666" width="11.85546875" style="45" customWidth="1"/>
    <col min="6667" max="6667" width="10.28515625" style="45" customWidth="1"/>
    <col min="6668" max="6668" width="9.28515625" style="45" customWidth="1"/>
    <col min="6669" max="6669" width="9.42578125" style="45" customWidth="1"/>
    <col min="6670" max="6670" width="9.140625" style="45" customWidth="1"/>
    <col min="6671" max="6671" width="9.28515625" style="45" customWidth="1"/>
    <col min="6672" max="6672" width="9.42578125" style="45" customWidth="1"/>
    <col min="6673" max="6673" width="9.7109375" style="45" customWidth="1"/>
    <col min="6674" max="6674" width="9.5703125" style="45" customWidth="1"/>
    <col min="6675" max="6675" width="9.28515625" style="45" customWidth="1"/>
    <col min="6676" max="6676" width="8.5703125" style="45" customWidth="1"/>
    <col min="6677" max="6677" width="8.85546875" style="45" customWidth="1"/>
    <col min="6678" max="6678" width="9.7109375" style="45" customWidth="1"/>
    <col min="6679" max="6679" width="8.7109375" style="45" customWidth="1"/>
    <col min="6680" max="6680" width="13.5703125" style="45" customWidth="1"/>
    <col min="6681" max="6681" width="16.28515625" style="45" customWidth="1"/>
    <col min="6682" max="6699" width="9.42578125" style="45" customWidth="1"/>
    <col min="6700" max="6703" width="10.28515625" style="45" customWidth="1"/>
    <col min="6704" max="6704" width="9.140625" style="45" customWidth="1"/>
    <col min="6705" max="6724" width="0" style="45" hidden="1" customWidth="1"/>
    <col min="6725" max="6734" width="11.42578125" style="45" customWidth="1"/>
    <col min="6735" max="6739" width="10.28515625" style="45" customWidth="1"/>
    <col min="6740" max="6748" width="9.42578125" style="45" customWidth="1"/>
    <col min="6749" max="6912" width="11.42578125" style="45"/>
    <col min="6913" max="6913" width="35.42578125" style="45" customWidth="1"/>
    <col min="6914" max="6914" width="23.5703125" style="45" customWidth="1"/>
    <col min="6915" max="6915" width="15" style="45" customWidth="1"/>
    <col min="6916" max="6916" width="15.7109375" style="45" customWidth="1"/>
    <col min="6917" max="6917" width="13.42578125" style="45" customWidth="1"/>
    <col min="6918" max="6918" width="13.5703125" style="45" customWidth="1"/>
    <col min="6919" max="6919" width="14.7109375" style="45" customWidth="1"/>
    <col min="6920" max="6920" width="13.85546875" style="45" customWidth="1"/>
    <col min="6921" max="6921" width="12.5703125" style="45" customWidth="1"/>
    <col min="6922" max="6922" width="11.85546875" style="45" customWidth="1"/>
    <col min="6923" max="6923" width="10.28515625" style="45" customWidth="1"/>
    <col min="6924" max="6924" width="9.28515625" style="45" customWidth="1"/>
    <col min="6925" max="6925" width="9.42578125" style="45" customWidth="1"/>
    <col min="6926" max="6926" width="9.140625" style="45" customWidth="1"/>
    <col min="6927" max="6927" width="9.28515625" style="45" customWidth="1"/>
    <col min="6928" max="6928" width="9.42578125" style="45" customWidth="1"/>
    <col min="6929" max="6929" width="9.7109375" style="45" customWidth="1"/>
    <col min="6930" max="6930" width="9.5703125" style="45" customWidth="1"/>
    <col min="6931" max="6931" width="9.28515625" style="45" customWidth="1"/>
    <col min="6932" max="6932" width="8.5703125" style="45" customWidth="1"/>
    <col min="6933" max="6933" width="8.85546875" style="45" customWidth="1"/>
    <col min="6934" max="6934" width="9.7109375" style="45" customWidth="1"/>
    <col min="6935" max="6935" width="8.7109375" style="45" customWidth="1"/>
    <col min="6936" max="6936" width="13.5703125" style="45" customWidth="1"/>
    <col min="6937" max="6937" width="16.28515625" style="45" customWidth="1"/>
    <col min="6938" max="6955" width="9.42578125" style="45" customWidth="1"/>
    <col min="6956" max="6959" width="10.28515625" style="45" customWidth="1"/>
    <col min="6960" max="6960" width="9.140625" style="45" customWidth="1"/>
    <col min="6961" max="6980" width="0" style="45" hidden="1" customWidth="1"/>
    <col min="6981" max="6990" width="11.42578125" style="45" customWidth="1"/>
    <col min="6991" max="6995" width="10.28515625" style="45" customWidth="1"/>
    <col min="6996" max="7004" width="9.42578125" style="45" customWidth="1"/>
    <col min="7005" max="7168" width="11.42578125" style="45"/>
    <col min="7169" max="7169" width="35.42578125" style="45" customWidth="1"/>
    <col min="7170" max="7170" width="23.5703125" style="45" customWidth="1"/>
    <col min="7171" max="7171" width="15" style="45" customWidth="1"/>
    <col min="7172" max="7172" width="15.7109375" style="45" customWidth="1"/>
    <col min="7173" max="7173" width="13.42578125" style="45" customWidth="1"/>
    <col min="7174" max="7174" width="13.5703125" style="45" customWidth="1"/>
    <col min="7175" max="7175" width="14.7109375" style="45" customWidth="1"/>
    <col min="7176" max="7176" width="13.85546875" style="45" customWidth="1"/>
    <col min="7177" max="7177" width="12.5703125" style="45" customWidth="1"/>
    <col min="7178" max="7178" width="11.85546875" style="45" customWidth="1"/>
    <col min="7179" max="7179" width="10.28515625" style="45" customWidth="1"/>
    <col min="7180" max="7180" width="9.28515625" style="45" customWidth="1"/>
    <col min="7181" max="7181" width="9.42578125" style="45" customWidth="1"/>
    <col min="7182" max="7182" width="9.140625" style="45" customWidth="1"/>
    <col min="7183" max="7183" width="9.28515625" style="45" customWidth="1"/>
    <col min="7184" max="7184" width="9.42578125" style="45" customWidth="1"/>
    <col min="7185" max="7185" width="9.7109375" style="45" customWidth="1"/>
    <col min="7186" max="7186" width="9.5703125" style="45" customWidth="1"/>
    <col min="7187" max="7187" width="9.28515625" style="45" customWidth="1"/>
    <col min="7188" max="7188" width="8.5703125" style="45" customWidth="1"/>
    <col min="7189" max="7189" width="8.85546875" style="45" customWidth="1"/>
    <col min="7190" max="7190" width="9.7109375" style="45" customWidth="1"/>
    <col min="7191" max="7191" width="8.7109375" style="45" customWidth="1"/>
    <col min="7192" max="7192" width="13.5703125" style="45" customWidth="1"/>
    <col min="7193" max="7193" width="16.28515625" style="45" customWidth="1"/>
    <col min="7194" max="7211" width="9.42578125" style="45" customWidth="1"/>
    <col min="7212" max="7215" width="10.28515625" style="45" customWidth="1"/>
    <col min="7216" max="7216" width="9.140625" style="45" customWidth="1"/>
    <col min="7217" max="7236" width="0" style="45" hidden="1" customWidth="1"/>
    <col min="7237" max="7246" width="11.42578125" style="45" customWidth="1"/>
    <col min="7247" max="7251" width="10.28515625" style="45" customWidth="1"/>
    <col min="7252" max="7260" width="9.42578125" style="45" customWidth="1"/>
    <col min="7261" max="7424" width="11.42578125" style="45"/>
    <col min="7425" max="7425" width="35.42578125" style="45" customWidth="1"/>
    <col min="7426" max="7426" width="23.5703125" style="45" customWidth="1"/>
    <col min="7427" max="7427" width="15" style="45" customWidth="1"/>
    <col min="7428" max="7428" width="15.7109375" style="45" customWidth="1"/>
    <col min="7429" max="7429" width="13.42578125" style="45" customWidth="1"/>
    <col min="7430" max="7430" width="13.5703125" style="45" customWidth="1"/>
    <col min="7431" max="7431" width="14.7109375" style="45" customWidth="1"/>
    <col min="7432" max="7432" width="13.85546875" style="45" customWidth="1"/>
    <col min="7433" max="7433" width="12.5703125" style="45" customWidth="1"/>
    <col min="7434" max="7434" width="11.85546875" style="45" customWidth="1"/>
    <col min="7435" max="7435" width="10.28515625" style="45" customWidth="1"/>
    <col min="7436" max="7436" width="9.28515625" style="45" customWidth="1"/>
    <col min="7437" max="7437" width="9.42578125" style="45" customWidth="1"/>
    <col min="7438" max="7438" width="9.140625" style="45" customWidth="1"/>
    <col min="7439" max="7439" width="9.28515625" style="45" customWidth="1"/>
    <col min="7440" max="7440" width="9.42578125" style="45" customWidth="1"/>
    <col min="7441" max="7441" width="9.7109375" style="45" customWidth="1"/>
    <col min="7442" max="7442" width="9.5703125" style="45" customWidth="1"/>
    <col min="7443" max="7443" width="9.28515625" style="45" customWidth="1"/>
    <col min="7444" max="7444" width="8.5703125" style="45" customWidth="1"/>
    <col min="7445" max="7445" width="8.85546875" style="45" customWidth="1"/>
    <col min="7446" max="7446" width="9.7109375" style="45" customWidth="1"/>
    <col min="7447" max="7447" width="8.7109375" style="45" customWidth="1"/>
    <col min="7448" max="7448" width="13.5703125" style="45" customWidth="1"/>
    <col min="7449" max="7449" width="16.28515625" style="45" customWidth="1"/>
    <col min="7450" max="7467" width="9.42578125" style="45" customWidth="1"/>
    <col min="7468" max="7471" width="10.28515625" style="45" customWidth="1"/>
    <col min="7472" max="7472" width="9.140625" style="45" customWidth="1"/>
    <col min="7473" max="7492" width="0" style="45" hidden="1" customWidth="1"/>
    <col min="7493" max="7502" width="11.42578125" style="45" customWidth="1"/>
    <col min="7503" max="7507" width="10.28515625" style="45" customWidth="1"/>
    <col min="7508" max="7516" width="9.42578125" style="45" customWidth="1"/>
    <col min="7517" max="7680" width="11.42578125" style="45"/>
    <col min="7681" max="7681" width="35.42578125" style="45" customWidth="1"/>
    <col min="7682" max="7682" width="23.5703125" style="45" customWidth="1"/>
    <col min="7683" max="7683" width="15" style="45" customWidth="1"/>
    <col min="7684" max="7684" width="15.7109375" style="45" customWidth="1"/>
    <col min="7685" max="7685" width="13.42578125" style="45" customWidth="1"/>
    <col min="7686" max="7686" width="13.5703125" style="45" customWidth="1"/>
    <col min="7687" max="7687" width="14.7109375" style="45" customWidth="1"/>
    <col min="7688" max="7688" width="13.85546875" style="45" customWidth="1"/>
    <col min="7689" max="7689" width="12.5703125" style="45" customWidth="1"/>
    <col min="7690" max="7690" width="11.85546875" style="45" customWidth="1"/>
    <col min="7691" max="7691" width="10.28515625" style="45" customWidth="1"/>
    <col min="7692" max="7692" width="9.28515625" style="45" customWidth="1"/>
    <col min="7693" max="7693" width="9.42578125" style="45" customWidth="1"/>
    <col min="7694" max="7694" width="9.140625" style="45" customWidth="1"/>
    <col min="7695" max="7695" width="9.28515625" style="45" customWidth="1"/>
    <col min="7696" max="7696" width="9.42578125" style="45" customWidth="1"/>
    <col min="7697" max="7697" width="9.7109375" style="45" customWidth="1"/>
    <col min="7698" max="7698" width="9.5703125" style="45" customWidth="1"/>
    <col min="7699" max="7699" width="9.28515625" style="45" customWidth="1"/>
    <col min="7700" max="7700" width="8.5703125" style="45" customWidth="1"/>
    <col min="7701" max="7701" width="8.85546875" style="45" customWidth="1"/>
    <col min="7702" max="7702" width="9.7109375" style="45" customWidth="1"/>
    <col min="7703" max="7703" width="8.7109375" style="45" customWidth="1"/>
    <col min="7704" max="7704" width="13.5703125" style="45" customWidth="1"/>
    <col min="7705" max="7705" width="16.28515625" style="45" customWidth="1"/>
    <col min="7706" max="7723" width="9.42578125" style="45" customWidth="1"/>
    <col min="7724" max="7727" width="10.28515625" style="45" customWidth="1"/>
    <col min="7728" max="7728" width="9.140625" style="45" customWidth="1"/>
    <col min="7729" max="7748" width="0" style="45" hidden="1" customWidth="1"/>
    <col min="7749" max="7758" width="11.42578125" style="45" customWidth="1"/>
    <col min="7759" max="7763" width="10.28515625" style="45" customWidth="1"/>
    <col min="7764" max="7772" width="9.42578125" style="45" customWidth="1"/>
    <col min="7773" max="7936" width="11.42578125" style="45"/>
    <col min="7937" max="7937" width="35.42578125" style="45" customWidth="1"/>
    <col min="7938" max="7938" width="23.5703125" style="45" customWidth="1"/>
    <col min="7939" max="7939" width="15" style="45" customWidth="1"/>
    <col min="7940" max="7940" width="15.7109375" style="45" customWidth="1"/>
    <col min="7941" max="7941" width="13.42578125" style="45" customWidth="1"/>
    <col min="7942" max="7942" width="13.5703125" style="45" customWidth="1"/>
    <col min="7943" max="7943" width="14.7109375" style="45" customWidth="1"/>
    <col min="7944" max="7944" width="13.85546875" style="45" customWidth="1"/>
    <col min="7945" max="7945" width="12.5703125" style="45" customWidth="1"/>
    <col min="7946" max="7946" width="11.85546875" style="45" customWidth="1"/>
    <col min="7947" max="7947" width="10.28515625" style="45" customWidth="1"/>
    <col min="7948" max="7948" width="9.28515625" style="45" customWidth="1"/>
    <col min="7949" max="7949" width="9.42578125" style="45" customWidth="1"/>
    <col min="7950" max="7950" width="9.140625" style="45" customWidth="1"/>
    <col min="7951" max="7951" width="9.28515625" style="45" customWidth="1"/>
    <col min="7952" max="7952" width="9.42578125" style="45" customWidth="1"/>
    <col min="7953" max="7953" width="9.7109375" style="45" customWidth="1"/>
    <col min="7954" max="7954" width="9.5703125" style="45" customWidth="1"/>
    <col min="7955" max="7955" width="9.28515625" style="45" customWidth="1"/>
    <col min="7956" max="7956" width="8.5703125" style="45" customWidth="1"/>
    <col min="7957" max="7957" width="8.85546875" style="45" customWidth="1"/>
    <col min="7958" max="7958" width="9.7109375" style="45" customWidth="1"/>
    <col min="7959" max="7959" width="8.7109375" style="45" customWidth="1"/>
    <col min="7960" max="7960" width="13.5703125" style="45" customWidth="1"/>
    <col min="7961" max="7961" width="16.28515625" style="45" customWidth="1"/>
    <col min="7962" max="7979" width="9.42578125" style="45" customWidth="1"/>
    <col min="7980" max="7983" width="10.28515625" style="45" customWidth="1"/>
    <col min="7984" max="7984" width="9.140625" style="45" customWidth="1"/>
    <col min="7985" max="8004" width="0" style="45" hidden="1" customWidth="1"/>
    <col min="8005" max="8014" width="11.42578125" style="45" customWidth="1"/>
    <col min="8015" max="8019" width="10.28515625" style="45" customWidth="1"/>
    <col min="8020" max="8028" width="9.42578125" style="45" customWidth="1"/>
    <col min="8029" max="8192" width="11.42578125" style="45"/>
    <col min="8193" max="8193" width="35.42578125" style="45" customWidth="1"/>
    <col min="8194" max="8194" width="23.5703125" style="45" customWidth="1"/>
    <col min="8195" max="8195" width="15" style="45" customWidth="1"/>
    <col min="8196" max="8196" width="15.7109375" style="45" customWidth="1"/>
    <col min="8197" max="8197" width="13.42578125" style="45" customWidth="1"/>
    <col min="8198" max="8198" width="13.5703125" style="45" customWidth="1"/>
    <col min="8199" max="8199" width="14.7109375" style="45" customWidth="1"/>
    <col min="8200" max="8200" width="13.85546875" style="45" customWidth="1"/>
    <col min="8201" max="8201" width="12.5703125" style="45" customWidth="1"/>
    <col min="8202" max="8202" width="11.85546875" style="45" customWidth="1"/>
    <col min="8203" max="8203" width="10.28515625" style="45" customWidth="1"/>
    <col min="8204" max="8204" width="9.28515625" style="45" customWidth="1"/>
    <col min="8205" max="8205" width="9.42578125" style="45" customWidth="1"/>
    <col min="8206" max="8206" width="9.140625" style="45" customWidth="1"/>
    <col min="8207" max="8207" width="9.28515625" style="45" customWidth="1"/>
    <col min="8208" max="8208" width="9.42578125" style="45" customWidth="1"/>
    <col min="8209" max="8209" width="9.7109375" style="45" customWidth="1"/>
    <col min="8210" max="8210" width="9.5703125" style="45" customWidth="1"/>
    <col min="8211" max="8211" width="9.28515625" style="45" customWidth="1"/>
    <col min="8212" max="8212" width="8.5703125" style="45" customWidth="1"/>
    <col min="8213" max="8213" width="8.85546875" style="45" customWidth="1"/>
    <col min="8214" max="8214" width="9.7109375" style="45" customWidth="1"/>
    <col min="8215" max="8215" width="8.7109375" style="45" customWidth="1"/>
    <col min="8216" max="8216" width="13.5703125" style="45" customWidth="1"/>
    <col min="8217" max="8217" width="16.28515625" style="45" customWidth="1"/>
    <col min="8218" max="8235" width="9.42578125" style="45" customWidth="1"/>
    <col min="8236" max="8239" width="10.28515625" style="45" customWidth="1"/>
    <col min="8240" max="8240" width="9.140625" style="45" customWidth="1"/>
    <col min="8241" max="8260" width="0" style="45" hidden="1" customWidth="1"/>
    <col min="8261" max="8270" width="11.42578125" style="45" customWidth="1"/>
    <col min="8271" max="8275" width="10.28515625" style="45" customWidth="1"/>
    <col min="8276" max="8284" width="9.42578125" style="45" customWidth="1"/>
    <col min="8285" max="8448" width="11.42578125" style="45"/>
    <col min="8449" max="8449" width="35.42578125" style="45" customWidth="1"/>
    <col min="8450" max="8450" width="23.5703125" style="45" customWidth="1"/>
    <col min="8451" max="8451" width="15" style="45" customWidth="1"/>
    <col min="8452" max="8452" width="15.7109375" style="45" customWidth="1"/>
    <col min="8453" max="8453" width="13.42578125" style="45" customWidth="1"/>
    <col min="8454" max="8454" width="13.5703125" style="45" customWidth="1"/>
    <col min="8455" max="8455" width="14.7109375" style="45" customWidth="1"/>
    <col min="8456" max="8456" width="13.85546875" style="45" customWidth="1"/>
    <col min="8457" max="8457" width="12.5703125" style="45" customWidth="1"/>
    <col min="8458" max="8458" width="11.85546875" style="45" customWidth="1"/>
    <col min="8459" max="8459" width="10.28515625" style="45" customWidth="1"/>
    <col min="8460" max="8460" width="9.28515625" style="45" customWidth="1"/>
    <col min="8461" max="8461" width="9.42578125" style="45" customWidth="1"/>
    <col min="8462" max="8462" width="9.140625" style="45" customWidth="1"/>
    <col min="8463" max="8463" width="9.28515625" style="45" customWidth="1"/>
    <col min="8464" max="8464" width="9.42578125" style="45" customWidth="1"/>
    <col min="8465" max="8465" width="9.7109375" style="45" customWidth="1"/>
    <col min="8466" max="8466" width="9.5703125" style="45" customWidth="1"/>
    <col min="8467" max="8467" width="9.28515625" style="45" customWidth="1"/>
    <col min="8468" max="8468" width="8.5703125" style="45" customWidth="1"/>
    <col min="8469" max="8469" width="8.85546875" style="45" customWidth="1"/>
    <col min="8470" max="8470" width="9.7109375" style="45" customWidth="1"/>
    <col min="8471" max="8471" width="8.7109375" style="45" customWidth="1"/>
    <col min="8472" max="8472" width="13.5703125" style="45" customWidth="1"/>
    <col min="8473" max="8473" width="16.28515625" style="45" customWidth="1"/>
    <col min="8474" max="8491" width="9.42578125" style="45" customWidth="1"/>
    <col min="8492" max="8495" width="10.28515625" style="45" customWidth="1"/>
    <col min="8496" max="8496" width="9.140625" style="45" customWidth="1"/>
    <col min="8497" max="8516" width="0" style="45" hidden="1" customWidth="1"/>
    <col min="8517" max="8526" width="11.42578125" style="45" customWidth="1"/>
    <col min="8527" max="8531" width="10.28515625" style="45" customWidth="1"/>
    <col min="8532" max="8540" width="9.42578125" style="45" customWidth="1"/>
    <col min="8541" max="8704" width="11.42578125" style="45"/>
    <col min="8705" max="8705" width="35.42578125" style="45" customWidth="1"/>
    <col min="8706" max="8706" width="23.5703125" style="45" customWidth="1"/>
    <col min="8707" max="8707" width="15" style="45" customWidth="1"/>
    <col min="8708" max="8708" width="15.7109375" style="45" customWidth="1"/>
    <col min="8709" max="8709" width="13.42578125" style="45" customWidth="1"/>
    <col min="8710" max="8710" width="13.5703125" style="45" customWidth="1"/>
    <col min="8711" max="8711" width="14.7109375" style="45" customWidth="1"/>
    <col min="8712" max="8712" width="13.85546875" style="45" customWidth="1"/>
    <col min="8713" max="8713" width="12.5703125" style="45" customWidth="1"/>
    <col min="8714" max="8714" width="11.85546875" style="45" customWidth="1"/>
    <col min="8715" max="8715" width="10.28515625" style="45" customWidth="1"/>
    <col min="8716" max="8716" width="9.28515625" style="45" customWidth="1"/>
    <col min="8717" max="8717" width="9.42578125" style="45" customWidth="1"/>
    <col min="8718" max="8718" width="9.140625" style="45" customWidth="1"/>
    <col min="8719" max="8719" width="9.28515625" style="45" customWidth="1"/>
    <col min="8720" max="8720" width="9.42578125" style="45" customWidth="1"/>
    <col min="8721" max="8721" width="9.7109375" style="45" customWidth="1"/>
    <col min="8722" max="8722" width="9.5703125" style="45" customWidth="1"/>
    <col min="8723" max="8723" width="9.28515625" style="45" customWidth="1"/>
    <col min="8724" max="8724" width="8.5703125" style="45" customWidth="1"/>
    <col min="8725" max="8725" width="8.85546875" style="45" customWidth="1"/>
    <col min="8726" max="8726" width="9.7109375" style="45" customWidth="1"/>
    <col min="8727" max="8727" width="8.7109375" style="45" customWidth="1"/>
    <col min="8728" max="8728" width="13.5703125" style="45" customWidth="1"/>
    <col min="8729" max="8729" width="16.28515625" style="45" customWidth="1"/>
    <col min="8730" max="8747" width="9.42578125" style="45" customWidth="1"/>
    <col min="8748" max="8751" width="10.28515625" style="45" customWidth="1"/>
    <col min="8752" max="8752" width="9.140625" style="45" customWidth="1"/>
    <col min="8753" max="8772" width="0" style="45" hidden="1" customWidth="1"/>
    <col min="8773" max="8782" width="11.42578125" style="45" customWidth="1"/>
    <col min="8783" max="8787" width="10.28515625" style="45" customWidth="1"/>
    <col min="8788" max="8796" width="9.42578125" style="45" customWidth="1"/>
    <col min="8797" max="8960" width="11.42578125" style="45"/>
    <col min="8961" max="8961" width="35.42578125" style="45" customWidth="1"/>
    <col min="8962" max="8962" width="23.5703125" style="45" customWidth="1"/>
    <col min="8963" max="8963" width="15" style="45" customWidth="1"/>
    <col min="8964" max="8964" width="15.7109375" style="45" customWidth="1"/>
    <col min="8965" max="8965" width="13.42578125" style="45" customWidth="1"/>
    <col min="8966" max="8966" width="13.5703125" style="45" customWidth="1"/>
    <col min="8967" max="8967" width="14.7109375" style="45" customWidth="1"/>
    <col min="8968" max="8968" width="13.85546875" style="45" customWidth="1"/>
    <col min="8969" max="8969" width="12.5703125" style="45" customWidth="1"/>
    <col min="8970" max="8970" width="11.85546875" style="45" customWidth="1"/>
    <col min="8971" max="8971" width="10.28515625" style="45" customWidth="1"/>
    <col min="8972" max="8972" width="9.28515625" style="45" customWidth="1"/>
    <col min="8973" max="8973" width="9.42578125" style="45" customWidth="1"/>
    <col min="8974" max="8974" width="9.140625" style="45" customWidth="1"/>
    <col min="8975" max="8975" width="9.28515625" style="45" customWidth="1"/>
    <col min="8976" max="8976" width="9.42578125" style="45" customWidth="1"/>
    <col min="8977" max="8977" width="9.7109375" style="45" customWidth="1"/>
    <col min="8978" max="8978" width="9.5703125" style="45" customWidth="1"/>
    <col min="8979" max="8979" width="9.28515625" style="45" customWidth="1"/>
    <col min="8980" max="8980" width="8.5703125" style="45" customWidth="1"/>
    <col min="8981" max="8981" width="8.85546875" style="45" customWidth="1"/>
    <col min="8982" max="8982" width="9.7109375" style="45" customWidth="1"/>
    <col min="8983" max="8983" width="8.7109375" style="45" customWidth="1"/>
    <col min="8984" max="8984" width="13.5703125" style="45" customWidth="1"/>
    <col min="8985" max="8985" width="16.28515625" style="45" customWidth="1"/>
    <col min="8986" max="9003" width="9.42578125" style="45" customWidth="1"/>
    <col min="9004" max="9007" width="10.28515625" style="45" customWidth="1"/>
    <col min="9008" max="9008" width="9.140625" style="45" customWidth="1"/>
    <col min="9009" max="9028" width="0" style="45" hidden="1" customWidth="1"/>
    <col min="9029" max="9038" width="11.42578125" style="45" customWidth="1"/>
    <col min="9039" max="9043" width="10.28515625" style="45" customWidth="1"/>
    <col min="9044" max="9052" width="9.42578125" style="45" customWidth="1"/>
    <col min="9053" max="9216" width="11.42578125" style="45"/>
    <col min="9217" max="9217" width="35.42578125" style="45" customWidth="1"/>
    <col min="9218" max="9218" width="23.5703125" style="45" customWidth="1"/>
    <col min="9219" max="9219" width="15" style="45" customWidth="1"/>
    <col min="9220" max="9220" width="15.7109375" style="45" customWidth="1"/>
    <col min="9221" max="9221" width="13.42578125" style="45" customWidth="1"/>
    <col min="9222" max="9222" width="13.5703125" style="45" customWidth="1"/>
    <col min="9223" max="9223" width="14.7109375" style="45" customWidth="1"/>
    <col min="9224" max="9224" width="13.85546875" style="45" customWidth="1"/>
    <col min="9225" max="9225" width="12.5703125" style="45" customWidth="1"/>
    <col min="9226" max="9226" width="11.85546875" style="45" customWidth="1"/>
    <col min="9227" max="9227" width="10.28515625" style="45" customWidth="1"/>
    <col min="9228" max="9228" width="9.28515625" style="45" customWidth="1"/>
    <col min="9229" max="9229" width="9.42578125" style="45" customWidth="1"/>
    <col min="9230" max="9230" width="9.140625" style="45" customWidth="1"/>
    <col min="9231" max="9231" width="9.28515625" style="45" customWidth="1"/>
    <col min="9232" max="9232" width="9.42578125" style="45" customWidth="1"/>
    <col min="9233" max="9233" width="9.7109375" style="45" customWidth="1"/>
    <col min="9234" max="9234" width="9.5703125" style="45" customWidth="1"/>
    <col min="9235" max="9235" width="9.28515625" style="45" customWidth="1"/>
    <col min="9236" max="9236" width="8.5703125" style="45" customWidth="1"/>
    <col min="9237" max="9237" width="8.85546875" style="45" customWidth="1"/>
    <col min="9238" max="9238" width="9.7109375" style="45" customWidth="1"/>
    <col min="9239" max="9239" width="8.7109375" style="45" customWidth="1"/>
    <col min="9240" max="9240" width="13.5703125" style="45" customWidth="1"/>
    <col min="9241" max="9241" width="16.28515625" style="45" customWidth="1"/>
    <col min="9242" max="9259" width="9.42578125" style="45" customWidth="1"/>
    <col min="9260" max="9263" width="10.28515625" style="45" customWidth="1"/>
    <col min="9264" max="9264" width="9.140625" style="45" customWidth="1"/>
    <col min="9265" max="9284" width="0" style="45" hidden="1" customWidth="1"/>
    <col min="9285" max="9294" width="11.42578125" style="45" customWidth="1"/>
    <col min="9295" max="9299" width="10.28515625" style="45" customWidth="1"/>
    <col min="9300" max="9308" width="9.42578125" style="45" customWidth="1"/>
    <col min="9309" max="9472" width="11.42578125" style="45"/>
    <col min="9473" max="9473" width="35.42578125" style="45" customWidth="1"/>
    <col min="9474" max="9474" width="23.5703125" style="45" customWidth="1"/>
    <col min="9475" max="9475" width="15" style="45" customWidth="1"/>
    <col min="9476" max="9476" width="15.7109375" style="45" customWidth="1"/>
    <col min="9477" max="9477" width="13.42578125" style="45" customWidth="1"/>
    <col min="9478" max="9478" width="13.5703125" style="45" customWidth="1"/>
    <col min="9479" max="9479" width="14.7109375" style="45" customWidth="1"/>
    <col min="9480" max="9480" width="13.85546875" style="45" customWidth="1"/>
    <col min="9481" max="9481" width="12.5703125" style="45" customWidth="1"/>
    <col min="9482" max="9482" width="11.85546875" style="45" customWidth="1"/>
    <col min="9483" max="9483" width="10.28515625" style="45" customWidth="1"/>
    <col min="9484" max="9484" width="9.28515625" style="45" customWidth="1"/>
    <col min="9485" max="9485" width="9.42578125" style="45" customWidth="1"/>
    <col min="9486" max="9486" width="9.140625" style="45" customWidth="1"/>
    <col min="9487" max="9487" width="9.28515625" style="45" customWidth="1"/>
    <col min="9488" max="9488" width="9.42578125" style="45" customWidth="1"/>
    <col min="9489" max="9489" width="9.7109375" style="45" customWidth="1"/>
    <col min="9490" max="9490" width="9.5703125" style="45" customWidth="1"/>
    <col min="9491" max="9491" width="9.28515625" style="45" customWidth="1"/>
    <col min="9492" max="9492" width="8.5703125" style="45" customWidth="1"/>
    <col min="9493" max="9493" width="8.85546875" style="45" customWidth="1"/>
    <col min="9494" max="9494" width="9.7109375" style="45" customWidth="1"/>
    <col min="9495" max="9495" width="8.7109375" style="45" customWidth="1"/>
    <col min="9496" max="9496" width="13.5703125" style="45" customWidth="1"/>
    <col min="9497" max="9497" width="16.28515625" style="45" customWidth="1"/>
    <col min="9498" max="9515" width="9.42578125" style="45" customWidth="1"/>
    <col min="9516" max="9519" width="10.28515625" style="45" customWidth="1"/>
    <col min="9520" max="9520" width="9.140625" style="45" customWidth="1"/>
    <col min="9521" max="9540" width="0" style="45" hidden="1" customWidth="1"/>
    <col min="9541" max="9550" width="11.42578125" style="45" customWidth="1"/>
    <col min="9551" max="9555" width="10.28515625" style="45" customWidth="1"/>
    <col min="9556" max="9564" width="9.42578125" style="45" customWidth="1"/>
    <col min="9565" max="9728" width="11.42578125" style="45"/>
    <col min="9729" max="9729" width="35.42578125" style="45" customWidth="1"/>
    <col min="9730" max="9730" width="23.5703125" style="45" customWidth="1"/>
    <col min="9731" max="9731" width="15" style="45" customWidth="1"/>
    <col min="9732" max="9732" width="15.7109375" style="45" customWidth="1"/>
    <col min="9733" max="9733" width="13.42578125" style="45" customWidth="1"/>
    <col min="9734" max="9734" width="13.5703125" style="45" customWidth="1"/>
    <col min="9735" max="9735" width="14.7109375" style="45" customWidth="1"/>
    <col min="9736" max="9736" width="13.85546875" style="45" customWidth="1"/>
    <col min="9737" max="9737" width="12.5703125" style="45" customWidth="1"/>
    <col min="9738" max="9738" width="11.85546875" style="45" customWidth="1"/>
    <col min="9739" max="9739" width="10.28515625" style="45" customWidth="1"/>
    <col min="9740" max="9740" width="9.28515625" style="45" customWidth="1"/>
    <col min="9741" max="9741" width="9.42578125" style="45" customWidth="1"/>
    <col min="9742" max="9742" width="9.140625" style="45" customWidth="1"/>
    <col min="9743" max="9743" width="9.28515625" style="45" customWidth="1"/>
    <col min="9744" max="9744" width="9.42578125" style="45" customWidth="1"/>
    <col min="9745" max="9745" width="9.7109375" style="45" customWidth="1"/>
    <col min="9746" max="9746" width="9.5703125" style="45" customWidth="1"/>
    <col min="9747" max="9747" width="9.28515625" style="45" customWidth="1"/>
    <col min="9748" max="9748" width="8.5703125" style="45" customWidth="1"/>
    <col min="9749" max="9749" width="8.85546875" style="45" customWidth="1"/>
    <col min="9750" max="9750" width="9.7109375" style="45" customWidth="1"/>
    <col min="9751" max="9751" width="8.7109375" style="45" customWidth="1"/>
    <col min="9752" max="9752" width="13.5703125" style="45" customWidth="1"/>
    <col min="9753" max="9753" width="16.28515625" style="45" customWidth="1"/>
    <col min="9754" max="9771" width="9.42578125" style="45" customWidth="1"/>
    <col min="9772" max="9775" width="10.28515625" style="45" customWidth="1"/>
    <col min="9776" max="9776" width="9.140625" style="45" customWidth="1"/>
    <col min="9777" max="9796" width="0" style="45" hidden="1" customWidth="1"/>
    <col min="9797" max="9806" width="11.42578125" style="45" customWidth="1"/>
    <col min="9807" max="9811" width="10.28515625" style="45" customWidth="1"/>
    <col min="9812" max="9820" width="9.42578125" style="45" customWidth="1"/>
    <col min="9821" max="9984" width="11.42578125" style="45"/>
    <col min="9985" max="9985" width="35.42578125" style="45" customWidth="1"/>
    <col min="9986" max="9986" width="23.5703125" style="45" customWidth="1"/>
    <col min="9987" max="9987" width="15" style="45" customWidth="1"/>
    <col min="9988" max="9988" width="15.7109375" style="45" customWidth="1"/>
    <col min="9989" max="9989" width="13.42578125" style="45" customWidth="1"/>
    <col min="9990" max="9990" width="13.5703125" style="45" customWidth="1"/>
    <col min="9991" max="9991" width="14.7109375" style="45" customWidth="1"/>
    <col min="9992" max="9992" width="13.85546875" style="45" customWidth="1"/>
    <col min="9993" max="9993" width="12.5703125" style="45" customWidth="1"/>
    <col min="9994" max="9994" width="11.85546875" style="45" customWidth="1"/>
    <col min="9995" max="9995" width="10.28515625" style="45" customWidth="1"/>
    <col min="9996" max="9996" width="9.28515625" style="45" customWidth="1"/>
    <col min="9997" max="9997" width="9.42578125" style="45" customWidth="1"/>
    <col min="9998" max="9998" width="9.140625" style="45" customWidth="1"/>
    <col min="9999" max="9999" width="9.28515625" style="45" customWidth="1"/>
    <col min="10000" max="10000" width="9.42578125" style="45" customWidth="1"/>
    <col min="10001" max="10001" width="9.7109375" style="45" customWidth="1"/>
    <col min="10002" max="10002" width="9.5703125" style="45" customWidth="1"/>
    <col min="10003" max="10003" width="9.28515625" style="45" customWidth="1"/>
    <col min="10004" max="10004" width="8.5703125" style="45" customWidth="1"/>
    <col min="10005" max="10005" width="8.85546875" style="45" customWidth="1"/>
    <col min="10006" max="10006" width="9.7109375" style="45" customWidth="1"/>
    <col min="10007" max="10007" width="8.7109375" style="45" customWidth="1"/>
    <col min="10008" max="10008" width="13.5703125" style="45" customWidth="1"/>
    <col min="10009" max="10009" width="16.28515625" style="45" customWidth="1"/>
    <col min="10010" max="10027" width="9.42578125" style="45" customWidth="1"/>
    <col min="10028" max="10031" width="10.28515625" style="45" customWidth="1"/>
    <col min="10032" max="10032" width="9.140625" style="45" customWidth="1"/>
    <col min="10033" max="10052" width="0" style="45" hidden="1" customWidth="1"/>
    <col min="10053" max="10062" width="11.42578125" style="45" customWidth="1"/>
    <col min="10063" max="10067" width="10.28515625" style="45" customWidth="1"/>
    <col min="10068" max="10076" width="9.42578125" style="45" customWidth="1"/>
    <col min="10077" max="10240" width="11.42578125" style="45"/>
    <col min="10241" max="10241" width="35.42578125" style="45" customWidth="1"/>
    <col min="10242" max="10242" width="23.5703125" style="45" customWidth="1"/>
    <col min="10243" max="10243" width="15" style="45" customWidth="1"/>
    <col min="10244" max="10244" width="15.7109375" style="45" customWidth="1"/>
    <col min="10245" max="10245" width="13.42578125" style="45" customWidth="1"/>
    <col min="10246" max="10246" width="13.5703125" style="45" customWidth="1"/>
    <col min="10247" max="10247" width="14.7109375" style="45" customWidth="1"/>
    <col min="10248" max="10248" width="13.85546875" style="45" customWidth="1"/>
    <col min="10249" max="10249" width="12.5703125" style="45" customWidth="1"/>
    <col min="10250" max="10250" width="11.85546875" style="45" customWidth="1"/>
    <col min="10251" max="10251" width="10.28515625" style="45" customWidth="1"/>
    <col min="10252" max="10252" width="9.28515625" style="45" customWidth="1"/>
    <col min="10253" max="10253" width="9.42578125" style="45" customWidth="1"/>
    <col min="10254" max="10254" width="9.140625" style="45" customWidth="1"/>
    <col min="10255" max="10255" width="9.28515625" style="45" customWidth="1"/>
    <col min="10256" max="10256" width="9.42578125" style="45" customWidth="1"/>
    <col min="10257" max="10257" width="9.7109375" style="45" customWidth="1"/>
    <col min="10258" max="10258" width="9.5703125" style="45" customWidth="1"/>
    <col min="10259" max="10259" width="9.28515625" style="45" customWidth="1"/>
    <col min="10260" max="10260" width="8.5703125" style="45" customWidth="1"/>
    <col min="10261" max="10261" width="8.85546875" style="45" customWidth="1"/>
    <col min="10262" max="10262" width="9.7109375" style="45" customWidth="1"/>
    <col min="10263" max="10263" width="8.7109375" style="45" customWidth="1"/>
    <col min="10264" max="10264" width="13.5703125" style="45" customWidth="1"/>
    <col min="10265" max="10265" width="16.28515625" style="45" customWidth="1"/>
    <col min="10266" max="10283" width="9.42578125" style="45" customWidth="1"/>
    <col min="10284" max="10287" width="10.28515625" style="45" customWidth="1"/>
    <col min="10288" max="10288" width="9.140625" style="45" customWidth="1"/>
    <col min="10289" max="10308" width="0" style="45" hidden="1" customWidth="1"/>
    <col min="10309" max="10318" width="11.42578125" style="45" customWidth="1"/>
    <col min="10319" max="10323" width="10.28515625" style="45" customWidth="1"/>
    <col min="10324" max="10332" width="9.42578125" style="45" customWidth="1"/>
    <col min="10333" max="10496" width="11.42578125" style="45"/>
    <col min="10497" max="10497" width="35.42578125" style="45" customWidth="1"/>
    <col min="10498" max="10498" width="23.5703125" style="45" customWidth="1"/>
    <col min="10499" max="10499" width="15" style="45" customWidth="1"/>
    <col min="10500" max="10500" width="15.7109375" style="45" customWidth="1"/>
    <col min="10501" max="10501" width="13.42578125" style="45" customWidth="1"/>
    <col min="10502" max="10502" width="13.5703125" style="45" customWidth="1"/>
    <col min="10503" max="10503" width="14.7109375" style="45" customWidth="1"/>
    <col min="10504" max="10504" width="13.85546875" style="45" customWidth="1"/>
    <col min="10505" max="10505" width="12.5703125" style="45" customWidth="1"/>
    <col min="10506" max="10506" width="11.85546875" style="45" customWidth="1"/>
    <col min="10507" max="10507" width="10.28515625" style="45" customWidth="1"/>
    <col min="10508" max="10508" width="9.28515625" style="45" customWidth="1"/>
    <col min="10509" max="10509" width="9.42578125" style="45" customWidth="1"/>
    <col min="10510" max="10510" width="9.140625" style="45" customWidth="1"/>
    <col min="10511" max="10511" width="9.28515625" style="45" customWidth="1"/>
    <col min="10512" max="10512" width="9.42578125" style="45" customWidth="1"/>
    <col min="10513" max="10513" width="9.7109375" style="45" customWidth="1"/>
    <col min="10514" max="10514" width="9.5703125" style="45" customWidth="1"/>
    <col min="10515" max="10515" width="9.28515625" style="45" customWidth="1"/>
    <col min="10516" max="10516" width="8.5703125" style="45" customWidth="1"/>
    <col min="10517" max="10517" width="8.85546875" style="45" customWidth="1"/>
    <col min="10518" max="10518" width="9.7109375" style="45" customWidth="1"/>
    <col min="10519" max="10519" width="8.7109375" style="45" customWidth="1"/>
    <col min="10520" max="10520" width="13.5703125" style="45" customWidth="1"/>
    <col min="10521" max="10521" width="16.28515625" style="45" customWidth="1"/>
    <col min="10522" max="10539" width="9.42578125" style="45" customWidth="1"/>
    <col min="10540" max="10543" width="10.28515625" style="45" customWidth="1"/>
    <col min="10544" max="10544" width="9.140625" style="45" customWidth="1"/>
    <col min="10545" max="10564" width="0" style="45" hidden="1" customWidth="1"/>
    <col min="10565" max="10574" width="11.42578125" style="45" customWidth="1"/>
    <col min="10575" max="10579" width="10.28515625" style="45" customWidth="1"/>
    <col min="10580" max="10588" width="9.42578125" style="45" customWidth="1"/>
    <col min="10589" max="10752" width="11.42578125" style="45"/>
    <col min="10753" max="10753" width="35.42578125" style="45" customWidth="1"/>
    <col min="10754" max="10754" width="23.5703125" style="45" customWidth="1"/>
    <col min="10755" max="10755" width="15" style="45" customWidth="1"/>
    <col min="10756" max="10756" width="15.7109375" style="45" customWidth="1"/>
    <col min="10757" max="10757" width="13.42578125" style="45" customWidth="1"/>
    <col min="10758" max="10758" width="13.5703125" style="45" customWidth="1"/>
    <col min="10759" max="10759" width="14.7109375" style="45" customWidth="1"/>
    <col min="10760" max="10760" width="13.85546875" style="45" customWidth="1"/>
    <col min="10761" max="10761" width="12.5703125" style="45" customWidth="1"/>
    <col min="10762" max="10762" width="11.85546875" style="45" customWidth="1"/>
    <col min="10763" max="10763" width="10.28515625" style="45" customWidth="1"/>
    <col min="10764" max="10764" width="9.28515625" style="45" customWidth="1"/>
    <col min="10765" max="10765" width="9.42578125" style="45" customWidth="1"/>
    <col min="10766" max="10766" width="9.140625" style="45" customWidth="1"/>
    <col min="10767" max="10767" width="9.28515625" style="45" customWidth="1"/>
    <col min="10768" max="10768" width="9.42578125" style="45" customWidth="1"/>
    <col min="10769" max="10769" width="9.7109375" style="45" customWidth="1"/>
    <col min="10770" max="10770" width="9.5703125" style="45" customWidth="1"/>
    <col min="10771" max="10771" width="9.28515625" style="45" customWidth="1"/>
    <col min="10772" max="10772" width="8.5703125" style="45" customWidth="1"/>
    <col min="10773" max="10773" width="8.85546875" style="45" customWidth="1"/>
    <col min="10774" max="10774" width="9.7109375" style="45" customWidth="1"/>
    <col min="10775" max="10775" width="8.7109375" style="45" customWidth="1"/>
    <col min="10776" max="10776" width="13.5703125" style="45" customWidth="1"/>
    <col min="10777" max="10777" width="16.28515625" style="45" customWidth="1"/>
    <col min="10778" max="10795" width="9.42578125" style="45" customWidth="1"/>
    <col min="10796" max="10799" width="10.28515625" style="45" customWidth="1"/>
    <col min="10800" max="10800" width="9.140625" style="45" customWidth="1"/>
    <col min="10801" max="10820" width="0" style="45" hidden="1" customWidth="1"/>
    <col min="10821" max="10830" width="11.42578125" style="45" customWidth="1"/>
    <col min="10831" max="10835" width="10.28515625" style="45" customWidth="1"/>
    <col min="10836" max="10844" width="9.42578125" style="45" customWidth="1"/>
    <col min="10845" max="11008" width="11.42578125" style="45"/>
    <col min="11009" max="11009" width="35.42578125" style="45" customWidth="1"/>
    <col min="11010" max="11010" width="23.5703125" style="45" customWidth="1"/>
    <col min="11011" max="11011" width="15" style="45" customWidth="1"/>
    <col min="11012" max="11012" width="15.7109375" style="45" customWidth="1"/>
    <col min="11013" max="11013" width="13.42578125" style="45" customWidth="1"/>
    <col min="11014" max="11014" width="13.5703125" style="45" customWidth="1"/>
    <col min="11015" max="11015" width="14.7109375" style="45" customWidth="1"/>
    <col min="11016" max="11016" width="13.85546875" style="45" customWidth="1"/>
    <col min="11017" max="11017" width="12.5703125" style="45" customWidth="1"/>
    <col min="11018" max="11018" width="11.85546875" style="45" customWidth="1"/>
    <col min="11019" max="11019" width="10.28515625" style="45" customWidth="1"/>
    <col min="11020" max="11020" width="9.28515625" style="45" customWidth="1"/>
    <col min="11021" max="11021" width="9.42578125" style="45" customWidth="1"/>
    <col min="11022" max="11022" width="9.140625" style="45" customWidth="1"/>
    <col min="11023" max="11023" width="9.28515625" style="45" customWidth="1"/>
    <col min="11024" max="11024" width="9.42578125" style="45" customWidth="1"/>
    <col min="11025" max="11025" width="9.7109375" style="45" customWidth="1"/>
    <col min="11026" max="11026" width="9.5703125" style="45" customWidth="1"/>
    <col min="11027" max="11027" width="9.28515625" style="45" customWidth="1"/>
    <col min="11028" max="11028" width="8.5703125" style="45" customWidth="1"/>
    <col min="11029" max="11029" width="8.85546875" style="45" customWidth="1"/>
    <col min="11030" max="11030" width="9.7109375" style="45" customWidth="1"/>
    <col min="11031" max="11031" width="8.7109375" style="45" customWidth="1"/>
    <col min="11032" max="11032" width="13.5703125" style="45" customWidth="1"/>
    <col min="11033" max="11033" width="16.28515625" style="45" customWidth="1"/>
    <col min="11034" max="11051" width="9.42578125" style="45" customWidth="1"/>
    <col min="11052" max="11055" width="10.28515625" style="45" customWidth="1"/>
    <col min="11056" max="11056" width="9.140625" style="45" customWidth="1"/>
    <col min="11057" max="11076" width="0" style="45" hidden="1" customWidth="1"/>
    <col min="11077" max="11086" width="11.42578125" style="45" customWidth="1"/>
    <col min="11087" max="11091" width="10.28515625" style="45" customWidth="1"/>
    <col min="11092" max="11100" width="9.42578125" style="45" customWidth="1"/>
    <col min="11101" max="11264" width="11.42578125" style="45"/>
    <col min="11265" max="11265" width="35.42578125" style="45" customWidth="1"/>
    <col min="11266" max="11266" width="23.5703125" style="45" customWidth="1"/>
    <col min="11267" max="11267" width="15" style="45" customWidth="1"/>
    <col min="11268" max="11268" width="15.7109375" style="45" customWidth="1"/>
    <col min="11269" max="11269" width="13.42578125" style="45" customWidth="1"/>
    <col min="11270" max="11270" width="13.5703125" style="45" customWidth="1"/>
    <col min="11271" max="11271" width="14.7109375" style="45" customWidth="1"/>
    <col min="11272" max="11272" width="13.85546875" style="45" customWidth="1"/>
    <col min="11273" max="11273" width="12.5703125" style="45" customWidth="1"/>
    <col min="11274" max="11274" width="11.85546875" style="45" customWidth="1"/>
    <col min="11275" max="11275" width="10.28515625" style="45" customWidth="1"/>
    <col min="11276" max="11276" width="9.28515625" style="45" customWidth="1"/>
    <col min="11277" max="11277" width="9.42578125" style="45" customWidth="1"/>
    <col min="11278" max="11278" width="9.140625" style="45" customWidth="1"/>
    <col min="11279" max="11279" width="9.28515625" style="45" customWidth="1"/>
    <col min="11280" max="11280" width="9.42578125" style="45" customWidth="1"/>
    <col min="11281" max="11281" width="9.7109375" style="45" customWidth="1"/>
    <col min="11282" max="11282" width="9.5703125" style="45" customWidth="1"/>
    <col min="11283" max="11283" width="9.28515625" style="45" customWidth="1"/>
    <col min="11284" max="11284" width="8.5703125" style="45" customWidth="1"/>
    <col min="11285" max="11285" width="8.85546875" style="45" customWidth="1"/>
    <col min="11286" max="11286" width="9.7109375" style="45" customWidth="1"/>
    <col min="11287" max="11287" width="8.7109375" style="45" customWidth="1"/>
    <col min="11288" max="11288" width="13.5703125" style="45" customWidth="1"/>
    <col min="11289" max="11289" width="16.28515625" style="45" customWidth="1"/>
    <col min="11290" max="11307" width="9.42578125" style="45" customWidth="1"/>
    <col min="11308" max="11311" width="10.28515625" style="45" customWidth="1"/>
    <col min="11312" max="11312" width="9.140625" style="45" customWidth="1"/>
    <col min="11313" max="11332" width="0" style="45" hidden="1" customWidth="1"/>
    <col min="11333" max="11342" width="11.42578125" style="45" customWidth="1"/>
    <col min="11343" max="11347" width="10.28515625" style="45" customWidth="1"/>
    <col min="11348" max="11356" width="9.42578125" style="45" customWidth="1"/>
    <col min="11357" max="11520" width="11.42578125" style="45"/>
    <col min="11521" max="11521" width="35.42578125" style="45" customWidth="1"/>
    <col min="11522" max="11522" width="23.5703125" style="45" customWidth="1"/>
    <col min="11523" max="11523" width="15" style="45" customWidth="1"/>
    <col min="11524" max="11524" width="15.7109375" style="45" customWidth="1"/>
    <col min="11525" max="11525" width="13.42578125" style="45" customWidth="1"/>
    <col min="11526" max="11526" width="13.5703125" style="45" customWidth="1"/>
    <col min="11527" max="11527" width="14.7109375" style="45" customWidth="1"/>
    <col min="11528" max="11528" width="13.85546875" style="45" customWidth="1"/>
    <col min="11529" max="11529" width="12.5703125" style="45" customWidth="1"/>
    <col min="11530" max="11530" width="11.85546875" style="45" customWidth="1"/>
    <col min="11531" max="11531" width="10.28515625" style="45" customWidth="1"/>
    <col min="11532" max="11532" width="9.28515625" style="45" customWidth="1"/>
    <col min="11533" max="11533" width="9.42578125" style="45" customWidth="1"/>
    <col min="11534" max="11534" width="9.140625" style="45" customWidth="1"/>
    <col min="11535" max="11535" width="9.28515625" style="45" customWidth="1"/>
    <col min="11536" max="11536" width="9.42578125" style="45" customWidth="1"/>
    <col min="11537" max="11537" width="9.7109375" style="45" customWidth="1"/>
    <col min="11538" max="11538" width="9.5703125" style="45" customWidth="1"/>
    <col min="11539" max="11539" width="9.28515625" style="45" customWidth="1"/>
    <col min="11540" max="11540" width="8.5703125" style="45" customWidth="1"/>
    <col min="11541" max="11541" width="8.85546875" style="45" customWidth="1"/>
    <col min="11542" max="11542" width="9.7109375" style="45" customWidth="1"/>
    <col min="11543" max="11543" width="8.7109375" style="45" customWidth="1"/>
    <col min="11544" max="11544" width="13.5703125" style="45" customWidth="1"/>
    <col min="11545" max="11545" width="16.28515625" style="45" customWidth="1"/>
    <col min="11546" max="11563" width="9.42578125" style="45" customWidth="1"/>
    <col min="11564" max="11567" width="10.28515625" style="45" customWidth="1"/>
    <col min="11568" max="11568" width="9.140625" style="45" customWidth="1"/>
    <col min="11569" max="11588" width="0" style="45" hidden="1" customWidth="1"/>
    <col min="11589" max="11598" width="11.42578125" style="45" customWidth="1"/>
    <col min="11599" max="11603" width="10.28515625" style="45" customWidth="1"/>
    <col min="11604" max="11612" width="9.42578125" style="45" customWidth="1"/>
    <col min="11613" max="11776" width="11.42578125" style="45"/>
    <col min="11777" max="11777" width="35.42578125" style="45" customWidth="1"/>
    <col min="11778" max="11778" width="23.5703125" style="45" customWidth="1"/>
    <col min="11779" max="11779" width="15" style="45" customWidth="1"/>
    <col min="11780" max="11780" width="15.7109375" style="45" customWidth="1"/>
    <col min="11781" max="11781" width="13.42578125" style="45" customWidth="1"/>
    <col min="11782" max="11782" width="13.5703125" style="45" customWidth="1"/>
    <col min="11783" max="11783" width="14.7109375" style="45" customWidth="1"/>
    <col min="11784" max="11784" width="13.85546875" style="45" customWidth="1"/>
    <col min="11785" max="11785" width="12.5703125" style="45" customWidth="1"/>
    <col min="11786" max="11786" width="11.85546875" style="45" customWidth="1"/>
    <col min="11787" max="11787" width="10.28515625" style="45" customWidth="1"/>
    <col min="11788" max="11788" width="9.28515625" style="45" customWidth="1"/>
    <col min="11789" max="11789" width="9.42578125" style="45" customWidth="1"/>
    <col min="11790" max="11790" width="9.140625" style="45" customWidth="1"/>
    <col min="11791" max="11791" width="9.28515625" style="45" customWidth="1"/>
    <col min="11792" max="11792" width="9.42578125" style="45" customWidth="1"/>
    <col min="11793" max="11793" width="9.7109375" style="45" customWidth="1"/>
    <col min="11794" max="11794" width="9.5703125" style="45" customWidth="1"/>
    <col min="11795" max="11795" width="9.28515625" style="45" customWidth="1"/>
    <col min="11796" max="11796" width="8.5703125" style="45" customWidth="1"/>
    <col min="11797" max="11797" width="8.85546875" style="45" customWidth="1"/>
    <col min="11798" max="11798" width="9.7109375" style="45" customWidth="1"/>
    <col min="11799" max="11799" width="8.7109375" style="45" customWidth="1"/>
    <col min="11800" max="11800" width="13.5703125" style="45" customWidth="1"/>
    <col min="11801" max="11801" width="16.28515625" style="45" customWidth="1"/>
    <col min="11802" max="11819" width="9.42578125" style="45" customWidth="1"/>
    <col min="11820" max="11823" width="10.28515625" style="45" customWidth="1"/>
    <col min="11824" max="11824" width="9.140625" style="45" customWidth="1"/>
    <col min="11825" max="11844" width="0" style="45" hidden="1" customWidth="1"/>
    <col min="11845" max="11854" width="11.42578125" style="45" customWidth="1"/>
    <col min="11855" max="11859" width="10.28515625" style="45" customWidth="1"/>
    <col min="11860" max="11868" width="9.42578125" style="45" customWidth="1"/>
    <col min="11869" max="12032" width="11.42578125" style="45"/>
    <col min="12033" max="12033" width="35.42578125" style="45" customWidth="1"/>
    <col min="12034" max="12034" width="23.5703125" style="45" customWidth="1"/>
    <col min="12035" max="12035" width="15" style="45" customWidth="1"/>
    <col min="12036" max="12036" width="15.7109375" style="45" customWidth="1"/>
    <col min="12037" max="12037" width="13.42578125" style="45" customWidth="1"/>
    <col min="12038" max="12038" width="13.5703125" style="45" customWidth="1"/>
    <col min="12039" max="12039" width="14.7109375" style="45" customWidth="1"/>
    <col min="12040" max="12040" width="13.85546875" style="45" customWidth="1"/>
    <col min="12041" max="12041" width="12.5703125" style="45" customWidth="1"/>
    <col min="12042" max="12042" width="11.85546875" style="45" customWidth="1"/>
    <col min="12043" max="12043" width="10.28515625" style="45" customWidth="1"/>
    <col min="12044" max="12044" width="9.28515625" style="45" customWidth="1"/>
    <col min="12045" max="12045" width="9.42578125" style="45" customWidth="1"/>
    <col min="12046" max="12046" width="9.140625" style="45" customWidth="1"/>
    <col min="12047" max="12047" width="9.28515625" style="45" customWidth="1"/>
    <col min="12048" max="12048" width="9.42578125" style="45" customWidth="1"/>
    <col min="12049" max="12049" width="9.7109375" style="45" customWidth="1"/>
    <col min="12050" max="12050" width="9.5703125" style="45" customWidth="1"/>
    <col min="12051" max="12051" width="9.28515625" style="45" customWidth="1"/>
    <col min="12052" max="12052" width="8.5703125" style="45" customWidth="1"/>
    <col min="12053" max="12053" width="8.85546875" style="45" customWidth="1"/>
    <col min="12054" max="12054" width="9.7109375" style="45" customWidth="1"/>
    <col min="12055" max="12055" width="8.7109375" style="45" customWidth="1"/>
    <col min="12056" max="12056" width="13.5703125" style="45" customWidth="1"/>
    <col min="12057" max="12057" width="16.28515625" style="45" customWidth="1"/>
    <col min="12058" max="12075" width="9.42578125" style="45" customWidth="1"/>
    <col min="12076" max="12079" width="10.28515625" style="45" customWidth="1"/>
    <col min="12080" max="12080" width="9.140625" style="45" customWidth="1"/>
    <col min="12081" max="12100" width="0" style="45" hidden="1" customWidth="1"/>
    <col min="12101" max="12110" width="11.42578125" style="45" customWidth="1"/>
    <col min="12111" max="12115" width="10.28515625" style="45" customWidth="1"/>
    <col min="12116" max="12124" width="9.42578125" style="45" customWidth="1"/>
    <col min="12125" max="12288" width="11.42578125" style="45"/>
    <col min="12289" max="12289" width="35.42578125" style="45" customWidth="1"/>
    <col min="12290" max="12290" width="23.5703125" style="45" customWidth="1"/>
    <col min="12291" max="12291" width="15" style="45" customWidth="1"/>
    <col min="12292" max="12292" width="15.7109375" style="45" customWidth="1"/>
    <col min="12293" max="12293" width="13.42578125" style="45" customWidth="1"/>
    <col min="12294" max="12294" width="13.5703125" style="45" customWidth="1"/>
    <col min="12295" max="12295" width="14.7109375" style="45" customWidth="1"/>
    <col min="12296" max="12296" width="13.85546875" style="45" customWidth="1"/>
    <col min="12297" max="12297" width="12.5703125" style="45" customWidth="1"/>
    <col min="12298" max="12298" width="11.85546875" style="45" customWidth="1"/>
    <col min="12299" max="12299" width="10.28515625" style="45" customWidth="1"/>
    <col min="12300" max="12300" width="9.28515625" style="45" customWidth="1"/>
    <col min="12301" max="12301" width="9.42578125" style="45" customWidth="1"/>
    <col min="12302" max="12302" width="9.140625" style="45" customWidth="1"/>
    <col min="12303" max="12303" width="9.28515625" style="45" customWidth="1"/>
    <col min="12304" max="12304" width="9.42578125" style="45" customWidth="1"/>
    <col min="12305" max="12305" width="9.7109375" style="45" customWidth="1"/>
    <col min="12306" max="12306" width="9.5703125" style="45" customWidth="1"/>
    <col min="12307" max="12307" width="9.28515625" style="45" customWidth="1"/>
    <col min="12308" max="12308" width="8.5703125" style="45" customWidth="1"/>
    <col min="12309" max="12309" width="8.85546875" style="45" customWidth="1"/>
    <col min="12310" max="12310" width="9.7109375" style="45" customWidth="1"/>
    <col min="12311" max="12311" width="8.7109375" style="45" customWidth="1"/>
    <col min="12312" max="12312" width="13.5703125" style="45" customWidth="1"/>
    <col min="12313" max="12313" width="16.28515625" style="45" customWidth="1"/>
    <col min="12314" max="12331" width="9.42578125" style="45" customWidth="1"/>
    <col min="12332" max="12335" width="10.28515625" style="45" customWidth="1"/>
    <col min="12336" max="12336" width="9.140625" style="45" customWidth="1"/>
    <col min="12337" max="12356" width="0" style="45" hidden="1" customWidth="1"/>
    <col min="12357" max="12366" width="11.42578125" style="45" customWidth="1"/>
    <col min="12367" max="12371" width="10.28515625" style="45" customWidth="1"/>
    <col min="12372" max="12380" width="9.42578125" style="45" customWidth="1"/>
    <col min="12381" max="12544" width="11.42578125" style="45"/>
    <col min="12545" max="12545" width="35.42578125" style="45" customWidth="1"/>
    <col min="12546" max="12546" width="23.5703125" style="45" customWidth="1"/>
    <col min="12547" max="12547" width="15" style="45" customWidth="1"/>
    <col min="12548" max="12548" width="15.7109375" style="45" customWidth="1"/>
    <col min="12549" max="12549" width="13.42578125" style="45" customWidth="1"/>
    <col min="12550" max="12550" width="13.5703125" style="45" customWidth="1"/>
    <col min="12551" max="12551" width="14.7109375" style="45" customWidth="1"/>
    <col min="12552" max="12552" width="13.85546875" style="45" customWidth="1"/>
    <col min="12553" max="12553" width="12.5703125" style="45" customWidth="1"/>
    <col min="12554" max="12554" width="11.85546875" style="45" customWidth="1"/>
    <col min="12555" max="12555" width="10.28515625" style="45" customWidth="1"/>
    <col min="12556" max="12556" width="9.28515625" style="45" customWidth="1"/>
    <col min="12557" max="12557" width="9.42578125" style="45" customWidth="1"/>
    <col min="12558" max="12558" width="9.140625" style="45" customWidth="1"/>
    <col min="12559" max="12559" width="9.28515625" style="45" customWidth="1"/>
    <col min="12560" max="12560" width="9.42578125" style="45" customWidth="1"/>
    <col min="12561" max="12561" width="9.7109375" style="45" customWidth="1"/>
    <col min="12562" max="12562" width="9.5703125" style="45" customWidth="1"/>
    <col min="12563" max="12563" width="9.28515625" style="45" customWidth="1"/>
    <col min="12564" max="12564" width="8.5703125" style="45" customWidth="1"/>
    <col min="12565" max="12565" width="8.85546875" style="45" customWidth="1"/>
    <col min="12566" max="12566" width="9.7109375" style="45" customWidth="1"/>
    <col min="12567" max="12567" width="8.7109375" style="45" customWidth="1"/>
    <col min="12568" max="12568" width="13.5703125" style="45" customWidth="1"/>
    <col min="12569" max="12569" width="16.28515625" style="45" customWidth="1"/>
    <col min="12570" max="12587" width="9.42578125" style="45" customWidth="1"/>
    <col min="12588" max="12591" width="10.28515625" style="45" customWidth="1"/>
    <col min="12592" max="12592" width="9.140625" style="45" customWidth="1"/>
    <col min="12593" max="12612" width="0" style="45" hidden="1" customWidth="1"/>
    <col min="12613" max="12622" width="11.42578125" style="45" customWidth="1"/>
    <col min="12623" max="12627" width="10.28515625" style="45" customWidth="1"/>
    <col min="12628" max="12636" width="9.42578125" style="45" customWidth="1"/>
    <col min="12637" max="12800" width="11.42578125" style="45"/>
    <col min="12801" max="12801" width="35.42578125" style="45" customWidth="1"/>
    <col min="12802" max="12802" width="23.5703125" style="45" customWidth="1"/>
    <col min="12803" max="12803" width="15" style="45" customWidth="1"/>
    <col min="12804" max="12804" width="15.7109375" style="45" customWidth="1"/>
    <col min="12805" max="12805" width="13.42578125" style="45" customWidth="1"/>
    <col min="12806" max="12806" width="13.5703125" style="45" customWidth="1"/>
    <col min="12807" max="12807" width="14.7109375" style="45" customWidth="1"/>
    <col min="12808" max="12808" width="13.85546875" style="45" customWidth="1"/>
    <col min="12809" max="12809" width="12.5703125" style="45" customWidth="1"/>
    <col min="12810" max="12810" width="11.85546875" style="45" customWidth="1"/>
    <col min="12811" max="12811" width="10.28515625" style="45" customWidth="1"/>
    <col min="12812" max="12812" width="9.28515625" style="45" customWidth="1"/>
    <col min="12813" max="12813" width="9.42578125" style="45" customWidth="1"/>
    <col min="12814" max="12814" width="9.140625" style="45" customWidth="1"/>
    <col min="12815" max="12815" width="9.28515625" style="45" customWidth="1"/>
    <col min="12816" max="12816" width="9.42578125" style="45" customWidth="1"/>
    <col min="12817" max="12817" width="9.7109375" style="45" customWidth="1"/>
    <col min="12818" max="12818" width="9.5703125" style="45" customWidth="1"/>
    <col min="12819" max="12819" width="9.28515625" style="45" customWidth="1"/>
    <col min="12820" max="12820" width="8.5703125" style="45" customWidth="1"/>
    <col min="12821" max="12821" width="8.85546875" style="45" customWidth="1"/>
    <col min="12822" max="12822" width="9.7109375" style="45" customWidth="1"/>
    <col min="12823" max="12823" width="8.7109375" style="45" customWidth="1"/>
    <col min="12824" max="12824" width="13.5703125" style="45" customWidth="1"/>
    <col min="12825" max="12825" width="16.28515625" style="45" customWidth="1"/>
    <col min="12826" max="12843" width="9.42578125" style="45" customWidth="1"/>
    <col min="12844" max="12847" width="10.28515625" style="45" customWidth="1"/>
    <col min="12848" max="12848" width="9.140625" style="45" customWidth="1"/>
    <col min="12849" max="12868" width="0" style="45" hidden="1" customWidth="1"/>
    <col min="12869" max="12878" width="11.42578125" style="45" customWidth="1"/>
    <col min="12879" max="12883" width="10.28515625" style="45" customWidth="1"/>
    <col min="12884" max="12892" width="9.42578125" style="45" customWidth="1"/>
    <col min="12893" max="13056" width="11.42578125" style="45"/>
    <col min="13057" max="13057" width="35.42578125" style="45" customWidth="1"/>
    <col min="13058" max="13058" width="23.5703125" style="45" customWidth="1"/>
    <col min="13059" max="13059" width="15" style="45" customWidth="1"/>
    <col min="13060" max="13060" width="15.7109375" style="45" customWidth="1"/>
    <col min="13061" max="13061" width="13.42578125" style="45" customWidth="1"/>
    <col min="13062" max="13062" width="13.5703125" style="45" customWidth="1"/>
    <col min="13063" max="13063" width="14.7109375" style="45" customWidth="1"/>
    <col min="13064" max="13064" width="13.85546875" style="45" customWidth="1"/>
    <col min="13065" max="13065" width="12.5703125" style="45" customWidth="1"/>
    <col min="13066" max="13066" width="11.85546875" style="45" customWidth="1"/>
    <col min="13067" max="13067" width="10.28515625" style="45" customWidth="1"/>
    <col min="13068" max="13068" width="9.28515625" style="45" customWidth="1"/>
    <col min="13069" max="13069" width="9.42578125" style="45" customWidth="1"/>
    <col min="13070" max="13070" width="9.140625" style="45" customWidth="1"/>
    <col min="13071" max="13071" width="9.28515625" style="45" customWidth="1"/>
    <col min="13072" max="13072" width="9.42578125" style="45" customWidth="1"/>
    <col min="13073" max="13073" width="9.7109375" style="45" customWidth="1"/>
    <col min="13074" max="13074" width="9.5703125" style="45" customWidth="1"/>
    <col min="13075" max="13075" width="9.28515625" style="45" customWidth="1"/>
    <col min="13076" max="13076" width="8.5703125" style="45" customWidth="1"/>
    <col min="13077" max="13077" width="8.85546875" style="45" customWidth="1"/>
    <col min="13078" max="13078" width="9.7109375" style="45" customWidth="1"/>
    <col min="13079" max="13079" width="8.7109375" style="45" customWidth="1"/>
    <col min="13080" max="13080" width="13.5703125" style="45" customWidth="1"/>
    <col min="13081" max="13081" width="16.28515625" style="45" customWidth="1"/>
    <col min="13082" max="13099" width="9.42578125" style="45" customWidth="1"/>
    <col min="13100" max="13103" width="10.28515625" style="45" customWidth="1"/>
    <col min="13104" max="13104" width="9.140625" style="45" customWidth="1"/>
    <col min="13105" max="13124" width="0" style="45" hidden="1" customWidth="1"/>
    <col min="13125" max="13134" width="11.42578125" style="45" customWidth="1"/>
    <col min="13135" max="13139" width="10.28515625" style="45" customWidth="1"/>
    <col min="13140" max="13148" width="9.42578125" style="45" customWidth="1"/>
    <col min="13149" max="13312" width="11.42578125" style="45"/>
    <col min="13313" max="13313" width="35.42578125" style="45" customWidth="1"/>
    <col min="13314" max="13314" width="23.5703125" style="45" customWidth="1"/>
    <col min="13315" max="13315" width="15" style="45" customWidth="1"/>
    <col min="13316" max="13316" width="15.7109375" style="45" customWidth="1"/>
    <col min="13317" max="13317" width="13.42578125" style="45" customWidth="1"/>
    <col min="13318" max="13318" width="13.5703125" style="45" customWidth="1"/>
    <col min="13319" max="13319" width="14.7109375" style="45" customWidth="1"/>
    <col min="13320" max="13320" width="13.85546875" style="45" customWidth="1"/>
    <col min="13321" max="13321" width="12.5703125" style="45" customWidth="1"/>
    <col min="13322" max="13322" width="11.85546875" style="45" customWidth="1"/>
    <col min="13323" max="13323" width="10.28515625" style="45" customWidth="1"/>
    <col min="13324" max="13324" width="9.28515625" style="45" customWidth="1"/>
    <col min="13325" max="13325" width="9.42578125" style="45" customWidth="1"/>
    <col min="13326" max="13326" width="9.140625" style="45" customWidth="1"/>
    <col min="13327" max="13327" width="9.28515625" style="45" customWidth="1"/>
    <col min="13328" max="13328" width="9.42578125" style="45" customWidth="1"/>
    <col min="13329" max="13329" width="9.7109375" style="45" customWidth="1"/>
    <col min="13330" max="13330" width="9.5703125" style="45" customWidth="1"/>
    <col min="13331" max="13331" width="9.28515625" style="45" customWidth="1"/>
    <col min="13332" max="13332" width="8.5703125" style="45" customWidth="1"/>
    <col min="13333" max="13333" width="8.85546875" style="45" customWidth="1"/>
    <col min="13334" max="13334" width="9.7109375" style="45" customWidth="1"/>
    <col min="13335" max="13335" width="8.7109375" style="45" customWidth="1"/>
    <col min="13336" max="13336" width="13.5703125" style="45" customWidth="1"/>
    <col min="13337" max="13337" width="16.28515625" style="45" customWidth="1"/>
    <col min="13338" max="13355" width="9.42578125" style="45" customWidth="1"/>
    <col min="13356" max="13359" width="10.28515625" style="45" customWidth="1"/>
    <col min="13360" max="13360" width="9.140625" style="45" customWidth="1"/>
    <col min="13361" max="13380" width="0" style="45" hidden="1" customWidth="1"/>
    <col min="13381" max="13390" width="11.42578125" style="45" customWidth="1"/>
    <col min="13391" max="13395" width="10.28515625" style="45" customWidth="1"/>
    <col min="13396" max="13404" width="9.42578125" style="45" customWidth="1"/>
    <col min="13405" max="13568" width="11.42578125" style="45"/>
    <col min="13569" max="13569" width="35.42578125" style="45" customWidth="1"/>
    <col min="13570" max="13570" width="23.5703125" style="45" customWidth="1"/>
    <col min="13571" max="13571" width="15" style="45" customWidth="1"/>
    <col min="13572" max="13572" width="15.7109375" style="45" customWidth="1"/>
    <col min="13573" max="13573" width="13.42578125" style="45" customWidth="1"/>
    <col min="13574" max="13574" width="13.5703125" style="45" customWidth="1"/>
    <col min="13575" max="13575" width="14.7109375" style="45" customWidth="1"/>
    <col min="13576" max="13576" width="13.85546875" style="45" customWidth="1"/>
    <col min="13577" max="13577" width="12.5703125" style="45" customWidth="1"/>
    <col min="13578" max="13578" width="11.85546875" style="45" customWidth="1"/>
    <col min="13579" max="13579" width="10.28515625" style="45" customWidth="1"/>
    <col min="13580" max="13580" width="9.28515625" style="45" customWidth="1"/>
    <col min="13581" max="13581" width="9.42578125" style="45" customWidth="1"/>
    <col min="13582" max="13582" width="9.140625" style="45" customWidth="1"/>
    <col min="13583" max="13583" width="9.28515625" style="45" customWidth="1"/>
    <col min="13584" max="13584" width="9.42578125" style="45" customWidth="1"/>
    <col min="13585" max="13585" width="9.7109375" style="45" customWidth="1"/>
    <col min="13586" max="13586" width="9.5703125" style="45" customWidth="1"/>
    <col min="13587" max="13587" width="9.28515625" style="45" customWidth="1"/>
    <col min="13588" max="13588" width="8.5703125" style="45" customWidth="1"/>
    <col min="13589" max="13589" width="8.85546875" style="45" customWidth="1"/>
    <col min="13590" max="13590" width="9.7109375" style="45" customWidth="1"/>
    <col min="13591" max="13591" width="8.7109375" style="45" customWidth="1"/>
    <col min="13592" max="13592" width="13.5703125" style="45" customWidth="1"/>
    <col min="13593" max="13593" width="16.28515625" style="45" customWidth="1"/>
    <col min="13594" max="13611" width="9.42578125" style="45" customWidth="1"/>
    <col min="13612" max="13615" width="10.28515625" style="45" customWidth="1"/>
    <col min="13616" max="13616" width="9.140625" style="45" customWidth="1"/>
    <col min="13617" max="13636" width="0" style="45" hidden="1" customWidth="1"/>
    <col min="13637" max="13646" width="11.42578125" style="45" customWidth="1"/>
    <col min="13647" max="13651" width="10.28515625" style="45" customWidth="1"/>
    <col min="13652" max="13660" width="9.42578125" style="45" customWidth="1"/>
    <col min="13661" max="13824" width="11.42578125" style="45"/>
    <col min="13825" max="13825" width="35.42578125" style="45" customWidth="1"/>
    <col min="13826" max="13826" width="23.5703125" style="45" customWidth="1"/>
    <col min="13827" max="13827" width="15" style="45" customWidth="1"/>
    <col min="13828" max="13828" width="15.7109375" style="45" customWidth="1"/>
    <col min="13829" max="13829" width="13.42578125" style="45" customWidth="1"/>
    <col min="13830" max="13830" width="13.5703125" style="45" customWidth="1"/>
    <col min="13831" max="13831" width="14.7109375" style="45" customWidth="1"/>
    <col min="13832" max="13832" width="13.85546875" style="45" customWidth="1"/>
    <col min="13833" max="13833" width="12.5703125" style="45" customWidth="1"/>
    <col min="13834" max="13834" width="11.85546875" style="45" customWidth="1"/>
    <col min="13835" max="13835" width="10.28515625" style="45" customWidth="1"/>
    <col min="13836" max="13836" width="9.28515625" style="45" customWidth="1"/>
    <col min="13837" max="13837" width="9.42578125" style="45" customWidth="1"/>
    <col min="13838" max="13838" width="9.140625" style="45" customWidth="1"/>
    <col min="13839" max="13839" width="9.28515625" style="45" customWidth="1"/>
    <col min="13840" max="13840" width="9.42578125" style="45" customWidth="1"/>
    <col min="13841" max="13841" width="9.7109375" style="45" customWidth="1"/>
    <col min="13842" max="13842" width="9.5703125" style="45" customWidth="1"/>
    <col min="13843" max="13843" width="9.28515625" style="45" customWidth="1"/>
    <col min="13844" max="13844" width="8.5703125" style="45" customWidth="1"/>
    <col min="13845" max="13845" width="8.85546875" style="45" customWidth="1"/>
    <col min="13846" max="13846" width="9.7109375" style="45" customWidth="1"/>
    <col min="13847" max="13847" width="8.7109375" style="45" customWidth="1"/>
    <col min="13848" max="13848" width="13.5703125" style="45" customWidth="1"/>
    <col min="13849" max="13849" width="16.28515625" style="45" customWidth="1"/>
    <col min="13850" max="13867" width="9.42578125" style="45" customWidth="1"/>
    <col min="13868" max="13871" width="10.28515625" style="45" customWidth="1"/>
    <col min="13872" max="13872" width="9.140625" style="45" customWidth="1"/>
    <col min="13873" max="13892" width="0" style="45" hidden="1" customWidth="1"/>
    <col min="13893" max="13902" width="11.42578125" style="45" customWidth="1"/>
    <col min="13903" max="13907" width="10.28515625" style="45" customWidth="1"/>
    <col min="13908" max="13916" width="9.42578125" style="45" customWidth="1"/>
    <col min="13917" max="14080" width="11.42578125" style="45"/>
    <col min="14081" max="14081" width="35.42578125" style="45" customWidth="1"/>
    <col min="14082" max="14082" width="23.5703125" style="45" customWidth="1"/>
    <col min="14083" max="14083" width="15" style="45" customWidth="1"/>
    <col min="14084" max="14084" width="15.7109375" style="45" customWidth="1"/>
    <col min="14085" max="14085" width="13.42578125" style="45" customWidth="1"/>
    <col min="14086" max="14086" width="13.5703125" style="45" customWidth="1"/>
    <col min="14087" max="14087" width="14.7109375" style="45" customWidth="1"/>
    <col min="14088" max="14088" width="13.85546875" style="45" customWidth="1"/>
    <col min="14089" max="14089" width="12.5703125" style="45" customWidth="1"/>
    <col min="14090" max="14090" width="11.85546875" style="45" customWidth="1"/>
    <col min="14091" max="14091" width="10.28515625" style="45" customWidth="1"/>
    <col min="14092" max="14092" width="9.28515625" style="45" customWidth="1"/>
    <col min="14093" max="14093" width="9.42578125" style="45" customWidth="1"/>
    <col min="14094" max="14094" width="9.140625" style="45" customWidth="1"/>
    <col min="14095" max="14095" width="9.28515625" style="45" customWidth="1"/>
    <col min="14096" max="14096" width="9.42578125" style="45" customWidth="1"/>
    <col min="14097" max="14097" width="9.7109375" style="45" customWidth="1"/>
    <col min="14098" max="14098" width="9.5703125" style="45" customWidth="1"/>
    <col min="14099" max="14099" width="9.28515625" style="45" customWidth="1"/>
    <col min="14100" max="14100" width="8.5703125" style="45" customWidth="1"/>
    <col min="14101" max="14101" width="8.85546875" style="45" customWidth="1"/>
    <col min="14102" max="14102" width="9.7109375" style="45" customWidth="1"/>
    <col min="14103" max="14103" width="8.7109375" style="45" customWidth="1"/>
    <col min="14104" max="14104" width="13.5703125" style="45" customWidth="1"/>
    <col min="14105" max="14105" width="16.28515625" style="45" customWidth="1"/>
    <col min="14106" max="14123" width="9.42578125" style="45" customWidth="1"/>
    <col min="14124" max="14127" width="10.28515625" style="45" customWidth="1"/>
    <col min="14128" max="14128" width="9.140625" style="45" customWidth="1"/>
    <col min="14129" max="14148" width="0" style="45" hidden="1" customWidth="1"/>
    <col min="14149" max="14158" width="11.42578125" style="45" customWidth="1"/>
    <col min="14159" max="14163" width="10.28515625" style="45" customWidth="1"/>
    <col min="14164" max="14172" width="9.42578125" style="45" customWidth="1"/>
    <col min="14173" max="14336" width="11.42578125" style="45"/>
    <col min="14337" max="14337" width="35.42578125" style="45" customWidth="1"/>
    <col min="14338" max="14338" width="23.5703125" style="45" customWidth="1"/>
    <col min="14339" max="14339" width="15" style="45" customWidth="1"/>
    <col min="14340" max="14340" width="15.7109375" style="45" customWidth="1"/>
    <col min="14341" max="14341" width="13.42578125" style="45" customWidth="1"/>
    <col min="14342" max="14342" width="13.5703125" style="45" customWidth="1"/>
    <col min="14343" max="14343" width="14.7109375" style="45" customWidth="1"/>
    <col min="14344" max="14344" width="13.85546875" style="45" customWidth="1"/>
    <col min="14345" max="14345" width="12.5703125" style="45" customWidth="1"/>
    <col min="14346" max="14346" width="11.85546875" style="45" customWidth="1"/>
    <col min="14347" max="14347" width="10.28515625" style="45" customWidth="1"/>
    <col min="14348" max="14348" width="9.28515625" style="45" customWidth="1"/>
    <col min="14349" max="14349" width="9.42578125" style="45" customWidth="1"/>
    <col min="14350" max="14350" width="9.140625" style="45" customWidth="1"/>
    <col min="14351" max="14351" width="9.28515625" style="45" customWidth="1"/>
    <col min="14352" max="14352" width="9.42578125" style="45" customWidth="1"/>
    <col min="14353" max="14353" width="9.7109375" style="45" customWidth="1"/>
    <col min="14354" max="14354" width="9.5703125" style="45" customWidth="1"/>
    <col min="14355" max="14355" width="9.28515625" style="45" customWidth="1"/>
    <col min="14356" max="14356" width="8.5703125" style="45" customWidth="1"/>
    <col min="14357" max="14357" width="8.85546875" style="45" customWidth="1"/>
    <col min="14358" max="14358" width="9.7109375" style="45" customWidth="1"/>
    <col min="14359" max="14359" width="8.7109375" style="45" customWidth="1"/>
    <col min="14360" max="14360" width="13.5703125" style="45" customWidth="1"/>
    <col min="14361" max="14361" width="16.28515625" style="45" customWidth="1"/>
    <col min="14362" max="14379" width="9.42578125" style="45" customWidth="1"/>
    <col min="14380" max="14383" width="10.28515625" style="45" customWidth="1"/>
    <col min="14384" max="14384" width="9.140625" style="45" customWidth="1"/>
    <col min="14385" max="14404" width="0" style="45" hidden="1" customWidth="1"/>
    <col min="14405" max="14414" width="11.42578125" style="45" customWidth="1"/>
    <col min="14415" max="14419" width="10.28515625" style="45" customWidth="1"/>
    <col min="14420" max="14428" width="9.42578125" style="45" customWidth="1"/>
    <col min="14429" max="14592" width="11.42578125" style="45"/>
    <col min="14593" max="14593" width="35.42578125" style="45" customWidth="1"/>
    <col min="14594" max="14594" width="23.5703125" style="45" customWidth="1"/>
    <col min="14595" max="14595" width="15" style="45" customWidth="1"/>
    <col min="14596" max="14596" width="15.7109375" style="45" customWidth="1"/>
    <col min="14597" max="14597" width="13.42578125" style="45" customWidth="1"/>
    <col min="14598" max="14598" width="13.5703125" style="45" customWidth="1"/>
    <col min="14599" max="14599" width="14.7109375" style="45" customWidth="1"/>
    <col min="14600" max="14600" width="13.85546875" style="45" customWidth="1"/>
    <col min="14601" max="14601" width="12.5703125" style="45" customWidth="1"/>
    <col min="14602" max="14602" width="11.85546875" style="45" customWidth="1"/>
    <col min="14603" max="14603" width="10.28515625" style="45" customWidth="1"/>
    <col min="14604" max="14604" width="9.28515625" style="45" customWidth="1"/>
    <col min="14605" max="14605" width="9.42578125" style="45" customWidth="1"/>
    <col min="14606" max="14606" width="9.140625" style="45" customWidth="1"/>
    <col min="14607" max="14607" width="9.28515625" style="45" customWidth="1"/>
    <col min="14608" max="14608" width="9.42578125" style="45" customWidth="1"/>
    <col min="14609" max="14609" width="9.7109375" style="45" customWidth="1"/>
    <col min="14610" max="14610" width="9.5703125" style="45" customWidth="1"/>
    <col min="14611" max="14611" width="9.28515625" style="45" customWidth="1"/>
    <col min="14612" max="14612" width="8.5703125" style="45" customWidth="1"/>
    <col min="14613" max="14613" width="8.85546875" style="45" customWidth="1"/>
    <col min="14614" max="14614" width="9.7109375" style="45" customWidth="1"/>
    <col min="14615" max="14615" width="8.7109375" style="45" customWidth="1"/>
    <col min="14616" max="14616" width="13.5703125" style="45" customWidth="1"/>
    <col min="14617" max="14617" width="16.28515625" style="45" customWidth="1"/>
    <col min="14618" max="14635" width="9.42578125" style="45" customWidth="1"/>
    <col min="14636" max="14639" width="10.28515625" style="45" customWidth="1"/>
    <col min="14640" max="14640" width="9.140625" style="45" customWidth="1"/>
    <col min="14641" max="14660" width="0" style="45" hidden="1" customWidth="1"/>
    <col min="14661" max="14670" width="11.42578125" style="45" customWidth="1"/>
    <col min="14671" max="14675" width="10.28515625" style="45" customWidth="1"/>
    <col min="14676" max="14684" width="9.42578125" style="45" customWidth="1"/>
    <col min="14685" max="14848" width="11.42578125" style="45"/>
    <col min="14849" max="14849" width="35.42578125" style="45" customWidth="1"/>
    <col min="14850" max="14850" width="23.5703125" style="45" customWidth="1"/>
    <col min="14851" max="14851" width="15" style="45" customWidth="1"/>
    <col min="14852" max="14852" width="15.7109375" style="45" customWidth="1"/>
    <col min="14853" max="14853" width="13.42578125" style="45" customWidth="1"/>
    <col min="14854" max="14854" width="13.5703125" style="45" customWidth="1"/>
    <col min="14855" max="14855" width="14.7109375" style="45" customWidth="1"/>
    <col min="14856" max="14856" width="13.85546875" style="45" customWidth="1"/>
    <col min="14857" max="14857" width="12.5703125" style="45" customWidth="1"/>
    <col min="14858" max="14858" width="11.85546875" style="45" customWidth="1"/>
    <col min="14859" max="14859" width="10.28515625" style="45" customWidth="1"/>
    <col min="14860" max="14860" width="9.28515625" style="45" customWidth="1"/>
    <col min="14861" max="14861" width="9.42578125" style="45" customWidth="1"/>
    <col min="14862" max="14862" width="9.140625" style="45" customWidth="1"/>
    <col min="14863" max="14863" width="9.28515625" style="45" customWidth="1"/>
    <col min="14864" max="14864" width="9.42578125" style="45" customWidth="1"/>
    <col min="14865" max="14865" width="9.7109375" style="45" customWidth="1"/>
    <col min="14866" max="14866" width="9.5703125" style="45" customWidth="1"/>
    <col min="14867" max="14867" width="9.28515625" style="45" customWidth="1"/>
    <col min="14868" max="14868" width="8.5703125" style="45" customWidth="1"/>
    <col min="14869" max="14869" width="8.85546875" style="45" customWidth="1"/>
    <col min="14870" max="14870" width="9.7109375" style="45" customWidth="1"/>
    <col min="14871" max="14871" width="8.7109375" style="45" customWidth="1"/>
    <col min="14872" max="14872" width="13.5703125" style="45" customWidth="1"/>
    <col min="14873" max="14873" width="16.28515625" style="45" customWidth="1"/>
    <col min="14874" max="14891" width="9.42578125" style="45" customWidth="1"/>
    <col min="14892" max="14895" width="10.28515625" style="45" customWidth="1"/>
    <col min="14896" max="14896" width="9.140625" style="45" customWidth="1"/>
    <col min="14897" max="14916" width="0" style="45" hidden="1" customWidth="1"/>
    <col min="14917" max="14926" width="11.42578125" style="45" customWidth="1"/>
    <col min="14927" max="14931" width="10.28515625" style="45" customWidth="1"/>
    <col min="14932" max="14940" width="9.42578125" style="45" customWidth="1"/>
    <col min="14941" max="15104" width="11.42578125" style="45"/>
    <col min="15105" max="15105" width="35.42578125" style="45" customWidth="1"/>
    <col min="15106" max="15106" width="23.5703125" style="45" customWidth="1"/>
    <col min="15107" max="15107" width="15" style="45" customWidth="1"/>
    <col min="15108" max="15108" width="15.7109375" style="45" customWidth="1"/>
    <col min="15109" max="15109" width="13.42578125" style="45" customWidth="1"/>
    <col min="15110" max="15110" width="13.5703125" style="45" customWidth="1"/>
    <col min="15111" max="15111" width="14.7109375" style="45" customWidth="1"/>
    <col min="15112" max="15112" width="13.85546875" style="45" customWidth="1"/>
    <col min="15113" max="15113" width="12.5703125" style="45" customWidth="1"/>
    <col min="15114" max="15114" width="11.85546875" style="45" customWidth="1"/>
    <col min="15115" max="15115" width="10.28515625" style="45" customWidth="1"/>
    <col min="15116" max="15116" width="9.28515625" style="45" customWidth="1"/>
    <col min="15117" max="15117" width="9.42578125" style="45" customWidth="1"/>
    <col min="15118" max="15118" width="9.140625" style="45" customWidth="1"/>
    <col min="15119" max="15119" width="9.28515625" style="45" customWidth="1"/>
    <col min="15120" max="15120" width="9.42578125" style="45" customWidth="1"/>
    <col min="15121" max="15121" width="9.7109375" style="45" customWidth="1"/>
    <col min="15122" max="15122" width="9.5703125" style="45" customWidth="1"/>
    <col min="15123" max="15123" width="9.28515625" style="45" customWidth="1"/>
    <col min="15124" max="15124" width="8.5703125" style="45" customWidth="1"/>
    <col min="15125" max="15125" width="8.85546875" style="45" customWidth="1"/>
    <col min="15126" max="15126" width="9.7109375" style="45" customWidth="1"/>
    <col min="15127" max="15127" width="8.7109375" style="45" customWidth="1"/>
    <col min="15128" max="15128" width="13.5703125" style="45" customWidth="1"/>
    <col min="15129" max="15129" width="16.28515625" style="45" customWidth="1"/>
    <col min="15130" max="15147" width="9.42578125" style="45" customWidth="1"/>
    <col min="15148" max="15151" width="10.28515625" style="45" customWidth="1"/>
    <col min="15152" max="15152" width="9.140625" style="45" customWidth="1"/>
    <col min="15153" max="15172" width="0" style="45" hidden="1" customWidth="1"/>
    <col min="15173" max="15182" width="11.42578125" style="45" customWidth="1"/>
    <col min="15183" max="15187" width="10.28515625" style="45" customWidth="1"/>
    <col min="15188" max="15196" width="9.42578125" style="45" customWidth="1"/>
    <col min="15197" max="15360" width="11.42578125" style="45"/>
    <col min="15361" max="15361" width="35.42578125" style="45" customWidth="1"/>
    <col min="15362" max="15362" width="23.5703125" style="45" customWidth="1"/>
    <col min="15363" max="15363" width="15" style="45" customWidth="1"/>
    <col min="15364" max="15364" width="15.7109375" style="45" customWidth="1"/>
    <col min="15365" max="15365" width="13.42578125" style="45" customWidth="1"/>
    <col min="15366" max="15366" width="13.5703125" style="45" customWidth="1"/>
    <col min="15367" max="15367" width="14.7109375" style="45" customWidth="1"/>
    <col min="15368" max="15368" width="13.85546875" style="45" customWidth="1"/>
    <col min="15369" max="15369" width="12.5703125" style="45" customWidth="1"/>
    <col min="15370" max="15370" width="11.85546875" style="45" customWidth="1"/>
    <col min="15371" max="15371" width="10.28515625" style="45" customWidth="1"/>
    <col min="15372" max="15372" width="9.28515625" style="45" customWidth="1"/>
    <col min="15373" max="15373" width="9.42578125" style="45" customWidth="1"/>
    <col min="15374" max="15374" width="9.140625" style="45" customWidth="1"/>
    <col min="15375" max="15375" width="9.28515625" style="45" customWidth="1"/>
    <col min="15376" max="15376" width="9.42578125" style="45" customWidth="1"/>
    <col min="15377" max="15377" width="9.7109375" style="45" customWidth="1"/>
    <col min="15378" max="15378" width="9.5703125" style="45" customWidth="1"/>
    <col min="15379" max="15379" width="9.28515625" style="45" customWidth="1"/>
    <col min="15380" max="15380" width="8.5703125" style="45" customWidth="1"/>
    <col min="15381" max="15381" width="8.85546875" style="45" customWidth="1"/>
    <col min="15382" max="15382" width="9.7109375" style="45" customWidth="1"/>
    <col min="15383" max="15383" width="8.7109375" style="45" customWidth="1"/>
    <col min="15384" max="15384" width="13.5703125" style="45" customWidth="1"/>
    <col min="15385" max="15385" width="16.28515625" style="45" customWidth="1"/>
    <col min="15386" max="15403" width="9.42578125" style="45" customWidth="1"/>
    <col min="15404" max="15407" width="10.28515625" style="45" customWidth="1"/>
    <col min="15408" max="15408" width="9.140625" style="45" customWidth="1"/>
    <col min="15409" max="15428" width="0" style="45" hidden="1" customWidth="1"/>
    <col min="15429" max="15438" width="11.42578125" style="45" customWidth="1"/>
    <col min="15439" max="15443" width="10.28515625" style="45" customWidth="1"/>
    <col min="15444" max="15452" width="9.42578125" style="45" customWidth="1"/>
    <col min="15453" max="15616" width="11.42578125" style="45"/>
    <col min="15617" max="15617" width="35.42578125" style="45" customWidth="1"/>
    <col min="15618" max="15618" width="23.5703125" style="45" customWidth="1"/>
    <col min="15619" max="15619" width="15" style="45" customWidth="1"/>
    <col min="15620" max="15620" width="15.7109375" style="45" customWidth="1"/>
    <col min="15621" max="15621" width="13.42578125" style="45" customWidth="1"/>
    <col min="15622" max="15622" width="13.5703125" style="45" customWidth="1"/>
    <col min="15623" max="15623" width="14.7109375" style="45" customWidth="1"/>
    <col min="15624" max="15624" width="13.85546875" style="45" customWidth="1"/>
    <col min="15625" max="15625" width="12.5703125" style="45" customWidth="1"/>
    <col min="15626" max="15626" width="11.85546875" style="45" customWidth="1"/>
    <col min="15627" max="15627" width="10.28515625" style="45" customWidth="1"/>
    <col min="15628" max="15628" width="9.28515625" style="45" customWidth="1"/>
    <col min="15629" max="15629" width="9.42578125" style="45" customWidth="1"/>
    <col min="15630" max="15630" width="9.140625" style="45" customWidth="1"/>
    <col min="15631" max="15631" width="9.28515625" style="45" customWidth="1"/>
    <col min="15632" max="15632" width="9.42578125" style="45" customWidth="1"/>
    <col min="15633" max="15633" width="9.7109375" style="45" customWidth="1"/>
    <col min="15634" max="15634" width="9.5703125" style="45" customWidth="1"/>
    <col min="15635" max="15635" width="9.28515625" style="45" customWidth="1"/>
    <col min="15636" max="15636" width="8.5703125" style="45" customWidth="1"/>
    <col min="15637" max="15637" width="8.85546875" style="45" customWidth="1"/>
    <col min="15638" max="15638" width="9.7109375" style="45" customWidth="1"/>
    <col min="15639" max="15639" width="8.7109375" style="45" customWidth="1"/>
    <col min="15640" max="15640" width="13.5703125" style="45" customWidth="1"/>
    <col min="15641" max="15641" width="16.28515625" style="45" customWidth="1"/>
    <col min="15642" max="15659" width="9.42578125" style="45" customWidth="1"/>
    <col min="15660" max="15663" width="10.28515625" style="45" customWidth="1"/>
    <col min="15664" max="15664" width="9.140625" style="45" customWidth="1"/>
    <col min="15665" max="15684" width="0" style="45" hidden="1" customWidth="1"/>
    <col min="15685" max="15694" width="11.42578125" style="45" customWidth="1"/>
    <col min="15695" max="15699" width="10.28515625" style="45" customWidth="1"/>
    <col min="15700" max="15708" width="9.42578125" style="45" customWidth="1"/>
    <col min="15709" max="15872" width="11.42578125" style="45"/>
    <col min="15873" max="15873" width="35.42578125" style="45" customWidth="1"/>
    <col min="15874" max="15874" width="23.5703125" style="45" customWidth="1"/>
    <col min="15875" max="15875" width="15" style="45" customWidth="1"/>
    <col min="15876" max="15876" width="15.7109375" style="45" customWidth="1"/>
    <col min="15877" max="15877" width="13.42578125" style="45" customWidth="1"/>
    <col min="15878" max="15878" width="13.5703125" style="45" customWidth="1"/>
    <col min="15879" max="15879" width="14.7109375" style="45" customWidth="1"/>
    <col min="15880" max="15880" width="13.85546875" style="45" customWidth="1"/>
    <col min="15881" max="15881" width="12.5703125" style="45" customWidth="1"/>
    <col min="15882" max="15882" width="11.85546875" style="45" customWidth="1"/>
    <col min="15883" max="15883" width="10.28515625" style="45" customWidth="1"/>
    <col min="15884" max="15884" width="9.28515625" style="45" customWidth="1"/>
    <col min="15885" max="15885" width="9.42578125" style="45" customWidth="1"/>
    <col min="15886" max="15886" width="9.140625" style="45" customWidth="1"/>
    <col min="15887" max="15887" width="9.28515625" style="45" customWidth="1"/>
    <col min="15888" max="15888" width="9.42578125" style="45" customWidth="1"/>
    <col min="15889" max="15889" width="9.7109375" style="45" customWidth="1"/>
    <col min="15890" max="15890" width="9.5703125" style="45" customWidth="1"/>
    <col min="15891" max="15891" width="9.28515625" style="45" customWidth="1"/>
    <col min="15892" max="15892" width="8.5703125" style="45" customWidth="1"/>
    <col min="15893" max="15893" width="8.85546875" style="45" customWidth="1"/>
    <col min="15894" max="15894" width="9.7109375" style="45" customWidth="1"/>
    <col min="15895" max="15895" width="8.7109375" style="45" customWidth="1"/>
    <col min="15896" max="15896" width="13.5703125" style="45" customWidth="1"/>
    <col min="15897" max="15897" width="16.28515625" style="45" customWidth="1"/>
    <col min="15898" max="15915" width="9.42578125" style="45" customWidth="1"/>
    <col min="15916" max="15919" width="10.28515625" style="45" customWidth="1"/>
    <col min="15920" max="15920" width="9.140625" style="45" customWidth="1"/>
    <col min="15921" max="15940" width="0" style="45" hidden="1" customWidth="1"/>
    <col min="15941" max="15950" width="11.42578125" style="45" customWidth="1"/>
    <col min="15951" max="15955" width="10.28515625" style="45" customWidth="1"/>
    <col min="15956" max="15964" width="9.42578125" style="45" customWidth="1"/>
    <col min="15965" max="16128" width="11.42578125" style="45"/>
    <col min="16129" max="16129" width="35.42578125" style="45" customWidth="1"/>
    <col min="16130" max="16130" width="23.5703125" style="45" customWidth="1"/>
    <col min="16131" max="16131" width="15" style="45" customWidth="1"/>
    <col min="16132" max="16132" width="15.7109375" style="45" customWidth="1"/>
    <col min="16133" max="16133" width="13.42578125" style="45" customWidth="1"/>
    <col min="16134" max="16134" width="13.5703125" style="45" customWidth="1"/>
    <col min="16135" max="16135" width="14.7109375" style="45" customWidth="1"/>
    <col min="16136" max="16136" width="13.85546875" style="45" customWidth="1"/>
    <col min="16137" max="16137" width="12.5703125" style="45" customWidth="1"/>
    <col min="16138" max="16138" width="11.85546875" style="45" customWidth="1"/>
    <col min="16139" max="16139" width="10.28515625" style="45" customWidth="1"/>
    <col min="16140" max="16140" width="9.28515625" style="45" customWidth="1"/>
    <col min="16141" max="16141" width="9.42578125" style="45" customWidth="1"/>
    <col min="16142" max="16142" width="9.140625" style="45" customWidth="1"/>
    <col min="16143" max="16143" width="9.28515625" style="45" customWidth="1"/>
    <col min="16144" max="16144" width="9.42578125" style="45" customWidth="1"/>
    <col min="16145" max="16145" width="9.7109375" style="45" customWidth="1"/>
    <col min="16146" max="16146" width="9.5703125" style="45" customWidth="1"/>
    <col min="16147" max="16147" width="9.28515625" style="45" customWidth="1"/>
    <col min="16148" max="16148" width="8.5703125" style="45" customWidth="1"/>
    <col min="16149" max="16149" width="8.85546875" style="45" customWidth="1"/>
    <col min="16150" max="16150" width="9.7109375" style="45" customWidth="1"/>
    <col min="16151" max="16151" width="8.7109375" style="45" customWidth="1"/>
    <col min="16152" max="16152" width="13.5703125" style="45" customWidth="1"/>
    <col min="16153" max="16153" width="16.28515625" style="45" customWidth="1"/>
    <col min="16154" max="16171" width="9.42578125" style="45" customWidth="1"/>
    <col min="16172" max="16175" width="10.28515625" style="45" customWidth="1"/>
    <col min="16176" max="16176" width="9.140625" style="45" customWidth="1"/>
    <col min="16177" max="16196" width="0" style="45" hidden="1" customWidth="1"/>
    <col min="16197" max="16206" width="11.42578125" style="45" customWidth="1"/>
    <col min="16207" max="16211" width="10.28515625" style="45" customWidth="1"/>
    <col min="16212" max="16220" width="9.42578125" style="45" customWidth="1"/>
    <col min="16221" max="16384" width="11.42578125" style="45"/>
  </cols>
  <sheetData>
    <row r="1" spans="1:81" s="43" customFormat="1" ht="15" x14ac:dyDescent="0.25">
      <c r="A1" s="871" t="s">
        <v>0</v>
      </c>
      <c r="B1" s="759"/>
      <c r="C1" s="759"/>
      <c r="D1" s="759"/>
      <c r="E1" s="759"/>
      <c r="F1" s="759"/>
      <c r="G1" s="759"/>
      <c r="H1" s="759"/>
      <c r="I1" s="759"/>
      <c r="J1" s="759"/>
      <c r="K1" s="759"/>
      <c r="L1" s="759"/>
      <c r="M1" s="759"/>
      <c r="N1" s="759"/>
      <c r="O1" s="759"/>
      <c r="P1" s="759"/>
      <c r="Q1" s="759"/>
      <c r="R1" s="759"/>
      <c r="S1" s="759"/>
      <c r="T1" s="759"/>
      <c r="U1" s="759"/>
      <c r="V1" s="759"/>
      <c r="W1" s="759"/>
      <c r="X1" s="759"/>
      <c r="Y1" s="759"/>
      <c r="Z1" s="759"/>
      <c r="AA1" s="759"/>
      <c r="AB1" s="759"/>
      <c r="AC1" s="759"/>
      <c r="AD1" s="759"/>
      <c r="AE1" s="759"/>
      <c r="AF1" s="759"/>
      <c r="AG1" s="759"/>
      <c r="AH1" s="759"/>
      <c r="AI1" s="759"/>
      <c r="AJ1" s="759"/>
      <c r="AK1" s="759"/>
      <c r="AL1" s="759"/>
      <c r="AM1" s="759"/>
      <c r="AN1" s="759"/>
      <c r="AO1" s="759"/>
      <c r="AP1" s="759"/>
      <c r="AQ1" s="759"/>
      <c r="AR1" s="759"/>
      <c r="AS1" s="759"/>
      <c r="AT1" s="759"/>
      <c r="AU1" s="759"/>
      <c r="AV1" s="365"/>
      <c r="AW1" s="365"/>
      <c r="AX1" s="365"/>
      <c r="AY1" s="365"/>
      <c r="AZ1" s="365"/>
      <c r="BA1" s="365"/>
      <c r="BB1" s="365"/>
      <c r="BC1" s="365"/>
      <c r="BD1" s="365"/>
      <c r="BE1" s="365"/>
      <c r="BF1" s="365"/>
      <c r="BG1" s="365"/>
      <c r="BH1" s="365"/>
      <c r="BI1" s="365"/>
      <c r="BJ1" s="365"/>
      <c r="BK1" s="365"/>
      <c r="BL1" s="365"/>
      <c r="BM1" s="365"/>
      <c r="BN1" s="365"/>
      <c r="BO1" s="365"/>
      <c r="BP1" s="365"/>
      <c r="BQ1" s="365"/>
      <c r="BR1" s="365"/>
      <c r="BS1" s="365"/>
      <c r="BT1" s="365"/>
      <c r="BU1" s="365"/>
      <c r="BV1" s="365"/>
      <c r="BW1" s="365"/>
      <c r="BX1" s="365"/>
      <c r="BY1" s="366"/>
      <c r="BZ1" s="366"/>
      <c r="CA1" s="366"/>
      <c r="CB1" s="366"/>
      <c r="CC1" s="44"/>
    </row>
    <row r="2" spans="1:81" s="43" customFormat="1" ht="15" x14ac:dyDescent="0.25">
      <c r="A2" s="871" t="s">
        <v>204</v>
      </c>
      <c r="B2" s="759"/>
      <c r="C2" s="759"/>
      <c r="D2" s="759"/>
      <c r="E2" s="759"/>
      <c r="F2" s="759"/>
      <c r="G2" s="759"/>
      <c r="H2" s="759"/>
      <c r="I2" s="759"/>
      <c r="J2" s="759"/>
      <c r="K2" s="759"/>
      <c r="L2" s="759"/>
      <c r="M2" s="759"/>
      <c r="N2" s="759"/>
      <c r="O2" s="759"/>
      <c r="P2" s="759"/>
      <c r="Q2" s="759"/>
      <c r="R2" s="759"/>
      <c r="S2" s="759"/>
      <c r="T2" s="759"/>
      <c r="U2" s="759"/>
      <c r="V2" s="759"/>
      <c r="W2" s="759"/>
      <c r="X2" s="759"/>
      <c r="Y2" s="759"/>
      <c r="Z2" s="759"/>
      <c r="AA2" s="759"/>
      <c r="AB2" s="759"/>
      <c r="AC2" s="759"/>
      <c r="AD2" s="759"/>
      <c r="AE2" s="759"/>
      <c r="AF2" s="759"/>
      <c r="AG2" s="759"/>
      <c r="AH2" s="759"/>
      <c r="AI2" s="759"/>
      <c r="AJ2" s="759"/>
      <c r="AK2" s="759"/>
      <c r="AL2" s="759"/>
      <c r="AM2" s="759"/>
      <c r="AN2" s="759"/>
      <c r="AO2" s="759"/>
      <c r="AP2" s="759"/>
      <c r="AQ2" s="759"/>
      <c r="AR2" s="759"/>
      <c r="AS2" s="759"/>
      <c r="AT2" s="759"/>
      <c r="AU2" s="759"/>
      <c r="AV2" s="365"/>
      <c r="AW2" s="365"/>
      <c r="AX2" s="365"/>
      <c r="AY2" s="365"/>
      <c r="AZ2" s="365"/>
      <c r="BA2" s="365"/>
      <c r="BB2" s="365"/>
      <c r="BC2" s="365"/>
      <c r="BD2" s="365"/>
      <c r="BE2" s="365"/>
      <c r="BF2" s="365"/>
      <c r="BG2" s="365"/>
      <c r="BH2" s="365"/>
      <c r="BI2" s="365"/>
      <c r="BJ2" s="365"/>
      <c r="BK2" s="365"/>
      <c r="BL2" s="365"/>
      <c r="BM2" s="365"/>
      <c r="BN2" s="365"/>
      <c r="BO2" s="365"/>
      <c r="BP2" s="365"/>
      <c r="BQ2" s="365"/>
      <c r="BR2" s="365"/>
      <c r="BS2" s="365"/>
      <c r="BT2" s="365"/>
      <c r="BU2" s="365"/>
      <c r="BV2" s="365"/>
      <c r="BW2" s="365"/>
      <c r="BX2" s="365"/>
      <c r="BY2" s="366"/>
      <c r="BZ2" s="366"/>
      <c r="CA2" s="366"/>
      <c r="CB2" s="366"/>
      <c r="CC2" s="44"/>
    </row>
    <row r="3" spans="1:81" s="43" customFormat="1" ht="15" x14ac:dyDescent="0.25">
      <c r="A3" s="871" t="s">
        <v>205</v>
      </c>
      <c r="B3" s="759"/>
      <c r="C3" s="759"/>
      <c r="D3" s="759"/>
      <c r="E3" s="759"/>
      <c r="F3" s="759"/>
      <c r="G3" s="759"/>
      <c r="H3" s="759"/>
      <c r="I3" s="759"/>
      <c r="J3" s="759"/>
      <c r="K3" s="759"/>
      <c r="L3" s="759"/>
      <c r="M3" s="759"/>
      <c r="N3" s="759"/>
      <c r="O3" s="759"/>
      <c r="P3" s="759"/>
      <c r="Q3" s="759"/>
      <c r="R3" s="759"/>
      <c r="S3" s="759"/>
      <c r="T3" s="759"/>
      <c r="U3" s="759"/>
      <c r="V3" s="759"/>
      <c r="W3" s="759"/>
      <c r="X3" s="759"/>
      <c r="Y3" s="759"/>
      <c r="Z3" s="759"/>
      <c r="AA3" s="759"/>
      <c r="AB3" s="759"/>
      <c r="AC3" s="759"/>
      <c r="AD3" s="759"/>
      <c r="AE3" s="759"/>
      <c r="AF3" s="759"/>
      <c r="AG3" s="759"/>
      <c r="AH3" s="759"/>
      <c r="AI3" s="759"/>
      <c r="AJ3" s="759"/>
      <c r="AK3" s="759"/>
      <c r="AL3" s="759"/>
      <c r="AM3" s="759"/>
      <c r="AN3" s="759"/>
      <c r="AO3" s="759"/>
      <c r="AP3" s="759"/>
      <c r="AQ3" s="759"/>
      <c r="AR3" s="759"/>
      <c r="AS3" s="759"/>
      <c r="AT3" s="759"/>
      <c r="AU3" s="759"/>
      <c r="AV3" s="365"/>
      <c r="AW3" s="365"/>
      <c r="AX3" s="365"/>
      <c r="AY3" s="365"/>
      <c r="AZ3" s="365"/>
      <c r="BA3" s="365"/>
      <c r="BB3" s="365"/>
      <c r="BC3" s="365"/>
      <c r="BD3" s="365"/>
      <c r="BE3" s="365"/>
      <c r="BF3" s="365"/>
      <c r="BG3" s="365"/>
      <c r="BH3" s="365"/>
      <c r="BI3" s="365"/>
      <c r="BJ3" s="365"/>
      <c r="BK3" s="365"/>
      <c r="BL3" s="365"/>
      <c r="BM3" s="365"/>
      <c r="BN3" s="365"/>
      <c r="BO3" s="365"/>
      <c r="BP3" s="365"/>
      <c r="BQ3" s="365"/>
      <c r="BR3" s="365"/>
      <c r="BS3" s="365"/>
      <c r="BT3" s="365"/>
      <c r="BU3" s="365"/>
      <c r="BV3" s="365"/>
      <c r="BW3" s="365"/>
      <c r="BX3" s="365"/>
      <c r="BY3" s="366"/>
      <c r="BZ3" s="366"/>
      <c r="CA3" s="366"/>
      <c r="CB3" s="366"/>
      <c r="CC3" s="44"/>
    </row>
    <row r="4" spans="1:81" s="43" customFormat="1" ht="15" x14ac:dyDescent="0.25">
      <c r="A4" s="871" t="s">
        <v>206</v>
      </c>
      <c r="B4" s="759"/>
      <c r="C4" s="759"/>
      <c r="D4" s="759"/>
      <c r="E4" s="759"/>
      <c r="F4" s="759"/>
      <c r="G4" s="759"/>
      <c r="H4" s="759"/>
      <c r="I4" s="759"/>
      <c r="J4" s="759"/>
      <c r="K4" s="759"/>
      <c r="L4" s="759"/>
      <c r="M4" s="759"/>
      <c r="N4" s="759"/>
      <c r="O4" s="759"/>
      <c r="P4" s="759"/>
      <c r="Q4" s="759"/>
      <c r="R4" s="759"/>
      <c r="S4" s="759"/>
      <c r="T4" s="759"/>
      <c r="U4" s="759"/>
      <c r="V4" s="759"/>
      <c r="W4" s="759"/>
      <c r="X4" s="759"/>
      <c r="Y4" s="759"/>
      <c r="Z4" s="759"/>
      <c r="AA4" s="759"/>
      <c r="AB4" s="759"/>
      <c r="AC4" s="759"/>
      <c r="AD4" s="759"/>
      <c r="AE4" s="759"/>
      <c r="AF4" s="759"/>
      <c r="AG4" s="759"/>
      <c r="AH4" s="759"/>
      <c r="AI4" s="759"/>
      <c r="AJ4" s="759"/>
      <c r="AK4" s="759"/>
      <c r="AL4" s="759"/>
      <c r="AM4" s="759"/>
      <c r="AN4" s="759"/>
      <c r="AO4" s="759"/>
      <c r="AP4" s="759"/>
      <c r="AQ4" s="759"/>
      <c r="AR4" s="759"/>
      <c r="AS4" s="759"/>
      <c r="AT4" s="759"/>
      <c r="AU4" s="759"/>
      <c r="AV4" s="365"/>
      <c r="AW4" s="365"/>
      <c r="AX4" s="365"/>
      <c r="AY4" s="365"/>
      <c r="AZ4" s="365"/>
      <c r="BA4" s="365"/>
      <c r="BB4" s="365"/>
      <c r="BC4" s="365"/>
      <c r="BD4" s="365"/>
      <c r="BE4" s="365"/>
      <c r="BF4" s="365"/>
      <c r="BG4" s="365"/>
      <c r="BH4" s="365"/>
      <c r="BI4" s="365"/>
      <c r="BJ4" s="365"/>
      <c r="BK4" s="365"/>
      <c r="BL4" s="365"/>
      <c r="BM4" s="365"/>
      <c r="BN4" s="365"/>
      <c r="BO4" s="365"/>
      <c r="BP4" s="365"/>
      <c r="BQ4" s="365"/>
      <c r="BR4" s="365"/>
      <c r="BS4" s="365"/>
      <c r="BT4" s="365"/>
      <c r="BU4" s="365"/>
      <c r="BV4" s="365"/>
      <c r="BW4" s="365"/>
      <c r="BX4" s="365"/>
      <c r="BY4" s="366"/>
      <c r="BZ4" s="366"/>
      <c r="CA4" s="366"/>
      <c r="CB4" s="366"/>
      <c r="CC4" s="44"/>
    </row>
    <row r="5" spans="1:81" s="43" customFormat="1" ht="15" x14ac:dyDescent="0.25">
      <c r="A5" s="871" t="s">
        <v>207</v>
      </c>
      <c r="B5" s="759"/>
      <c r="C5" s="759"/>
      <c r="D5" s="759"/>
      <c r="E5" s="759"/>
      <c r="F5" s="759"/>
      <c r="G5" s="759"/>
      <c r="H5" s="759"/>
      <c r="I5" s="759"/>
      <c r="J5" s="759"/>
      <c r="K5" s="759"/>
      <c r="L5" s="759"/>
      <c r="M5" s="759"/>
      <c r="N5" s="759"/>
      <c r="O5" s="759"/>
      <c r="P5" s="759"/>
      <c r="Q5" s="759"/>
      <c r="R5" s="759"/>
      <c r="S5" s="759"/>
      <c r="T5" s="759"/>
      <c r="U5" s="759"/>
      <c r="V5" s="759"/>
      <c r="W5" s="759"/>
      <c r="X5" s="759"/>
      <c r="Y5" s="759"/>
      <c r="Z5" s="759"/>
      <c r="AA5" s="759"/>
      <c r="AB5" s="759"/>
      <c r="AC5" s="759"/>
      <c r="AD5" s="759"/>
      <c r="AE5" s="759"/>
      <c r="AF5" s="759"/>
      <c r="AG5" s="759"/>
      <c r="AH5" s="759"/>
      <c r="AI5" s="759"/>
      <c r="AJ5" s="759"/>
      <c r="AK5" s="759"/>
      <c r="AL5" s="759"/>
      <c r="AM5" s="759"/>
      <c r="AN5" s="759"/>
      <c r="AO5" s="759"/>
      <c r="AP5" s="759"/>
      <c r="AQ5" s="759"/>
      <c r="AR5" s="759"/>
      <c r="AS5" s="759"/>
      <c r="AT5" s="759"/>
      <c r="AU5" s="759"/>
      <c r="AV5" s="365"/>
      <c r="AW5" s="365"/>
      <c r="AX5" s="365"/>
      <c r="AY5" s="365"/>
      <c r="AZ5" s="365"/>
      <c r="BA5" s="365"/>
      <c r="BB5" s="365"/>
      <c r="BC5" s="365"/>
      <c r="BD5" s="365"/>
      <c r="BE5" s="365"/>
      <c r="BF5" s="365"/>
      <c r="BG5" s="365"/>
      <c r="BH5" s="365"/>
      <c r="BI5" s="365"/>
      <c r="BJ5" s="365"/>
      <c r="BK5" s="365"/>
      <c r="BL5" s="365"/>
      <c r="BM5" s="365"/>
      <c r="BN5" s="365"/>
      <c r="BO5" s="365"/>
      <c r="BP5" s="365"/>
      <c r="BQ5" s="365"/>
      <c r="BR5" s="365"/>
      <c r="BS5" s="365"/>
      <c r="BT5" s="365"/>
      <c r="BU5" s="365"/>
      <c r="BV5" s="365"/>
      <c r="BW5" s="365"/>
      <c r="BX5" s="365"/>
      <c r="BY5" s="366"/>
      <c r="BZ5" s="366"/>
      <c r="CA5" s="366"/>
      <c r="CB5" s="366"/>
      <c r="CC5" s="44"/>
    </row>
    <row r="6" spans="1:81" s="43" customFormat="1" ht="14.25" customHeight="1" x14ac:dyDescent="0.25">
      <c r="A6" s="1219" t="s">
        <v>92</v>
      </c>
      <c r="B6" s="1219"/>
      <c r="C6" s="1219"/>
      <c r="D6" s="1219"/>
      <c r="E6" s="1219"/>
      <c r="F6" s="1219"/>
      <c r="G6" s="1219"/>
      <c r="H6" s="1219"/>
      <c r="I6" s="1219"/>
      <c r="J6" s="1219"/>
      <c r="K6" s="1219"/>
      <c r="L6" s="1219"/>
      <c r="M6" s="1219"/>
      <c r="N6" s="1219"/>
      <c r="O6" s="970"/>
      <c r="P6" s="962"/>
      <c r="Q6" s="962"/>
      <c r="R6" s="962"/>
      <c r="S6" s="962"/>
      <c r="T6" s="962"/>
      <c r="U6" s="962"/>
      <c r="V6" s="962"/>
      <c r="W6" s="962"/>
      <c r="X6" s="962"/>
      <c r="Y6" s="962"/>
      <c r="Z6" s="962"/>
      <c r="AA6" s="962"/>
      <c r="AB6" s="962"/>
      <c r="AC6" s="962"/>
      <c r="AD6" s="962"/>
      <c r="AE6" s="962"/>
      <c r="AF6" s="962"/>
      <c r="AG6" s="962"/>
      <c r="AH6" s="962"/>
      <c r="AI6" s="962"/>
      <c r="AJ6" s="962"/>
      <c r="AK6" s="962"/>
      <c r="AL6" s="962"/>
      <c r="AM6" s="971"/>
      <c r="AN6" s="971"/>
      <c r="AO6" s="971"/>
      <c r="AP6" s="759"/>
      <c r="AQ6" s="759"/>
      <c r="AR6" s="759"/>
      <c r="AS6" s="759"/>
      <c r="AT6" s="759"/>
      <c r="AU6" s="759"/>
      <c r="AV6" s="365"/>
      <c r="AW6" s="365"/>
      <c r="AX6" s="365"/>
      <c r="AY6" s="365"/>
      <c r="AZ6" s="365"/>
      <c r="BA6" s="365"/>
      <c r="BB6" s="365"/>
      <c r="BC6" s="365"/>
      <c r="BD6" s="365"/>
      <c r="BE6" s="365"/>
      <c r="BF6" s="365"/>
      <c r="BG6" s="365"/>
      <c r="BH6" s="365"/>
      <c r="BI6" s="365"/>
      <c r="BJ6" s="365"/>
      <c r="BK6" s="365"/>
      <c r="BL6" s="365"/>
      <c r="BM6" s="365"/>
      <c r="BN6" s="365"/>
      <c r="BO6" s="365"/>
      <c r="BP6" s="365"/>
      <c r="BQ6" s="365"/>
      <c r="BR6" s="365"/>
      <c r="BS6" s="365"/>
      <c r="BT6" s="365"/>
      <c r="BU6" s="365"/>
      <c r="BV6" s="365"/>
      <c r="BW6" s="365"/>
      <c r="BX6" s="365"/>
      <c r="BY6" s="366"/>
      <c r="BZ6" s="366"/>
      <c r="CA6" s="366"/>
      <c r="CB6" s="366"/>
      <c r="CC6" s="44"/>
    </row>
    <row r="7" spans="1:81" s="43" customFormat="1" ht="15" x14ac:dyDescent="0.25">
      <c r="A7" s="902"/>
      <c r="B7" s="902"/>
      <c r="C7" s="902"/>
      <c r="D7" s="902"/>
      <c r="E7" s="902"/>
      <c r="F7" s="902"/>
      <c r="G7" s="902"/>
      <c r="H7" s="902"/>
      <c r="I7" s="902"/>
      <c r="J7" s="902"/>
      <c r="K7" s="902"/>
      <c r="L7" s="902"/>
      <c r="M7" s="902"/>
      <c r="N7" s="902"/>
      <c r="O7" s="962"/>
      <c r="P7" s="962"/>
      <c r="Q7" s="962"/>
      <c r="R7" s="962"/>
      <c r="S7" s="962"/>
      <c r="T7" s="962"/>
      <c r="U7" s="962"/>
      <c r="V7" s="962"/>
      <c r="W7" s="962"/>
      <c r="X7" s="962"/>
      <c r="Y7" s="962"/>
      <c r="Z7" s="962"/>
      <c r="AA7" s="962"/>
      <c r="AB7" s="962"/>
      <c r="AC7" s="962"/>
      <c r="AD7" s="962"/>
      <c r="AE7" s="962"/>
      <c r="AF7" s="962"/>
      <c r="AG7" s="962"/>
      <c r="AH7" s="962"/>
      <c r="AI7" s="962"/>
      <c r="AJ7" s="962"/>
      <c r="AK7" s="962"/>
      <c r="AL7" s="962"/>
      <c r="AM7" s="971"/>
      <c r="AN7" s="971"/>
      <c r="AO7" s="971"/>
      <c r="AP7" s="759"/>
      <c r="AQ7" s="759"/>
      <c r="AR7" s="759"/>
      <c r="AS7" s="759"/>
      <c r="AT7" s="759"/>
      <c r="AU7" s="759"/>
      <c r="AV7" s="365"/>
      <c r="AW7" s="365"/>
      <c r="AX7" s="365"/>
      <c r="AY7" s="365"/>
      <c r="AZ7" s="365"/>
      <c r="BA7" s="365"/>
      <c r="BB7" s="365"/>
      <c r="BC7" s="365"/>
      <c r="BD7" s="365"/>
      <c r="BE7" s="365"/>
      <c r="BF7" s="365"/>
      <c r="BG7" s="365"/>
      <c r="BH7" s="365"/>
      <c r="BI7" s="365"/>
      <c r="BJ7" s="365"/>
      <c r="BK7" s="365"/>
      <c r="BL7" s="365"/>
      <c r="BM7" s="365"/>
      <c r="BN7" s="365"/>
      <c r="BO7" s="365"/>
      <c r="BP7" s="365"/>
      <c r="BQ7" s="365"/>
      <c r="BR7" s="365"/>
      <c r="BS7" s="365"/>
      <c r="BT7" s="365"/>
      <c r="BU7" s="365"/>
      <c r="BV7" s="365"/>
      <c r="BW7" s="365"/>
      <c r="BX7" s="365"/>
      <c r="BY7" s="366"/>
      <c r="BZ7" s="366"/>
      <c r="CA7" s="366"/>
      <c r="CB7" s="366"/>
      <c r="CC7" s="44"/>
    </row>
    <row r="8" spans="1:81" s="43" customFormat="1" ht="15" x14ac:dyDescent="0.25">
      <c r="A8" s="965" t="s">
        <v>15</v>
      </c>
      <c r="B8" s="902"/>
      <c r="C8" s="902"/>
      <c r="D8" s="902"/>
      <c r="E8" s="902"/>
      <c r="F8" s="759"/>
      <c r="G8" s="759"/>
      <c r="H8" s="759"/>
      <c r="I8" s="759"/>
      <c r="J8" s="759"/>
      <c r="K8" s="759"/>
      <c r="L8" s="759"/>
      <c r="M8" s="759"/>
      <c r="N8" s="759"/>
      <c r="O8" s="759"/>
      <c r="P8" s="759"/>
      <c r="Q8" s="759"/>
      <c r="R8" s="759"/>
      <c r="S8" s="759"/>
      <c r="T8" s="759"/>
      <c r="U8" s="759"/>
      <c r="V8" s="759"/>
      <c r="W8" s="759"/>
      <c r="X8" s="759"/>
      <c r="Y8" s="759"/>
      <c r="Z8" s="759"/>
      <c r="AA8" s="759"/>
      <c r="AB8" s="759"/>
      <c r="AC8" s="759"/>
      <c r="AD8" s="759"/>
      <c r="AE8" s="759"/>
      <c r="AF8" s="759"/>
      <c r="AG8" s="759"/>
      <c r="AH8" s="759"/>
      <c r="AI8" s="759"/>
      <c r="AJ8" s="759"/>
      <c r="AK8" s="759"/>
      <c r="AL8" s="759"/>
      <c r="AM8" s="759"/>
      <c r="AN8" s="759"/>
      <c r="AO8" s="759"/>
      <c r="AP8" s="759"/>
      <c r="AQ8" s="759"/>
      <c r="AR8" s="759"/>
      <c r="AS8" s="759"/>
      <c r="AT8" s="759"/>
      <c r="AU8" s="759"/>
      <c r="AV8" s="365"/>
      <c r="AW8" s="365"/>
      <c r="AX8" s="365"/>
      <c r="AY8" s="365"/>
      <c r="AZ8" s="365"/>
      <c r="BA8" s="365"/>
      <c r="BB8" s="365"/>
      <c r="BC8" s="365"/>
      <c r="BD8" s="365"/>
      <c r="BE8" s="365"/>
      <c r="BF8" s="365"/>
      <c r="BG8" s="365"/>
      <c r="BH8" s="365"/>
      <c r="BI8" s="365"/>
      <c r="BJ8" s="365"/>
      <c r="BK8" s="365"/>
      <c r="BL8" s="365"/>
      <c r="BM8" s="365"/>
      <c r="BN8" s="365"/>
      <c r="BO8" s="365"/>
      <c r="BP8" s="365"/>
      <c r="BQ8" s="365"/>
      <c r="BR8" s="365"/>
      <c r="BS8" s="365"/>
      <c r="BT8" s="365"/>
      <c r="BU8" s="365"/>
      <c r="BV8" s="365"/>
      <c r="BW8" s="365"/>
      <c r="BX8" s="365"/>
      <c r="BY8" s="366"/>
      <c r="BZ8" s="366"/>
      <c r="CA8" s="366"/>
      <c r="CB8" s="366"/>
      <c r="CC8" s="44"/>
    </row>
    <row r="9" spans="1:81" s="1" customFormat="1" ht="15.75" customHeight="1" x14ac:dyDescent="0.25">
      <c r="A9" s="897" t="s">
        <v>93</v>
      </c>
      <c r="B9" s="897"/>
      <c r="C9" s="827"/>
      <c r="D9" s="759"/>
      <c r="E9" s="759"/>
      <c r="F9" s="759"/>
      <c r="G9" s="759"/>
      <c r="H9" s="759"/>
      <c r="I9" s="759"/>
      <c r="J9" s="759"/>
      <c r="K9" s="759"/>
      <c r="L9" s="759"/>
      <c r="M9" s="759"/>
      <c r="N9" s="759"/>
      <c r="O9" s="759"/>
      <c r="P9" s="759"/>
      <c r="Q9" s="759"/>
      <c r="R9" s="759"/>
      <c r="S9" s="759"/>
      <c r="T9" s="759"/>
      <c r="U9" s="759"/>
      <c r="V9" s="759"/>
      <c r="W9" s="759"/>
      <c r="X9" s="759"/>
      <c r="Y9" s="759"/>
      <c r="Z9" s="759"/>
      <c r="AA9" s="759"/>
      <c r="AB9" s="759"/>
      <c r="AC9" s="759"/>
      <c r="AD9" s="759"/>
      <c r="AE9" s="759"/>
      <c r="AF9" s="759"/>
      <c r="AG9" s="759"/>
      <c r="AH9" s="759"/>
      <c r="AI9" s="759"/>
      <c r="AJ9" s="759"/>
      <c r="AK9" s="759"/>
      <c r="AL9" s="759"/>
      <c r="AM9" s="759"/>
      <c r="AN9" s="759"/>
      <c r="AO9" s="759"/>
      <c r="AP9" s="759"/>
      <c r="AQ9" s="887"/>
      <c r="AR9" s="887"/>
      <c r="AS9" s="887"/>
      <c r="AT9" s="887"/>
      <c r="AU9" s="760"/>
      <c r="AV9" s="365"/>
      <c r="AW9" s="365"/>
      <c r="AX9" s="365"/>
      <c r="AY9" s="365"/>
      <c r="AZ9" s="365"/>
      <c r="BA9" s="365"/>
      <c r="BB9" s="365"/>
      <c r="BC9" s="365"/>
      <c r="BD9" s="365"/>
      <c r="BE9" s="365"/>
      <c r="BF9" s="365"/>
      <c r="BG9" s="365"/>
      <c r="BH9" s="365"/>
      <c r="BI9" s="365"/>
      <c r="BJ9" s="365"/>
      <c r="BK9" s="365"/>
      <c r="BL9" s="365"/>
      <c r="BM9" s="365"/>
      <c r="BN9" s="365"/>
      <c r="BO9" s="365"/>
      <c r="BP9" s="365"/>
      <c r="BQ9" s="365"/>
      <c r="BR9" s="365"/>
      <c r="BS9" s="365"/>
      <c r="BT9" s="365"/>
      <c r="BU9" s="365"/>
      <c r="BV9" s="365"/>
      <c r="BW9" s="365"/>
      <c r="BX9" s="365"/>
      <c r="BY9" s="366"/>
      <c r="BZ9" s="366"/>
      <c r="CA9" s="366"/>
      <c r="CB9" s="366"/>
    </row>
    <row r="10" spans="1:81" s="1" customFormat="1" ht="15.75" customHeight="1" x14ac:dyDescent="0.2">
      <c r="A10" s="1194" t="s">
        <v>16</v>
      </c>
      <c r="B10" s="1224" t="s">
        <v>1</v>
      </c>
      <c r="C10" s="1225"/>
      <c r="D10" s="1226"/>
      <c r="E10" s="1230" t="s">
        <v>17</v>
      </c>
      <c r="F10" s="1231"/>
      <c r="G10" s="1231"/>
      <c r="H10" s="1231"/>
      <c r="I10" s="1231"/>
      <c r="J10" s="1231"/>
      <c r="K10" s="1231"/>
      <c r="L10" s="1231"/>
      <c r="M10" s="1231"/>
      <c r="N10" s="1231"/>
      <c r="O10" s="1231"/>
      <c r="P10" s="1231"/>
      <c r="Q10" s="1231"/>
      <c r="R10" s="1231"/>
      <c r="S10" s="1231"/>
      <c r="T10" s="1231"/>
      <c r="U10" s="1231"/>
      <c r="V10" s="1231"/>
      <c r="W10" s="1231"/>
      <c r="X10" s="1231"/>
      <c r="Y10" s="1231"/>
      <c r="Z10" s="1231"/>
      <c r="AA10" s="1231"/>
      <c r="AB10" s="1231"/>
      <c r="AC10" s="1231"/>
      <c r="AD10" s="1231"/>
      <c r="AE10" s="1231"/>
      <c r="AF10" s="1231"/>
      <c r="AG10" s="1231"/>
      <c r="AH10" s="1231"/>
      <c r="AI10" s="1231"/>
      <c r="AJ10" s="1231"/>
      <c r="AK10" s="1231"/>
      <c r="AL10" s="1231"/>
      <c r="AM10" s="1231"/>
      <c r="AN10" s="1231"/>
      <c r="AO10" s="1231"/>
      <c r="AP10" s="1201"/>
      <c r="AQ10" s="1230" t="s">
        <v>33</v>
      </c>
      <c r="AR10" s="1231"/>
      <c r="AS10" s="1231"/>
      <c r="AT10" s="1194" t="s">
        <v>13</v>
      </c>
      <c r="AU10" s="815"/>
      <c r="AV10" s="365"/>
      <c r="AW10" s="365"/>
      <c r="AX10" s="365"/>
      <c r="AY10" s="365"/>
      <c r="AZ10" s="365"/>
      <c r="BA10" s="365"/>
      <c r="BB10" s="365"/>
      <c r="BC10" s="365"/>
      <c r="BD10" s="365"/>
      <c r="BE10" s="365"/>
      <c r="BF10" s="365"/>
      <c r="BG10" s="365"/>
      <c r="BH10" s="365"/>
      <c r="BI10" s="365"/>
      <c r="BJ10" s="365"/>
      <c r="BK10" s="365"/>
      <c r="BL10" s="365"/>
      <c r="BM10" s="365"/>
      <c r="BN10" s="365"/>
      <c r="BO10" s="365"/>
      <c r="BP10" s="365"/>
      <c r="BQ10" s="365"/>
      <c r="BR10" s="365"/>
      <c r="BS10" s="365"/>
      <c r="BT10" s="365"/>
      <c r="BU10" s="365"/>
      <c r="BV10" s="365"/>
      <c r="BW10" s="365"/>
      <c r="BX10" s="365"/>
      <c r="BY10" s="366"/>
      <c r="BZ10" s="366"/>
      <c r="CA10" s="366"/>
      <c r="CB10" s="366"/>
    </row>
    <row r="11" spans="1:81" s="1" customFormat="1" ht="39" customHeight="1" x14ac:dyDescent="0.25">
      <c r="A11" s="1223"/>
      <c r="B11" s="1227"/>
      <c r="C11" s="1228"/>
      <c r="D11" s="1229"/>
      <c r="E11" s="1196" t="s">
        <v>19</v>
      </c>
      <c r="F11" s="1220"/>
      <c r="G11" s="1196" t="s">
        <v>20</v>
      </c>
      <c r="H11" s="1220"/>
      <c r="I11" s="1196" t="s">
        <v>21</v>
      </c>
      <c r="J11" s="1220"/>
      <c r="K11" s="1196" t="s">
        <v>22</v>
      </c>
      <c r="L11" s="1220"/>
      <c r="M11" s="1196" t="s">
        <v>23</v>
      </c>
      <c r="N11" s="1220"/>
      <c r="O11" s="1196" t="s">
        <v>24</v>
      </c>
      <c r="P11" s="1220"/>
      <c r="Q11" s="1196" t="s">
        <v>25</v>
      </c>
      <c r="R11" s="1220"/>
      <c r="S11" s="1196" t="s">
        <v>26</v>
      </c>
      <c r="T11" s="1220"/>
      <c r="U11" s="1196" t="s">
        <v>27</v>
      </c>
      <c r="V11" s="1220"/>
      <c r="W11" s="1196" t="s">
        <v>2</v>
      </c>
      <c r="X11" s="1220"/>
      <c r="Y11" s="1196" t="s">
        <v>3</v>
      </c>
      <c r="Z11" s="1220"/>
      <c r="AA11" s="1196" t="s">
        <v>28</v>
      </c>
      <c r="AB11" s="1220"/>
      <c r="AC11" s="1196" t="s">
        <v>4</v>
      </c>
      <c r="AD11" s="1220"/>
      <c r="AE11" s="1196" t="s">
        <v>5</v>
      </c>
      <c r="AF11" s="1220"/>
      <c r="AG11" s="1196" t="s">
        <v>6</v>
      </c>
      <c r="AH11" s="1220"/>
      <c r="AI11" s="1196" t="s">
        <v>7</v>
      </c>
      <c r="AJ11" s="1220"/>
      <c r="AK11" s="1196" t="s">
        <v>8</v>
      </c>
      <c r="AL11" s="1220"/>
      <c r="AM11" s="1196" t="s">
        <v>9</v>
      </c>
      <c r="AN11" s="1220"/>
      <c r="AO11" s="1230" t="s">
        <v>10</v>
      </c>
      <c r="AP11" s="1201"/>
      <c r="AQ11" s="1235" t="s">
        <v>35</v>
      </c>
      <c r="AR11" s="1237" t="s">
        <v>36</v>
      </c>
      <c r="AS11" s="1239" t="s">
        <v>37</v>
      </c>
      <c r="AT11" s="1223"/>
      <c r="AU11" s="759"/>
      <c r="AV11" s="365"/>
      <c r="AW11" s="365"/>
      <c r="AX11" s="365"/>
      <c r="AY11" s="365"/>
      <c r="AZ11" s="365"/>
      <c r="BA11" s="365"/>
      <c r="BB11" s="365"/>
      <c r="BC11" s="365"/>
      <c r="BD11" s="365"/>
      <c r="BE11" s="365"/>
      <c r="BF11" s="365"/>
      <c r="BG11" s="365"/>
      <c r="BH11" s="365"/>
      <c r="BI11" s="365"/>
      <c r="BJ11" s="365"/>
      <c r="BK11" s="365"/>
      <c r="BL11" s="365"/>
      <c r="BM11" s="365"/>
      <c r="BN11" s="365"/>
      <c r="BO11" s="365"/>
      <c r="BP11" s="365"/>
      <c r="BQ11" s="365"/>
      <c r="BR11" s="365"/>
      <c r="BS11" s="365"/>
      <c r="BT11" s="365"/>
      <c r="BU11" s="365"/>
      <c r="BV11" s="365"/>
      <c r="BW11" s="365"/>
      <c r="BX11" s="365"/>
      <c r="BY11" s="366"/>
      <c r="BZ11" s="366"/>
      <c r="CA11" s="366"/>
      <c r="CB11" s="366"/>
    </row>
    <row r="12" spans="1:81" s="1" customFormat="1" ht="15.75" customHeight="1" x14ac:dyDescent="0.25">
      <c r="A12" s="1195"/>
      <c r="B12" s="764" t="s">
        <v>94</v>
      </c>
      <c r="C12" s="764" t="s">
        <v>11</v>
      </c>
      <c r="D12" s="764" t="s">
        <v>12</v>
      </c>
      <c r="E12" s="857" t="s">
        <v>11</v>
      </c>
      <c r="F12" s="821" t="s">
        <v>12</v>
      </c>
      <c r="G12" s="857" t="s">
        <v>11</v>
      </c>
      <c r="H12" s="821" t="s">
        <v>12</v>
      </c>
      <c r="I12" s="857" t="s">
        <v>11</v>
      </c>
      <c r="J12" s="821" t="s">
        <v>12</v>
      </c>
      <c r="K12" s="857" t="s">
        <v>11</v>
      </c>
      <c r="L12" s="821" t="s">
        <v>12</v>
      </c>
      <c r="M12" s="857" t="s">
        <v>11</v>
      </c>
      <c r="N12" s="821" t="s">
        <v>12</v>
      </c>
      <c r="O12" s="857" t="s">
        <v>11</v>
      </c>
      <c r="P12" s="821" t="s">
        <v>12</v>
      </c>
      <c r="Q12" s="857" t="s">
        <v>11</v>
      </c>
      <c r="R12" s="821" t="s">
        <v>12</v>
      </c>
      <c r="S12" s="857" t="s">
        <v>11</v>
      </c>
      <c r="T12" s="821" t="s">
        <v>12</v>
      </c>
      <c r="U12" s="857" t="s">
        <v>11</v>
      </c>
      <c r="V12" s="821" t="s">
        <v>12</v>
      </c>
      <c r="W12" s="857" t="s">
        <v>11</v>
      </c>
      <c r="X12" s="821" t="s">
        <v>12</v>
      </c>
      <c r="Y12" s="857" t="s">
        <v>11</v>
      </c>
      <c r="Z12" s="821" t="s">
        <v>12</v>
      </c>
      <c r="AA12" s="857" t="s">
        <v>11</v>
      </c>
      <c r="AB12" s="821" t="s">
        <v>12</v>
      </c>
      <c r="AC12" s="857" t="s">
        <v>11</v>
      </c>
      <c r="AD12" s="821" t="s">
        <v>12</v>
      </c>
      <c r="AE12" s="857" t="s">
        <v>11</v>
      </c>
      <c r="AF12" s="821" t="s">
        <v>12</v>
      </c>
      <c r="AG12" s="857" t="s">
        <v>11</v>
      </c>
      <c r="AH12" s="821" t="s">
        <v>12</v>
      </c>
      <c r="AI12" s="857" t="s">
        <v>11</v>
      </c>
      <c r="AJ12" s="821" t="s">
        <v>12</v>
      </c>
      <c r="AK12" s="857" t="s">
        <v>11</v>
      </c>
      <c r="AL12" s="821" t="s">
        <v>12</v>
      </c>
      <c r="AM12" s="857" t="s">
        <v>11</v>
      </c>
      <c r="AN12" s="821" t="s">
        <v>12</v>
      </c>
      <c r="AO12" s="857" t="s">
        <v>11</v>
      </c>
      <c r="AP12" s="821" t="s">
        <v>12</v>
      </c>
      <c r="AQ12" s="1236"/>
      <c r="AR12" s="1238"/>
      <c r="AS12" s="1240"/>
      <c r="AT12" s="1195"/>
      <c r="AU12" s="759"/>
      <c r="AV12" s="365"/>
      <c r="AW12" s="365"/>
      <c r="AX12" s="365"/>
      <c r="AY12" s="365"/>
      <c r="AZ12" s="365"/>
      <c r="BA12" s="365"/>
      <c r="BB12" s="365"/>
      <c r="BC12" s="365"/>
      <c r="BD12" s="365"/>
      <c r="BE12" s="365"/>
      <c r="BF12" s="365"/>
      <c r="BG12" s="365"/>
      <c r="BH12" s="365"/>
      <c r="BI12" s="365"/>
      <c r="BJ12" s="365"/>
      <c r="BK12" s="365"/>
      <c r="BL12" s="365"/>
      <c r="BM12" s="365"/>
      <c r="BN12" s="365"/>
      <c r="BO12" s="365"/>
      <c r="BP12" s="365"/>
      <c r="BQ12" s="365"/>
      <c r="BR12" s="365"/>
      <c r="BS12" s="365"/>
      <c r="BT12" s="365"/>
      <c r="BU12" s="365"/>
      <c r="BV12" s="365"/>
      <c r="BW12" s="365"/>
      <c r="BX12" s="365"/>
      <c r="BY12" s="366"/>
      <c r="BZ12" s="366"/>
      <c r="CA12" s="366"/>
      <c r="CB12" s="366"/>
    </row>
    <row r="13" spans="1:81" s="1" customFormat="1" ht="24" customHeight="1" x14ac:dyDescent="0.2">
      <c r="A13" s="807" t="s">
        <v>29</v>
      </c>
      <c r="B13" s="807">
        <v>0</v>
      </c>
      <c r="C13" s="807">
        <v>0</v>
      </c>
      <c r="D13" s="807">
        <v>0</v>
      </c>
      <c r="E13" s="823"/>
      <c r="F13" s="846"/>
      <c r="G13" s="823"/>
      <c r="H13" s="824"/>
      <c r="I13" s="823"/>
      <c r="J13" s="824"/>
      <c r="K13" s="823"/>
      <c r="L13" s="824"/>
      <c r="M13" s="823"/>
      <c r="N13" s="824"/>
      <c r="O13" s="823"/>
      <c r="P13" s="824"/>
      <c r="Q13" s="823"/>
      <c r="R13" s="824"/>
      <c r="S13" s="823"/>
      <c r="T13" s="824"/>
      <c r="U13" s="823"/>
      <c r="V13" s="824"/>
      <c r="W13" s="823"/>
      <c r="X13" s="824"/>
      <c r="Y13" s="823"/>
      <c r="Z13" s="824"/>
      <c r="AA13" s="823"/>
      <c r="AB13" s="824"/>
      <c r="AC13" s="823"/>
      <c r="AD13" s="824"/>
      <c r="AE13" s="823"/>
      <c r="AF13" s="824"/>
      <c r="AG13" s="823"/>
      <c r="AH13" s="824"/>
      <c r="AI13" s="823"/>
      <c r="AJ13" s="824"/>
      <c r="AK13" s="823"/>
      <c r="AL13" s="824"/>
      <c r="AM13" s="823"/>
      <c r="AN13" s="824"/>
      <c r="AO13" s="829"/>
      <c r="AP13" s="824"/>
      <c r="AQ13" s="823"/>
      <c r="AR13" s="824"/>
      <c r="AS13" s="824"/>
      <c r="AT13" s="824"/>
      <c r="AU13" s="812"/>
      <c r="AV13" s="365"/>
      <c r="AW13" s="365"/>
      <c r="AX13" s="365"/>
      <c r="AY13" s="365"/>
      <c r="AZ13" s="365"/>
      <c r="BA13" s="365"/>
      <c r="BB13" s="365"/>
      <c r="BC13" s="365"/>
      <c r="BD13" s="365"/>
      <c r="BE13" s="365"/>
      <c r="BF13" s="365"/>
      <c r="BG13" s="365"/>
      <c r="BH13" s="365"/>
      <c r="BI13" s="365"/>
      <c r="BJ13" s="365"/>
      <c r="BK13" s="365"/>
      <c r="BL13" s="365"/>
      <c r="BM13" s="365"/>
      <c r="BN13" s="365"/>
      <c r="BO13" s="365"/>
      <c r="BP13" s="365"/>
      <c r="BQ13" s="365"/>
      <c r="BR13" s="365"/>
      <c r="BS13" s="365"/>
      <c r="BT13" s="365"/>
      <c r="BU13" s="365"/>
      <c r="BV13" s="365"/>
      <c r="BW13" s="365"/>
      <c r="BX13" s="365"/>
      <c r="BY13" s="366"/>
      <c r="BZ13" s="366"/>
      <c r="CA13" s="366"/>
      <c r="CB13" s="366"/>
    </row>
    <row r="14" spans="1:81" s="1" customFormat="1" ht="27" customHeight="1" x14ac:dyDescent="0.2">
      <c r="A14" s="843" t="s">
        <v>30</v>
      </c>
      <c r="B14" s="843">
        <v>0</v>
      </c>
      <c r="C14" s="843">
        <v>0</v>
      </c>
      <c r="D14" s="859">
        <v>0</v>
      </c>
      <c r="E14" s="796"/>
      <c r="F14" s="813"/>
      <c r="G14" s="796"/>
      <c r="H14" s="797"/>
      <c r="I14" s="796"/>
      <c r="J14" s="797"/>
      <c r="K14" s="796"/>
      <c r="L14" s="797"/>
      <c r="M14" s="796"/>
      <c r="N14" s="797"/>
      <c r="O14" s="796"/>
      <c r="P14" s="797"/>
      <c r="Q14" s="796"/>
      <c r="R14" s="797"/>
      <c r="S14" s="796"/>
      <c r="T14" s="797"/>
      <c r="U14" s="796"/>
      <c r="V14" s="797"/>
      <c r="W14" s="796"/>
      <c r="X14" s="797"/>
      <c r="Y14" s="796"/>
      <c r="Z14" s="797"/>
      <c r="AA14" s="796"/>
      <c r="AB14" s="797"/>
      <c r="AC14" s="796"/>
      <c r="AD14" s="797"/>
      <c r="AE14" s="796"/>
      <c r="AF14" s="797"/>
      <c r="AG14" s="796"/>
      <c r="AH14" s="797"/>
      <c r="AI14" s="796"/>
      <c r="AJ14" s="797"/>
      <c r="AK14" s="796"/>
      <c r="AL14" s="797"/>
      <c r="AM14" s="796"/>
      <c r="AN14" s="797"/>
      <c r="AO14" s="831"/>
      <c r="AP14" s="797"/>
      <c r="AQ14" s="796"/>
      <c r="AR14" s="797"/>
      <c r="AS14" s="797"/>
      <c r="AT14" s="797"/>
      <c r="AU14" s="812"/>
      <c r="AV14" s="365"/>
      <c r="AW14" s="365"/>
      <c r="AX14" s="365"/>
      <c r="AY14" s="365"/>
      <c r="AZ14" s="365"/>
      <c r="BA14" s="365"/>
      <c r="BB14" s="365"/>
      <c r="BC14" s="365"/>
      <c r="BD14" s="365"/>
      <c r="BE14" s="365"/>
      <c r="BF14" s="365"/>
      <c r="BG14" s="365"/>
      <c r="BH14" s="365"/>
      <c r="BI14" s="365"/>
      <c r="BJ14" s="365"/>
      <c r="BK14" s="365"/>
      <c r="BL14" s="365"/>
      <c r="BM14" s="365"/>
      <c r="BN14" s="365"/>
      <c r="BO14" s="365"/>
      <c r="BP14" s="365"/>
      <c r="BQ14" s="365"/>
      <c r="BR14" s="365"/>
      <c r="BS14" s="365"/>
      <c r="BT14" s="365"/>
      <c r="BU14" s="365"/>
      <c r="BV14" s="365"/>
      <c r="BW14" s="365"/>
      <c r="BX14" s="365"/>
      <c r="BY14" s="366"/>
      <c r="BZ14" s="366"/>
      <c r="CA14" s="366"/>
      <c r="CB14" s="366"/>
    </row>
    <row r="15" spans="1:81" s="1" customFormat="1" ht="24" customHeight="1" x14ac:dyDescent="0.2">
      <c r="A15" s="878" t="s">
        <v>95</v>
      </c>
      <c r="B15" s="878">
        <v>0</v>
      </c>
      <c r="C15" s="878">
        <v>0</v>
      </c>
      <c r="D15" s="783">
        <v>0</v>
      </c>
      <c r="E15" s="798"/>
      <c r="F15" s="799"/>
      <c r="G15" s="798"/>
      <c r="H15" s="790"/>
      <c r="I15" s="798"/>
      <c r="J15" s="790"/>
      <c r="K15" s="798"/>
      <c r="L15" s="790"/>
      <c r="M15" s="798"/>
      <c r="N15" s="790"/>
      <c r="O15" s="798"/>
      <c r="P15" s="790"/>
      <c r="Q15" s="784"/>
      <c r="R15" s="791"/>
      <c r="S15" s="784"/>
      <c r="T15" s="791"/>
      <c r="U15" s="784"/>
      <c r="V15" s="791"/>
      <c r="W15" s="784"/>
      <c r="X15" s="791"/>
      <c r="Y15" s="784"/>
      <c r="Z15" s="791"/>
      <c r="AA15" s="784"/>
      <c r="AB15" s="791"/>
      <c r="AC15" s="784"/>
      <c r="AD15" s="791"/>
      <c r="AE15" s="784"/>
      <c r="AF15" s="791"/>
      <c r="AG15" s="784"/>
      <c r="AH15" s="791"/>
      <c r="AI15" s="784"/>
      <c r="AJ15" s="791"/>
      <c r="AK15" s="784"/>
      <c r="AL15" s="791"/>
      <c r="AM15" s="784"/>
      <c r="AN15" s="791"/>
      <c r="AO15" s="832"/>
      <c r="AP15" s="791"/>
      <c r="AQ15" s="784"/>
      <c r="AR15" s="791"/>
      <c r="AS15" s="791"/>
      <c r="AT15" s="791"/>
      <c r="AU15" s="812"/>
      <c r="AV15" s="365"/>
      <c r="AW15" s="365"/>
      <c r="AX15" s="365"/>
      <c r="AY15" s="365"/>
      <c r="AZ15" s="365"/>
      <c r="BA15" s="365"/>
      <c r="BB15" s="365"/>
      <c r="BC15" s="365"/>
      <c r="BD15" s="365"/>
      <c r="BE15" s="365"/>
      <c r="BF15" s="365"/>
      <c r="BG15" s="365"/>
      <c r="BH15" s="365"/>
      <c r="BI15" s="365"/>
      <c r="BJ15" s="365"/>
      <c r="BK15" s="365"/>
      <c r="BL15" s="365"/>
      <c r="BM15" s="365"/>
      <c r="BN15" s="365"/>
      <c r="BO15" s="365"/>
      <c r="BP15" s="365"/>
      <c r="BQ15" s="365"/>
      <c r="BR15" s="365"/>
      <c r="BS15" s="365"/>
      <c r="BT15" s="365"/>
      <c r="BU15" s="365"/>
      <c r="BV15" s="365"/>
      <c r="BW15" s="365"/>
      <c r="BX15" s="365"/>
      <c r="BY15" s="366"/>
      <c r="BZ15" s="366"/>
      <c r="CA15" s="366"/>
      <c r="CB15" s="366"/>
    </row>
    <row r="16" spans="1:81" s="1" customFormat="1" ht="24.75" customHeight="1" x14ac:dyDescent="0.2">
      <c r="A16" s="972" t="s">
        <v>31</v>
      </c>
      <c r="B16" s="972">
        <v>0</v>
      </c>
      <c r="C16" s="973">
        <v>0</v>
      </c>
      <c r="D16" s="773">
        <v>0</v>
      </c>
      <c r="E16" s="784"/>
      <c r="F16" s="814"/>
      <c r="G16" s="784"/>
      <c r="H16" s="791"/>
      <c r="I16" s="784"/>
      <c r="J16" s="791"/>
      <c r="K16" s="784"/>
      <c r="L16" s="791"/>
      <c r="M16" s="784"/>
      <c r="N16" s="791"/>
      <c r="O16" s="784"/>
      <c r="P16" s="791"/>
      <c r="Q16" s="784"/>
      <c r="R16" s="791"/>
      <c r="S16" s="784"/>
      <c r="T16" s="791"/>
      <c r="U16" s="784"/>
      <c r="V16" s="791"/>
      <c r="W16" s="784"/>
      <c r="X16" s="791"/>
      <c r="Y16" s="784"/>
      <c r="Z16" s="791"/>
      <c r="AA16" s="784"/>
      <c r="AB16" s="791"/>
      <c r="AC16" s="784"/>
      <c r="AD16" s="791"/>
      <c r="AE16" s="784"/>
      <c r="AF16" s="791"/>
      <c r="AG16" s="784"/>
      <c r="AH16" s="791"/>
      <c r="AI16" s="784"/>
      <c r="AJ16" s="791"/>
      <c r="AK16" s="784"/>
      <c r="AL16" s="791"/>
      <c r="AM16" s="784"/>
      <c r="AN16" s="791"/>
      <c r="AO16" s="832"/>
      <c r="AP16" s="791"/>
      <c r="AQ16" s="784"/>
      <c r="AR16" s="791"/>
      <c r="AS16" s="791"/>
      <c r="AT16" s="791"/>
      <c r="AU16" s="812"/>
      <c r="AV16" s="365"/>
      <c r="AW16" s="365"/>
      <c r="AX16" s="365"/>
      <c r="AY16" s="365"/>
      <c r="AZ16" s="365"/>
      <c r="BA16" s="365"/>
      <c r="BB16" s="365"/>
      <c r="BC16" s="365"/>
      <c r="BD16" s="365"/>
      <c r="BE16" s="365"/>
      <c r="BF16" s="365"/>
      <c r="BG16" s="365"/>
      <c r="BH16" s="365"/>
      <c r="BI16" s="365"/>
      <c r="BJ16" s="365"/>
      <c r="BK16" s="365"/>
      <c r="BL16" s="365"/>
      <c r="BM16" s="365"/>
      <c r="BN16" s="365"/>
      <c r="BO16" s="365"/>
      <c r="BP16" s="365"/>
      <c r="BQ16" s="365"/>
      <c r="BR16" s="365"/>
      <c r="BS16" s="365"/>
      <c r="BT16" s="365"/>
      <c r="BU16" s="365"/>
      <c r="BV16" s="365"/>
      <c r="BW16" s="365"/>
      <c r="BX16" s="365"/>
      <c r="BY16" s="366"/>
      <c r="BZ16" s="366"/>
      <c r="CA16" s="366"/>
      <c r="CB16" s="366"/>
    </row>
    <row r="17" spans="1:88" s="1" customFormat="1" ht="24" customHeight="1" x14ac:dyDescent="0.25">
      <c r="A17" s="972" t="s">
        <v>32</v>
      </c>
      <c r="B17" s="974">
        <v>0</v>
      </c>
      <c r="C17" s="973">
        <v>0</v>
      </c>
      <c r="D17" s="773">
        <v>0</v>
      </c>
      <c r="E17" s="802"/>
      <c r="F17" s="845"/>
      <c r="G17" s="802"/>
      <c r="H17" s="803"/>
      <c r="I17" s="802"/>
      <c r="J17" s="803"/>
      <c r="K17" s="802"/>
      <c r="L17" s="803"/>
      <c r="M17" s="802"/>
      <c r="N17" s="803"/>
      <c r="O17" s="802"/>
      <c r="P17" s="803"/>
      <c r="Q17" s="802"/>
      <c r="R17" s="803"/>
      <c r="S17" s="802"/>
      <c r="T17" s="803"/>
      <c r="U17" s="802"/>
      <c r="V17" s="803"/>
      <c r="W17" s="802"/>
      <c r="X17" s="803"/>
      <c r="Y17" s="802"/>
      <c r="Z17" s="803"/>
      <c r="AA17" s="802"/>
      <c r="AB17" s="803"/>
      <c r="AC17" s="802"/>
      <c r="AD17" s="803"/>
      <c r="AE17" s="802"/>
      <c r="AF17" s="803"/>
      <c r="AG17" s="802"/>
      <c r="AH17" s="803"/>
      <c r="AI17" s="802"/>
      <c r="AJ17" s="803"/>
      <c r="AK17" s="802"/>
      <c r="AL17" s="803"/>
      <c r="AM17" s="802"/>
      <c r="AN17" s="803"/>
      <c r="AO17" s="839"/>
      <c r="AP17" s="803"/>
      <c r="AQ17" s="802"/>
      <c r="AR17" s="803"/>
      <c r="AS17" s="792"/>
      <c r="AT17" s="803"/>
      <c r="AU17" s="812"/>
      <c r="AV17" s="759"/>
      <c r="AW17" s="759"/>
      <c r="AX17" s="759"/>
      <c r="AY17" s="759"/>
      <c r="AZ17" s="759"/>
      <c r="BA17" s="759"/>
      <c r="BB17" s="759"/>
      <c r="BC17" s="759"/>
      <c r="BD17" s="759"/>
      <c r="BE17" s="759"/>
      <c r="BF17" s="759"/>
      <c r="BG17" s="759"/>
      <c r="BH17" s="759"/>
      <c r="BI17" s="759"/>
      <c r="BJ17" s="759"/>
      <c r="BK17" s="759"/>
      <c r="BL17" s="759"/>
      <c r="BM17" s="759"/>
      <c r="BN17" s="759"/>
      <c r="BO17" s="759"/>
      <c r="BP17" s="759"/>
      <c r="BQ17" s="759"/>
      <c r="BR17" s="759"/>
      <c r="BS17" s="759"/>
      <c r="BT17" s="759"/>
      <c r="BU17" s="759"/>
      <c r="BV17" s="759"/>
      <c r="BW17" s="759"/>
      <c r="BX17" s="759"/>
      <c r="BY17" s="759"/>
      <c r="BZ17" s="759"/>
      <c r="CA17" s="759"/>
      <c r="CB17" s="759"/>
      <c r="CC17" s="759"/>
      <c r="CD17" s="759"/>
      <c r="CE17" s="759"/>
      <c r="CF17" s="759"/>
      <c r="CG17" s="759"/>
      <c r="CH17" s="759"/>
      <c r="CI17" s="759"/>
      <c r="CJ17" s="759"/>
    </row>
    <row r="18" spans="1:88" s="1" customFormat="1" ht="15.75" customHeight="1" x14ac:dyDescent="0.25">
      <c r="A18" s="878" t="s">
        <v>96</v>
      </c>
      <c r="B18" s="973">
        <v>0</v>
      </c>
      <c r="C18" s="973">
        <v>0</v>
      </c>
      <c r="D18" s="783">
        <v>0</v>
      </c>
      <c r="E18" s="801"/>
      <c r="F18" s="814"/>
      <c r="G18" s="784"/>
      <c r="H18" s="791"/>
      <c r="I18" s="784"/>
      <c r="J18" s="791"/>
      <c r="K18" s="784"/>
      <c r="L18" s="791"/>
      <c r="M18" s="784"/>
      <c r="N18" s="791"/>
      <c r="O18" s="784"/>
      <c r="P18" s="791"/>
      <c r="Q18" s="784"/>
      <c r="R18" s="791"/>
      <c r="S18" s="784"/>
      <c r="T18" s="791"/>
      <c r="U18" s="784"/>
      <c r="V18" s="791"/>
      <c r="W18" s="784"/>
      <c r="X18" s="791"/>
      <c r="Y18" s="784"/>
      <c r="Z18" s="791"/>
      <c r="AA18" s="784"/>
      <c r="AB18" s="791"/>
      <c r="AC18" s="784"/>
      <c r="AD18" s="791"/>
      <c r="AE18" s="784"/>
      <c r="AF18" s="791"/>
      <c r="AG18" s="784"/>
      <c r="AH18" s="791"/>
      <c r="AI18" s="784"/>
      <c r="AJ18" s="791"/>
      <c r="AK18" s="784"/>
      <c r="AL18" s="791"/>
      <c r="AM18" s="784"/>
      <c r="AN18" s="791"/>
      <c r="AO18" s="832"/>
      <c r="AP18" s="791"/>
      <c r="AQ18" s="784"/>
      <c r="AR18" s="803"/>
      <c r="AS18" s="867"/>
      <c r="AT18" s="771"/>
      <c r="AU18" s="812"/>
      <c r="AV18" s="759"/>
      <c r="AW18" s="759"/>
      <c r="AX18" s="759"/>
      <c r="AY18" s="759"/>
      <c r="AZ18" s="759"/>
      <c r="BA18" s="759"/>
      <c r="BB18" s="759"/>
      <c r="BC18" s="759"/>
      <c r="BD18" s="759"/>
      <c r="BE18" s="759"/>
      <c r="BF18" s="759"/>
      <c r="BG18" s="759"/>
      <c r="BH18" s="759"/>
      <c r="BI18" s="759"/>
      <c r="BJ18" s="759"/>
      <c r="BK18" s="759"/>
      <c r="BL18" s="759"/>
      <c r="BM18" s="759"/>
      <c r="BN18" s="759"/>
      <c r="BO18" s="759"/>
      <c r="BP18" s="759"/>
      <c r="BQ18" s="759"/>
      <c r="BR18" s="759"/>
      <c r="BS18" s="759"/>
      <c r="BT18" s="759"/>
      <c r="BU18" s="759"/>
      <c r="BV18" s="759"/>
      <c r="BW18" s="759"/>
      <c r="BX18" s="759"/>
      <c r="BY18" s="759"/>
      <c r="BZ18" s="759"/>
      <c r="CA18" s="759"/>
      <c r="CB18" s="759"/>
      <c r="CC18" s="759"/>
      <c r="CD18" s="759"/>
      <c r="CE18" s="759"/>
      <c r="CF18" s="759"/>
      <c r="CG18" s="759"/>
      <c r="CH18" s="759"/>
      <c r="CI18" s="759"/>
      <c r="CJ18" s="759"/>
    </row>
    <row r="19" spans="1:88" s="1" customFormat="1" ht="46.5" customHeight="1" x14ac:dyDescent="0.25">
      <c r="A19" s="878" t="s">
        <v>97</v>
      </c>
      <c r="B19" s="973">
        <v>0</v>
      </c>
      <c r="C19" s="972">
        <v>0</v>
      </c>
      <c r="D19" s="865">
        <v>0</v>
      </c>
      <c r="E19" s="866"/>
      <c r="F19" s="791"/>
      <c r="G19" s="784"/>
      <c r="H19" s="791"/>
      <c r="I19" s="784"/>
      <c r="J19" s="791"/>
      <c r="K19" s="784"/>
      <c r="L19" s="791"/>
      <c r="M19" s="784"/>
      <c r="N19" s="791"/>
      <c r="O19" s="784"/>
      <c r="P19" s="791"/>
      <c r="Q19" s="784"/>
      <c r="R19" s="791"/>
      <c r="S19" s="784"/>
      <c r="T19" s="791"/>
      <c r="U19" s="784"/>
      <c r="V19" s="791"/>
      <c r="W19" s="784"/>
      <c r="X19" s="791"/>
      <c r="Y19" s="784"/>
      <c r="Z19" s="791"/>
      <c r="AA19" s="784"/>
      <c r="AB19" s="791"/>
      <c r="AC19" s="784"/>
      <c r="AD19" s="791"/>
      <c r="AE19" s="784"/>
      <c r="AF19" s="791"/>
      <c r="AG19" s="784"/>
      <c r="AH19" s="791"/>
      <c r="AI19" s="784"/>
      <c r="AJ19" s="791"/>
      <c r="AK19" s="784"/>
      <c r="AL19" s="791"/>
      <c r="AM19" s="784"/>
      <c r="AN19" s="791"/>
      <c r="AO19" s="832"/>
      <c r="AP19" s="791"/>
      <c r="AQ19" s="784"/>
      <c r="AR19" s="852"/>
      <c r="AS19" s="792"/>
      <c r="AT19" s="771"/>
      <c r="AU19" s="812"/>
      <c r="AV19" s="759"/>
      <c r="AW19" s="759"/>
      <c r="AX19" s="759"/>
      <c r="AY19" s="759"/>
      <c r="AZ19" s="759"/>
      <c r="BA19" s="759"/>
      <c r="BB19" s="759"/>
      <c r="BC19" s="759"/>
      <c r="BD19" s="759"/>
      <c r="BE19" s="759"/>
      <c r="BF19" s="759"/>
      <c r="BG19" s="759"/>
      <c r="BH19" s="759"/>
      <c r="BI19" s="759"/>
      <c r="BJ19" s="759"/>
      <c r="BK19" s="759"/>
      <c r="BL19" s="759"/>
      <c r="BM19" s="759"/>
      <c r="BN19" s="759"/>
      <c r="BO19" s="759"/>
      <c r="BP19" s="759"/>
      <c r="BQ19" s="759"/>
      <c r="BR19" s="759"/>
      <c r="BS19" s="759"/>
      <c r="BT19" s="759"/>
      <c r="BU19" s="759"/>
      <c r="BV19" s="759"/>
      <c r="BW19" s="759"/>
      <c r="BX19" s="759"/>
      <c r="BY19" s="759"/>
      <c r="BZ19" s="759"/>
      <c r="CA19" s="759"/>
      <c r="CB19" s="759"/>
      <c r="CC19" s="759"/>
      <c r="CD19" s="759"/>
      <c r="CE19" s="759"/>
      <c r="CF19" s="759"/>
      <c r="CG19" s="759"/>
      <c r="CH19" s="759"/>
      <c r="CI19" s="759"/>
      <c r="CJ19" s="759"/>
    </row>
    <row r="20" spans="1:88" s="1" customFormat="1" ht="15" customHeight="1" x14ac:dyDescent="0.25">
      <c r="A20" s="878" t="s">
        <v>18</v>
      </c>
      <c r="B20" s="975">
        <v>0</v>
      </c>
      <c r="C20" s="976">
        <v>0</v>
      </c>
      <c r="D20" s="776">
        <v>0</v>
      </c>
      <c r="E20" s="766"/>
      <c r="F20" s="853"/>
      <c r="G20" s="770"/>
      <c r="H20" s="774"/>
      <c r="I20" s="770"/>
      <c r="J20" s="774"/>
      <c r="K20" s="770"/>
      <c r="L20" s="774"/>
      <c r="M20" s="770"/>
      <c r="N20" s="774"/>
      <c r="O20" s="819"/>
      <c r="P20" s="820"/>
      <c r="Q20" s="819"/>
      <c r="R20" s="820"/>
      <c r="S20" s="819"/>
      <c r="T20" s="820"/>
      <c r="U20" s="819"/>
      <c r="V20" s="820"/>
      <c r="W20" s="819"/>
      <c r="X20" s="820"/>
      <c r="Y20" s="819"/>
      <c r="Z20" s="820"/>
      <c r="AA20" s="819"/>
      <c r="AB20" s="820"/>
      <c r="AC20" s="819"/>
      <c r="AD20" s="820"/>
      <c r="AE20" s="819"/>
      <c r="AF20" s="820"/>
      <c r="AG20" s="819"/>
      <c r="AH20" s="820"/>
      <c r="AI20" s="819"/>
      <c r="AJ20" s="820"/>
      <c r="AK20" s="819"/>
      <c r="AL20" s="820"/>
      <c r="AM20" s="819"/>
      <c r="AN20" s="820"/>
      <c r="AO20" s="855"/>
      <c r="AP20" s="820"/>
      <c r="AQ20" s="819"/>
      <c r="AR20" s="820"/>
      <c r="AS20" s="767"/>
      <c r="AT20" s="767"/>
      <c r="AU20" s="812"/>
      <c r="AV20" s="759"/>
      <c r="AW20" s="759"/>
      <c r="AX20" s="759"/>
      <c r="AY20" s="759"/>
      <c r="AZ20" s="759"/>
      <c r="BA20" s="759"/>
      <c r="BB20" s="759"/>
      <c r="BC20" s="759"/>
      <c r="BD20" s="759"/>
      <c r="BE20" s="759"/>
      <c r="BF20" s="759"/>
      <c r="BG20" s="759"/>
      <c r="BH20" s="759"/>
      <c r="BI20" s="759"/>
      <c r="BJ20" s="759"/>
      <c r="BK20" s="759"/>
      <c r="BL20" s="759"/>
      <c r="BM20" s="759"/>
      <c r="BN20" s="759"/>
      <c r="BO20" s="759"/>
      <c r="BP20" s="759"/>
      <c r="BQ20" s="759"/>
      <c r="BR20" s="759"/>
      <c r="BS20" s="759"/>
      <c r="BT20" s="759"/>
      <c r="BU20" s="759"/>
      <c r="BV20" s="759"/>
      <c r="BW20" s="759"/>
      <c r="BX20" s="759"/>
      <c r="BY20" s="759"/>
      <c r="BZ20" s="759"/>
      <c r="CA20" s="759"/>
      <c r="CB20" s="759"/>
      <c r="CC20" s="759"/>
      <c r="CD20" s="759"/>
      <c r="CE20" s="759"/>
      <c r="CF20" s="759"/>
      <c r="CG20" s="759"/>
      <c r="CH20" s="759"/>
      <c r="CI20" s="759"/>
      <c r="CJ20" s="759"/>
    </row>
    <row r="21" spans="1:88" s="1" customFormat="1" ht="15" customHeight="1" x14ac:dyDescent="0.25">
      <c r="A21" s="807" t="s">
        <v>98</v>
      </c>
      <c r="B21" s="975">
        <v>0</v>
      </c>
      <c r="C21" s="975">
        <v>0</v>
      </c>
      <c r="D21" s="807">
        <v>0</v>
      </c>
      <c r="E21" s="805">
        <v>0</v>
      </c>
      <c r="F21" s="806">
        <v>0</v>
      </c>
      <c r="G21" s="805">
        <v>0</v>
      </c>
      <c r="H21" s="816">
        <v>0</v>
      </c>
      <c r="I21" s="805">
        <v>0</v>
      </c>
      <c r="J21" s="816">
        <v>0</v>
      </c>
      <c r="K21" s="805">
        <v>0</v>
      </c>
      <c r="L21" s="816">
        <v>0</v>
      </c>
      <c r="M21" s="805">
        <v>0</v>
      </c>
      <c r="N21" s="816">
        <v>0</v>
      </c>
      <c r="O21" s="805">
        <v>0</v>
      </c>
      <c r="P21" s="816">
        <v>0</v>
      </c>
      <c r="Q21" s="805">
        <v>0</v>
      </c>
      <c r="R21" s="816">
        <v>0</v>
      </c>
      <c r="S21" s="805">
        <v>0</v>
      </c>
      <c r="T21" s="816">
        <v>0</v>
      </c>
      <c r="U21" s="805">
        <v>0</v>
      </c>
      <c r="V21" s="816">
        <v>0</v>
      </c>
      <c r="W21" s="805">
        <v>0</v>
      </c>
      <c r="X21" s="816">
        <v>0</v>
      </c>
      <c r="Y21" s="805">
        <v>0</v>
      </c>
      <c r="Z21" s="816">
        <v>0</v>
      </c>
      <c r="AA21" s="805">
        <v>0</v>
      </c>
      <c r="AB21" s="816">
        <v>0</v>
      </c>
      <c r="AC21" s="805">
        <v>0</v>
      </c>
      <c r="AD21" s="816">
        <v>0</v>
      </c>
      <c r="AE21" s="805">
        <v>0</v>
      </c>
      <c r="AF21" s="816">
        <v>0</v>
      </c>
      <c r="AG21" s="805">
        <v>0</v>
      </c>
      <c r="AH21" s="816">
        <v>0</v>
      </c>
      <c r="AI21" s="805">
        <v>0</v>
      </c>
      <c r="AJ21" s="816">
        <v>0</v>
      </c>
      <c r="AK21" s="805">
        <v>0</v>
      </c>
      <c r="AL21" s="816">
        <v>0</v>
      </c>
      <c r="AM21" s="805">
        <v>0</v>
      </c>
      <c r="AN21" s="816">
        <v>0</v>
      </c>
      <c r="AO21" s="804">
        <v>0</v>
      </c>
      <c r="AP21" s="816">
        <v>0</v>
      </c>
      <c r="AQ21" s="805">
        <v>0</v>
      </c>
      <c r="AR21" s="816">
        <v>0</v>
      </c>
      <c r="AS21" s="816">
        <v>0</v>
      </c>
      <c r="AT21" s="816">
        <v>0</v>
      </c>
      <c r="AU21" s="812"/>
      <c r="AV21" s="759"/>
      <c r="AW21" s="759"/>
      <c r="AX21" s="759"/>
      <c r="AY21" s="759"/>
      <c r="AZ21" s="759"/>
      <c r="BA21" s="759"/>
      <c r="BB21" s="759"/>
      <c r="BC21" s="759"/>
      <c r="BD21" s="759"/>
      <c r="BE21" s="759"/>
      <c r="BF21" s="759"/>
      <c r="BG21" s="759"/>
      <c r="BH21" s="759"/>
      <c r="BI21" s="759"/>
      <c r="BJ21" s="759"/>
      <c r="BK21" s="759"/>
      <c r="BL21" s="759"/>
      <c r="BM21" s="759"/>
      <c r="BN21" s="759"/>
      <c r="BO21" s="759"/>
      <c r="BP21" s="759"/>
      <c r="BQ21" s="759"/>
      <c r="BR21" s="759"/>
      <c r="BS21" s="759"/>
      <c r="BT21" s="759"/>
      <c r="BU21" s="759"/>
      <c r="BV21" s="759"/>
      <c r="BW21" s="759"/>
      <c r="BX21" s="759"/>
      <c r="BY21" s="759"/>
      <c r="BZ21" s="759"/>
      <c r="CA21" s="759"/>
      <c r="CB21" s="759"/>
      <c r="CC21" s="759"/>
      <c r="CD21" s="759"/>
      <c r="CE21" s="759"/>
      <c r="CF21" s="759"/>
      <c r="CG21" s="759"/>
      <c r="CH21" s="759"/>
      <c r="CI21" s="759"/>
      <c r="CJ21" s="759"/>
    </row>
    <row r="22" spans="1:88" s="1" customFormat="1" ht="15" customHeight="1" x14ac:dyDescent="0.25">
      <c r="A22" s="842" t="s">
        <v>38</v>
      </c>
      <c r="B22" s="973">
        <v>0</v>
      </c>
      <c r="C22" s="973">
        <v>0</v>
      </c>
      <c r="D22" s="907">
        <v>0</v>
      </c>
      <c r="E22" s="802"/>
      <c r="F22" s="845"/>
      <c r="G22" s="802"/>
      <c r="H22" s="803"/>
      <c r="I22" s="802"/>
      <c r="J22" s="803"/>
      <c r="K22" s="802"/>
      <c r="L22" s="803"/>
      <c r="M22" s="802"/>
      <c r="N22" s="803"/>
      <c r="O22" s="802"/>
      <c r="P22" s="803"/>
      <c r="Q22" s="802"/>
      <c r="R22" s="803"/>
      <c r="S22" s="802"/>
      <c r="T22" s="803"/>
      <c r="U22" s="802"/>
      <c r="V22" s="803"/>
      <c r="W22" s="802"/>
      <c r="X22" s="803"/>
      <c r="Y22" s="802"/>
      <c r="Z22" s="803"/>
      <c r="AA22" s="802"/>
      <c r="AB22" s="803"/>
      <c r="AC22" s="802"/>
      <c r="AD22" s="803"/>
      <c r="AE22" s="802"/>
      <c r="AF22" s="803"/>
      <c r="AG22" s="802"/>
      <c r="AH22" s="803"/>
      <c r="AI22" s="802"/>
      <c r="AJ22" s="803"/>
      <c r="AK22" s="802"/>
      <c r="AL22" s="803"/>
      <c r="AM22" s="802"/>
      <c r="AN22" s="803"/>
      <c r="AO22" s="839"/>
      <c r="AP22" s="803"/>
      <c r="AQ22" s="803"/>
      <c r="AR22" s="803"/>
      <c r="AS22" s="803"/>
      <c r="AT22" s="772"/>
      <c r="AU22" s="812"/>
      <c r="AV22" s="759"/>
      <c r="AW22" s="759"/>
      <c r="AX22" s="759"/>
      <c r="AY22" s="759"/>
      <c r="AZ22" s="759"/>
      <c r="BA22" s="759"/>
      <c r="BB22" s="759"/>
      <c r="BC22" s="759"/>
      <c r="BD22" s="759"/>
      <c r="BE22" s="759"/>
      <c r="BF22" s="759"/>
      <c r="BG22" s="759"/>
      <c r="BH22" s="759"/>
      <c r="BI22" s="759"/>
      <c r="BJ22" s="759"/>
      <c r="BK22" s="759"/>
      <c r="BL22" s="759"/>
      <c r="BM22" s="759"/>
      <c r="BN22" s="759"/>
      <c r="BO22" s="759"/>
      <c r="BP22" s="759"/>
      <c r="BQ22" s="759"/>
      <c r="BR22" s="759"/>
      <c r="BS22" s="759"/>
      <c r="BT22" s="759"/>
      <c r="BU22" s="759"/>
      <c r="BV22" s="759"/>
      <c r="BW22" s="759"/>
      <c r="BX22" s="759"/>
      <c r="BY22" s="759"/>
      <c r="BZ22" s="759"/>
      <c r="CA22" s="759"/>
      <c r="CB22" s="759"/>
      <c r="CC22" s="759"/>
      <c r="CD22" s="759"/>
      <c r="CE22" s="759"/>
      <c r="CF22" s="759"/>
      <c r="CG22" s="759"/>
      <c r="CH22" s="759"/>
      <c r="CI22" s="759"/>
      <c r="CJ22" s="759"/>
    </row>
    <row r="23" spans="1:88" s="1" customFormat="1" ht="15" customHeight="1" x14ac:dyDescent="0.25">
      <c r="A23" s="878" t="s">
        <v>39</v>
      </c>
      <c r="B23" s="972">
        <v>0</v>
      </c>
      <c r="C23" s="972">
        <v>0</v>
      </c>
      <c r="D23" s="783">
        <v>0</v>
      </c>
      <c r="E23" s="784"/>
      <c r="F23" s="814"/>
      <c r="G23" s="784"/>
      <c r="H23" s="791"/>
      <c r="I23" s="784"/>
      <c r="J23" s="791"/>
      <c r="K23" s="784"/>
      <c r="L23" s="791"/>
      <c r="M23" s="784"/>
      <c r="N23" s="791"/>
      <c r="O23" s="784"/>
      <c r="P23" s="791"/>
      <c r="Q23" s="784"/>
      <c r="R23" s="791"/>
      <c r="S23" s="784"/>
      <c r="T23" s="791"/>
      <c r="U23" s="784"/>
      <c r="V23" s="791"/>
      <c r="W23" s="784"/>
      <c r="X23" s="791"/>
      <c r="Y23" s="784"/>
      <c r="Z23" s="791"/>
      <c r="AA23" s="784"/>
      <c r="AB23" s="791"/>
      <c r="AC23" s="784"/>
      <c r="AD23" s="791"/>
      <c r="AE23" s="784"/>
      <c r="AF23" s="791"/>
      <c r="AG23" s="784"/>
      <c r="AH23" s="791"/>
      <c r="AI23" s="784"/>
      <c r="AJ23" s="791"/>
      <c r="AK23" s="784"/>
      <c r="AL23" s="791"/>
      <c r="AM23" s="784"/>
      <c r="AN23" s="791"/>
      <c r="AO23" s="832"/>
      <c r="AP23" s="791"/>
      <c r="AQ23" s="791"/>
      <c r="AR23" s="791"/>
      <c r="AS23" s="791"/>
      <c r="AT23" s="792"/>
      <c r="AU23" s="812"/>
      <c r="AV23" s="759"/>
      <c r="AW23" s="759"/>
      <c r="AX23" s="759"/>
      <c r="AY23" s="759"/>
      <c r="AZ23" s="759"/>
      <c r="BA23" s="759"/>
      <c r="BB23" s="759"/>
      <c r="BC23" s="759"/>
      <c r="BD23" s="759"/>
      <c r="BE23" s="759"/>
      <c r="BF23" s="759"/>
      <c r="BG23" s="759"/>
      <c r="BH23" s="759"/>
      <c r="BI23" s="759"/>
      <c r="BJ23" s="759"/>
      <c r="BK23" s="759"/>
      <c r="BL23" s="759"/>
      <c r="BM23" s="759"/>
      <c r="BN23" s="759"/>
      <c r="BO23" s="759"/>
      <c r="BP23" s="759"/>
      <c r="BQ23" s="759"/>
      <c r="BR23" s="759"/>
      <c r="BS23" s="759"/>
      <c r="BT23" s="759"/>
      <c r="BU23" s="759"/>
      <c r="BV23" s="759"/>
      <c r="BW23" s="759"/>
      <c r="BX23" s="759"/>
      <c r="BY23" s="759"/>
      <c r="BZ23" s="759"/>
      <c r="CA23" s="759"/>
      <c r="CB23" s="759"/>
      <c r="CC23" s="759"/>
      <c r="CD23" s="759"/>
      <c r="CE23" s="759"/>
      <c r="CF23" s="759"/>
      <c r="CG23" s="759"/>
      <c r="CH23" s="759"/>
      <c r="CI23" s="759"/>
      <c r="CJ23" s="759"/>
    </row>
    <row r="24" spans="1:88" s="49" customFormat="1" ht="50.25" customHeight="1" x14ac:dyDescent="0.25">
      <c r="A24" s="952" t="s">
        <v>40</v>
      </c>
      <c r="B24" s="974">
        <v>0</v>
      </c>
      <c r="C24" s="974">
        <v>0</v>
      </c>
      <c r="D24" s="865">
        <v>0</v>
      </c>
      <c r="E24" s="866"/>
      <c r="F24" s="923"/>
      <c r="G24" s="866"/>
      <c r="H24" s="867"/>
      <c r="I24" s="866"/>
      <c r="J24" s="867"/>
      <c r="K24" s="866"/>
      <c r="L24" s="867"/>
      <c r="M24" s="866"/>
      <c r="N24" s="867"/>
      <c r="O24" s="866"/>
      <c r="P24" s="867"/>
      <c r="Q24" s="866"/>
      <c r="R24" s="867"/>
      <c r="S24" s="866"/>
      <c r="T24" s="867"/>
      <c r="U24" s="866"/>
      <c r="V24" s="867"/>
      <c r="W24" s="866"/>
      <c r="X24" s="867"/>
      <c r="Y24" s="866"/>
      <c r="Z24" s="867"/>
      <c r="AA24" s="866"/>
      <c r="AB24" s="867"/>
      <c r="AC24" s="866"/>
      <c r="AD24" s="867"/>
      <c r="AE24" s="866"/>
      <c r="AF24" s="867"/>
      <c r="AG24" s="866"/>
      <c r="AH24" s="867"/>
      <c r="AI24" s="866"/>
      <c r="AJ24" s="867"/>
      <c r="AK24" s="866"/>
      <c r="AL24" s="867"/>
      <c r="AM24" s="866"/>
      <c r="AN24" s="867"/>
      <c r="AO24" s="899"/>
      <c r="AP24" s="867"/>
      <c r="AQ24" s="867"/>
      <c r="AR24" s="867"/>
      <c r="AS24" s="867"/>
      <c r="AT24" s="900"/>
      <c r="AU24" s="812"/>
      <c r="AV24" s="759"/>
      <c r="AW24" s="759"/>
      <c r="AX24" s="759"/>
      <c r="AY24" s="759"/>
      <c r="AZ24" s="759"/>
      <c r="BA24" s="759"/>
      <c r="BB24" s="759"/>
      <c r="BC24" s="759"/>
      <c r="BD24" s="759"/>
      <c r="BE24" s="759"/>
      <c r="BF24" s="759"/>
      <c r="BG24" s="759"/>
      <c r="BH24" s="759"/>
      <c r="BI24" s="759"/>
      <c r="BJ24" s="759"/>
      <c r="BK24" s="759"/>
      <c r="BL24" s="759"/>
      <c r="BM24" s="759"/>
      <c r="BN24" s="759"/>
      <c r="BO24" s="759"/>
      <c r="BP24" s="759"/>
      <c r="BQ24" s="759"/>
      <c r="BR24" s="759"/>
      <c r="BS24" s="759"/>
      <c r="BT24" s="759"/>
      <c r="BU24" s="759"/>
      <c r="BV24" s="759"/>
      <c r="BW24" s="759"/>
      <c r="BX24" s="759"/>
      <c r="BY24" s="759"/>
      <c r="BZ24" s="759"/>
      <c r="CA24" s="759"/>
      <c r="CB24" s="759"/>
      <c r="CC24" s="759"/>
      <c r="CD24" s="759"/>
      <c r="CE24" s="759"/>
      <c r="CF24" s="759"/>
      <c r="CG24" s="759"/>
      <c r="CH24" s="759"/>
      <c r="CI24" s="759"/>
      <c r="CJ24" s="759"/>
    </row>
    <row r="25" spans="1:88" s="49" customFormat="1" ht="15" customHeight="1" x14ac:dyDescent="0.25">
      <c r="A25" s="977" t="s">
        <v>203</v>
      </c>
      <c r="B25" s="972">
        <v>0</v>
      </c>
      <c r="C25" s="972">
        <v>0</v>
      </c>
      <c r="D25" s="783">
        <v>0</v>
      </c>
      <c r="E25" s="784"/>
      <c r="F25" s="814"/>
      <c r="G25" s="784"/>
      <c r="H25" s="791"/>
      <c r="I25" s="784"/>
      <c r="J25" s="791"/>
      <c r="K25" s="784"/>
      <c r="L25" s="791"/>
      <c r="M25" s="784"/>
      <c r="N25" s="791"/>
      <c r="O25" s="784"/>
      <c r="P25" s="791"/>
      <c r="Q25" s="784"/>
      <c r="R25" s="791"/>
      <c r="S25" s="784"/>
      <c r="T25" s="791"/>
      <c r="U25" s="784"/>
      <c r="V25" s="791"/>
      <c r="W25" s="784"/>
      <c r="X25" s="791"/>
      <c r="Y25" s="784"/>
      <c r="Z25" s="791"/>
      <c r="AA25" s="784"/>
      <c r="AB25" s="791"/>
      <c r="AC25" s="784"/>
      <c r="AD25" s="791"/>
      <c r="AE25" s="784"/>
      <c r="AF25" s="791"/>
      <c r="AG25" s="784"/>
      <c r="AH25" s="791"/>
      <c r="AI25" s="784"/>
      <c r="AJ25" s="791"/>
      <c r="AK25" s="784"/>
      <c r="AL25" s="791"/>
      <c r="AM25" s="784"/>
      <c r="AN25" s="791"/>
      <c r="AO25" s="832"/>
      <c r="AP25" s="791"/>
      <c r="AQ25" s="791"/>
      <c r="AR25" s="791"/>
      <c r="AS25" s="791"/>
      <c r="AT25" s="792"/>
      <c r="AU25" s="812"/>
      <c r="AV25" s="759"/>
      <c r="AW25" s="759"/>
      <c r="AX25" s="759"/>
      <c r="AY25" s="759"/>
      <c r="AZ25" s="759"/>
      <c r="BA25" s="759"/>
      <c r="BB25" s="759"/>
      <c r="BC25" s="759"/>
      <c r="BD25" s="759"/>
      <c r="BE25" s="759"/>
      <c r="BF25" s="759"/>
      <c r="BG25" s="759"/>
      <c r="BH25" s="759"/>
      <c r="BI25" s="759"/>
      <c r="BJ25" s="759"/>
      <c r="BK25" s="759"/>
      <c r="BL25" s="759"/>
      <c r="BM25" s="759"/>
      <c r="BN25" s="759"/>
      <c r="BO25" s="759"/>
      <c r="BP25" s="759"/>
      <c r="BQ25" s="759"/>
      <c r="BR25" s="759"/>
      <c r="BS25" s="759"/>
      <c r="BT25" s="759"/>
      <c r="BU25" s="759"/>
      <c r="BV25" s="759"/>
      <c r="BW25" s="759"/>
      <c r="BX25" s="759"/>
      <c r="BY25" s="759"/>
      <c r="BZ25" s="759"/>
      <c r="CA25" s="759"/>
      <c r="CB25" s="759"/>
      <c r="CC25" s="759"/>
      <c r="CD25" s="759"/>
      <c r="CE25" s="759"/>
      <c r="CF25" s="759"/>
      <c r="CG25" s="759"/>
      <c r="CH25" s="759"/>
      <c r="CI25" s="759"/>
      <c r="CJ25" s="759"/>
    </row>
    <row r="26" spans="1:88" s="49" customFormat="1" ht="49.5" customHeight="1" x14ac:dyDescent="0.25">
      <c r="A26" s="789" t="s">
        <v>99</v>
      </c>
      <c r="B26" s="972">
        <v>0</v>
      </c>
      <c r="C26" s="972">
        <v>0</v>
      </c>
      <c r="D26" s="783">
        <v>0</v>
      </c>
      <c r="E26" s="784"/>
      <c r="F26" s="814"/>
      <c r="G26" s="784"/>
      <c r="H26" s="791"/>
      <c r="I26" s="784"/>
      <c r="J26" s="791"/>
      <c r="K26" s="784"/>
      <c r="L26" s="791"/>
      <c r="M26" s="784"/>
      <c r="N26" s="791"/>
      <c r="O26" s="784"/>
      <c r="P26" s="791"/>
      <c r="Q26" s="784"/>
      <c r="R26" s="791"/>
      <c r="S26" s="784"/>
      <c r="T26" s="791"/>
      <c r="U26" s="784"/>
      <c r="V26" s="791"/>
      <c r="W26" s="784"/>
      <c r="X26" s="791"/>
      <c r="Y26" s="784"/>
      <c r="Z26" s="791"/>
      <c r="AA26" s="784"/>
      <c r="AB26" s="791"/>
      <c r="AC26" s="784"/>
      <c r="AD26" s="791"/>
      <c r="AE26" s="784"/>
      <c r="AF26" s="791"/>
      <c r="AG26" s="784"/>
      <c r="AH26" s="791"/>
      <c r="AI26" s="784"/>
      <c r="AJ26" s="791"/>
      <c r="AK26" s="784"/>
      <c r="AL26" s="791"/>
      <c r="AM26" s="784"/>
      <c r="AN26" s="791"/>
      <c r="AO26" s="832"/>
      <c r="AP26" s="791"/>
      <c r="AQ26" s="791"/>
      <c r="AR26" s="791"/>
      <c r="AS26" s="791"/>
      <c r="AT26" s="792"/>
      <c r="AU26" s="812"/>
      <c r="AV26" s="759"/>
      <c r="AW26" s="759"/>
      <c r="AX26" s="759"/>
      <c r="AY26" s="759"/>
      <c r="AZ26" s="759"/>
      <c r="BA26" s="759"/>
      <c r="BB26" s="759"/>
      <c r="BC26" s="759"/>
      <c r="BD26" s="759"/>
      <c r="BE26" s="759"/>
      <c r="BF26" s="759"/>
      <c r="BG26" s="759"/>
      <c r="BH26" s="759"/>
      <c r="BI26" s="759"/>
      <c r="BJ26" s="759"/>
      <c r="BK26" s="759"/>
      <c r="BL26" s="759"/>
      <c r="BM26" s="759"/>
      <c r="BN26" s="759"/>
      <c r="BO26" s="759"/>
      <c r="BP26" s="759"/>
      <c r="BQ26" s="759"/>
      <c r="BR26" s="759"/>
      <c r="BS26" s="759"/>
      <c r="BT26" s="759"/>
      <c r="BU26" s="759"/>
      <c r="BV26" s="759"/>
      <c r="BW26" s="759"/>
      <c r="BX26" s="759"/>
      <c r="BY26" s="759"/>
      <c r="BZ26" s="759"/>
      <c r="CA26" s="759"/>
      <c r="CB26" s="759"/>
      <c r="CC26" s="759"/>
      <c r="CD26" s="759"/>
      <c r="CE26" s="759"/>
      <c r="CF26" s="759"/>
      <c r="CG26" s="759"/>
      <c r="CH26" s="759"/>
      <c r="CI26" s="759"/>
      <c r="CJ26" s="759"/>
    </row>
    <row r="27" spans="1:88" s="49" customFormat="1" ht="15" x14ac:dyDescent="0.25">
      <c r="A27" s="844" t="s">
        <v>100</v>
      </c>
      <c r="B27" s="975">
        <v>0</v>
      </c>
      <c r="C27" s="975">
        <v>0</v>
      </c>
      <c r="D27" s="800">
        <v>0</v>
      </c>
      <c r="E27" s="819"/>
      <c r="F27" s="879"/>
      <c r="G27" s="819"/>
      <c r="H27" s="820"/>
      <c r="I27" s="819"/>
      <c r="J27" s="820"/>
      <c r="K27" s="819"/>
      <c r="L27" s="820"/>
      <c r="M27" s="819"/>
      <c r="N27" s="820"/>
      <c r="O27" s="819"/>
      <c r="P27" s="820"/>
      <c r="Q27" s="819"/>
      <c r="R27" s="820"/>
      <c r="S27" s="819"/>
      <c r="T27" s="820"/>
      <c r="U27" s="819"/>
      <c r="V27" s="820"/>
      <c r="W27" s="819"/>
      <c r="X27" s="820"/>
      <c r="Y27" s="819"/>
      <c r="Z27" s="820"/>
      <c r="AA27" s="819"/>
      <c r="AB27" s="820"/>
      <c r="AC27" s="819"/>
      <c r="AD27" s="820"/>
      <c r="AE27" s="819"/>
      <c r="AF27" s="820"/>
      <c r="AG27" s="819"/>
      <c r="AH27" s="820"/>
      <c r="AI27" s="819"/>
      <c r="AJ27" s="820"/>
      <c r="AK27" s="819"/>
      <c r="AL27" s="820"/>
      <c r="AM27" s="819"/>
      <c r="AN27" s="820"/>
      <c r="AO27" s="855"/>
      <c r="AP27" s="820"/>
      <c r="AQ27" s="820"/>
      <c r="AR27" s="820"/>
      <c r="AS27" s="820"/>
      <c r="AT27" s="820"/>
      <c r="AU27" s="812"/>
      <c r="AV27" s="759"/>
      <c r="AW27" s="759"/>
      <c r="AX27" s="759"/>
      <c r="AY27" s="759"/>
      <c r="AZ27" s="759"/>
      <c r="BA27" s="759"/>
      <c r="BB27" s="759"/>
      <c r="BC27" s="759"/>
      <c r="BD27" s="759"/>
      <c r="BE27" s="759"/>
      <c r="BF27" s="759"/>
      <c r="BG27" s="759"/>
      <c r="BH27" s="759"/>
      <c r="BI27" s="759"/>
      <c r="BJ27" s="759"/>
      <c r="BK27" s="759"/>
      <c r="BL27" s="759"/>
      <c r="BM27" s="759"/>
      <c r="BN27" s="759"/>
      <c r="BO27" s="759"/>
      <c r="BP27" s="759"/>
      <c r="BQ27" s="759"/>
      <c r="BR27" s="759"/>
      <c r="BS27" s="759"/>
      <c r="BT27" s="759"/>
      <c r="BU27" s="759"/>
      <c r="BV27" s="759"/>
      <c r="BW27" s="759"/>
      <c r="BX27" s="759"/>
      <c r="BY27" s="759"/>
      <c r="BZ27" s="759"/>
      <c r="CA27" s="759"/>
      <c r="CB27" s="759"/>
      <c r="CC27" s="759"/>
      <c r="CD27" s="759"/>
      <c r="CE27" s="759"/>
      <c r="CF27" s="759"/>
      <c r="CG27" s="759"/>
      <c r="CH27" s="759"/>
      <c r="CI27" s="759"/>
      <c r="CJ27" s="759"/>
    </row>
    <row r="28" spans="1:88" s="49" customFormat="1" ht="20.25" customHeight="1" x14ac:dyDescent="0.25">
      <c r="A28" s="910" t="s">
        <v>101</v>
      </c>
      <c r="B28" s="910"/>
      <c r="C28" s="892"/>
      <c r="D28" s="910"/>
      <c r="E28" s="910"/>
      <c r="F28" s="892"/>
      <c r="G28" s="892"/>
      <c r="H28" s="892"/>
      <c r="I28" s="892"/>
      <c r="J28" s="759"/>
      <c r="K28" s="759"/>
      <c r="L28" s="759"/>
      <c r="M28" s="759"/>
      <c r="N28" s="759"/>
      <c r="O28" s="759"/>
      <c r="P28" s="759"/>
      <c r="Q28" s="759"/>
      <c r="R28" s="759"/>
      <c r="S28" s="759"/>
      <c r="T28" s="759"/>
      <c r="U28" s="759"/>
      <c r="V28" s="759"/>
      <c r="W28" s="759"/>
      <c r="X28" s="759"/>
      <c r="Y28" s="759"/>
      <c r="Z28" s="759"/>
      <c r="AA28" s="759"/>
      <c r="AB28" s="759"/>
      <c r="AC28" s="759"/>
      <c r="AD28" s="759"/>
      <c r="AE28" s="759"/>
      <c r="AF28" s="759"/>
      <c r="AG28" s="759"/>
      <c r="AH28" s="759"/>
      <c r="AI28" s="759"/>
      <c r="AJ28" s="759"/>
      <c r="AK28" s="759"/>
      <c r="AL28" s="759"/>
      <c r="AM28" s="759"/>
      <c r="AN28" s="759"/>
      <c r="AO28" s="759"/>
      <c r="AP28" s="759"/>
      <c r="AQ28" s="759"/>
      <c r="AR28" s="759"/>
      <c r="AS28" s="759"/>
      <c r="AT28" s="759"/>
      <c r="AU28" s="759"/>
      <c r="AV28" s="759"/>
      <c r="AW28" s="759"/>
      <c r="AX28" s="759"/>
      <c r="AY28" s="759"/>
      <c r="AZ28" s="759"/>
      <c r="BA28" s="759"/>
      <c r="BB28" s="759"/>
      <c r="BC28" s="759"/>
      <c r="BD28" s="759"/>
      <c r="BE28" s="759"/>
      <c r="BF28" s="759"/>
      <c r="BG28" s="759"/>
      <c r="BH28" s="759"/>
      <c r="BI28" s="759"/>
      <c r="BJ28" s="759"/>
      <c r="BK28" s="759"/>
      <c r="BL28" s="759"/>
      <c r="BM28" s="759"/>
      <c r="BN28" s="759"/>
      <c r="BO28" s="759"/>
      <c r="BP28" s="759"/>
      <c r="BQ28" s="759"/>
      <c r="BR28" s="759"/>
      <c r="BS28" s="759"/>
      <c r="BT28" s="759"/>
      <c r="BU28" s="759"/>
      <c r="BV28" s="759"/>
      <c r="BW28" s="759"/>
      <c r="BX28" s="759"/>
      <c r="BY28" s="759"/>
      <c r="BZ28" s="759"/>
      <c r="CA28" s="759"/>
      <c r="CB28" s="759"/>
      <c r="CC28" s="759"/>
      <c r="CD28" s="759"/>
      <c r="CE28" s="759"/>
      <c r="CF28" s="759"/>
      <c r="CG28" s="759"/>
      <c r="CH28" s="759"/>
      <c r="CI28" s="759"/>
      <c r="CJ28" s="759"/>
    </row>
    <row r="29" spans="1:88" s="49" customFormat="1" ht="22.5" customHeight="1" x14ac:dyDescent="0.25">
      <c r="A29" s="779" t="s">
        <v>102</v>
      </c>
      <c r="B29" s="1196" t="s">
        <v>41</v>
      </c>
      <c r="C29" s="1220"/>
      <c r="D29" s="763" t="s">
        <v>1</v>
      </c>
      <c r="E29" s="895" t="s">
        <v>35</v>
      </c>
      <c r="F29" s="895" t="s">
        <v>42</v>
      </c>
      <c r="G29" s="895" t="s">
        <v>37</v>
      </c>
      <c r="H29" s="876" t="s">
        <v>13</v>
      </c>
      <c r="I29" s="841" t="s">
        <v>98</v>
      </c>
      <c r="J29" s="759"/>
      <c r="K29" s="759"/>
      <c r="L29" s="759"/>
      <c r="M29" s="759"/>
      <c r="N29" s="759"/>
      <c r="O29" s="759"/>
      <c r="P29" s="759"/>
      <c r="Q29" s="759"/>
      <c r="R29" s="759"/>
      <c r="S29" s="759"/>
      <c r="T29" s="759"/>
      <c r="U29" s="759"/>
      <c r="V29" s="759"/>
      <c r="W29" s="759"/>
      <c r="X29" s="759"/>
      <c r="Y29" s="759"/>
      <c r="Z29" s="759"/>
      <c r="AA29" s="759"/>
      <c r="AB29" s="759"/>
      <c r="AC29" s="759"/>
      <c r="AD29" s="759"/>
      <c r="AE29" s="759"/>
      <c r="AF29" s="759"/>
      <c r="AG29" s="759"/>
      <c r="AH29" s="759"/>
      <c r="AI29" s="759"/>
      <c r="AJ29" s="759"/>
      <c r="AK29" s="759"/>
      <c r="AL29" s="759"/>
      <c r="AM29" s="759"/>
      <c r="AN29" s="759"/>
      <c r="AO29" s="759"/>
      <c r="AP29" s="759"/>
      <c r="AQ29" s="759"/>
      <c r="AR29" s="759"/>
      <c r="AS29" s="759"/>
      <c r="AT29" s="759"/>
      <c r="AU29" s="759"/>
      <c r="AV29" s="759"/>
      <c r="AW29" s="759"/>
      <c r="AX29" s="759"/>
      <c r="AY29" s="759"/>
      <c r="AZ29" s="759"/>
      <c r="BA29" s="759"/>
      <c r="BB29" s="759"/>
      <c r="BC29" s="759"/>
      <c r="BD29" s="759"/>
      <c r="BE29" s="759"/>
      <c r="BF29" s="759"/>
      <c r="BG29" s="759"/>
      <c r="BH29" s="759"/>
      <c r="BI29" s="759"/>
      <c r="BJ29" s="759"/>
      <c r="BK29" s="759"/>
      <c r="BL29" s="759"/>
      <c r="BM29" s="759"/>
      <c r="BN29" s="759"/>
      <c r="BO29" s="759"/>
      <c r="BP29" s="759"/>
      <c r="BQ29" s="759"/>
      <c r="BR29" s="759"/>
      <c r="BS29" s="759"/>
      <c r="BT29" s="759"/>
      <c r="BU29" s="759"/>
      <c r="BV29" s="759"/>
      <c r="BW29" s="759"/>
      <c r="BX29" s="759"/>
      <c r="BY29" s="759"/>
      <c r="BZ29" s="759"/>
      <c r="CA29" s="759"/>
      <c r="CB29" s="759"/>
      <c r="CC29" s="759"/>
      <c r="CD29" s="759"/>
      <c r="CE29" s="759"/>
      <c r="CF29" s="759"/>
      <c r="CG29" s="759"/>
      <c r="CH29" s="759"/>
      <c r="CI29" s="759"/>
      <c r="CJ29" s="759"/>
    </row>
    <row r="30" spans="1:88" s="49" customFormat="1" ht="23.25" customHeight="1" x14ac:dyDescent="0.25">
      <c r="A30" s="1232" t="s">
        <v>43</v>
      </c>
      <c r="B30" s="1233"/>
      <c r="C30" s="1234"/>
      <c r="D30" s="978">
        <v>0</v>
      </c>
      <c r="E30" s="884"/>
      <c r="F30" s="936"/>
      <c r="G30" s="885"/>
      <c r="H30" s="931"/>
      <c r="I30" s="979"/>
      <c r="J30" s="782" t="s">
        <v>103</v>
      </c>
      <c r="K30" s="759"/>
      <c r="L30" s="759"/>
      <c r="M30" s="759"/>
      <c r="N30" s="759"/>
      <c r="O30" s="759"/>
      <c r="P30" s="759"/>
      <c r="Q30" s="759"/>
      <c r="R30" s="759"/>
      <c r="S30" s="759"/>
      <c r="T30" s="759"/>
      <c r="U30" s="759"/>
      <c r="V30" s="759"/>
      <c r="W30" s="759"/>
      <c r="X30" s="759"/>
      <c r="Y30" s="759"/>
      <c r="Z30" s="759"/>
      <c r="AA30" s="759"/>
      <c r="AB30" s="759"/>
      <c r="AC30" s="759"/>
      <c r="AD30" s="759"/>
      <c r="AE30" s="759"/>
      <c r="AF30" s="759"/>
      <c r="AG30" s="759"/>
      <c r="AH30" s="759"/>
      <c r="AI30" s="759"/>
      <c r="AJ30" s="759"/>
      <c r="AK30" s="759"/>
      <c r="AL30" s="759"/>
      <c r="AM30" s="759"/>
      <c r="AN30" s="759"/>
      <c r="AO30" s="759"/>
      <c r="AP30" s="759"/>
      <c r="AQ30" s="759"/>
      <c r="AR30" s="759"/>
      <c r="AS30" s="759"/>
      <c r="AT30" s="759"/>
      <c r="AU30" s="759"/>
      <c r="AV30" s="759"/>
      <c r="AW30" s="759"/>
      <c r="AX30" s="759"/>
      <c r="AY30" s="759"/>
      <c r="AZ30" s="759"/>
      <c r="BA30" s="759"/>
      <c r="BB30" s="759"/>
      <c r="BC30" s="759"/>
      <c r="BD30" s="759"/>
      <c r="BE30" s="759"/>
      <c r="BF30" s="759"/>
      <c r="BG30" s="759"/>
      <c r="BH30" s="759"/>
      <c r="BI30" s="759"/>
      <c r="BJ30" s="759"/>
      <c r="BK30" s="759"/>
      <c r="BL30" s="759"/>
      <c r="BM30" s="759"/>
      <c r="BN30" s="759"/>
      <c r="BO30" s="759"/>
      <c r="BP30" s="759"/>
      <c r="BQ30" s="759"/>
      <c r="BR30" s="759"/>
      <c r="BS30" s="759"/>
      <c r="BT30" s="759"/>
      <c r="BU30" s="759"/>
      <c r="BV30" s="759"/>
      <c r="BW30" s="759"/>
      <c r="BX30" s="759"/>
      <c r="BY30" s="759"/>
      <c r="BZ30" s="759"/>
      <c r="CA30" s="812" t="s">
        <v>208</v>
      </c>
      <c r="CB30" s="812" t="s">
        <v>208</v>
      </c>
      <c r="CC30" s="812" t="s">
        <v>208</v>
      </c>
      <c r="CD30" s="812" t="s">
        <v>208</v>
      </c>
      <c r="CE30" s="759"/>
      <c r="CF30" s="759"/>
      <c r="CG30" s="812" t="s">
        <v>208</v>
      </c>
      <c r="CH30" s="812" t="s">
        <v>208</v>
      </c>
      <c r="CI30" s="812" t="s">
        <v>208</v>
      </c>
      <c r="CJ30" s="812" t="s">
        <v>208</v>
      </c>
    </row>
    <row r="31" spans="1:88" s="49" customFormat="1" ht="13.5" customHeight="1" x14ac:dyDescent="0.25">
      <c r="A31" s="1192" t="s">
        <v>104</v>
      </c>
      <c r="B31" s="1208" t="s">
        <v>105</v>
      </c>
      <c r="C31" s="1209"/>
      <c r="D31" s="954">
        <v>0</v>
      </c>
      <c r="E31" s="929"/>
      <c r="F31" s="934"/>
      <c r="G31" s="930"/>
      <c r="H31" s="916"/>
      <c r="I31" s="916"/>
      <c r="J31" s="782"/>
      <c r="K31" s="759"/>
      <c r="L31" s="759"/>
      <c r="M31" s="759"/>
      <c r="N31" s="759"/>
      <c r="O31" s="759"/>
      <c r="P31" s="759"/>
      <c r="Q31" s="759"/>
      <c r="R31" s="759"/>
      <c r="S31" s="759"/>
      <c r="T31" s="759"/>
      <c r="U31" s="759"/>
      <c r="V31" s="759"/>
      <c r="W31" s="759"/>
      <c r="X31" s="759"/>
      <c r="Y31" s="759"/>
      <c r="Z31" s="759"/>
      <c r="AA31" s="759"/>
      <c r="AB31" s="759"/>
      <c r="AC31" s="759"/>
      <c r="AD31" s="759"/>
      <c r="AE31" s="759"/>
      <c r="AF31" s="759"/>
      <c r="AG31" s="759"/>
      <c r="AH31" s="759"/>
      <c r="AI31" s="759"/>
      <c r="AJ31" s="759"/>
      <c r="AK31" s="759"/>
      <c r="AL31" s="759"/>
      <c r="AM31" s="759"/>
      <c r="AN31" s="759"/>
      <c r="AO31" s="759"/>
      <c r="AP31" s="759"/>
      <c r="AQ31" s="759"/>
      <c r="AR31" s="759"/>
      <c r="AS31" s="759"/>
      <c r="AT31" s="759"/>
      <c r="AU31" s="759"/>
      <c r="AV31" s="759"/>
      <c r="AW31" s="759"/>
      <c r="AX31" s="759"/>
      <c r="AY31" s="759"/>
      <c r="AZ31" s="759"/>
      <c r="BA31" s="759"/>
      <c r="BB31" s="759"/>
      <c r="BC31" s="759"/>
      <c r="BD31" s="759"/>
      <c r="BE31" s="759"/>
      <c r="BF31" s="759"/>
      <c r="BG31" s="759"/>
      <c r="BH31" s="759"/>
      <c r="BI31" s="759"/>
      <c r="BJ31" s="759"/>
      <c r="BK31" s="759"/>
      <c r="BL31" s="759"/>
      <c r="BM31" s="759"/>
      <c r="BN31" s="759"/>
      <c r="BO31" s="759"/>
      <c r="BP31" s="759"/>
      <c r="BQ31" s="759"/>
      <c r="BR31" s="759"/>
      <c r="BS31" s="759"/>
      <c r="BT31" s="759"/>
      <c r="BU31" s="759"/>
      <c r="BV31" s="759"/>
      <c r="BW31" s="759"/>
      <c r="BX31" s="759"/>
      <c r="BY31" s="759"/>
      <c r="BZ31" s="759"/>
      <c r="CA31" s="812" t="s">
        <v>208</v>
      </c>
      <c r="CB31" s="759"/>
      <c r="CC31" s="759"/>
      <c r="CD31" s="759"/>
      <c r="CE31" s="759"/>
      <c r="CF31" s="759"/>
      <c r="CG31" s="812" t="s">
        <v>208</v>
      </c>
      <c r="CH31" s="759"/>
      <c r="CI31" s="759"/>
      <c r="CJ31" s="759"/>
    </row>
    <row r="32" spans="1:88" s="49" customFormat="1" ht="16.5" customHeight="1" x14ac:dyDescent="0.25">
      <c r="A32" s="1207"/>
      <c r="B32" s="1186" t="s">
        <v>106</v>
      </c>
      <c r="C32" s="1187"/>
      <c r="D32" s="955">
        <v>0</v>
      </c>
      <c r="E32" s="929"/>
      <c r="F32" s="934"/>
      <c r="G32" s="930"/>
      <c r="H32" s="916"/>
      <c r="I32" s="916"/>
      <c r="J32" s="782"/>
      <c r="K32" s="759"/>
      <c r="L32" s="759"/>
      <c r="M32" s="759"/>
      <c r="N32" s="759"/>
      <c r="O32" s="759"/>
      <c r="P32" s="759"/>
      <c r="Q32" s="759"/>
      <c r="R32" s="759"/>
      <c r="S32" s="759"/>
      <c r="T32" s="759"/>
      <c r="U32" s="759"/>
      <c r="V32" s="759"/>
      <c r="W32" s="759"/>
      <c r="X32" s="759"/>
      <c r="Y32" s="759"/>
      <c r="Z32" s="759"/>
      <c r="AA32" s="759"/>
      <c r="AB32" s="759"/>
      <c r="AC32" s="759"/>
      <c r="AD32" s="759"/>
      <c r="AE32" s="759"/>
      <c r="AF32" s="759"/>
      <c r="AG32" s="759"/>
      <c r="AH32" s="759"/>
      <c r="AI32" s="759"/>
      <c r="AJ32" s="759"/>
      <c r="AK32" s="759"/>
      <c r="AL32" s="759"/>
      <c r="AM32" s="759"/>
      <c r="AN32" s="759"/>
      <c r="AO32" s="759"/>
      <c r="AP32" s="759"/>
      <c r="AQ32" s="759"/>
      <c r="AR32" s="759"/>
      <c r="AS32" s="759"/>
      <c r="AT32" s="759"/>
      <c r="AU32" s="759"/>
      <c r="AV32" s="759"/>
      <c r="AW32" s="759"/>
      <c r="AX32" s="759"/>
      <c r="AY32" s="759"/>
      <c r="AZ32" s="759"/>
      <c r="BA32" s="759"/>
      <c r="BB32" s="759"/>
      <c r="BC32" s="759"/>
      <c r="BD32" s="759"/>
      <c r="BE32" s="759"/>
      <c r="BF32" s="759"/>
      <c r="BG32" s="759"/>
      <c r="BH32" s="759"/>
      <c r="BI32" s="759"/>
      <c r="BJ32" s="759"/>
      <c r="BK32" s="759"/>
      <c r="BL32" s="759"/>
      <c r="BM32" s="759"/>
      <c r="BN32" s="759"/>
      <c r="BO32" s="759"/>
      <c r="BP32" s="759"/>
      <c r="BQ32" s="759"/>
      <c r="BR32" s="759"/>
      <c r="BS32" s="759"/>
      <c r="BT32" s="759"/>
      <c r="BU32" s="759"/>
      <c r="BV32" s="759"/>
      <c r="BW32" s="759"/>
      <c r="BX32" s="759"/>
      <c r="BY32" s="759"/>
      <c r="BZ32" s="759"/>
      <c r="CA32" s="759"/>
      <c r="CB32" s="759"/>
      <c r="CC32" s="759"/>
      <c r="CD32" s="759"/>
      <c r="CE32" s="759"/>
      <c r="CF32" s="759"/>
      <c r="CG32" s="759"/>
      <c r="CH32" s="759"/>
      <c r="CI32" s="759"/>
      <c r="CJ32" s="759"/>
    </row>
    <row r="33" spans="1:87" s="49" customFormat="1" ht="16.5" customHeight="1" x14ac:dyDescent="0.25">
      <c r="A33" s="1207"/>
      <c r="B33" s="1221" t="s">
        <v>44</v>
      </c>
      <c r="C33" s="1222"/>
      <c r="D33" s="955">
        <v>0</v>
      </c>
      <c r="E33" s="929"/>
      <c r="F33" s="934"/>
      <c r="G33" s="930"/>
      <c r="H33" s="916"/>
      <c r="I33" s="916"/>
      <c r="J33" s="782"/>
      <c r="K33" s="759"/>
      <c r="L33" s="759"/>
      <c r="M33" s="759"/>
      <c r="N33" s="759"/>
      <c r="O33" s="759"/>
      <c r="P33" s="759"/>
      <c r="Q33" s="759"/>
      <c r="R33" s="759"/>
      <c r="S33" s="759"/>
      <c r="T33" s="759"/>
      <c r="U33" s="759"/>
      <c r="V33" s="759"/>
      <c r="W33" s="759"/>
      <c r="X33" s="759"/>
      <c r="Y33" s="759"/>
      <c r="Z33" s="759"/>
      <c r="AA33" s="759"/>
      <c r="AB33" s="759"/>
      <c r="AC33" s="759"/>
      <c r="AD33" s="759"/>
      <c r="AE33" s="759"/>
      <c r="AF33" s="759"/>
      <c r="AG33" s="759"/>
      <c r="AH33" s="759"/>
      <c r="AI33" s="759"/>
      <c r="AJ33" s="759"/>
      <c r="AK33" s="759"/>
      <c r="AL33" s="759"/>
      <c r="AM33" s="759"/>
      <c r="AN33" s="759"/>
      <c r="AO33" s="759"/>
      <c r="AP33" s="759"/>
      <c r="AQ33" s="759"/>
      <c r="AR33" s="759"/>
      <c r="AS33" s="759"/>
      <c r="AT33" s="759"/>
      <c r="AU33" s="759"/>
      <c r="AV33" s="759"/>
      <c r="AW33" s="759"/>
      <c r="AX33" s="759"/>
      <c r="AY33" s="759"/>
      <c r="AZ33" s="759"/>
      <c r="BA33" s="759"/>
      <c r="BB33" s="759"/>
      <c r="BC33" s="759"/>
      <c r="BD33" s="759"/>
      <c r="BE33" s="759"/>
      <c r="BF33" s="759"/>
      <c r="BG33" s="759"/>
      <c r="BH33" s="759"/>
      <c r="BI33" s="759"/>
      <c r="BJ33" s="759"/>
      <c r="BK33" s="759"/>
      <c r="BL33" s="759"/>
      <c r="BM33" s="759"/>
      <c r="BN33" s="759"/>
      <c r="BO33" s="759"/>
      <c r="BP33" s="759"/>
      <c r="BQ33" s="759"/>
      <c r="BR33" s="759"/>
      <c r="BS33" s="759"/>
      <c r="BT33" s="759"/>
      <c r="BU33" s="759"/>
      <c r="BV33" s="759"/>
      <c r="BW33" s="759"/>
      <c r="BX33" s="759"/>
      <c r="BY33" s="759"/>
      <c r="BZ33" s="759"/>
      <c r="CA33" s="759"/>
      <c r="CB33" s="759"/>
      <c r="CC33" s="759"/>
      <c r="CD33" s="759"/>
      <c r="CE33" s="759"/>
      <c r="CF33" s="759"/>
      <c r="CG33" s="759"/>
      <c r="CH33" s="759"/>
      <c r="CI33" s="759"/>
    </row>
    <row r="34" spans="1:87" s="49" customFormat="1" ht="15" customHeight="1" x14ac:dyDescent="0.25">
      <c r="A34" s="1207"/>
      <c r="B34" s="1186" t="s">
        <v>107</v>
      </c>
      <c r="C34" s="1187"/>
      <c r="D34" s="955">
        <v>0</v>
      </c>
      <c r="E34" s="929"/>
      <c r="F34" s="934"/>
      <c r="G34" s="930"/>
      <c r="H34" s="916"/>
      <c r="I34" s="916"/>
      <c r="J34" s="782"/>
      <c r="K34" s="759"/>
      <c r="L34" s="759"/>
      <c r="M34" s="759"/>
      <c r="N34" s="759"/>
      <c r="O34" s="759"/>
      <c r="P34" s="759"/>
      <c r="Q34" s="759"/>
      <c r="R34" s="759"/>
      <c r="S34" s="759"/>
      <c r="T34" s="759"/>
      <c r="U34" s="759"/>
      <c r="V34" s="759"/>
      <c r="W34" s="759"/>
      <c r="X34" s="759"/>
      <c r="Y34" s="759"/>
      <c r="Z34" s="759"/>
      <c r="AA34" s="759"/>
      <c r="AB34" s="759"/>
      <c r="AC34" s="759"/>
      <c r="AD34" s="759"/>
      <c r="AE34" s="759"/>
      <c r="AF34" s="759"/>
      <c r="AG34" s="759"/>
      <c r="AH34" s="759"/>
      <c r="AI34" s="759"/>
      <c r="AJ34" s="759"/>
      <c r="AK34" s="759"/>
      <c r="AL34" s="759"/>
      <c r="AM34" s="759"/>
      <c r="AN34" s="759"/>
      <c r="AO34" s="759"/>
      <c r="AP34" s="759"/>
      <c r="AQ34" s="759"/>
      <c r="AR34" s="759"/>
      <c r="AS34" s="759"/>
      <c r="AT34" s="759"/>
      <c r="AU34" s="759"/>
      <c r="AV34" s="759"/>
      <c r="AW34" s="759"/>
      <c r="AX34" s="759"/>
      <c r="AY34" s="759"/>
      <c r="AZ34" s="759"/>
      <c r="BA34" s="759"/>
      <c r="BB34" s="759"/>
      <c r="BC34" s="759"/>
      <c r="BD34" s="759"/>
      <c r="BE34" s="759"/>
      <c r="BF34" s="759"/>
      <c r="BG34" s="759"/>
      <c r="BH34" s="759"/>
      <c r="BI34" s="759"/>
      <c r="BJ34" s="759"/>
      <c r="BK34" s="759"/>
      <c r="BL34" s="759"/>
      <c r="BM34" s="759"/>
      <c r="BN34" s="759"/>
      <c r="BO34" s="759"/>
      <c r="BP34" s="759"/>
      <c r="BQ34" s="759"/>
      <c r="BR34" s="759"/>
      <c r="BS34" s="759"/>
      <c r="BT34" s="759"/>
      <c r="BU34" s="759"/>
      <c r="BV34" s="759"/>
      <c r="BW34" s="759"/>
      <c r="BX34" s="759"/>
      <c r="BY34" s="759"/>
      <c r="BZ34" s="759"/>
      <c r="CA34" s="759"/>
      <c r="CB34" s="759"/>
      <c r="CC34" s="759"/>
      <c r="CD34" s="759"/>
      <c r="CE34" s="759"/>
      <c r="CF34" s="759"/>
      <c r="CG34" s="759"/>
      <c r="CH34" s="759"/>
      <c r="CI34" s="759"/>
    </row>
    <row r="35" spans="1:87" s="49" customFormat="1" ht="15.75" customHeight="1" x14ac:dyDescent="0.25">
      <c r="A35" s="1207"/>
      <c r="B35" s="1186" t="s">
        <v>108</v>
      </c>
      <c r="C35" s="1187"/>
      <c r="D35" s="955">
        <v>0</v>
      </c>
      <c r="E35" s="929"/>
      <c r="F35" s="934"/>
      <c r="G35" s="930"/>
      <c r="H35" s="916"/>
      <c r="I35" s="916"/>
      <c r="J35" s="782"/>
      <c r="K35" s="759"/>
      <c r="L35" s="759"/>
      <c r="M35" s="759"/>
      <c r="N35" s="759"/>
      <c r="O35" s="759"/>
      <c r="P35" s="759"/>
      <c r="Q35" s="759"/>
      <c r="R35" s="759"/>
      <c r="S35" s="759"/>
      <c r="T35" s="759"/>
      <c r="U35" s="759"/>
      <c r="V35" s="759"/>
      <c r="W35" s="759"/>
      <c r="X35" s="759"/>
      <c r="Y35" s="759"/>
      <c r="Z35" s="759"/>
      <c r="AA35" s="759"/>
      <c r="AB35" s="759"/>
      <c r="AC35" s="759"/>
      <c r="AD35" s="759"/>
      <c r="AE35" s="759"/>
      <c r="AF35" s="759"/>
      <c r="AG35" s="759"/>
      <c r="AH35" s="759"/>
      <c r="AI35" s="759"/>
      <c r="AJ35" s="759"/>
      <c r="AK35" s="759"/>
      <c r="AL35" s="759"/>
      <c r="AM35" s="759"/>
      <c r="AN35" s="759"/>
      <c r="AO35" s="759"/>
      <c r="AP35" s="759"/>
      <c r="AQ35" s="759"/>
      <c r="AR35" s="759"/>
      <c r="AS35" s="759"/>
      <c r="AT35" s="759"/>
      <c r="AU35" s="759"/>
      <c r="AV35" s="759"/>
      <c r="AW35" s="759"/>
      <c r="AX35" s="759"/>
      <c r="AY35" s="759"/>
      <c r="AZ35" s="759"/>
      <c r="BA35" s="759"/>
      <c r="BB35" s="759"/>
      <c r="BC35" s="759"/>
      <c r="BD35" s="759"/>
      <c r="BE35" s="759"/>
      <c r="BF35" s="759"/>
      <c r="BG35" s="759"/>
      <c r="BH35" s="759"/>
      <c r="BI35" s="759"/>
      <c r="BJ35" s="759"/>
      <c r="BK35" s="759"/>
      <c r="BL35" s="759"/>
      <c r="BM35" s="759"/>
      <c r="BN35" s="759"/>
      <c r="BO35" s="759"/>
      <c r="BP35" s="759"/>
      <c r="BQ35" s="759"/>
      <c r="BR35" s="759"/>
      <c r="BS35" s="759"/>
      <c r="BT35" s="759"/>
      <c r="BU35" s="759"/>
      <c r="BV35" s="759"/>
      <c r="BW35" s="759"/>
      <c r="BX35" s="759"/>
      <c r="BY35" s="759"/>
      <c r="BZ35" s="759"/>
      <c r="CA35" s="759"/>
      <c r="CB35" s="759"/>
      <c r="CC35" s="759"/>
      <c r="CD35" s="759"/>
      <c r="CE35" s="759"/>
      <c r="CF35" s="759"/>
      <c r="CG35" s="759"/>
      <c r="CH35" s="759"/>
      <c r="CI35" s="759"/>
    </row>
    <row r="36" spans="1:87" s="49" customFormat="1" ht="33.75" customHeight="1" x14ac:dyDescent="0.25">
      <c r="A36" s="1207"/>
      <c r="B36" s="1186" t="s">
        <v>109</v>
      </c>
      <c r="C36" s="1187"/>
      <c r="D36" s="955">
        <v>0</v>
      </c>
      <c r="E36" s="929"/>
      <c r="F36" s="934"/>
      <c r="G36" s="930"/>
      <c r="H36" s="916"/>
      <c r="I36" s="916"/>
      <c r="J36" s="782"/>
      <c r="K36" s="759"/>
      <c r="L36" s="759"/>
      <c r="M36" s="759"/>
      <c r="N36" s="759"/>
      <c r="O36" s="759"/>
      <c r="P36" s="759"/>
      <c r="Q36" s="759"/>
      <c r="R36" s="759"/>
      <c r="S36" s="759"/>
      <c r="T36" s="759"/>
      <c r="U36" s="759"/>
      <c r="V36" s="759"/>
      <c r="W36" s="759"/>
      <c r="X36" s="759"/>
      <c r="Y36" s="759"/>
      <c r="Z36" s="759"/>
      <c r="AA36" s="759"/>
      <c r="AB36" s="759"/>
      <c r="AC36" s="759"/>
      <c r="AD36" s="759"/>
      <c r="AE36" s="759"/>
      <c r="AF36" s="759"/>
      <c r="AG36" s="759"/>
      <c r="AH36" s="759"/>
      <c r="AI36" s="759"/>
      <c r="AJ36" s="759"/>
      <c r="AK36" s="759"/>
      <c r="AL36" s="759"/>
      <c r="AM36" s="759"/>
      <c r="AN36" s="759"/>
      <c r="AO36" s="759"/>
      <c r="AP36" s="759"/>
      <c r="AQ36" s="759"/>
      <c r="AR36" s="759"/>
      <c r="AS36" s="759"/>
      <c r="AT36" s="759"/>
      <c r="AU36" s="759"/>
      <c r="AV36" s="759"/>
      <c r="AW36" s="759"/>
      <c r="AX36" s="759"/>
      <c r="AY36" s="759"/>
      <c r="AZ36" s="759"/>
      <c r="BA36" s="759"/>
      <c r="BB36" s="759"/>
      <c r="BC36" s="759"/>
      <c r="BD36" s="759"/>
      <c r="BE36" s="759"/>
      <c r="BF36" s="759"/>
      <c r="BG36" s="759"/>
      <c r="BH36" s="759"/>
      <c r="BI36" s="759"/>
      <c r="BJ36" s="759"/>
      <c r="BK36" s="759"/>
      <c r="BL36" s="759"/>
      <c r="BM36" s="759"/>
      <c r="BN36" s="759"/>
      <c r="BO36" s="759"/>
      <c r="BP36" s="759"/>
      <c r="BQ36" s="759"/>
      <c r="BR36" s="759"/>
      <c r="BS36" s="759"/>
      <c r="BT36" s="759"/>
      <c r="BU36" s="759"/>
      <c r="BV36" s="759"/>
      <c r="BW36" s="759"/>
      <c r="BX36" s="759"/>
      <c r="BY36" s="759"/>
      <c r="BZ36" s="759"/>
      <c r="CA36" s="759"/>
      <c r="CB36" s="759"/>
      <c r="CC36" s="759"/>
      <c r="CD36" s="759"/>
      <c r="CE36" s="759"/>
      <c r="CF36" s="759"/>
      <c r="CG36" s="759"/>
      <c r="CH36" s="759"/>
      <c r="CI36" s="759"/>
    </row>
    <row r="37" spans="1:87" s="49" customFormat="1" ht="33.75" customHeight="1" x14ac:dyDescent="0.25">
      <c r="A37" s="1207"/>
      <c r="B37" s="1186" t="s">
        <v>45</v>
      </c>
      <c r="C37" s="1187"/>
      <c r="D37" s="955">
        <v>0</v>
      </c>
      <c r="E37" s="929"/>
      <c r="F37" s="934"/>
      <c r="G37" s="930"/>
      <c r="H37" s="916"/>
      <c r="I37" s="916"/>
      <c r="J37" s="782"/>
      <c r="K37" s="759"/>
      <c r="L37" s="759"/>
      <c r="M37" s="759"/>
      <c r="N37" s="759"/>
      <c r="O37" s="759"/>
      <c r="P37" s="759"/>
      <c r="Q37" s="759"/>
      <c r="R37" s="759"/>
      <c r="S37" s="759"/>
      <c r="T37" s="759"/>
      <c r="U37" s="759"/>
      <c r="V37" s="759"/>
      <c r="W37" s="759"/>
      <c r="X37" s="759"/>
      <c r="Y37" s="759"/>
      <c r="Z37" s="759"/>
      <c r="AA37" s="759"/>
      <c r="AB37" s="759"/>
      <c r="AC37" s="759"/>
      <c r="AD37" s="759"/>
      <c r="AE37" s="759"/>
      <c r="AF37" s="759"/>
      <c r="AG37" s="759"/>
      <c r="AH37" s="759"/>
      <c r="AI37" s="759"/>
      <c r="AJ37" s="759"/>
      <c r="AK37" s="759"/>
      <c r="AL37" s="759"/>
      <c r="AM37" s="759"/>
      <c r="AN37" s="759"/>
      <c r="AO37" s="759"/>
      <c r="AP37" s="759"/>
      <c r="AQ37" s="759"/>
      <c r="AR37" s="759"/>
      <c r="AS37" s="759"/>
      <c r="AT37" s="759"/>
      <c r="AU37" s="759"/>
      <c r="AV37" s="759"/>
      <c r="AW37" s="759"/>
      <c r="AX37" s="759"/>
      <c r="AY37" s="759"/>
      <c r="AZ37" s="759"/>
      <c r="BA37" s="759"/>
      <c r="BB37" s="759"/>
      <c r="BC37" s="759"/>
      <c r="BD37" s="759"/>
      <c r="BE37" s="759"/>
      <c r="BF37" s="759"/>
      <c r="BG37" s="759"/>
      <c r="BH37" s="759"/>
      <c r="BI37" s="759"/>
      <c r="BJ37" s="759"/>
      <c r="BK37" s="759"/>
      <c r="BL37" s="759"/>
      <c r="BM37" s="759"/>
      <c r="BN37" s="759"/>
      <c r="BO37" s="759"/>
      <c r="BP37" s="759"/>
      <c r="BQ37" s="759"/>
      <c r="BR37" s="759"/>
      <c r="BS37" s="759"/>
      <c r="BT37" s="759"/>
      <c r="BU37" s="759"/>
      <c r="BV37" s="759"/>
      <c r="BW37" s="759"/>
      <c r="BX37" s="759"/>
      <c r="BY37" s="759"/>
      <c r="BZ37" s="759"/>
      <c r="CA37" s="759"/>
      <c r="CB37" s="759"/>
      <c r="CC37" s="759"/>
      <c r="CD37" s="759"/>
      <c r="CE37" s="759"/>
      <c r="CF37" s="759"/>
      <c r="CG37" s="759"/>
      <c r="CH37" s="759"/>
      <c r="CI37" s="759"/>
    </row>
    <row r="38" spans="1:87" s="49" customFormat="1" ht="35.25" customHeight="1" x14ac:dyDescent="0.25">
      <c r="A38" s="1207"/>
      <c r="B38" s="1186" t="s">
        <v>46</v>
      </c>
      <c r="C38" s="1187"/>
      <c r="D38" s="955">
        <v>0</v>
      </c>
      <c r="E38" s="929"/>
      <c r="F38" s="934"/>
      <c r="G38" s="930"/>
      <c r="H38" s="916"/>
      <c r="I38" s="916"/>
      <c r="J38" s="782"/>
      <c r="K38" s="759"/>
      <c r="L38" s="759"/>
      <c r="M38" s="759"/>
      <c r="N38" s="759"/>
      <c r="O38" s="759"/>
      <c r="P38" s="759"/>
      <c r="Q38" s="759"/>
      <c r="R38" s="759"/>
      <c r="S38" s="759"/>
      <c r="T38" s="759"/>
      <c r="U38" s="759"/>
      <c r="V38" s="759"/>
      <c r="W38" s="759"/>
      <c r="X38" s="759"/>
      <c r="Y38" s="759"/>
      <c r="Z38" s="759"/>
      <c r="AA38" s="759"/>
      <c r="AB38" s="759"/>
      <c r="AC38" s="759"/>
      <c r="AD38" s="759"/>
      <c r="AE38" s="759"/>
      <c r="AF38" s="759"/>
      <c r="AG38" s="759"/>
      <c r="AH38" s="759"/>
      <c r="AI38" s="759"/>
      <c r="AJ38" s="759"/>
      <c r="AK38" s="759"/>
      <c r="AL38" s="759"/>
      <c r="AM38" s="759"/>
      <c r="AN38" s="759"/>
      <c r="AO38" s="759"/>
      <c r="AP38" s="759"/>
      <c r="AQ38" s="759"/>
      <c r="AR38" s="759"/>
      <c r="AS38" s="759"/>
      <c r="AT38" s="759"/>
      <c r="AU38" s="759"/>
      <c r="AV38" s="759"/>
      <c r="AW38" s="759"/>
      <c r="AX38" s="759"/>
      <c r="AY38" s="759"/>
      <c r="AZ38" s="759"/>
      <c r="BA38" s="759"/>
      <c r="BB38" s="759"/>
      <c r="BC38" s="759"/>
      <c r="BD38" s="759"/>
      <c r="BE38" s="759"/>
      <c r="BF38" s="759"/>
      <c r="BG38" s="759"/>
      <c r="BH38" s="759"/>
      <c r="BI38" s="759"/>
      <c r="BJ38" s="759"/>
      <c r="BK38" s="759"/>
      <c r="BL38" s="759"/>
      <c r="BM38" s="759"/>
      <c r="BN38" s="759"/>
      <c r="BO38" s="759"/>
      <c r="BP38" s="759"/>
      <c r="BQ38" s="759"/>
      <c r="BR38" s="759"/>
      <c r="BS38" s="759"/>
      <c r="BT38" s="759"/>
      <c r="BU38" s="759"/>
      <c r="BV38" s="759"/>
      <c r="BW38" s="759"/>
      <c r="BX38" s="759"/>
      <c r="BY38" s="759"/>
      <c r="BZ38" s="759"/>
      <c r="CA38" s="759"/>
      <c r="CB38" s="759"/>
      <c r="CC38" s="759"/>
      <c r="CD38" s="759"/>
      <c r="CE38" s="759"/>
      <c r="CF38" s="759"/>
      <c r="CG38" s="759"/>
      <c r="CH38" s="759"/>
      <c r="CI38" s="759"/>
    </row>
    <row r="39" spans="1:87" s="49" customFormat="1" ht="14.25" customHeight="1" x14ac:dyDescent="0.25">
      <c r="A39" s="1207"/>
      <c r="B39" s="1186" t="s">
        <v>110</v>
      </c>
      <c r="C39" s="1187"/>
      <c r="D39" s="955">
        <v>0</v>
      </c>
      <c r="E39" s="929"/>
      <c r="F39" s="934"/>
      <c r="G39" s="930"/>
      <c r="H39" s="916"/>
      <c r="I39" s="916"/>
      <c r="J39" s="782"/>
      <c r="K39" s="759"/>
      <c r="L39" s="759"/>
      <c r="M39" s="759"/>
      <c r="N39" s="759"/>
      <c r="O39" s="759"/>
      <c r="P39" s="759"/>
      <c r="Q39" s="759"/>
      <c r="R39" s="759"/>
      <c r="S39" s="759"/>
      <c r="T39" s="759"/>
      <c r="U39" s="759"/>
      <c r="V39" s="759"/>
      <c r="W39" s="759"/>
      <c r="X39" s="759"/>
      <c r="Y39" s="759"/>
      <c r="Z39" s="759"/>
      <c r="AA39" s="759"/>
      <c r="AB39" s="759"/>
      <c r="AC39" s="759"/>
      <c r="AD39" s="759"/>
      <c r="AE39" s="759"/>
      <c r="AF39" s="759"/>
      <c r="AG39" s="759"/>
      <c r="AH39" s="759"/>
      <c r="AI39" s="759"/>
      <c r="AJ39" s="759"/>
      <c r="AK39" s="759"/>
      <c r="AL39" s="759"/>
      <c r="AM39" s="759"/>
      <c r="AN39" s="759"/>
      <c r="AO39" s="759"/>
      <c r="AP39" s="759"/>
      <c r="AQ39" s="759"/>
      <c r="AR39" s="759"/>
      <c r="AS39" s="759"/>
      <c r="AT39" s="759"/>
      <c r="AU39" s="759"/>
      <c r="AV39" s="759"/>
      <c r="AW39" s="759"/>
      <c r="AX39" s="759"/>
      <c r="AY39" s="759"/>
      <c r="AZ39" s="759"/>
      <c r="BA39" s="759"/>
      <c r="BB39" s="759"/>
      <c r="BC39" s="759"/>
      <c r="BD39" s="759"/>
      <c r="BE39" s="759"/>
      <c r="BF39" s="759"/>
      <c r="BG39" s="759"/>
      <c r="BH39" s="759"/>
      <c r="BI39" s="759"/>
      <c r="BJ39" s="759"/>
      <c r="BK39" s="759"/>
      <c r="BL39" s="759"/>
      <c r="BM39" s="759"/>
      <c r="BN39" s="759"/>
      <c r="BO39" s="759"/>
      <c r="BP39" s="759"/>
      <c r="BQ39" s="759"/>
      <c r="BR39" s="759"/>
      <c r="BS39" s="759"/>
      <c r="BT39" s="759"/>
      <c r="BU39" s="759"/>
      <c r="BV39" s="759"/>
      <c r="BW39" s="759"/>
      <c r="BX39" s="759"/>
      <c r="BY39" s="759"/>
      <c r="BZ39" s="759"/>
      <c r="CA39" s="759"/>
      <c r="CB39" s="759"/>
      <c r="CC39" s="759"/>
      <c r="CD39" s="759"/>
      <c r="CE39" s="759"/>
      <c r="CF39" s="759"/>
      <c r="CG39" s="759"/>
      <c r="CH39" s="759"/>
      <c r="CI39" s="759"/>
    </row>
    <row r="40" spans="1:87" s="49" customFormat="1" ht="15" x14ac:dyDescent="0.25">
      <c r="A40" s="1207"/>
      <c r="B40" s="1186" t="s">
        <v>111</v>
      </c>
      <c r="C40" s="1187"/>
      <c r="D40" s="955">
        <v>0</v>
      </c>
      <c r="E40" s="929"/>
      <c r="F40" s="934"/>
      <c r="G40" s="930"/>
      <c r="H40" s="916"/>
      <c r="I40" s="916"/>
      <c r="J40" s="782"/>
      <c r="K40" s="759"/>
      <c r="L40" s="759"/>
      <c r="M40" s="759"/>
      <c r="N40" s="759"/>
      <c r="O40" s="759"/>
      <c r="P40" s="759"/>
      <c r="Q40" s="759"/>
      <c r="R40" s="759"/>
      <c r="S40" s="759"/>
      <c r="T40" s="759"/>
      <c r="U40" s="759"/>
      <c r="V40" s="759"/>
      <c r="W40" s="759"/>
      <c r="X40" s="759"/>
      <c r="Y40" s="759"/>
      <c r="Z40" s="759"/>
      <c r="AA40" s="759"/>
      <c r="AB40" s="759"/>
      <c r="AC40" s="759"/>
      <c r="AD40" s="759"/>
      <c r="AE40" s="759"/>
      <c r="AF40" s="759"/>
      <c r="AG40" s="759"/>
      <c r="AH40" s="759"/>
      <c r="AI40" s="759"/>
      <c r="AJ40" s="759"/>
      <c r="AK40" s="759"/>
      <c r="AL40" s="759"/>
      <c r="AM40" s="759"/>
      <c r="AN40" s="759"/>
      <c r="AO40" s="759"/>
      <c r="AP40" s="759"/>
      <c r="AQ40" s="759"/>
      <c r="AR40" s="759"/>
      <c r="AS40" s="759"/>
      <c r="AT40" s="759"/>
      <c r="AU40" s="759"/>
      <c r="AV40" s="759"/>
      <c r="AW40" s="759"/>
      <c r="AX40" s="759"/>
      <c r="AY40" s="759"/>
      <c r="AZ40" s="759"/>
      <c r="BA40" s="759"/>
      <c r="BB40" s="759"/>
      <c r="BC40" s="759"/>
      <c r="BD40" s="759"/>
      <c r="BE40" s="759"/>
      <c r="BF40" s="759"/>
      <c r="BG40" s="759"/>
      <c r="BH40" s="759"/>
      <c r="BI40" s="759"/>
      <c r="BJ40" s="759"/>
      <c r="BK40" s="759"/>
      <c r="BL40" s="759"/>
      <c r="BM40" s="759"/>
      <c r="BN40" s="759"/>
      <c r="BO40" s="759"/>
      <c r="BP40" s="759"/>
      <c r="BQ40" s="759"/>
      <c r="BR40" s="759"/>
      <c r="BS40" s="759"/>
      <c r="BT40" s="759"/>
      <c r="BU40" s="759"/>
      <c r="BV40" s="759"/>
      <c r="BW40" s="759"/>
      <c r="BX40" s="759"/>
      <c r="BY40" s="759"/>
      <c r="BZ40" s="759"/>
      <c r="CA40" s="759"/>
      <c r="CB40" s="759"/>
      <c r="CC40" s="759"/>
      <c r="CD40" s="759"/>
      <c r="CE40" s="759"/>
      <c r="CF40" s="759"/>
      <c r="CG40" s="759"/>
      <c r="CH40" s="759"/>
      <c r="CI40" s="759"/>
    </row>
    <row r="41" spans="1:87" s="49" customFormat="1" ht="15" x14ac:dyDescent="0.25">
      <c r="A41" s="1207"/>
      <c r="B41" s="1186" t="s">
        <v>112</v>
      </c>
      <c r="C41" s="1187"/>
      <c r="D41" s="955">
        <v>0</v>
      </c>
      <c r="E41" s="929"/>
      <c r="F41" s="934"/>
      <c r="G41" s="930"/>
      <c r="H41" s="916"/>
      <c r="I41" s="916"/>
      <c r="J41" s="782"/>
      <c r="K41" s="759"/>
      <c r="L41" s="759"/>
      <c r="M41" s="759"/>
      <c r="N41" s="759"/>
      <c r="O41" s="759"/>
      <c r="P41" s="759"/>
      <c r="Q41" s="759"/>
      <c r="R41" s="759"/>
      <c r="S41" s="759"/>
      <c r="T41" s="759"/>
      <c r="U41" s="759"/>
      <c r="V41" s="759"/>
      <c r="W41" s="759"/>
      <c r="X41" s="759"/>
      <c r="Y41" s="759"/>
      <c r="Z41" s="759"/>
      <c r="AA41" s="759"/>
      <c r="AB41" s="759"/>
      <c r="AC41" s="759"/>
      <c r="AD41" s="759"/>
      <c r="AE41" s="759"/>
      <c r="AF41" s="759"/>
      <c r="AG41" s="759"/>
      <c r="AH41" s="759"/>
      <c r="AI41" s="759"/>
      <c r="AJ41" s="759"/>
      <c r="AK41" s="759"/>
      <c r="AL41" s="759"/>
      <c r="AM41" s="759"/>
      <c r="AN41" s="759"/>
      <c r="AO41" s="759"/>
      <c r="AP41" s="759"/>
      <c r="AQ41" s="759"/>
      <c r="AR41" s="759"/>
      <c r="AS41" s="759"/>
      <c r="AT41" s="759"/>
      <c r="AU41" s="759"/>
      <c r="AV41" s="759"/>
      <c r="AW41" s="759"/>
      <c r="AX41" s="759"/>
      <c r="AY41" s="759"/>
      <c r="AZ41" s="759"/>
      <c r="BA41" s="759"/>
      <c r="BB41" s="759"/>
      <c r="BC41" s="759"/>
      <c r="BD41" s="759"/>
      <c r="BE41" s="759"/>
      <c r="BF41" s="759"/>
      <c r="BG41" s="759"/>
      <c r="BH41" s="759"/>
      <c r="BI41" s="759"/>
      <c r="BJ41" s="759"/>
      <c r="BK41" s="759"/>
      <c r="BL41" s="759"/>
      <c r="BM41" s="759"/>
      <c r="BN41" s="759"/>
      <c r="BO41" s="759"/>
      <c r="BP41" s="759"/>
      <c r="BQ41" s="759"/>
      <c r="BR41" s="759"/>
      <c r="BS41" s="759"/>
      <c r="BT41" s="759"/>
      <c r="BU41" s="759"/>
      <c r="BV41" s="759"/>
      <c r="BW41" s="759"/>
      <c r="BX41" s="759"/>
      <c r="BY41" s="759"/>
      <c r="BZ41" s="759"/>
      <c r="CA41" s="759"/>
      <c r="CB41" s="759"/>
      <c r="CC41" s="759"/>
      <c r="CD41" s="759"/>
      <c r="CE41" s="759"/>
      <c r="CF41" s="759"/>
      <c r="CG41" s="759"/>
      <c r="CH41" s="759"/>
      <c r="CI41" s="759"/>
    </row>
    <row r="42" spans="1:87" s="49" customFormat="1" ht="15" x14ac:dyDescent="0.25">
      <c r="A42" s="1207"/>
      <c r="B42" s="1186" t="s">
        <v>113</v>
      </c>
      <c r="C42" s="1187"/>
      <c r="D42" s="955">
        <v>0</v>
      </c>
      <c r="E42" s="929"/>
      <c r="F42" s="934"/>
      <c r="G42" s="930"/>
      <c r="H42" s="916"/>
      <c r="I42" s="916"/>
      <c r="J42" s="782"/>
      <c r="K42" s="759"/>
      <c r="L42" s="759"/>
      <c r="M42" s="759"/>
      <c r="N42" s="759"/>
      <c r="O42" s="759"/>
      <c r="P42" s="759"/>
      <c r="Q42" s="759"/>
      <c r="R42" s="759"/>
      <c r="S42" s="759"/>
      <c r="T42" s="759"/>
      <c r="U42" s="759"/>
      <c r="V42" s="759"/>
      <c r="W42" s="759"/>
      <c r="X42" s="759"/>
      <c r="Y42" s="759"/>
      <c r="Z42" s="759"/>
      <c r="AA42" s="759"/>
      <c r="AB42" s="759"/>
      <c r="AC42" s="759"/>
      <c r="AD42" s="759"/>
      <c r="AE42" s="759"/>
      <c r="AF42" s="759"/>
      <c r="AG42" s="759"/>
      <c r="AH42" s="759"/>
      <c r="AI42" s="759"/>
      <c r="AJ42" s="759"/>
      <c r="AK42" s="759"/>
      <c r="AL42" s="759"/>
      <c r="AM42" s="759"/>
      <c r="AN42" s="759"/>
      <c r="AO42" s="759"/>
      <c r="AP42" s="759"/>
      <c r="AQ42" s="759"/>
      <c r="AR42" s="759"/>
      <c r="AS42" s="759"/>
      <c r="AT42" s="759"/>
      <c r="AU42" s="759"/>
      <c r="AV42" s="759"/>
      <c r="AW42" s="759"/>
      <c r="AX42" s="759"/>
      <c r="AY42" s="759"/>
      <c r="AZ42" s="759"/>
      <c r="BA42" s="759"/>
      <c r="BB42" s="759"/>
      <c r="BC42" s="759"/>
      <c r="BD42" s="759"/>
      <c r="BE42" s="759"/>
      <c r="BF42" s="759"/>
      <c r="BG42" s="759"/>
      <c r="BH42" s="759"/>
      <c r="BI42" s="759"/>
      <c r="BJ42" s="759"/>
      <c r="BK42" s="759"/>
      <c r="BL42" s="759"/>
      <c r="BM42" s="759"/>
      <c r="BN42" s="759"/>
      <c r="BO42" s="759"/>
      <c r="BP42" s="759"/>
      <c r="BQ42" s="759"/>
      <c r="BR42" s="759"/>
      <c r="BS42" s="759"/>
      <c r="BT42" s="759"/>
      <c r="BU42" s="759"/>
      <c r="BV42" s="759"/>
      <c r="BW42" s="759"/>
      <c r="BX42" s="759"/>
      <c r="BY42" s="759"/>
      <c r="BZ42" s="759"/>
      <c r="CA42" s="759"/>
      <c r="CB42" s="759"/>
      <c r="CC42" s="759"/>
      <c r="CD42" s="759"/>
      <c r="CE42" s="759"/>
      <c r="CF42" s="759"/>
      <c r="CG42" s="812">
        <v>0</v>
      </c>
      <c r="CH42" s="812">
        <v>0</v>
      </c>
      <c r="CI42" s="812">
        <v>0</v>
      </c>
    </row>
    <row r="43" spans="1:87" s="49" customFormat="1" ht="15" x14ac:dyDescent="0.25">
      <c r="A43" s="1193"/>
      <c r="B43" s="1210" t="s">
        <v>13</v>
      </c>
      <c r="C43" s="1211"/>
      <c r="D43" s="955">
        <v>0</v>
      </c>
      <c r="E43" s="958"/>
      <c r="F43" s="980"/>
      <c r="G43" s="959"/>
      <c r="H43" s="981"/>
      <c r="I43" s="981"/>
      <c r="J43" s="782"/>
      <c r="K43" s="759"/>
      <c r="L43" s="759"/>
      <c r="M43" s="759"/>
      <c r="N43" s="759"/>
      <c r="O43" s="759"/>
      <c r="P43" s="759"/>
      <c r="Q43" s="759"/>
      <c r="R43" s="759"/>
      <c r="S43" s="759"/>
      <c r="T43" s="759"/>
      <c r="U43" s="759"/>
      <c r="V43" s="759"/>
      <c r="W43" s="759"/>
      <c r="X43" s="759"/>
      <c r="Y43" s="759"/>
      <c r="Z43" s="759"/>
      <c r="AA43" s="759"/>
      <c r="AB43" s="759"/>
      <c r="AC43" s="759"/>
      <c r="AD43" s="759"/>
      <c r="AE43" s="759"/>
      <c r="AF43" s="759"/>
      <c r="AG43" s="759"/>
      <c r="AH43" s="759"/>
      <c r="AI43" s="759"/>
      <c r="AJ43" s="759"/>
      <c r="AK43" s="759"/>
      <c r="AL43" s="759"/>
      <c r="AM43" s="759"/>
      <c r="AN43" s="759"/>
      <c r="AO43" s="759"/>
      <c r="AP43" s="759"/>
      <c r="AQ43" s="759"/>
      <c r="AR43" s="759"/>
      <c r="AS43" s="759"/>
      <c r="AT43" s="759"/>
      <c r="AU43" s="759"/>
      <c r="AV43" s="759"/>
      <c r="AW43" s="759"/>
      <c r="AX43" s="759"/>
      <c r="AY43" s="759"/>
      <c r="AZ43" s="759"/>
      <c r="BA43" s="759"/>
      <c r="BB43" s="759"/>
      <c r="BC43" s="759"/>
      <c r="BD43" s="759"/>
      <c r="BE43" s="759"/>
      <c r="BF43" s="759"/>
      <c r="BG43" s="759"/>
      <c r="BH43" s="759"/>
      <c r="BI43" s="759"/>
      <c r="BJ43" s="759"/>
      <c r="BK43" s="759"/>
      <c r="BL43" s="759"/>
      <c r="BM43" s="759"/>
      <c r="BN43" s="759"/>
      <c r="BO43" s="759"/>
      <c r="BP43" s="759"/>
      <c r="BQ43" s="759"/>
      <c r="BR43" s="759"/>
      <c r="BS43" s="759"/>
      <c r="BT43" s="759"/>
      <c r="BU43" s="759"/>
      <c r="BV43" s="759"/>
      <c r="BW43" s="759"/>
      <c r="BX43" s="759"/>
      <c r="BY43" s="759"/>
      <c r="BZ43" s="759"/>
      <c r="CA43" s="759"/>
      <c r="CB43" s="759"/>
      <c r="CC43" s="759"/>
      <c r="CD43" s="759"/>
      <c r="CE43" s="759"/>
      <c r="CF43" s="759"/>
      <c r="CG43" s="759"/>
      <c r="CH43" s="759"/>
      <c r="CI43" s="759"/>
    </row>
    <row r="44" spans="1:87" s="49" customFormat="1" ht="15" x14ac:dyDescent="0.25">
      <c r="A44" s="1192" t="s">
        <v>114</v>
      </c>
      <c r="B44" s="1208" t="s">
        <v>115</v>
      </c>
      <c r="C44" s="1209"/>
      <c r="D44" s="954">
        <v>0</v>
      </c>
      <c r="E44" s="926"/>
      <c r="F44" s="933"/>
      <c r="G44" s="927"/>
      <c r="H44" s="928"/>
      <c r="I44" s="928"/>
      <c r="J44" s="782"/>
      <c r="K44" s="759"/>
      <c r="L44" s="759"/>
      <c r="M44" s="759"/>
      <c r="N44" s="759"/>
      <c r="O44" s="759"/>
      <c r="P44" s="759"/>
      <c r="Q44" s="759"/>
      <c r="R44" s="759"/>
      <c r="S44" s="759"/>
      <c r="T44" s="759"/>
      <c r="U44" s="759"/>
      <c r="V44" s="759"/>
      <c r="W44" s="759"/>
      <c r="X44" s="759"/>
      <c r="Y44" s="759"/>
      <c r="Z44" s="759"/>
      <c r="AA44" s="759"/>
      <c r="AB44" s="759"/>
      <c r="AC44" s="759"/>
      <c r="AD44" s="759"/>
      <c r="AE44" s="759"/>
      <c r="AF44" s="759"/>
      <c r="AG44" s="759"/>
      <c r="AH44" s="759"/>
      <c r="AI44" s="759"/>
      <c r="AJ44" s="759"/>
      <c r="AK44" s="759"/>
      <c r="AL44" s="759"/>
      <c r="AM44" s="759"/>
      <c r="AN44" s="759"/>
      <c r="AO44" s="759"/>
      <c r="AP44" s="759"/>
      <c r="AQ44" s="759"/>
      <c r="AR44" s="759"/>
      <c r="AS44" s="759"/>
      <c r="AT44" s="759"/>
      <c r="AU44" s="759"/>
      <c r="AV44" s="759"/>
      <c r="AW44" s="759"/>
      <c r="AX44" s="759"/>
      <c r="AY44" s="759"/>
      <c r="AZ44" s="759"/>
      <c r="BA44" s="759"/>
      <c r="BB44" s="759"/>
      <c r="BC44" s="759"/>
      <c r="BD44" s="759"/>
      <c r="BE44" s="759"/>
      <c r="BF44" s="759"/>
      <c r="BG44" s="759"/>
      <c r="BH44" s="759"/>
      <c r="BI44" s="759"/>
      <c r="BJ44" s="759"/>
      <c r="BK44" s="759"/>
      <c r="BL44" s="759"/>
      <c r="BM44" s="759"/>
      <c r="BN44" s="759"/>
      <c r="BO44" s="759"/>
      <c r="BP44" s="759"/>
      <c r="BQ44" s="759"/>
      <c r="BR44" s="759"/>
      <c r="BS44" s="759"/>
      <c r="BT44" s="759"/>
      <c r="BU44" s="759"/>
      <c r="BV44" s="759"/>
      <c r="BW44" s="759"/>
      <c r="BX44" s="759"/>
      <c r="BY44" s="759"/>
      <c r="BZ44" s="759"/>
      <c r="CA44" s="759"/>
      <c r="CB44" s="759"/>
      <c r="CC44" s="759"/>
      <c r="CD44" s="759"/>
      <c r="CE44" s="759"/>
      <c r="CF44" s="759"/>
      <c r="CG44" s="759"/>
      <c r="CH44" s="759"/>
      <c r="CI44" s="759"/>
    </row>
    <row r="45" spans="1:87" s="49" customFormat="1" ht="15" x14ac:dyDescent="0.25">
      <c r="A45" s="1207"/>
      <c r="B45" s="1186" t="s">
        <v>47</v>
      </c>
      <c r="C45" s="1187"/>
      <c r="D45" s="955">
        <v>0</v>
      </c>
      <c r="E45" s="929"/>
      <c r="F45" s="934"/>
      <c r="G45" s="930"/>
      <c r="H45" s="916"/>
      <c r="I45" s="916"/>
      <c r="J45" s="782"/>
      <c r="K45" s="759"/>
      <c r="L45" s="759"/>
      <c r="M45" s="759"/>
      <c r="N45" s="759"/>
      <c r="O45" s="759"/>
      <c r="P45" s="759"/>
      <c r="Q45" s="759"/>
      <c r="R45" s="759"/>
      <c r="S45" s="759"/>
      <c r="T45" s="759"/>
      <c r="U45" s="759"/>
      <c r="V45" s="759"/>
      <c r="W45" s="759"/>
      <c r="X45" s="759"/>
      <c r="Y45" s="759"/>
      <c r="Z45" s="759"/>
      <c r="AA45" s="759"/>
      <c r="AB45" s="759"/>
      <c r="AC45" s="759"/>
      <c r="AD45" s="759"/>
      <c r="AE45" s="759"/>
      <c r="AF45" s="759"/>
      <c r="AG45" s="759"/>
      <c r="AH45" s="759"/>
      <c r="AI45" s="759"/>
      <c r="AJ45" s="759"/>
      <c r="AK45" s="759"/>
      <c r="AL45" s="759"/>
      <c r="AM45" s="759"/>
      <c r="AN45" s="759"/>
      <c r="AO45" s="759"/>
      <c r="AP45" s="759"/>
      <c r="AQ45" s="759"/>
      <c r="AR45" s="759"/>
      <c r="AS45" s="759"/>
      <c r="AT45" s="759"/>
      <c r="AU45" s="759"/>
      <c r="AV45" s="759"/>
      <c r="AW45" s="759"/>
      <c r="AX45" s="759"/>
      <c r="AY45" s="759"/>
      <c r="AZ45" s="759"/>
      <c r="BA45" s="759"/>
      <c r="BB45" s="759"/>
      <c r="BC45" s="759"/>
      <c r="BD45" s="759"/>
      <c r="BE45" s="759"/>
      <c r="BF45" s="759"/>
      <c r="BG45" s="759"/>
      <c r="BH45" s="759"/>
      <c r="BI45" s="759"/>
      <c r="BJ45" s="759"/>
      <c r="BK45" s="759"/>
      <c r="BL45" s="759"/>
      <c r="BM45" s="759"/>
      <c r="BN45" s="759"/>
      <c r="BO45" s="759"/>
      <c r="BP45" s="759"/>
      <c r="BQ45" s="759"/>
      <c r="BR45" s="759"/>
      <c r="BS45" s="759"/>
      <c r="BT45" s="759"/>
      <c r="BU45" s="759"/>
      <c r="BV45" s="759"/>
      <c r="BW45" s="759"/>
      <c r="BX45" s="759"/>
      <c r="BY45" s="759"/>
      <c r="BZ45" s="759"/>
      <c r="CA45" s="759"/>
      <c r="CB45" s="759"/>
      <c r="CC45" s="759"/>
      <c r="CD45" s="759"/>
      <c r="CE45" s="759"/>
      <c r="CF45" s="759"/>
      <c r="CG45" s="759"/>
      <c r="CH45" s="759"/>
      <c r="CI45" s="759"/>
    </row>
    <row r="46" spans="1:87" s="49" customFormat="1" ht="25.5" customHeight="1" x14ac:dyDescent="0.25">
      <c r="A46" s="1207"/>
      <c r="B46" s="1188" t="s">
        <v>13</v>
      </c>
      <c r="C46" s="1189"/>
      <c r="D46" s="956">
        <v>0</v>
      </c>
      <c r="E46" s="929"/>
      <c r="F46" s="934"/>
      <c r="G46" s="930"/>
      <c r="H46" s="916"/>
      <c r="I46" s="916"/>
      <c r="J46" s="782"/>
      <c r="K46" s="759"/>
      <c r="L46" s="759"/>
      <c r="M46" s="759"/>
      <c r="N46" s="759"/>
      <c r="O46" s="759"/>
      <c r="P46" s="759"/>
      <c r="Q46" s="759"/>
      <c r="R46" s="759"/>
      <c r="S46" s="759"/>
      <c r="T46" s="759"/>
      <c r="U46" s="759"/>
      <c r="V46" s="759"/>
      <c r="W46" s="759"/>
      <c r="X46" s="759"/>
      <c r="Y46" s="759"/>
      <c r="Z46" s="759"/>
      <c r="AA46" s="759"/>
      <c r="AB46" s="759"/>
      <c r="AC46" s="759"/>
      <c r="AD46" s="759"/>
      <c r="AE46" s="759"/>
      <c r="AF46" s="759"/>
      <c r="AG46" s="759"/>
      <c r="AH46" s="759"/>
      <c r="AI46" s="759"/>
      <c r="AJ46" s="759"/>
      <c r="AK46" s="759"/>
      <c r="AL46" s="759"/>
      <c r="AM46" s="759"/>
      <c r="AN46" s="759"/>
      <c r="AO46" s="759"/>
      <c r="AP46" s="759"/>
      <c r="AQ46" s="759"/>
      <c r="AR46" s="759"/>
      <c r="AS46" s="759"/>
      <c r="AT46" s="759"/>
      <c r="AU46" s="759"/>
      <c r="AV46" s="759"/>
      <c r="AW46" s="759"/>
      <c r="AX46" s="759"/>
      <c r="AY46" s="759"/>
      <c r="AZ46" s="759"/>
      <c r="BA46" s="759"/>
      <c r="BB46" s="759"/>
      <c r="BC46" s="759"/>
      <c r="BD46" s="759"/>
      <c r="BE46" s="759"/>
      <c r="BF46" s="759"/>
      <c r="BG46" s="759"/>
      <c r="BH46" s="759"/>
      <c r="BI46" s="759"/>
      <c r="BJ46" s="759"/>
      <c r="BK46" s="759"/>
      <c r="BL46" s="759"/>
      <c r="BM46" s="759"/>
      <c r="BN46" s="759"/>
      <c r="BO46" s="759"/>
      <c r="BP46" s="759"/>
      <c r="BQ46" s="759"/>
      <c r="BR46" s="759"/>
      <c r="BS46" s="759"/>
      <c r="BT46" s="759"/>
      <c r="BU46" s="759"/>
      <c r="BV46" s="759"/>
      <c r="BW46" s="759"/>
      <c r="BX46" s="759"/>
      <c r="BY46" s="759"/>
      <c r="BZ46" s="759"/>
      <c r="CA46" s="759"/>
      <c r="CB46" s="759"/>
      <c r="CC46" s="759"/>
      <c r="CD46" s="759"/>
      <c r="CE46" s="759"/>
      <c r="CF46" s="759"/>
      <c r="CG46" s="759"/>
      <c r="CH46" s="759"/>
      <c r="CI46" s="759"/>
    </row>
    <row r="47" spans="1:87" s="52" customFormat="1" ht="34.5" customHeight="1" x14ac:dyDescent="0.25">
      <c r="A47" s="1192" t="s">
        <v>116</v>
      </c>
      <c r="B47" s="1208" t="s">
        <v>115</v>
      </c>
      <c r="C47" s="1209"/>
      <c r="D47" s="954">
        <v>0</v>
      </c>
      <c r="E47" s="926"/>
      <c r="F47" s="933"/>
      <c r="G47" s="927"/>
      <c r="H47" s="928"/>
      <c r="I47" s="928"/>
      <c r="J47" s="782"/>
      <c r="K47" s="759"/>
      <c r="L47" s="759"/>
      <c r="M47" s="759"/>
      <c r="N47" s="759"/>
      <c r="O47" s="759"/>
      <c r="P47" s="759"/>
      <c r="Q47" s="759"/>
      <c r="R47" s="759"/>
      <c r="S47" s="759"/>
      <c r="T47" s="759"/>
      <c r="U47" s="759"/>
      <c r="V47" s="759"/>
      <c r="W47" s="759"/>
      <c r="X47" s="759"/>
      <c r="Y47" s="759"/>
      <c r="Z47" s="759"/>
      <c r="AA47" s="759"/>
      <c r="AB47" s="759"/>
      <c r="AC47" s="759"/>
      <c r="AD47" s="759"/>
      <c r="AE47" s="759"/>
      <c r="AF47" s="759"/>
      <c r="AG47" s="759"/>
      <c r="AH47" s="759"/>
      <c r="AI47" s="759"/>
      <c r="AJ47" s="759"/>
      <c r="AK47" s="759"/>
      <c r="AL47" s="759"/>
      <c r="AM47" s="759"/>
      <c r="AN47" s="759"/>
      <c r="AO47" s="759"/>
      <c r="AP47" s="759"/>
      <c r="AQ47" s="759"/>
      <c r="AR47" s="759"/>
      <c r="AS47" s="759"/>
      <c r="AT47" s="759"/>
      <c r="AU47" s="759"/>
      <c r="AV47" s="759"/>
      <c r="AW47" s="759"/>
      <c r="AX47" s="759"/>
      <c r="AY47" s="759"/>
      <c r="AZ47" s="759"/>
      <c r="BA47" s="759"/>
      <c r="BB47" s="759"/>
      <c r="BC47" s="759"/>
      <c r="BD47" s="759"/>
      <c r="BE47" s="759"/>
      <c r="BF47" s="759"/>
      <c r="BG47" s="759"/>
      <c r="BH47" s="759"/>
      <c r="BI47" s="759"/>
      <c r="BJ47" s="759"/>
      <c r="BK47" s="759"/>
      <c r="BL47" s="759"/>
      <c r="BM47" s="759"/>
      <c r="BN47" s="759"/>
      <c r="BO47" s="759"/>
      <c r="BP47" s="759"/>
      <c r="BQ47" s="759"/>
      <c r="BR47" s="759"/>
      <c r="BS47" s="759"/>
      <c r="BT47" s="759"/>
      <c r="BU47" s="759"/>
      <c r="BV47" s="759"/>
      <c r="BW47" s="759"/>
      <c r="BX47" s="759"/>
      <c r="BY47" s="759"/>
      <c r="BZ47" s="759"/>
      <c r="CA47" s="759"/>
      <c r="CB47" s="759"/>
      <c r="CC47" s="759"/>
      <c r="CD47" s="759"/>
      <c r="CE47" s="759"/>
      <c r="CF47" s="759"/>
      <c r="CG47" s="759"/>
      <c r="CH47" s="759"/>
      <c r="CI47" s="759"/>
    </row>
    <row r="48" spans="1:87" s="1" customFormat="1" ht="19.5" customHeight="1" x14ac:dyDescent="0.25">
      <c r="A48" s="1207"/>
      <c r="B48" s="1186" t="s">
        <v>47</v>
      </c>
      <c r="C48" s="1187"/>
      <c r="D48" s="955">
        <v>0</v>
      </c>
      <c r="E48" s="929"/>
      <c r="F48" s="934"/>
      <c r="G48" s="930"/>
      <c r="H48" s="916"/>
      <c r="I48" s="916"/>
      <c r="J48" s="782"/>
      <c r="K48" s="759"/>
      <c r="L48" s="759"/>
      <c r="M48" s="759"/>
      <c r="N48" s="759"/>
      <c r="O48" s="759"/>
      <c r="P48" s="759"/>
      <c r="Q48" s="759"/>
      <c r="R48" s="759"/>
      <c r="S48" s="759"/>
      <c r="T48" s="759"/>
      <c r="U48" s="759"/>
      <c r="V48" s="759"/>
      <c r="W48" s="759"/>
      <c r="X48" s="759"/>
      <c r="Y48" s="759"/>
      <c r="Z48" s="759"/>
      <c r="AA48" s="759"/>
      <c r="AB48" s="759"/>
      <c r="AC48" s="759"/>
      <c r="AD48" s="759"/>
      <c r="AE48" s="759"/>
      <c r="AF48" s="759"/>
      <c r="AG48" s="759"/>
      <c r="AH48" s="759"/>
      <c r="AI48" s="759"/>
      <c r="AJ48" s="759"/>
      <c r="AK48" s="759"/>
      <c r="AL48" s="759"/>
      <c r="AM48" s="759"/>
      <c r="AN48" s="759"/>
      <c r="AO48" s="759"/>
      <c r="AP48" s="759"/>
      <c r="AQ48" s="759"/>
      <c r="AR48" s="759"/>
      <c r="AS48" s="759"/>
      <c r="AT48" s="759"/>
      <c r="AU48" s="759"/>
      <c r="AV48" s="759"/>
      <c r="AW48" s="759"/>
      <c r="AX48" s="759"/>
      <c r="AY48" s="759"/>
      <c r="AZ48" s="759"/>
      <c r="BA48" s="759"/>
      <c r="BB48" s="759"/>
      <c r="BC48" s="759"/>
      <c r="BD48" s="759"/>
      <c r="BE48" s="759"/>
      <c r="BF48" s="759"/>
      <c r="BG48" s="759"/>
      <c r="BH48" s="759"/>
      <c r="BI48" s="759"/>
      <c r="BJ48" s="759"/>
      <c r="BK48" s="759"/>
      <c r="BL48" s="759"/>
      <c r="BM48" s="759"/>
      <c r="BN48" s="759"/>
      <c r="BO48" s="759"/>
      <c r="BP48" s="759"/>
      <c r="BQ48" s="759"/>
      <c r="BR48" s="759"/>
      <c r="BS48" s="759"/>
      <c r="BT48" s="759"/>
      <c r="BU48" s="759"/>
      <c r="BV48" s="759"/>
      <c r="BW48" s="759"/>
      <c r="BX48" s="759"/>
      <c r="BY48" s="759"/>
      <c r="BZ48" s="759"/>
      <c r="CA48" s="759"/>
      <c r="CB48" s="759"/>
      <c r="CC48" s="759"/>
      <c r="CD48" s="759"/>
      <c r="CE48" s="759"/>
      <c r="CF48" s="759"/>
      <c r="CG48" s="759"/>
      <c r="CH48" s="759"/>
      <c r="CI48" s="759"/>
    </row>
    <row r="49" spans="1:86" s="1" customFormat="1" ht="27.75" customHeight="1" x14ac:dyDescent="0.25">
      <c r="A49" s="1193"/>
      <c r="B49" s="1210" t="s">
        <v>13</v>
      </c>
      <c r="C49" s="1211"/>
      <c r="D49" s="956">
        <v>0</v>
      </c>
      <c r="E49" s="918"/>
      <c r="F49" s="935"/>
      <c r="G49" s="919"/>
      <c r="H49" s="917"/>
      <c r="I49" s="917"/>
      <c r="J49" s="782"/>
      <c r="K49" s="759"/>
      <c r="L49" s="759"/>
      <c r="M49" s="759"/>
      <c r="N49" s="759"/>
      <c r="O49" s="759"/>
      <c r="P49" s="759"/>
      <c r="Q49" s="759"/>
      <c r="R49" s="759"/>
      <c r="S49" s="759"/>
      <c r="T49" s="759"/>
      <c r="U49" s="759"/>
      <c r="V49" s="759"/>
      <c r="W49" s="759"/>
      <c r="X49" s="759"/>
      <c r="Y49" s="759"/>
      <c r="Z49" s="759"/>
      <c r="AA49" s="759"/>
      <c r="AB49" s="759"/>
      <c r="AC49" s="759"/>
      <c r="AD49" s="759"/>
      <c r="AE49" s="759"/>
      <c r="AF49" s="759"/>
      <c r="AG49" s="759"/>
      <c r="AH49" s="759"/>
      <c r="AI49" s="759"/>
      <c r="AJ49" s="759"/>
      <c r="AK49" s="759"/>
      <c r="AL49" s="759"/>
      <c r="AM49" s="759"/>
      <c r="AN49" s="759"/>
      <c r="AO49" s="759"/>
      <c r="AP49" s="759"/>
      <c r="AQ49" s="759"/>
      <c r="AR49" s="759"/>
      <c r="AS49" s="759"/>
      <c r="AT49" s="759"/>
      <c r="AU49" s="759"/>
      <c r="AV49" s="759"/>
      <c r="AW49" s="759"/>
      <c r="AX49" s="759"/>
      <c r="AY49" s="759"/>
      <c r="AZ49" s="759"/>
      <c r="BA49" s="759"/>
      <c r="BB49" s="759"/>
      <c r="BC49" s="759"/>
      <c r="BD49" s="759"/>
      <c r="BE49" s="759"/>
      <c r="BF49" s="759"/>
      <c r="BG49" s="759"/>
      <c r="BH49" s="759"/>
      <c r="BI49" s="759"/>
      <c r="BJ49" s="759"/>
      <c r="BK49" s="759"/>
      <c r="BL49" s="759"/>
      <c r="BM49" s="759"/>
      <c r="BN49" s="759"/>
      <c r="BO49" s="759"/>
      <c r="BP49" s="759"/>
      <c r="BQ49" s="759"/>
      <c r="BR49" s="759"/>
      <c r="BS49" s="759"/>
      <c r="BT49" s="759"/>
      <c r="BU49" s="759"/>
      <c r="BV49" s="759"/>
      <c r="BW49" s="759"/>
      <c r="BX49" s="759"/>
      <c r="BY49" s="759"/>
      <c r="BZ49" s="759"/>
      <c r="CA49" s="759"/>
      <c r="CB49" s="759"/>
      <c r="CC49" s="759"/>
      <c r="CD49" s="759"/>
      <c r="CE49" s="759"/>
      <c r="CF49" s="759"/>
      <c r="CG49" s="759"/>
      <c r="CH49" s="759"/>
    </row>
    <row r="50" spans="1:86" s="1" customFormat="1" ht="15.75" customHeight="1" x14ac:dyDescent="0.25">
      <c r="A50" s="778" t="s">
        <v>117</v>
      </c>
      <c r="B50" s="1212" t="s">
        <v>48</v>
      </c>
      <c r="C50" s="1213"/>
      <c r="D50" s="966">
        <v>0</v>
      </c>
      <c r="E50" s="882"/>
      <c r="F50" s="982"/>
      <c r="G50" s="883"/>
      <c r="H50" s="961"/>
      <c r="I50" s="961"/>
      <c r="J50" s="782"/>
      <c r="K50" s="759"/>
      <c r="L50" s="759"/>
      <c r="M50" s="759"/>
      <c r="N50" s="759"/>
      <c r="O50" s="759"/>
      <c r="P50" s="759"/>
      <c r="Q50" s="759"/>
      <c r="R50" s="759"/>
      <c r="S50" s="759"/>
      <c r="T50" s="759"/>
      <c r="U50" s="759"/>
      <c r="V50" s="759"/>
      <c r="W50" s="759"/>
      <c r="X50" s="759"/>
      <c r="Y50" s="759"/>
      <c r="Z50" s="759"/>
      <c r="AA50" s="759"/>
      <c r="AB50" s="759"/>
      <c r="AC50" s="759"/>
      <c r="AD50" s="759"/>
      <c r="AE50" s="759"/>
      <c r="AF50" s="759"/>
      <c r="AG50" s="759"/>
      <c r="AH50" s="759"/>
      <c r="AI50" s="759"/>
      <c r="AJ50" s="759"/>
      <c r="AK50" s="759"/>
      <c r="AL50" s="759"/>
      <c r="AM50" s="759"/>
      <c r="AN50" s="759"/>
      <c r="AO50" s="759"/>
      <c r="AP50" s="759"/>
      <c r="AQ50" s="759"/>
      <c r="AR50" s="759"/>
      <c r="AS50" s="759"/>
      <c r="AT50" s="759"/>
      <c r="AU50" s="759"/>
      <c r="AV50" s="759"/>
      <c r="AW50" s="759"/>
      <c r="AX50" s="759"/>
      <c r="AY50" s="759"/>
      <c r="AZ50" s="759"/>
      <c r="BA50" s="759"/>
      <c r="BB50" s="759"/>
      <c r="BC50" s="759"/>
      <c r="BD50" s="759"/>
      <c r="BE50" s="759"/>
      <c r="BF50" s="759"/>
      <c r="BG50" s="759"/>
      <c r="BH50" s="759"/>
      <c r="BI50" s="759"/>
      <c r="BJ50" s="759"/>
      <c r="BK50" s="759"/>
      <c r="BL50" s="759"/>
      <c r="BM50" s="759"/>
      <c r="BN50" s="759"/>
      <c r="BO50" s="759"/>
      <c r="BP50" s="759"/>
      <c r="BQ50" s="759"/>
      <c r="BR50" s="759"/>
      <c r="BS50" s="759"/>
      <c r="BT50" s="759"/>
      <c r="BU50" s="759"/>
      <c r="BV50" s="759"/>
      <c r="BW50" s="759"/>
      <c r="BX50" s="759"/>
      <c r="BY50" s="759"/>
      <c r="BZ50" s="759"/>
      <c r="CA50" s="759"/>
      <c r="CB50" s="759"/>
      <c r="CC50" s="759"/>
      <c r="CD50" s="759"/>
      <c r="CE50" s="759"/>
      <c r="CF50" s="759"/>
      <c r="CG50" s="759"/>
      <c r="CH50" s="759"/>
    </row>
    <row r="51" spans="1:86" s="1" customFormat="1" ht="15.75" customHeight="1" x14ac:dyDescent="0.25">
      <c r="A51" s="886" t="s">
        <v>118</v>
      </c>
      <c r="B51" s="762"/>
      <c r="C51" s="762"/>
      <c r="D51" s="762"/>
      <c r="E51" s="762"/>
      <c r="F51" s="762"/>
      <c r="G51" s="762"/>
      <c r="H51" s="892"/>
      <c r="I51" s="892"/>
      <c r="J51" s="759"/>
      <c r="K51" s="759"/>
      <c r="L51" s="759"/>
      <c r="M51" s="759"/>
      <c r="N51" s="759"/>
      <c r="O51" s="759"/>
      <c r="P51" s="759"/>
      <c r="Q51" s="759"/>
      <c r="R51" s="759"/>
      <c r="S51" s="759"/>
      <c r="T51" s="759"/>
      <c r="U51" s="759"/>
      <c r="V51" s="759"/>
      <c r="W51" s="759"/>
      <c r="X51" s="759"/>
      <c r="Y51" s="759"/>
      <c r="Z51" s="759"/>
      <c r="AA51" s="759"/>
      <c r="AB51" s="759"/>
      <c r="AC51" s="759"/>
      <c r="AD51" s="759"/>
      <c r="AE51" s="759"/>
      <c r="AF51" s="759"/>
      <c r="AG51" s="759"/>
      <c r="AH51" s="759"/>
      <c r="AI51" s="759"/>
      <c r="AJ51" s="759"/>
      <c r="AK51" s="759"/>
      <c r="AL51" s="759"/>
      <c r="AM51" s="759"/>
      <c r="AN51" s="759"/>
      <c r="AO51" s="759"/>
      <c r="AP51" s="759"/>
      <c r="AQ51" s="759"/>
      <c r="AR51" s="759"/>
      <c r="AS51" s="759"/>
      <c r="AT51" s="759"/>
      <c r="AU51" s="759"/>
      <c r="AV51" s="759"/>
      <c r="AW51" s="759"/>
      <c r="AX51" s="759"/>
      <c r="AY51" s="759"/>
      <c r="AZ51" s="759"/>
      <c r="BA51" s="759"/>
      <c r="BB51" s="759"/>
      <c r="BC51" s="759"/>
      <c r="BD51" s="759"/>
      <c r="BE51" s="759"/>
      <c r="BF51" s="759"/>
      <c r="BG51" s="759"/>
      <c r="BH51" s="759"/>
      <c r="BI51" s="759"/>
      <c r="BJ51" s="759"/>
      <c r="BK51" s="759"/>
      <c r="BL51" s="759"/>
      <c r="BM51" s="759"/>
      <c r="BN51" s="759"/>
      <c r="BO51" s="759"/>
      <c r="BP51" s="759"/>
      <c r="BQ51" s="759"/>
      <c r="BR51" s="759"/>
      <c r="BS51" s="759"/>
      <c r="BT51" s="759"/>
      <c r="BU51" s="759"/>
      <c r="BV51" s="759"/>
      <c r="BW51" s="759"/>
      <c r="BX51" s="759"/>
      <c r="BY51" s="759"/>
      <c r="BZ51" s="759"/>
      <c r="CA51" s="759"/>
      <c r="CB51" s="759"/>
      <c r="CC51" s="759"/>
      <c r="CD51" s="759"/>
      <c r="CE51" s="759"/>
      <c r="CF51" s="759"/>
      <c r="CG51" s="759"/>
      <c r="CH51" s="759"/>
    </row>
    <row r="52" spans="1:86" s="1" customFormat="1" ht="15.75" customHeight="1" x14ac:dyDescent="0.25">
      <c r="A52" s="1192" t="s">
        <v>49</v>
      </c>
      <c r="B52" s="1215" t="s">
        <v>50</v>
      </c>
      <c r="C52" s="1216"/>
      <c r="D52" s="1216"/>
      <c r="E52" s="1241" t="s">
        <v>14</v>
      </c>
      <c r="F52" s="1242"/>
      <c r="G52" s="1242"/>
      <c r="H52" s="1242"/>
      <c r="I52" s="1242"/>
      <c r="J52" s="1242"/>
      <c r="K52" s="1242"/>
      <c r="L52" s="1242"/>
      <c r="M52" s="1242"/>
      <c r="N52" s="1242"/>
      <c r="O52" s="1242"/>
      <c r="P52" s="1242"/>
      <c r="Q52" s="1242"/>
      <c r="R52" s="1242"/>
      <c r="S52" s="1242"/>
      <c r="T52" s="1242"/>
      <c r="U52" s="1242"/>
      <c r="V52" s="1242"/>
      <c r="W52" s="1242"/>
      <c r="X52" s="1242"/>
      <c r="Y52" s="1242"/>
      <c r="Z52" s="1242"/>
      <c r="AA52" s="1242"/>
      <c r="AB52" s="1242"/>
      <c r="AC52" s="1242"/>
      <c r="AD52" s="1242"/>
      <c r="AE52" s="1242"/>
      <c r="AF52" s="1242"/>
      <c r="AG52" s="1242"/>
      <c r="AH52" s="1242"/>
      <c r="AI52" s="1242"/>
      <c r="AJ52" s="1242"/>
      <c r="AK52" s="1242"/>
      <c r="AL52" s="1242"/>
      <c r="AM52" s="1242"/>
      <c r="AN52" s="1242"/>
      <c r="AO52" s="1242"/>
      <c r="AP52" s="1243"/>
      <c r="AQ52" s="1194" t="s">
        <v>119</v>
      </c>
      <c r="AR52" s="1230" t="s">
        <v>33</v>
      </c>
      <c r="AS52" s="1231"/>
      <c r="AT52" s="1201"/>
      <c r="AU52" s="1226" t="s">
        <v>13</v>
      </c>
      <c r="AV52" s="759"/>
      <c r="AW52" s="759"/>
      <c r="AX52" s="759"/>
      <c r="AY52" s="759"/>
      <c r="AZ52" s="759"/>
      <c r="BA52" s="759"/>
      <c r="BB52" s="759"/>
      <c r="BC52" s="759"/>
      <c r="BD52" s="759"/>
      <c r="BE52" s="759"/>
      <c r="BF52" s="759"/>
      <c r="BG52" s="759"/>
      <c r="BH52" s="759"/>
      <c r="BI52" s="759"/>
      <c r="BJ52" s="759"/>
      <c r="BK52" s="759"/>
      <c r="BL52" s="759"/>
      <c r="BM52" s="759"/>
      <c r="BN52" s="759"/>
      <c r="BO52" s="759"/>
      <c r="BP52" s="759"/>
      <c r="BQ52" s="759"/>
      <c r="BR52" s="759"/>
      <c r="BS52" s="759"/>
      <c r="BT52" s="759"/>
      <c r="BU52" s="759"/>
      <c r="BV52" s="759"/>
      <c r="BW52" s="759"/>
      <c r="BX52" s="759"/>
      <c r="BY52" s="759"/>
      <c r="BZ52" s="759"/>
      <c r="CA52" s="759"/>
      <c r="CB52" s="759"/>
      <c r="CC52" s="759"/>
      <c r="CD52" s="759"/>
      <c r="CE52" s="759"/>
      <c r="CF52" s="759"/>
      <c r="CG52" s="759"/>
      <c r="CH52" s="759"/>
    </row>
    <row r="53" spans="1:86" s="1" customFormat="1" ht="15.75" customHeight="1" x14ac:dyDescent="0.25">
      <c r="A53" s="1207"/>
      <c r="B53" s="1217"/>
      <c r="C53" s="1218"/>
      <c r="D53" s="1218"/>
      <c r="E53" s="1196" t="s">
        <v>19</v>
      </c>
      <c r="F53" s="1220"/>
      <c r="G53" s="1196" t="s">
        <v>20</v>
      </c>
      <c r="H53" s="1220"/>
      <c r="I53" s="1196" t="s">
        <v>21</v>
      </c>
      <c r="J53" s="1220"/>
      <c r="K53" s="1196" t="s">
        <v>22</v>
      </c>
      <c r="L53" s="1220"/>
      <c r="M53" s="1196" t="s">
        <v>23</v>
      </c>
      <c r="N53" s="1220"/>
      <c r="O53" s="1196" t="s">
        <v>24</v>
      </c>
      <c r="P53" s="1220"/>
      <c r="Q53" s="1196" t="s">
        <v>25</v>
      </c>
      <c r="R53" s="1220"/>
      <c r="S53" s="1196" t="s">
        <v>26</v>
      </c>
      <c r="T53" s="1220"/>
      <c r="U53" s="1196" t="s">
        <v>27</v>
      </c>
      <c r="V53" s="1220"/>
      <c r="W53" s="1196" t="s">
        <v>2</v>
      </c>
      <c r="X53" s="1220"/>
      <c r="Y53" s="1196" t="s">
        <v>3</v>
      </c>
      <c r="Z53" s="1220"/>
      <c r="AA53" s="1196" t="s">
        <v>28</v>
      </c>
      <c r="AB53" s="1245"/>
      <c r="AC53" s="1196" t="s">
        <v>4</v>
      </c>
      <c r="AD53" s="1220"/>
      <c r="AE53" s="1196" t="s">
        <v>5</v>
      </c>
      <c r="AF53" s="1220"/>
      <c r="AG53" s="1196" t="s">
        <v>6</v>
      </c>
      <c r="AH53" s="1220"/>
      <c r="AI53" s="1196" t="s">
        <v>7</v>
      </c>
      <c r="AJ53" s="1220"/>
      <c r="AK53" s="1196" t="s">
        <v>8</v>
      </c>
      <c r="AL53" s="1220"/>
      <c r="AM53" s="1196" t="s">
        <v>9</v>
      </c>
      <c r="AN53" s="1220"/>
      <c r="AO53" s="1231" t="s">
        <v>10</v>
      </c>
      <c r="AP53" s="1201"/>
      <c r="AQ53" s="1223"/>
      <c r="AR53" s="1235" t="s">
        <v>35</v>
      </c>
      <c r="AS53" s="1237" t="s">
        <v>36</v>
      </c>
      <c r="AT53" s="1237" t="s">
        <v>37</v>
      </c>
      <c r="AU53" s="1229"/>
      <c r="AV53" s="759"/>
      <c r="AW53" s="759"/>
      <c r="AX53" s="759"/>
      <c r="AY53" s="759"/>
      <c r="AZ53" s="759"/>
      <c r="BA53" s="759"/>
      <c r="BB53" s="759"/>
      <c r="BC53" s="759"/>
      <c r="BD53" s="759"/>
      <c r="BE53" s="759"/>
      <c r="BF53" s="759"/>
      <c r="BG53" s="759"/>
      <c r="BH53" s="759"/>
      <c r="BI53" s="759"/>
      <c r="BJ53" s="759"/>
      <c r="BK53" s="759"/>
      <c r="BL53" s="759"/>
      <c r="BM53" s="759"/>
      <c r="BN53" s="759"/>
      <c r="BO53" s="759"/>
      <c r="BP53" s="759"/>
      <c r="BQ53" s="759"/>
      <c r="BR53" s="759"/>
      <c r="BS53" s="759"/>
      <c r="BT53" s="759"/>
      <c r="BU53" s="759"/>
      <c r="BV53" s="759"/>
      <c r="BW53" s="759"/>
      <c r="BX53" s="759"/>
      <c r="BY53" s="759"/>
      <c r="BZ53" s="759"/>
      <c r="CA53" s="759"/>
      <c r="CB53" s="759"/>
      <c r="CC53" s="759"/>
      <c r="CD53" s="759"/>
      <c r="CE53" s="759"/>
      <c r="CF53" s="759"/>
      <c r="CG53" s="759"/>
      <c r="CH53" s="759"/>
    </row>
    <row r="54" spans="1:86" s="1" customFormat="1" ht="15.75" customHeight="1" x14ac:dyDescent="0.25">
      <c r="A54" s="1214"/>
      <c r="B54" s="779" t="s">
        <v>94</v>
      </c>
      <c r="C54" s="779" t="s">
        <v>11</v>
      </c>
      <c r="D54" s="888" t="s">
        <v>12</v>
      </c>
      <c r="E54" s="828" t="s">
        <v>11</v>
      </c>
      <c r="F54" s="870" t="s">
        <v>12</v>
      </c>
      <c r="G54" s="828" t="s">
        <v>11</v>
      </c>
      <c r="H54" s="870" t="s">
        <v>12</v>
      </c>
      <c r="I54" s="828" t="s">
        <v>11</v>
      </c>
      <c r="J54" s="870" t="s">
        <v>12</v>
      </c>
      <c r="K54" s="828" t="s">
        <v>11</v>
      </c>
      <c r="L54" s="870" t="s">
        <v>12</v>
      </c>
      <c r="M54" s="857" t="s">
        <v>11</v>
      </c>
      <c r="N54" s="821" t="s">
        <v>12</v>
      </c>
      <c r="O54" s="828" t="s">
        <v>11</v>
      </c>
      <c r="P54" s="870" t="s">
        <v>12</v>
      </c>
      <c r="Q54" s="857" t="s">
        <v>11</v>
      </c>
      <c r="R54" s="821" t="s">
        <v>12</v>
      </c>
      <c r="S54" s="857" t="s">
        <v>11</v>
      </c>
      <c r="T54" s="821" t="s">
        <v>12</v>
      </c>
      <c r="U54" s="828" t="s">
        <v>11</v>
      </c>
      <c r="V54" s="821" t="s">
        <v>12</v>
      </c>
      <c r="W54" s="828" t="s">
        <v>11</v>
      </c>
      <c r="X54" s="870" t="s">
        <v>12</v>
      </c>
      <c r="Y54" s="857" t="s">
        <v>11</v>
      </c>
      <c r="Z54" s="821" t="s">
        <v>12</v>
      </c>
      <c r="AA54" s="828" t="s">
        <v>11</v>
      </c>
      <c r="AB54" s="912" t="s">
        <v>12</v>
      </c>
      <c r="AC54" s="828" t="s">
        <v>11</v>
      </c>
      <c r="AD54" s="870" t="s">
        <v>12</v>
      </c>
      <c r="AE54" s="828" t="s">
        <v>11</v>
      </c>
      <c r="AF54" s="870" t="s">
        <v>12</v>
      </c>
      <c r="AG54" s="828" t="s">
        <v>11</v>
      </c>
      <c r="AH54" s="870" t="s">
        <v>12</v>
      </c>
      <c r="AI54" s="857" t="s">
        <v>11</v>
      </c>
      <c r="AJ54" s="821" t="s">
        <v>12</v>
      </c>
      <c r="AK54" s="828" t="s">
        <v>11</v>
      </c>
      <c r="AL54" s="870" t="s">
        <v>12</v>
      </c>
      <c r="AM54" s="857" t="s">
        <v>11</v>
      </c>
      <c r="AN54" s="821" t="s">
        <v>12</v>
      </c>
      <c r="AO54" s="780" t="s">
        <v>11</v>
      </c>
      <c r="AP54" s="821" t="s">
        <v>12</v>
      </c>
      <c r="AQ54" s="1195"/>
      <c r="AR54" s="1236"/>
      <c r="AS54" s="1238"/>
      <c r="AT54" s="1238"/>
      <c r="AU54" s="1244"/>
      <c r="AV54" s="759"/>
      <c r="AW54" s="759"/>
      <c r="AX54" s="759"/>
      <c r="AY54" s="759"/>
      <c r="AZ54" s="759"/>
      <c r="BA54" s="759"/>
      <c r="BB54" s="759"/>
      <c r="BC54" s="759"/>
      <c r="BD54" s="759"/>
      <c r="BE54" s="759"/>
      <c r="BF54" s="759"/>
      <c r="BG54" s="759"/>
      <c r="BH54" s="759"/>
      <c r="BI54" s="759"/>
      <c r="BJ54" s="759"/>
      <c r="BK54" s="759"/>
      <c r="BL54" s="759"/>
      <c r="BM54" s="759"/>
      <c r="BN54" s="759"/>
      <c r="BO54" s="759"/>
      <c r="BP54" s="759"/>
      <c r="BQ54" s="759"/>
      <c r="BR54" s="759"/>
      <c r="BS54" s="759"/>
      <c r="BT54" s="759"/>
      <c r="BU54" s="759"/>
      <c r="BV54" s="759"/>
      <c r="BW54" s="759"/>
      <c r="BX54" s="759"/>
      <c r="BY54" s="759"/>
      <c r="BZ54" s="759"/>
      <c r="CA54" s="759"/>
      <c r="CB54" s="759"/>
      <c r="CC54" s="759"/>
      <c r="CD54" s="759"/>
      <c r="CE54" s="759"/>
      <c r="CF54" s="759"/>
      <c r="CG54" s="759"/>
      <c r="CH54" s="759"/>
    </row>
    <row r="55" spans="1:86" s="1" customFormat="1" ht="15.75" customHeight="1" x14ac:dyDescent="0.25">
      <c r="A55" s="789" t="s">
        <v>51</v>
      </c>
      <c r="B55" s="849">
        <v>0</v>
      </c>
      <c r="C55" s="849">
        <v>0</v>
      </c>
      <c r="D55" s="983">
        <v>0</v>
      </c>
      <c r="E55" s="796"/>
      <c r="F55" s="813"/>
      <c r="G55" s="796"/>
      <c r="H55" s="797"/>
      <c r="I55" s="796"/>
      <c r="J55" s="797"/>
      <c r="K55" s="796"/>
      <c r="L55" s="797"/>
      <c r="M55" s="796"/>
      <c r="N55" s="797"/>
      <c r="O55" s="796"/>
      <c r="P55" s="797"/>
      <c r="Q55" s="796"/>
      <c r="R55" s="797"/>
      <c r="S55" s="796"/>
      <c r="T55" s="797"/>
      <c r="U55" s="796"/>
      <c r="V55" s="797"/>
      <c r="W55" s="796"/>
      <c r="X55" s="797"/>
      <c r="Y55" s="831"/>
      <c r="Z55" s="797"/>
      <c r="AA55" s="831"/>
      <c r="AB55" s="851"/>
      <c r="AC55" s="831"/>
      <c r="AD55" s="797"/>
      <c r="AE55" s="831"/>
      <c r="AF55" s="797"/>
      <c r="AG55" s="831"/>
      <c r="AH55" s="797"/>
      <c r="AI55" s="831"/>
      <c r="AJ55" s="797"/>
      <c r="AK55" s="831"/>
      <c r="AL55" s="797"/>
      <c r="AM55" s="831"/>
      <c r="AN55" s="797"/>
      <c r="AO55" s="937"/>
      <c r="AP55" s="851"/>
      <c r="AQ55" s="984"/>
      <c r="AR55" s="948"/>
      <c r="AS55" s="948"/>
      <c r="AT55" s="948"/>
      <c r="AU55" s="948"/>
      <c r="AV55" s="782" t="s">
        <v>120</v>
      </c>
      <c r="AW55" s="759"/>
      <c r="AX55" s="759"/>
      <c r="AY55" s="759"/>
      <c r="AZ55" s="759"/>
      <c r="BA55" s="759"/>
      <c r="BB55" s="759"/>
      <c r="BC55" s="759"/>
      <c r="BD55" s="759"/>
      <c r="BE55" s="759"/>
      <c r="BF55" s="759"/>
      <c r="BG55" s="759"/>
      <c r="BH55" s="759"/>
      <c r="BI55" s="759"/>
      <c r="BJ55" s="759"/>
      <c r="BK55" s="759"/>
      <c r="BL55" s="759"/>
      <c r="BM55" s="759"/>
      <c r="BN55" s="759"/>
      <c r="BO55" s="759"/>
      <c r="BP55" s="759"/>
      <c r="BQ55" s="759"/>
      <c r="BR55" s="759"/>
      <c r="BS55" s="759"/>
      <c r="BT55" s="759"/>
      <c r="BU55" s="759"/>
      <c r="BV55" s="759"/>
      <c r="BW55" s="759"/>
      <c r="BX55" s="759"/>
      <c r="BY55" s="759"/>
      <c r="BZ55" s="759"/>
      <c r="CA55" s="812" t="s">
        <v>208</v>
      </c>
      <c r="CB55" s="812" t="s">
        <v>208</v>
      </c>
      <c r="CC55" s="759"/>
      <c r="CD55" s="759"/>
      <c r="CE55" s="759"/>
      <c r="CF55" s="759"/>
      <c r="CG55" s="812">
        <v>0</v>
      </c>
      <c r="CH55" s="812" t="s">
        <v>208</v>
      </c>
    </row>
    <row r="56" spans="1:86" s="1" customFormat="1" ht="39.75" customHeight="1" x14ac:dyDescent="0.25">
      <c r="A56" s="789" t="s">
        <v>52</v>
      </c>
      <c r="B56" s="860">
        <v>0</v>
      </c>
      <c r="C56" s="860">
        <v>0</v>
      </c>
      <c r="D56" s="922">
        <v>0</v>
      </c>
      <c r="E56" s="784"/>
      <c r="F56" s="814"/>
      <c r="G56" s="784"/>
      <c r="H56" s="791"/>
      <c r="I56" s="784"/>
      <c r="J56" s="791"/>
      <c r="K56" s="784"/>
      <c r="L56" s="791"/>
      <c r="M56" s="784"/>
      <c r="N56" s="791"/>
      <c r="O56" s="784"/>
      <c r="P56" s="791"/>
      <c r="Q56" s="784"/>
      <c r="R56" s="791"/>
      <c r="S56" s="784"/>
      <c r="T56" s="791"/>
      <c r="U56" s="784"/>
      <c r="V56" s="791"/>
      <c r="W56" s="784"/>
      <c r="X56" s="791"/>
      <c r="Y56" s="832"/>
      <c r="Z56" s="791"/>
      <c r="AA56" s="832"/>
      <c r="AB56" s="852"/>
      <c r="AC56" s="832"/>
      <c r="AD56" s="791"/>
      <c r="AE56" s="832"/>
      <c r="AF56" s="791"/>
      <c r="AG56" s="832"/>
      <c r="AH56" s="791"/>
      <c r="AI56" s="832"/>
      <c r="AJ56" s="791"/>
      <c r="AK56" s="832"/>
      <c r="AL56" s="791"/>
      <c r="AM56" s="832"/>
      <c r="AN56" s="791"/>
      <c r="AO56" s="785"/>
      <c r="AP56" s="852"/>
      <c r="AQ56" s="948"/>
      <c r="AR56" s="948"/>
      <c r="AS56" s="948"/>
      <c r="AT56" s="948"/>
      <c r="AU56" s="948"/>
      <c r="AV56" s="782" t="s">
        <v>120</v>
      </c>
      <c r="AW56" s="759"/>
      <c r="AX56" s="759"/>
      <c r="AY56" s="759"/>
      <c r="AZ56" s="759"/>
      <c r="BA56" s="759"/>
      <c r="BB56" s="759"/>
      <c r="BC56" s="759"/>
      <c r="BD56" s="759"/>
      <c r="BE56" s="759"/>
      <c r="BF56" s="759"/>
      <c r="BG56" s="759"/>
      <c r="BH56" s="759"/>
      <c r="BI56" s="759"/>
      <c r="BJ56" s="759"/>
      <c r="BK56" s="759"/>
      <c r="BL56" s="759"/>
      <c r="BM56" s="759"/>
      <c r="BN56" s="759"/>
      <c r="BO56" s="759"/>
      <c r="BP56" s="759"/>
      <c r="BQ56" s="759"/>
      <c r="BR56" s="759"/>
      <c r="BS56" s="759"/>
      <c r="BT56" s="759"/>
      <c r="BU56" s="759"/>
      <c r="BV56" s="759"/>
      <c r="BW56" s="759"/>
      <c r="BX56" s="759"/>
      <c r="BY56" s="759"/>
      <c r="BZ56" s="759"/>
      <c r="CA56" s="812" t="s">
        <v>208</v>
      </c>
      <c r="CB56" s="812" t="s">
        <v>208</v>
      </c>
      <c r="CC56" s="759"/>
      <c r="CD56" s="759"/>
      <c r="CE56" s="759"/>
      <c r="CF56" s="759"/>
      <c r="CG56" s="812">
        <v>0</v>
      </c>
      <c r="CH56" s="812" t="s">
        <v>208</v>
      </c>
    </row>
    <row r="57" spans="1:86" s="1" customFormat="1" ht="19.5" customHeight="1" x14ac:dyDescent="0.25">
      <c r="A57" s="789" t="s">
        <v>53</v>
      </c>
      <c r="B57" s="860">
        <v>0</v>
      </c>
      <c r="C57" s="860">
        <v>0</v>
      </c>
      <c r="D57" s="922">
        <v>0</v>
      </c>
      <c r="E57" s="784"/>
      <c r="F57" s="814"/>
      <c r="G57" s="784"/>
      <c r="H57" s="791"/>
      <c r="I57" s="784"/>
      <c r="J57" s="791"/>
      <c r="K57" s="784"/>
      <c r="L57" s="791"/>
      <c r="M57" s="784"/>
      <c r="N57" s="791"/>
      <c r="O57" s="784"/>
      <c r="P57" s="791"/>
      <c r="Q57" s="784"/>
      <c r="R57" s="791"/>
      <c r="S57" s="784"/>
      <c r="T57" s="791"/>
      <c r="U57" s="784"/>
      <c r="V57" s="791"/>
      <c r="W57" s="784"/>
      <c r="X57" s="791"/>
      <c r="Y57" s="832"/>
      <c r="Z57" s="791"/>
      <c r="AA57" s="832"/>
      <c r="AB57" s="852"/>
      <c r="AC57" s="832"/>
      <c r="AD57" s="791"/>
      <c r="AE57" s="832"/>
      <c r="AF57" s="791"/>
      <c r="AG57" s="832"/>
      <c r="AH57" s="791"/>
      <c r="AI57" s="832"/>
      <c r="AJ57" s="791"/>
      <c r="AK57" s="832"/>
      <c r="AL57" s="791"/>
      <c r="AM57" s="832"/>
      <c r="AN57" s="791"/>
      <c r="AO57" s="785"/>
      <c r="AP57" s="852"/>
      <c r="AQ57" s="948"/>
      <c r="AR57" s="948"/>
      <c r="AS57" s="948"/>
      <c r="AT57" s="948"/>
      <c r="AU57" s="948"/>
      <c r="AV57" s="782" t="s">
        <v>120</v>
      </c>
      <c r="AW57" s="759"/>
      <c r="AX57" s="759"/>
      <c r="AY57" s="759"/>
      <c r="AZ57" s="759"/>
      <c r="BA57" s="759"/>
      <c r="BB57" s="759"/>
      <c r="BC57" s="759"/>
      <c r="BD57" s="759"/>
      <c r="BE57" s="759"/>
      <c r="BF57" s="759"/>
      <c r="BG57" s="759"/>
      <c r="BH57" s="759"/>
      <c r="BI57" s="759"/>
      <c r="BJ57" s="759"/>
      <c r="BK57" s="759"/>
      <c r="BL57" s="759"/>
      <c r="BM57" s="759"/>
      <c r="BN57" s="759"/>
      <c r="BO57" s="759"/>
      <c r="BP57" s="759"/>
      <c r="BQ57" s="759"/>
      <c r="BR57" s="759"/>
      <c r="BS57" s="759"/>
      <c r="BT57" s="759"/>
      <c r="BU57" s="759"/>
      <c r="BV57" s="759"/>
      <c r="BW57" s="759"/>
      <c r="BX57" s="759"/>
      <c r="BY57" s="759"/>
      <c r="BZ57" s="759"/>
      <c r="CA57" s="812" t="s">
        <v>208</v>
      </c>
      <c r="CB57" s="812" t="s">
        <v>208</v>
      </c>
      <c r="CC57" s="759"/>
      <c r="CD57" s="759"/>
      <c r="CE57" s="759"/>
      <c r="CF57" s="759"/>
      <c r="CG57" s="812">
        <v>0</v>
      </c>
      <c r="CH57" s="812" t="s">
        <v>208</v>
      </c>
    </row>
    <row r="58" spans="1:86" s="1" customFormat="1" ht="15" customHeight="1" x14ac:dyDescent="0.25">
      <c r="A58" s="789" t="s">
        <v>54</v>
      </c>
      <c r="B58" s="860">
        <v>0</v>
      </c>
      <c r="C58" s="860">
        <v>0</v>
      </c>
      <c r="D58" s="922">
        <v>0</v>
      </c>
      <c r="E58" s="784"/>
      <c r="F58" s="814"/>
      <c r="G58" s="784"/>
      <c r="H58" s="791"/>
      <c r="I58" s="784"/>
      <c r="J58" s="791"/>
      <c r="K58" s="784"/>
      <c r="L58" s="791"/>
      <c r="M58" s="784"/>
      <c r="N58" s="791"/>
      <c r="O58" s="784"/>
      <c r="P58" s="791"/>
      <c r="Q58" s="784"/>
      <c r="R58" s="791"/>
      <c r="S58" s="784"/>
      <c r="T58" s="791"/>
      <c r="U58" s="784"/>
      <c r="V58" s="791"/>
      <c r="W58" s="784"/>
      <c r="X58" s="791"/>
      <c r="Y58" s="832"/>
      <c r="Z58" s="791"/>
      <c r="AA58" s="832"/>
      <c r="AB58" s="852"/>
      <c r="AC58" s="832"/>
      <c r="AD58" s="791"/>
      <c r="AE58" s="832"/>
      <c r="AF58" s="791"/>
      <c r="AG58" s="832"/>
      <c r="AH58" s="791"/>
      <c r="AI58" s="832"/>
      <c r="AJ58" s="791"/>
      <c r="AK58" s="832"/>
      <c r="AL58" s="791"/>
      <c r="AM58" s="832"/>
      <c r="AN58" s="791"/>
      <c r="AO58" s="785"/>
      <c r="AP58" s="852"/>
      <c r="AQ58" s="948"/>
      <c r="AR58" s="948"/>
      <c r="AS58" s="948"/>
      <c r="AT58" s="948"/>
      <c r="AU58" s="948"/>
      <c r="AV58" s="782" t="s">
        <v>120</v>
      </c>
      <c r="AW58" s="759"/>
      <c r="AX58" s="759"/>
      <c r="AY58" s="759"/>
      <c r="AZ58" s="759"/>
      <c r="BA58" s="759"/>
      <c r="BB58" s="759"/>
      <c r="BC58" s="759"/>
      <c r="BD58" s="759"/>
      <c r="BE58" s="759"/>
      <c r="BF58" s="759"/>
      <c r="BG58" s="759"/>
      <c r="BH58" s="759"/>
      <c r="BI58" s="759"/>
      <c r="BJ58" s="759"/>
      <c r="BK58" s="759"/>
      <c r="BL58" s="759"/>
      <c r="BM58" s="759"/>
      <c r="BN58" s="759"/>
      <c r="BO58" s="759"/>
      <c r="BP58" s="759"/>
      <c r="BQ58" s="759"/>
      <c r="BR58" s="759"/>
      <c r="BS58" s="759"/>
      <c r="BT58" s="759"/>
      <c r="BU58" s="759"/>
      <c r="BV58" s="759"/>
      <c r="BW58" s="759"/>
      <c r="BX58" s="759"/>
      <c r="BY58" s="759"/>
      <c r="BZ58" s="759"/>
      <c r="CA58" s="812" t="s">
        <v>208</v>
      </c>
      <c r="CB58" s="812" t="s">
        <v>208</v>
      </c>
      <c r="CC58" s="759"/>
      <c r="CD58" s="759"/>
      <c r="CE58" s="759"/>
      <c r="CF58" s="759"/>
      <c r="CG58" s="812">
        <v>0</v>
      </c>
      <c r="CH58" s="812" t="s">
        <v>208</v>
      </c>
    </row>
    <row r="59" spans="1:86" s="1" customFormat="1" ht="15" customHeight="1" x14ac:dyDescent="0.25">
      <c r="A59" s="985" t="s">
        <v>55</v>
      </c>
      <c r="B59" s="960">
        <v>0</v>
      </c>
      <c r="C59" s="960">
        <v>0</v>
      </c>
      <c r="D59" s="986">
        <v>0</v>
      </c>
      <c r="E59" s="793"/>
      <c r="F59" s="795"/>
      <c r="G59" s="793"/>
      <c r="H59" s="777"/>
      <c r="I59" s="793"/>
      <c r="J59" s="777"/>
      <c r="K59" s="793"/>
      <c r="L59" s="777"/>
      <c r="M59" s="793"/>
      <c r="N59" s="777"/>
      <c r="O59" s="793"/>
      <c r="P59" s="777"/>
      <c r="Q59" s="793"/>
      <c r="R59" s="777"/>
      <c r="S59" s="793"/>
      <c r="T59" s="777"/>
      <c r="U59" s="793"/>
      <c r="V59" s="777"/>
      <c r="W59" s="793"/>
      <c r="X59" s="777"/>
      <c r="Y59" s="836"/>
      <c r="Z59" s="777"/>
      <c r="AA59" s="836"/>
      <c r="AB59" s="864"/>
      <c r="AC59" s="836"/>
      <c r="AD59" s="777"/>
      <c r="AE59" s="836"/>
      <c r="AF59" s="777"/>
      <c r="AG59" s="836"/>
      <c r="AH59" s="777"/>
      <c r="AI59" s="836"/>
      <c r="AJ59" s="777"/>
      <c r="AK59" s="836"/>
      <c r="AL59" s="777"/>
      <c r="AM59" s="836"/>
      <c r="AN59" s="777"/>
      <c r="AO59" s="862"/>
      <c r="AP59" s="864"/>
      <c r="AQ59" s="880"/>
      <c r="AR59" s="880"/>
      <c r="AS59" s="880"/>
      <c r="AT59" s="880"/>
      <c r="AU59" s="880"/>
      <c r="AV59" s="782" t="s">
        <v>120</v>
      </c>
      <c r="AW59" s="759"/>
      <c r="AX59" s="759"/>
      <c r="AY59" s="759"/>
      <c r="AZ59" s="759"/>
      <c r="BA59" s="759"/>
      <c r="BB59" s="759"/>
      <c r="BC59" s="759"/>
      <c r="BD59" s="759"/>
      <c r="BE59" s="759"/>
      <c r="BF59" s="759"/>
      <c r="BG59" s="759"/>
      <c r="BH59" s="759"/>
      <c r="BI59" s="759"/>
      <c r="BJ59" s="759"/>
      <c r="BK59" s="759"/>
      <c r="BL59" s="759"/>
      <c r="BM59" s="759"/>
      <c r="BN59" s="759"/>
      <c r="BO59" s="759"/>
      <c r="BP59" s="759"/>
      <c r="BQ59" s="759"/>
      <c r="BR59" s="759"/>
      <c r="BS59" s="759"/>
      <c r="BT59" s="759"/>
      <c r="BU59" s="759"/>
      <c r="BV59" s="759"/>
      <c r="BW59" s="759"/>
      <c r="BX59" s="759"/>
      <c r="BY59" s="759"/>
      <c r="BZ59" s="759"/>
      <c r="CA59" s="812" t="s">
        <v>208</v>
      </c>
      <c r="CB59" s="812" t="s">
        <v>208</v>
      </c>
      <c r="CC59" s="759"/>
      <c r="CD59" s="759"/>
      <c r="CE59" s="759"/>
      <c r="CF59" s="759"/>
      <c r="CG59" s="812">
        <v>0</v>
      </c>
      <c r="CH59" s="812" t="s">
        <v>208</v>
      </c>
    </row>
    <row r="60" spans="1:86" s="1" customFormat="1" ht="15" customHeight="1" x14ac:dyDescent="0.25">
      <c r="A60" s="987" t="s">
        <v>1</v>
      </c>
      <c r="B60" s="988">
        <v>0</v>
      </c>
      <c r="C60" s="945">
        <v>0</v>
      </c>
      <c r="D60" s="945">
        <v>0</v>
      </c>
      <c r="E60" s="989">
        <v>0</v>
      </c>
      <c r="F60" s="818">
        <v>0</v>
      </c>
      <c r="G60" s="989">
        <v>0</v>
      </c>
      <c r="H60" s="990">
        <v>0</v>
      </c>
      <c r="I60" s="989">
        <v>0</v>
      </c>
      <c r="J60" s="990">
        <v>0</v>
      </c>
      <c r="K60" s="989">
        <v>0</v>
      </c>
      <c r="L60" s="990">
        <v>0</v>
      </c>
      <c r="M60" s="989">
        <v>0</v>
      </c>
      <c r="N60" s="990">
        <v>0</v>
      </c>
      <c r="O60" s="989">
        <v>0</v>
      </c>
      <c r="P60" s="990">
        <v>0</v>
      </c>
      <c r="Q60" s="989">
        <v>0</v>
      </c>
      <c r="R60" s="990">
        <v>0</v>
      </c>
      <c r="S60" s="989">
        <v>0</v>
      </c>
      <c r="T60" s="990">
        <v>0</v>
      </c>
      <c r="U60" s="989">
        <v>0</v>
      </c>
      <c r="V60" s="990">
        <v>0</v>
      </c>
      <c r="W60" s="989">
        <v>0</v>
      </c>
      <c r="X60" s="990">
        <v>0</v>
      </c>
      <c r="Y60" s="869">
        <v>0</v>
      </c>
      <c r="Z60" s="990">
        <v>0</v>
      </c>
      <c r="AA60" s="863">
        <v>0</v>
      </c>
      <c r="AB60" s="991">
        <v>0</v>
      </c>
      <c r="AC60" s="869">
        <v>0</v>
      </c>
      <c r="AD60" s="990">
        <v>0</v>
      </c>
      <c r="AE60" s="869">
        <v>0</v>
      </c>
      <c r="AF60" s="990">
        <v>0</v>
      </c>
      <c r="AG60" s="869">
        <v>0</v>
      </c>
      <c r="AH60" s="990">
        <v>0</v>
      </c>
      <c r="AI60" s="869">
        <v>0</v>
      </c>
      <c r="AJ60" s="990">
        <v>0</v>
      </c>
      <c r="AK60" s="869">
        <v>0</v>
      </c>
      <c r="AL60" s="990">
        <v>0</v>
      </c>
      <c r="AM60" s="869">
        <v>0</v>
      </c>
      <c r="AN60" s="990">
        <v>0</v>
      </c>
      <c r="AO60" s="863">
        <v>0</v>
      </c>
      <c r="AP60" s="991">
        <v>0</v>
      </c>
      <c r="AQ60" s="868">
        <v>0</v>
      </c>
      <c r="AR60" s="868">
        <v>0</v>
      </c>
      <c r="AS60" s="868">
        <v>0</v>
      </c>
      <c r="AT60" s="868">
        <v>0</v>
      </c>
      <c r="AU60" s="868">
        <v>0</v>
      </c>
      <c r="AV60" s="782"/>
      <c r="AW60" s="759"/>
      <c r="AX60" s="759"/>
      <c r="AY60" s="759"/>
      <c r="AZ60" s="759"/>
      <c r="BA60" s="759"/>
      <c r="BB60" s="759"/>
      <c r="BC60" s="759"/>
      <c r="BD60" s="759"/>
      <c r="BE60" s="759"/>
      <c r="BF60" s="759"/>
      <c r="BG60" s="759"/>
      <c r="BH60" s="759"/>
      <c r="BI60" s="759"/>
      <c r="BJ60" s="759"/>
      <c r="BK60" s="759"/>
      <c r="BL60" s="759"/>
      <c r="BM60" s="759"/>
      <c r="BN60" s="759"/>
      <c r="BO60" s="759"/>
      <c r="BP60" s="759"/>
      <c r="BQ60" s="759"/>
      <c r="BR60" s="759"/>
      <c r="BS60" s="759"/>
      <c r="BT60" s="759"/>
      <c r="BU60" s="759"/>
      <c r="BV60" s="759"/>
      <c r="BW60" s="759"/>
      <c r="BX60" s="759"/>
      <c r="BY60" s="759"/>
      <c r="BZ60" s="759"/>
      <c r="CA60" s="759"/>
      <c r="CB60" s="759"/>
      <c r="CC60" s="759"/>
      <c r="CD60" s="759"/>
      <c r="CE60" s="759"/>
      <c r="CF60" s="759"/>
      <c r="CG60" s="759"/>
      <c r="CH60" s="759"/>
    </row>
    <row r="61" spans="1:86" s="1" customFormat="1" ht="15" customHeight="1" x14ac:dyDescent="0.25">
      <c r="A61" s="877" t="s">
        <v>121</v>
      </c>
      <c r="B61" s="827"/>
      <c r="C61" s="762"/>
      <c r="D61" s="762"/>
      <c r="E61" s="762"/>
      <c r="F61" s="762"/>
      <c r="G61" s="762"/>
      <c r="H61" s="762"/>
      <c r="I61" s="762"/>
      <c r="J61" s="762"/>
      <c r="K61" s="762"/>
      <c r="L61" s="759"/>
      <c r="M61" s="759"/>
      <c r="N61" s="759"/>
      <c r="O61" s="759"/>
      <c r="P61" s="759"/>
      <c r="Q61" s="759"/>
      <c r="R61" s="759"/>
      <c r="S61" s="759"/>
      <c r="T61" s="759"/>
      <c r="U61" s="759"/>
      <c r="V61" s="759"/>
      <c r="W61" s="759"/>
      <c r="X61" s="759"/>
      <c r="Y61" s="759"/>
      <c r="Z61" s="759"/>
      <c r="AA61" s="759"/>
      <c r="AB61" s="759"/>
      <c r="AC61" s="759"/>
      <c r="AD61" s="759"/>
      <c r="AE61" s="759"/>
      <c r="AF61" s="759"/>
      <c r="AG61" s="759"/>
      <c r="AH61" s="759"/>
      <c r="AI61" s="759"/>
      <c r="AJ61" s="759"/>
      <c r="AK61" s="759"/>
      <c r="AL61" s="759"/>
      <c r="AM61" s="759"/>
      <c r="AN61" s="759"/>
      <c r="AO61" s="759"/>
      <c r="AP61" s="759"/>
      <c r="AQ61" s="759"/>
      <c r="AR61" s="759"/>
      <c r="AS61" s="759"/>
      <c r="AT61" s="759"/>
      <c r="AU61" s="759"/>
      <c r="AV61" s="759"/>
      <c r="AW61" s="759"/>
      <c r="AX61" s="759"/>
      <c r="AY61" s="759"/>
      <c r="AZ61" s="759"/>
      <c r="BA61" s="759"/>
      <c r="BB61" s="759"/>
      <c r="BC61" s="759"/>
      <c r="BD61" s="759"/>
      <c r="BE61" s="759"/>
      <c r="BF61" s="759"/>
      <c r="BG61" s="759"/>
      <c r="BH61" s="759"/>
      <c r="BI61" s="759"/>
      <c r="BJ61" s="759"/>
      <c r="BK61" s="759"/>
      <c r="BL61" s="759"/>
      <c r="BM61" s="759"/>
      <c r="BN61" s="759"/>
      <c r="BO61" s="759"/>
      <c r="BP61" s="759"/>
      <c r="BQ61" s="759"/>
      <c r="BR61" s="759"/>
      <c r="BS61" s="759"/>
      <c r="BT61" s="759"/>
      <c r="BU61" s="759"/>
      <c r="BV61" s="759"/>
      <c r="BW61" s="759"/>
      <c r="BX61" s="759"/>
      <c r="BY61" s="759"/>
      <c r="BZ61" s="759"/>
      <c r="CA61" s="759"/>
      <c r="CB61" s="759"/>
      <c r="CC61" s="759"/>
      <c r="CD61" s="759"/>
      <c r="CE61" s="759"/>
      <c r="CF61" s="759"/>
      <c r="CG61" s="759"/>
      <c r="CH61" s="759"/>
    </row>
    <row r="62" spans="1:86" s="1" customFormat="1" ht="15" customHeight="1" x14ac:dyDescent="0.25">
      <c r="A62" s="779" t="s">
        <v>49</v>
      </c>
      <c r="B62" s="895" t="s">
        <v>50</v>
      </c>
      <c r="C62" s="873"/>
      <c r="D62" s="873"/>
      <c r="E62" s="873"/>
      <c r="F62" s="873"/>
      <c r="G62" s="873"/>
      <c r="H62" s="873"/>
      <c r="I62" s="873"/>
      <c r="J62" s="873"/>
      <c r="K62" s="873"/>
      <c r="L62" s="759"/>
      <c r="M62" s="759"/>
      <c r="N62" s="759"/>
      <c r="O62" s="759"/>
      <c r="P62" s="759"/>
      <c r="Q62" s="759"/>
      <c r="R62" s="759"/>
      <c r="S62" s="759"/>
      <c r="T62" s="759"/>
      <c r="U62" s="759"/>
      <c r="V62" s="759"/>
      <c r="W62" s="759"/>
      <c r="X62" s="759"/>
      <c r="Y62" s="759"/>
      <c r="Z62" s="759"/>
      <c r="AA62" s="759"/>
      <c r="AB62" s="759"/>
      <c r="AC62" s="759"/>
      <c r="AD62" s="759"/>
      <c r="AE62" s="759"/>
      <c r="AF62" s="759"/>
      <c r="AG62" s="759"/>
      <c r="AH62" s="759"/>
      <c r="AI62" s="759"/>
      <c r="AJ62" s="759"/>
      <c r="AK62" s="759"/>
      <c r="AL62" s="759"/>
      <c r="AM62" s="759"/>
      <c r="AN62" s="759"/>
      <c r="AO62" s="759"/>
      <c r="AP62" s="759"/>
      <c r="AQ62" s="759"/>
      <c r="AR62" s="759"/>
      <c r="AS62" s="759"/>
      <c r="AT62" s="759"/>
      <c r="AU62" s="759"/>
      <c r="AV62" s="759"/>
      <c r="AW62" s="759"/>
      <c r="AX62" s="759"/>
      <c r="AY62" s="759"/>
      <c r="AZ62" s="759"/>
      <c r="BA62" s="759"/>
      <c r="BB62" s="759"/>
      <c r="BC62" s="759"/>
      <c r="BD62" s="759"/>
      <c r="BE62" s="759"/>
      <c r="BF62" s="759"/>
      <c r="BG62" s="759"/>
      <c r="BH62" s="759"/>
      <c r="BI62" s="759"/>
      <c r="BJ62" s="759"/>
      <c r="BK62" s="759"/>
      <c r="BL62" s="759"/>
      <c r="BM62" s="759"/>
      <c r="BN62" s="759"/>
      <c r="BO62" s="759"/>
      <c r="BP62" s="759"/>
      <c r="BQ62" s="759"/>
      <c r="BR62" s="759"/>
      <c r="BS62" s="759"/>
      <c r="BT62" s="759"/>
      <c r="BU62" s="759"/>
      <c r="BV62" s="759"/>
      <c r="BW62" s="759"/>
      <c r="BX62" s="759"/>
      <c r="BY62" s="759"/>
      <c r="BZ62" s="759"/>
      <c r="CA62" s="759"/>
      <c r="CB62" s="759"/>
      <c r="CC62" s="759"/>
      <c r="CD62" s="759"/>
      <c r="CE62" s="759"/>
      <c r="CF62" s="759"/>
      <c r="CG62" s="759"/>
      <c r="CH62" s="759"/>
    </row>
    <row r="63" spans="1:86" s="1" customFormat="1" ht="41.25" customHeight="1" x14ac:dyDescent="0.25">
      <c r="A63" s="992" t="s">
        <v>52</v>
      </c>
      <c r="B63" s="769"/>
      <c r="C63" s="847"/>
      <c r="D63" s="873"/>
      <c r="E63" s="873"/>
      <c r="F63" s="873"/>
      <c r="G63" s="873"/>
      <c r="H63" s="873"/>
      <c r="I63" s="873"/>
      <c r="J63" s="873"/>
      <c r="K63" s="873"/>
      <c r="L63" s="759"/>
      <c r="M63" s="759"/>
      <c r="N63" s="759"/>
      <c r="O63" s="759"/>
      <c r="P63" s="759"/>
      <c r="Q63" s="759"/>
      <c r="R63" s="759"/>
      <c r="S63" s="759"/>
      <c r="T63" s="759"/>
      <c r="U63" s="759"/>
      <c r="V63" s="759"/>
      <c r="W63" s="759"/>
      <c r="X63" s="759"/>
      <c r="Y63" s="759"/>
      <c r="Z63" s="759"/>
      <c r="AA63" s="759"/>
      <c r="AB63" s="759"/>
      <c r="AC63" s="759"/>
      <c r="AD63" s="759"/>
      <c r="AE63" s="759"/>
      <c r="AF63" s="759"/>
      <c r="AG63" s="759"/>
      <c r="AH63" s="759"/>
      <c r="AI63" s="759"/>
      <c r="AJ63" s="759"/>
      <c r="AK63" s="759"/>
      <c r="AL63" s="759"/>
      <c r="AM63" s="759"/>
      <c r="AN63" s="759"/>
      <c r="AO63" s="759"/>
      <c r="AP63" s="759"/>
      <c r="AQ63" s="759"/>
      <c r="AR63" s="759"/>
      <c r="AS63" s="759"/>
      <c r="AT63" s="759"/>
      <c r="AU63" s="759"/>
      <c r="AV63" s="759"/>
      <c r="AW63" s="759"/>
      <c r="AX63" s="759"/>
      <c r="AY63" s="759"/>
      <c r="AZ63" s="759"/>
      <c r="BA63" s="759"/>
      <c r="BB63" s="759"/>
      <c r="BC63" s="759"/>
      <c r="BD63" s="759"/>
      <c r="BE63" s="759"/>
      <c r="BF63" s="759"/>
      <c r="BG63" s="759"/>
      <c r="BH63" s="759"/>
      <c r="BI63" s="759"/>
      <c r="BJ63" s="759"/>
      <c r="BK63" s="759"/>
      <c r="BL63" s="759"/>
      <c r="BM63" s="759"/>
      <c r="BN63" s="759"/>
      <c r="BO63" s="759"/>
      <c r="BP63" s="759"/>
      <c r="BQ63" s="759"/>
      <c r="BR63" s="759"/>
      <c r="BS63" s="759"/>
      <c r="BT63" s="759"/>
      <c r="BU63" s="759"/>
      <c r="BV63" s="759"/>
      <c r="BW63" s="759"/>
      <c r="BX63" s="759"/>
      <c r="BY63" s="759"/>
      <c r="BZ63" s="759"/>
      <c r="CA63" s="759"/>
      <c r="CB63" s="759"/>
      <c r="CC63" s="759"/>
      <c r="CD63" s="759"/>
      <c r="CE63" s="759"/>
      <c r="CF63" s="759"/>
      <c r="CG63" s="759"/>
      <c r="CH63" s="759"/>
    </row>
    <row r="64" spans="1:86" s="1" customFormat="1" ht="15" customHeight="1" x14ac:dyDescent="0.25">
      <c r="A64" s="789" t="s">
        <v>53</v>
      </c>
      <c r="B64" s="792"/>
      <c r="C64" s="847"/>
      <c r="D64" s="873"/>
      <c r="E64" s="873"/>
      <c r="F64" s="873"/>
      <c r="G64" s="873"/>
      <c r="H64" s="873"/>
      <c r="I64" s="873"/>
      <c r="J64" s="873"/>
      <c r="K64" s="873"/>
      <c r="L64" s="759"/>
      <c r="M64" s="759"/>
      <c r="N64" s="759"/>
      <c r="O64" s="759"/>
      <c r="P64" s="759"/>
      <c r="Q64" s="759"/>
      <c r="R64" s="759"/>
      <c r="S64" s="759"/>
      <c r="T64" s="759"/>
      <c r="U64" s="759"/>
      <c r="V64" s="759"/>
      <c r="W64" s="759"/>
      <c r="X64" s="759"/>
      <c r="Y64" s="759"/>
      <c r="Z64" s="759"/>
      <c r="AA64" s="759"/>
      <c r="AB64" s="759"/>
      <c r="AC64" s="759"/>
      <c r="AD64" s="759"/>
      <c r="AE64" s="759"/>
      <c r="AF64" s="759"/>
      <c r="AG64" s="759"/>
      <c r="AH64" s="759"/>
      <c r="AI64" s="759"/>
      <c r="AJ64" s="759"/>
      <c r="AK64" s="759"/>
      <c r="AL64" s="759"/>
      <c r="AM64" s="759"/>
      <c r="AN64" s="759"/>
      <c r="AO64" s="759"/>
      <c r="AP64" s="759"/>
      <c r="AQ64" s="759"/>
      <c r="AR64" s="759"/>
      <c r="AS64" s="759"/>
      <c r="AT64" s="759"/>
      <c r="AU64" s="759"/>
      <c r="AV64" s="759"/>
      <c r="AW64" s="759"/>
      <c r="AX64" s="759"/>
      <c r="AY64" s="759"/>
      <c r="AZ64" s="759"/>
      <c r="BA64" s="759"/>
      <c r="BB64" s="759"/>
      <c r="BC64" s="759"/>
      <c r="BD64" s="759"/>
      <c r="BE64" s="759"/>
      <c r="BF64" s="759"/>
      <c r="BG64" s="759"/>
      <c r="BH64" s="759"/>
      <c r="BI64" s="759"/>
      <c r="BJ64" s="759"/>
      <c r="BK64" s="759"/>
      <c r="BL64" s="759"/>
      <c r="BM64" s="759"/>
      <c r="BN64" s="759"/>
      <c r="BO64" s="759"/>
      <c r="BP64" s="759"/>
      <c r="BQ64" s="759"/>
      <c r="BR64" s="759"/>
      <c r="BS64" s="759"/>
      <c r="BT64" s="759"/>
      <c r="BU64" s="759"/>
      <c r="BV64" s="759"/>
      <c r="BW64" s="759"/>
      <c r="BX64" s="759"/>
      <c r="BY64" s="759"/>
      <c r="BZ64" s="759"/>
      <c r="CA64" s="759"/>
      <c r="CB64" s="759"/>
      <c r="CC64" s="759"/>
      <c r="CD64" s="759"/>
      <c r="CE64" s="759"/>
      <c r="CF64" s="759"/>
      <c r="CG64" s="759"/>
      <c r="CH64" s="759"/>
    </row>
    <row r="65" spans="1:81" s="1" customFormat="1" ht="15" customHeight="1" x14ac:dyDescent="0.2">
      <c r="A65" s="789" t="s">
        <v>54</v>
      </c>
      <c r="B65" s="792"/>
      <c r="C65" s="847"/>
      <c r="D65" s="873"/>
      <c r="E65" s="873"/>
      <c r="F65" s="873"/>
      <c r="G65" s="873"/>
      <c r="H65" s="873"/>
      <c r="I65" s="873"/>
      <c r="J65" s="873"/>
      <c r="K65" s="873"/>
      <c r="L65" s="365"/>
      <c r="M65" s="365"/>
      <c r="N65" s="365"/>
      <c r="O65" s="365"/>
      <c r="P65" s="365"/>
      <c r="Q65" s="365"/>
      <c r="R65" s="365"/>
      <c r="S65" s="365"/>
      <c r="T65" s="365"/>
      <c r="U65" s="365"/>
      <c r="V65" s="365"/>
      <c r="W65" s="365"/>
      <c r="X65" s="365"/>
      <c r="Y65" s="365"/>
      <c r="Z65" s="365"/>
      <c r="AA65" s="365"/>
      <c r="AB65" s="365"/>
      <c r="AC65" s="365"/>
      <c r="AD65" s="365"/>
      <c r="AE65" s="365"/>
      <c r="AF65" s="365"/>
      <c r="AG65" s="365"/>
      <c r="AH65" s="365"/>
      <c r="AI65" s="365"/>
      <c r="AJ65" s="365"/>
      <c r="AK65" s="365"/>
      <c r="AL65" s="365"/>
      <c r="AM65" s="365"/>
      <c r="AN65" s="365"/>
      <c r="AO65" s="365"/>
      <c r="AP65" s="365"/>
      <c r="AQ65" s="365"/>
      <c r="AR65" s="365"/>
      <c r="AS65" s="365"/>
      <c r="AT65" s="365"/>
      <c r="AU65" s="365"/>
      <c r="AV65" s="365"/>
      <c r="AW65" s="365"/>
      <c r="AX65" s="365"/>
      <c r="AY65" s="365"/>
      <c r="AZ65" s="365"/>
      <c r="BA65" s="365"/>
      <c r="BB65" s="365"/>
      <c r="BC65" s="365"/>
      <c r="BD65" s="365"/>
      <c r="BE65" s="365"/>
      <c r="BF65" s="365"/>
      <c r="BG65" s="365"/>
      <c r="BH65" s="365"/>
      <c r="BI65" s="365"/>
      <c r="BJ65" s="365"/>
      <c r="BK65" s="365"/>
      <c r="BL65" s="365"/>
      <c r="BM65" s="365"/>
      <c r="BN65" s="365"/>
      <c r="BO65" s="365"/>
      <c r="BP65" s="365"/>
      <c r="BQ65" s="365"/>
      <c r="BR65" s="365"/>
      <c r="BS65" s="365"/>
      <c r="BT65" s="365"/>
      <c r="BU65" s="365"/>
      <c r="BV65" s="365"/>
      <c r="BW65" s="365"/>
      <c r="BX65" s="365"/>
      <c r="BY65" s="366"/>
      <c r="BZ65" s="366"/>
      <c r="CA65" s="366"/>
      <c r="CB65" s="366"/>
    </row>
    <row r="66" spans="1:81" s="1" customFormat="1" ht="15" customHeight="1" x14ac:dyDescent="0.2">
      <c r="A66" s="985" t="s">
        <v>55</v>
      </c>
      <c r="B66" s="767"/>
      <c r="C66" s="847"/>
      <c r="D66" s="873"/>
      <c r="E66" s="873"/>
      <c r="F66" s="873"/>
      <c r="G66" s="873"/>
      <c r="H66" s="873"/>
      <c r="I66" s="873"/>
      <c r="J66" s="873"/>
      <c r="K66" s="873"/>
      <c r="L66" s="365"/>
      <c r="M66" s="365"/>
      <c r="N66" s="365"/>
      <c r="O66" s="365"/>
      <c r="P66" s="365"/>
      <c r="Q66" s="365"/>
      <c r="R66" s="365"/>
      <c r="S66" s="365"/>
      <c r="T66" s="365"/>
      <c r="U66" s="365"/>
      <c r="V66" s="365"/>
      <c r="W66" s="365"/>
      <c r="X66" s="365"/>
      <c r="Y66" s="365"/>
      <c r="Z66" s="365"/>
      <c r="AA66" s="365"/>
      <c r="AB66" s="365"/>
      <c r="AC66" s="365"/>
      <c r="AD66" s="365"/>
      <c r="AE66" s="365"/>
      <c r="AF66" s="365"/>
      <c r="AG66" s="365"/>
      <c r="AH66" s="365"/>
      <c r="AI66" s="365"/>
      <c r="AJ66" s="365"/>
      <c r="AK66" s="365"/>
      <c r="AL66" s="365"/>
      <c r="AM66" s="365"/>
      <c r="AN66" s="365"/>
      <c r="AO66" s="365"/>
      <c r="AP66" s="365"/>
      <c r="AQ66" s="365"/>
      <c r="AR66" s="365"/>
      <c r="AS66" s="365"/>
      <c r="AT66" s="365"/>
      <c r="AU66" s="365"/>
      <c r="AV66" s="365"/>
      <c r="AW66" s="365"/>
      <c r="AX66" s="365"/>
      <c r="AY66" s="365"/>
      <c r="AZ66" s="365"/>
      <c r="BA66" s="365"/>
      <c r="BB66" s="365"/>
      <c r="BC66" s="365"/>
      <c r="BD66" s="365"/>
      <c r="BE66" s="365"/>
      <c r="BF66" s="365"/>
      <c r="BG66" s="365"/>
      <c r="BH66" s="365"/>
      <c r="BI66" s="365"/>
      <c r="BJ66" s="365"/>
      <c r="BK66" s="365"/>
      <c r="BL66" s="365"/>
      <c r="BM66" s="365"/>
      <c r="BN66" s="365"/>
      <c r="BO66" s="365"/>
      <c r="BP66" s="365"/>
      <c r="BQ66" s="365"/>
      <c r="BR66" s="365"/>
      <c r="BS66" s="365"/>
      <c r="BT66" s="365"/>
      <c r="BU66" s="365"/>
      <c r="BV66" s="365"/>
      <c r="BW66" s="365"/>
      <c r="BX66" s="365"/>
      <c r="BY66" s="366"/>
      <c r="BZ66" s="366"/>
      <c r="CA66" s="366"/>
      <c r="CB66" s="366"/>
    </row>
    <row r="67" spans="1:81" s="1" customFormat="1" ht="15" customHeight="1" x14ac:dyDescent="0.2">
      <c r="A67" s="987" t="s">
        <v>1</v>
      </c>
      <c r="B67" s="893">
        <v>0</v>
      </c>
      <c r="C67" s="847"/>
      <c r="D67" s="873"/>
      <c r="E67" s="873"/>
      <c r="F67" s="873"/>
      <c r="G67" s="873"/>
      <c r="H67" s="873"/>
      <c r="I67" s="873"/>
      <c r="J67" s="873"/>
      <c r="K67" s="873"/>
      <c r="L67" s="365"/>
      <c r="M67" s="365"/>
      <c r="N67" s="365"/>
      <c r="O67" s="365"/>
      <c r="P67" s="365"/>
      <c r="Q67" s="365"/>
      <c r="R67" s="365"/>
      <c r="S67" s="365"/>
      <c r="T67" s="365"/>
      <c r="U67" s="365"/>
      <c r="V67" s="365"/>
      <c r="W67" s="365"/>
      <c r="X67" s="365"/>
      <c r="Y67" s="365"/>
      <c r="Z67" s="365"/>
      <c r="AA67" s="365"/>
      <c r="AB67" s="365"/>
      <c r="AC67" s="365"/>
      <c r="AD67" s="365"/>
      <c r="AE67" s="365"/>
      <c r="AF67" s="365"/>
      <c r="AG67" s="365"/>
      <c r="AH67" s="365"/>
      <c r="AI67" s="365"/>
      <c r="AJ67" s="365"/>
      <c r="AK67" s="365"/>
      <c r="AL67" s="365"/>
      <c r="AM67" s="365"/>
      <c r="AN67" s="365"/>
      <c r="AO67" s="365"/>
      <c r="AP67" s="365"/>
      <c r="AQ67" s="365"/>
      <c r="AR67" s="365"/>
      <c r="AS67" s="365"/>
      <c r="AT67" s="365"/>
      <c r="AU67" s="365"/>
      <c r="AV67" s="365"/>
      <c r="AW67" s="365"/>
      <c r="AX67" s="365"/>
      <c r="AY67" s="365"/>
      <c r="AZ67" s="365"/>
      <c r="BA67" s="365"/>
      <c r="BB67" s="365"/>
      <c r="BC67" s="365"/>
      <c r="BD67" s="365"/>
      <c r="BE67" s="365"/>
      <c r="BF67" s="365"/>
      <c r="BG67" s="365"/>
      <c r="BH67" s="365"/>
      <c r="BI67" s="365"/>
      <c r="BJ67" s="365"/>
      <c r="BK67" s="365"/>
      <c r="BL67" s="365"/>
      <c r="BM67" s="365"/>
      <c r="BN67" s="365"/>
      <c r="BO67" s="365"/>
      <c r="BP67" s="365"/>
      <c r="BQ67" s="365"/>
      <c r="BR67" s="365"/>
      <c r="BS67" s="365"/>
      <c r="BT67" s="365"/>
      <c r="BU67" s="365"/>
      <c r="BV67" s="365"/>
      <c r="BW67" s="365"/>
      <c r="BX67" s="365"/>
      <c r="BY67" s="366"/>
      <c r="BZ67" s="366"/>
      <c r="CA67" s="366"/>
      <c r="CB67" s="366"/>
    </row>
    <row r="68" spans="1:81" s="1" customFormat="1" ht="15" customHeight="1" x14ac:dyDescent="0.2">
      <c r="A68" s="877" t="s">
        <v>122</v>
      </c>
      <c r="B68" s="877"/>
      <c r="C68" s="873"/>
      <c r="D68" s="873"/>
      <c r="E68" s="873"/>
      <c r="F68" s="873"/>
      <c r="G68" s="873"/>
      <c r="H68" s="873"/>
      <c r="I68" s="873"/>
      <c r="J68" s="873"/>
      <c r="K68" s="873"/>
      <c r="L68" s="365"/>
      <c r="M68" s="365"/>
      <c r="N68" s="365"/>
      <c r="O68" s="365"/>
      <c r="P68" s="365"/>
      <c r="Q68" s="365"/>
      <c r="R68" s="365"/>
      <c r="S68" s="365"/>
      <c r="T68" s="365"/>
      <c r="U68" s="365"/>
      <c r="V68" s="365"/>
      <c r="W68" s="365"/>
      <c r="X68" s="365"/>
      <c r="Y68" s="365"/>
      <c r="Z68" s="365"/>
      <c r="AA68" s="365"/>
      <c r="AB68" s="365"/>
      <c r="AC68" s="365"/>
      <c r="AD68" s="365"/>
      <c r="AE68" s="365"/>
      <c r="AF68" s="365"/>
      <c r="AG68" s="365"/>
      <c r="AH68" s="365"/>
      <c r="AI68" s="365"/>
      <c r="AJ68" s="365"/>
      <c r="AK68" s="365"/>
      <c r="AL68" s="365"/>
      <c r="AM68" s="365"/>
      <c r="AN68" s="365"/>
      <c r="AO68" s="365"/>
      <c r="AP68" s="365"/>
      <c r="AQ68" s="365"/>
      <c r="AR68" s="365"/>
      <c r="AS68" s="365"/>
      <c r="AT68" s="365"/>
      <c r="AU68" s="365"/>
      <c r="AV68" s="365"/>
      <c r="AW68" s="365"/>
      <c r="AX68" s="365"/>
      <c r="AY68" s="365"/>
      <c r="AZ68" s="365"/>
      <c r="BA68" s="365"/>
      <c r="BB68" s="365"/>
      <c r="BC68" s="365"/>
      <c r="BD68" s="365"/>
      <c r="BE68" s="365"/>
      <c r="BF68" s="365"/>
      <c r="BG68" s="365"/>
      <c r="BH68" s="365"/>
      <c r="BI68" s="365"/>
      <c r="BJ68" s="365"/>
      <c r="BK68" s="365"/>
      <c r="BL68" s="365"/>
      <c r="BM68" s="365"/>
      <c r="BN68" s="365"/>
      <c r="BO68" s="365"/>
      <c r="BP68" s="365"/>
      <c r="BQ68" s="365"/>
      <c r="BR68" s="365"/>
      <c r="BS68" s="365"/>
      <c r="BT68" s="365"/>
      <c r="BU68" s="365"/>
      <c r="BV68" s="365"/>
      <c r="BW68" s="365"/>
      <c r="BX68" s="365"/>
      <c r="BY68" s="366"/>
      <c r="BZ68" s="366"/>
      <c r="CA68" s="366"/>
      <c r="CB68" s="366"/>
    </row>
    <row r="69" spans="1:81" s="1" customFormat="1" ht="15" customHeight="1" x14ac:dyDescent="0.2">
      <c r="A69" s="779" t="s">
        <v>49</v>
      </c>
      <c r="B69" s="895" t="s">
        <v>50</v>
      </c>
      <c r="C69" s="873"/>
      <c r="D69" s="873"/>
      <c r="E69" s="873"/>
      <c r="F69" s="873"/>
      <c r="G69" s="873"/>
      <c r="H69" s="873"/>
      <c r="I69" s="873"/>
      <c r="J69" s="873"/>
      <c r="K69" s="873"/>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5"/>
      <c r="AL69" s="365"/>
      <c r="AM69" s="365"/>
      <c r="AN69" s="365"/>
      <c r="AO69" s="365"/>
      <c r="AP69" s="365"/>
      <c r="AQ69" s="365"/>
      <c r="AR69" s="365"/>
      <c r="AS69" s="365"/>
      <c r="AT69" s="365"/>
      <c r="AU69" s="365"/>
      <c r="AV69" s="365"/>
      <c r="AW69" s="365"/>
      <c r="AX69" s="365"/>
      <c r="AY69" s="365"/>
      <c r="AZ69" s="365"/>
      <c r="BA69" s="365"/>
      <c r="BB69" s="365"/>
      <c r="BC69" s="365"/>
      <c r="BD69" s="365"/>
      <c r="BE69" s="365"/>
      <c r="BF69" s="365"/>
      <c r="BG69" s="365"/>
      <c r="BH69" s="365"/>
      <c r="BI69" s="365"/>
      <c r="BJ69" s="365"/>
      <c r="BK69" s="365"/>
      <c r="BL69" s="365"/>
      <c r="BM69" s="365"/>
      <c r="BN69" s="365"/>
      <c r="BO69" s="365"/>
      <c r="BP69" s="365"/>
      <c r="BQ69" s="365"/>
      <c r="BR69" s="365"/>
      <c r="BS69" s="365"/>
      <c r="BT69" s="365"/>
      <c r="BU69" s="365"/>
      <c r="BV69" s="365"/>
      <c r="BW69" s="365"/>
      <c r="BX69" s="365"/>
      <c r="BY69" s="366"/>
      <c r="BZ69" s="366"/>
      <c r="CA69" s="366"/>
      <c r="CB69" s="366"/>
    </row>
    <row r="70" spans="1:81" s="49" customFormat="1" ht="45" customHeight="1" x14ac:dyDescent="0.2">
      <c r="A70" s="992" t="s">
        <v>52</v>
      </c>
      <c r="B70" s="769"/>
      <c r="C70" s="847"/>
      <c r="D70" s="873"/>
      <c r="E70" s="873"/>
      <c r="F70" s="873"/>
      <c r="G70" s="873"/>
      <c r="H70" s="873"/>
      <c r="I70" s="873"/>
      <c r="J70" s="873"/>
      <c r="K70" s="873"/>
      <c r="L70" s="365"/>
      <c r="M70" s="365"/>
      <c r="N70" s="365"/>
      <c r="O70" s="365"/>
      <c r="P70" s="365"/>
      <c r="Q70" s="365"/>
      <c r="R70" s="365"/>
      <c r="S70" s="365"/>
      <c r="T70" s="365"/>
      <c r="U70" s="365"/>
      <c r="V70" s="365"/>
      <c r="W70" s="365"/>
      <c r="X70" s="365"/>
      <c r="Y70" s="365"/>
      <c r="Z70" s="365"/>
      <c r="AA70" s="365"/>
      <c r="AB70" s="365"/>
      <c r="AC70" s="365"/>
      <c r="AD70" s="365"/>
      <c r="AE70" s="365"/>
      <c r="AF70" s="365"/>
      <c r="AG70" s="365"/>
      <c r="AH70" s="365"/>
      <c r="AI70" s="365"/>
      <c r="AJ70" s="365"/>
      <c r="AK70" s="365"/>
      <c r="AL70" s="365"/>
      <c r="AM70" s="365"/>
      <c r="AN70" s="365"/>
      <c r="AO70" s="365"/>
      <c r="AP70" s="365"/>
      <c r="AQ70" s="365"/>
      <c r="AR70" s="365"/>
      <c r="AS70" s="365"/>
      <c r="AT70" s="365"/>
      <c r="AU70" s="365"/>
      <c r="AV70" s="365"/>
      <c r="AW70" s="365"/>
      <c r="AX70" s="365"/>
      <c r="AY70" s="365"/>
      <c r="AZ70" s="365"/>
      <c r="BA70" s="365"/>
      <c r="BB70" s="365"/>
      <c r="BC70" s="365"/>
      <c r="BD70" s="365"/>
      <c r="BE70" s="365"/>
      <c r="BF70" s="365"/>
      <c r="BG70" s="365"/>
      <c r="BH70" s="365"/>
      <c r="BI70" s="365"/>
      <c r="BJ70" s="365"/>
      <c r="BK70" s="365"/>
      <c r="BL70" s="365"/>
      <c r="BM70" s="365"/>
      <c r="BN70" s="365"/>
      <c r="BO70" s="365"/>
      <c r="BP70" s="365"/>
      <c r="BQ70" s="365"/>
      <c r="BR70" s="365"/>
      <c r="BS70" s="365"/>
      <c r="BT70" s="365"/>
      <c r="BU70" s="365"/>
      <c r="BV70" s="365"/>
      <c r="BW70" s="365"/>
      <c r="BX70" s="365"/>
      <c r="BY70" s="366"/>
      <c r="BZ70" s="366"/>
      <c r="CA70" s="366"/>
      <c r="CB70" s="366"/>
      <c r="CC70" s="62"/>
    </row>
    <row r="71" spans="1:81" s="49" customFormat="1" ht="39.75" customHeight="1" x14ac:dyDescent="0.2">
      <c r="A71" s="789" t="s">
        <v>53</v>
      </c>
      <c r="B71" s="792"/>
      <c r="C71" s="847"/>
      <c r="D71" s="873"/>
      <c r="E71" s="873"/>
      <c r="F71" s="873"/>
      <c r="G71" s="873"/>
      <c r="H71" s="873"/>
      <c r="I71" s="873"/>
      <c r="J71" s="873"/>
      <c r="K71" s="873"/>
      <c r="L71" s="365"/>
      <c r="M71" s="365"/>
      <c r="N71" s="365"/>
      <c r="O71" s="365"/>
      <c r="P71" s="365"/>
      <c r="Q71" s="365"/>
      <c r="R71" s="365"/>
      <c r="S71" s="365"/>
      <c r="T71" s="365"/>
      <c r="U71" s="365"/>
      <c r="V71" s="365"/>
      <c r="W71" s="365"/>
      <c r="X71" s="365"/>
      <c r="Y71" s="365"/>
      <c r="Z71" s="365"/>
      <c r="AA71" s="365"/>
      <c r="AB71" s="365"/>
      <c r="AC71" s="365"/>
      <c r="AD71" s="365"/>
      <c r="AE71" s="365"/>
      <c r="AF71" s="365"/>
      <c r="AG71" s="365"/>
      <c r="AH71" s="365"/>
      <c r="AI71" s="365"/>
      <c r="AJ71" s="365"/>
      <c r="AK71" s="365"/>
      <c r="AL71" s="365"/>
      <c r="AM71" s="365"/>
      <c r="AN71" s="365"/>
      <c r="AO71" s="365"/>
      <c r="AP71" s="365"/>
      <c r="AQ71" s="365"/>
      <c r="AR71" s="365"/>
      <c r="AS71" s="365"/>
      <c r="AT71" s="365"/>
      <c r="AU71" s="365"/>
      <c r="AV71" s="365"/>
      <c r="AW71" s="365"/>
      <c r="AX71" s="365"/>
      <c r="AY71" s="365"/>
      <c r="AZ71" s="365"/>
      <c r="BA71" s="365"/>
      <c r="BB71" s="365"/>
      <c r="BC71" s="365"/>
      <c r="BD71" s="365"/>
      <c r="BE71" s="365"/>
      <c r="BF71" s="365"/>
      <c r="BG71" s="365"/>
      <c r="BH71" s="365"/>
      <c r="BI71" s="365"/>
      <c r="BJ71" s="365"/>
      <c r="BK71" s="365"/>
      <c r="BL71" s="365"/>
      <c r="BM71" s="365"/>
      <c r="BN71" s="365"/>
      <c r="BO71" s="365"/>
      <c r="BP71" s="365"/>
      <c r="BQ71" s="365"/>
      <c r="BR71" s="365"/>
      <c r="BS71" s="365"/>
      <c r="BT71" s="365"/>
      <c r="BU71" s="365"/>
      <c r="BV71" s="365"/>
      <c r="BW71" s="365"/>
      <c r="BX71" s="365"/>
      <c r="BY71" s="366"/>
      <c r="BZ71" s="366"/>
      <c r="CA71" s="366"/>
      <c r="CB71" s="366"/>
      <c r="CC71" s="62"/>
    </row>
    <row r="72" spans="1:81" s="49" customFormat="1" ht="17.25" customHeight="1" x14ac:dyDescent="0.2">
      <c r="A72" s="789" t="s">
        <v>54</v>
      </c>
      <c r="B72" s="792"/>
      <c r="C72" s="847"/>
      <c r="D72" s="873"/>
      <c r="E72" s="873"/>
      <c r="F72" s="873"/>
      <c r="G72" s="873"/>
      <c r="H72" s="873"/>
      <c r="I72" s="873"/>
      <c r="J72" s="873"/>
      <c r="K72" s="873"/>
      <c r="L72" s="365"/>
      <c r="M72" s="365"/>
      <c r="N72" s="365"/>
      <c r="O72" s="365"/>
      <c r="P72" s="365"/>
      <c r="Q72" s="365"/>
      <c r="R72" s="365"/>
      <c r="S72" s="365"/>
      <c r="T72" s="365"/>
      <c r="U72" s="365"/>
      <c r="V72" s="365"/>
      <c r="W72" s="365"/>
      <c r="X72" s="365"/>
      <c r="Y72" s="365"/>
      <c r="Z72" s="365"/>
      <c r="AA72" s="365"/>
      <c r="AB72" s="365"/>
      <c r="AC72" s="365"/>
      <c r="AD72" s="365"/>
      <c r="AE72" s="365"/>
      <c r="AF72" s="365"/>
      <c r="AG72" s="365"/>
      <c r="AH72" s="365"/>
      <c r="AI72" s="365"/>
      <c r="AJ72" s="365"/>
      <c r="AK72" s="365"/>
      <c r="AL72" s="365"/>
      <c r="AM72" s="365"/>
      <c r="AN72" s="365"/>
      <c r="AO72" s="365"/>
      <c r="AP72" s="365"/>
      <c r="AQ72" s="365"/>
      <c r="AR72" s="365"/>
      <c r="AS72" s="365"/>
      <c r="AT72" s="365"/>
      <c r="AU72" s="365"/>
      <c r="AV72" s="365"/>
      <c r="AW72" s="365"/>
      <c r="AX72" s="365"/>
      <c r="AY72" s="365"/>
      <c r="AZ72" s="365"/>
      <c r="BA72" s="365"/>
      <c r="BB72" s="365"/>
      <c r="BC72" s="365"/>
      <c r="BD72" s="365"/>
      <c r="BE72" s="365"/>
      <c r="BF72" s="365"/>
      <c r="BG72" s="365"/>
      <c r="BH72" s="365"/>
      <c r="BI72" s="365"/>
      <c r="BJ72" s="365"/>
      <c r="BK72" s="365"/>
      <c r="BL72" s="365"/>
      <c r="BM72" s="365"/>
      <c r="BN72" s="365"/>
      <c r="BO72" s="365"/>
      <c r="BP72" s="365"/>
      <c r="BQ72" s="365"/>
      <c r="BR72" s="365"/>
      <c r="BS72" s="365"/>
      <c r="BT72" s="365"/>
      <c r="BU72" s="365"/>
      <c r="BV72" s="365"/>
      <c r="BW72" s="365"/>
      <c r="BX72" s="365"/>
      <c r="BY72" s="366"/>
      <c r="BZ72" s="366"/>
      <c r="CA72" s="366"/>
      <c r="CB72" s="366"/>
      <c r="CC72" s="62"/>
    </row>
    <row r="73" spans="1:81" s="49" customFormat="1" ht="15" customHeight="1" x14ac:dyDescent="0.2">
      <c r="A73" s="985" t="s">
        <v>55</v>
      </c>
      <c r="B73" s="767"/>
      <c r="C73" s="847"/>
      <c r="D73" s="873"/>
      <c r="E73" s="873"/>
      <c r="F73" s="873"/>
      <c r="G73" s="873"/>
      <c r="H73" s="873"/>
      <c r="I73" s="873"/>
      <c r="J73" s="873"/>
      <c r="K73" s="873"/>
      <c r="L73" s="365"/>
      <c r="M73" s="365"/>
      <c r="N73" s="365"/>
      <c r="O73" s="365"/>
      <c r="P73" s="365"/>
      <c r="Q73" s="365"/>
      <c r="R73" s="365"/>
      <c r="S73" s="365"/>
      <c r="T73" s="365"/>
      <c r="U73" s="365"/>
      <c r="V73" s="365"/>
      <c r="W73" s="365"/>
      <c r="X73" s="365"/>
      <c r="Y73" s="365"/>
      <c r="Z73" s="365"/>
      <c r="AA73" s="365"/>
      <c r="AB73" s="365"/>
      <c r="AC73" s="365"/>
      <c r="AD73" s="365"/>
      <c r="AE73" s="365"/>
      <c r="AF73" s="365"/>
      <c r="AG73" s="365"/>
      <c r="AH73" s="365"/>
      <c r="AI73" s="365"/>
      <c r="AJ73" s="365"/>
      <c r="AK73" s="365"/>
      <c r="AL73" s="365"/>
      <c r="AM73" s="365"/>
      <c r="AN73" s="365"/>
      <c r="AO73" s="365"/>
      <c r="AP73" s="365"/>
      <c r="AQ73" s="365"/>
      <c r="AR73" s="365"/>
      <c r="AS73" s="365"/>
      <c r="AT73" s="365"/>
      <c r="AU73" s="365"/>
      <c r="AV73" s="365"/>
      <c r="AW73" s="365"/>
      <c r="AX73" s="365"/>
      <c r="AY73" s="365"/>
      <c r="AZ73" s="365"/>
      <c r="BA73" s="365"/>
      <c r="BB73" s="365"/>
      <c r="BC73" s="365"/>
      <c r="BD73" s="365"/>
      <c r="BE73" s="365"/>
      <c r="BF73" s="365"/>
      <c r="BG73" s="365"/>
      <c r="BH73" s="365"/>
      <c r="BI73" s="365"/>
      <c r="BJ73" s="365"/>
      <c r="BK73" s="365"/>
      <c r="BL73" s="365"/>
      <c r="BM73" s="365"/>
      <c r="BN73" s="365"/>
      <c r="BO73" s="365"/>
      <c r="BP73" s="365"/>
      <c r="BQ73" s="365"/>
      <c r="BR73" s="365"/>
      <c r="BS73" s="365"/>
      <c r="BT73" s="365"/>
      <c r="BU73" s="365"/>
      <c r="BV73" s="365"/>
      <c r="BW73" s="365"/>
      <c r="BX73" s="365"/>
      <c r="BY73" s="366"/>
      <c r="BZ73" s="366"/>
      <c r="CA73" s="366"/>
      <c r="CB73" s="366"/>
      <c r="CC73" s="62"/>
    </row>
    <row r="74" spans="1:81" s="49" customFormat="1" ht="15" customHeight="1" x14ac:dyDescent="0.2">
      <c r="A74" s="987" t="s">
        <v>1</v>
      </c>
      <c r="B74" s="893">
        <v>0</v>
      </c>
      <c r="C74" s="847"/>
      <c r="D74" s="873"/>
      <c r="E74" s="873"/>
      <c r="F74" s="873"/>
      <c r="G74" s="873"/>
      <c r="H74" s="873"/>
      <c r="I74" s="873"/>
      <c r="J74" s="873"/>
      <c r="K74" s="873"/>
      <c r="L74" s="365"/>
      <c r="M74" s="365"/>
      <c r="N74" s="365"/>
      <c r="O74" s="365"/>
      <c r="P74" s="365"/>
      <c r="Q74" s="365"/>
      <c r="R74" s="365"/>
      <c r="S74" s="365"/>
      <c r="T74" s="365"/>
      <c r="U74" s="365"/>
      <c r="V74" s="365"/>
      <c r="W74" s="365"/>
      <c r="X74" s="365"/>
      <c r="Y74" s="365"/>
      <c r="Z74" s="365"/>
      <c r="AA74" s="365"/>
      <c r="AB74" s="365"/>
      <c r="AC74" s="365"/>
      <c r="AD74" s="365"/>
      <c r="AE74" s="365"/>
      <c r="AF74" s="365"/>
      <c r="AG74" s="365"/>
      <c r="AH74" s="365"/>
      <c r="AI74" s="365"/>
      <c r="AJ74" s="365"/>
      <c r="AK74" s="365"/>
      <c r="AL74" s="365"/>
      <c r="AM74" s="365"/>
      <c r="AN74" s="365"/>
      <c r="AO74" s="365"/>
      <c r="AP74" s="365"/>
      <c r="AQ74" s="365"/>
      <c r="AR74" s="365"/>
      <c r="AS74" s="365"/>
      <c r="AT74" s="365"/>
      <c r="AU74" s="365"/>
      <c r="AV74" s="365"/>
      <c r="AW74" s="365"/>
      <c r="AX74" s="365"/>
      <c r="AY74" s="365"/>
      <c r="AZ74" s="365"/>
      <c r="BA74" s="365"/>
      <c r="BB74" s="365"/>
      <c r="BC74" s="365"/>
      <c r="BD74" s="365"/>
      <c r="BE74" s="365"/>
      <c r="BF74" s="365"/>
      <c r="BG74" s="365"/>
      <c r="BH74" s="365"/>
      <c r="BI74" s="365"/>
      <c r="BJ74" s="365"/>
      <c r="BK74" s="365"/>
      <c r="BL74" s="365"/>
      <c r="BM74" s="365"/>
      <c r="BN74" s="365"/>
      <c r="BO74" s="365"/>
      <c r="BP74" s="365"/>
      <c r="BQ74" s="365"/>
      <c r="BR74" s="365"/>
      <c r="BS74" s="365"/>
      <c r="BT74" s="365"/>
      <c r="BU74" s="365"/>
      <c r="BV74" s="365"/>
      <c r="BW74" s="365"/>
      <c r="BX74" s="365"/>
      <c r="BY74" s="366"/>
      <c r="BZ74" s="366"/>
      <c r="CA74" s="366"/>
      <c r="CB74" s="366"/>
      <c r="CC74" s="62"/>
    </row>
    <row r="75" spans="1:81" s="49" customFormat="1" ht="15" x14ac:dyDescent="0.25">
      <c r="A75" s="932" t="s">
        <v>123</v>
      </c>
      <c r="B75" s="947"/>
      <c r="C75" s="911"/>
      <c r="D75" s="892"/>
      <c r="E75" s="759"/>
      <c r="F75" s="759"/>
      <c r="G75" s="759"/>
      <c r="H75" s="759"/>
      <c r="I75" s="759"/>
      <c r="J75" s="759"/>
      <c r="K75" s="759"/>
      <c r="L75" s="365"/>
      <c r="M75" s="365"/>
      <c r="N75" s="365"/>
      <c r="O75" s="365"/>
      <c r="P75" s="365"/>
      <c r="Q75" s="365"/>
      <c r="R75" s="365"/>
      <c r="S75" s="365"/>
      <c r="T75" s="365"/>
      <c r="U75" s="365"/>
      <c r="V75" s="365"/>
      <c r="W75" s="365"/>
      <c r="X75" s="365"/>
      <c r="Y75" s="365"/>
      <c r="Z75" s="365"/>
      <c r="AA75" s="365"/>
      <c r="AB75" s="365"/>
      <c r="AC75" s="365"/>
      <c r="AD75" s="365"/>
      <c r="AE75" s="365"/>
      <c r="AF75" s="365"/>
      <c r="AG75" s="365"/>
      <c r="AH75" s="365"/>
      <c r="AI75" s="365"/>
      <c r="AJ75" s="365"/>
      <c r="AK75" s="365"/>
      <c r="AL75" s="365"/>
      <c r="AM75" s="365"/>
      <c r="AN75" s="365"/>
      <c r="AO75" s="365"/>
      <c r="AP75" s="365"/>
      <c r="AQ75" s="365"/>
      <c r="AR75" s="365"/>
      <c r="AS75" s="365"/>
      <c r="AT75" s="365"/>
      <c r="AU75" s="365"/>
      <c r="AV75" s="365"/>
      <c r="AW75" s="365"/>
      <c r="AX75" s="365"/>
      <c r="AY75" s="365"/>
      <c r="AZ75" s="365"/>
      <c r="BA75" s="365"/>
      <c r="BB75" s="365"/>
      <c r="BC75" s="365"/>
      <c r="BD75" s="365"/>
      <c r="BE75" s="365"/>
      <c r="BF75" s="365"/>
      <c r="BG75" s="365"/>
      <c r="BH75" s="365"/>
      <c r="BI75" s="365"/>
      <c r="BJ75" s="365"/>
      <c r="BK75" s="365"/>
      <c r="BL75" s="365"/>
      <c r="BM75" s="365"/>
      <c r="BN75" s="365"/>
      <c r="BO75" s="365"/>
      <c r="BP75" s="365"/>
      <c r="BQ75" s="365"/>
      <c r="BR75" s="365"/>
      <c r="BS75" s="365"/>
      <c r="BT75" s="365"/>
      <c r="BU75" s="365"/>
      <c r="BV75" s="365"/>
      <c r="BW75" s="365"/>
      <c r="BX75" s="365"/>
      <c r="BY75" s="366"/>
      <c r="BZ75" s="366"/>
      <c r="CA75" s="366"/>
      <c r="CB75" s="366"/>
      <c r="CC75" s="62"/>
    </row>
    <row r="76" spans="1:81" s="49" customFormat="1" ht="15" customHeight="1" x14ac:dyDescent="0.25">
      <c r="A76" s="957" t="s">
        <v>56</v>
      </c>
      <c r="B76" s="856" t="s">
        <v>57</v>
      </c>
      <c r="C76" s="921" t="s">
        <v>58</v>
      </c>
      <c r="D76" s="921" t="s">
        <v>59</v>
      </c>
      <c r="E76" s="921" t="s">
        <v>13</v>
      </c>
      <c r="F76" s="759"/>
      <c r="G76" s="759"/>
      <c r="H76" s="759"/>
      <c r="I76" s="759"/>
      <c r="J76" s="759"/>
      <c r="K76" s="759"/>
      <c r="L76" s="365"/>
      <c r="M76" s="365"/>
      <c r="N76" s="365"/>
      <c r="O76" s="365"/>
      <c r="P76" s="365"/>
      <c r="Q76" s="365"/>
      <c r="R76" s="365"/>
      <c r="S76" s="365"/>
      <c r="T76" s="365"/>
      <c r="U76" s="365"/>
      <c r="V76" s="365"/>
      <c r="W76" s="365"/>
      <c r="X76" s="365"/>
      <c r="Y76" s="365"/>
      <c r="Z76" s="365"/>
      <c r="AA76" s="365"/>
      <c r="AB76" s="365"/>
      <c r="AC76" s="365"/>
      <c r="AD76" s="365"/>
      <c r="AE76" s="365"/>
      <c r="AF76" s="365"/>
      <c r="AG76" s="365"/>
      <c r="AH76" s="365"/>
      <c r="AI76" s="365"/>
      <c r="AJ76" s="365"/>
      <c r="AK76" s="365"/>
      <c r="AL76" s="365"/>
      <c r="AM76" s="365"/>
      <c r="AN76" s="365"/>
      <c r="AO76" s="365"/>
      <c r="AP76" s="365"/>
      <c r="AQ76" s="365"/>
      <c r="AR76" s="365"/>
      <c r="AS76" s="365"/>
      <c r="AT76" s="365"/>
      <c r="AU76" s="365"/>
      <c r="AV76" s="365"/>
      <c r="AW76" s="365"/>
      <c r="AX76" s="365"/>
      <c r="AY76" s="365"/>
      <c r="AZ76" s="365"/>
      <c r="BA76" s="365"/>
      <c r="BB76" s="365"/>
      <c r="BC76" s="365"/>
      <c r="BD76" s="365"/>
      <c r="BE76" s="365"/>
      <c r="BF76" s="365"/>
      <c r="BG76" s="365"/>
      <c r="BH76" s="365"/>
      <c r="BI76" s="365"/>
      <c r="BJ76" s="365"/>
      <c r="BK76" s="365"/>
      <c r="BL76" s="365"/>
      <c r="BM76" s="365"/>
      <c r="BN76" s="365"/>
      <c r="BO76" s="365"/>
      <c r="BP76" s="365"/>
      <c r="BQ76" s="365"/>
      <c r="BR76" s="365"/>
      <c r="BS76" s="365"/>
      <c r="BT76" s="365"/>
      <c r="BU76" s="365"/>
      <c r="BV76" s="365"/>
      <c r="BW76" s="365"/>
      <c r="BX76" s="365"/>
      <c r="BY76" s="366"/>
      <c r="BZ76" s="366"/>
      <c r="CA76" s="366"/>
      <c r="CB76" s="366"/>
      <c r="CC76" s="62"/>
    </row>
    <row r="77" spans="1:81" s="49" customFormat="1" ht="15" customHeight="1" x14ac:dyDescent="0.25">
      <c r="A77" s="909" t="s">
        <v>124</v>
      </c>
      <c r="B77" s="769"/>
      <c r="C77" s="769"/>
      <c r="D77" s="769"/>
      <c r="E77" s="769"/>
      <c r="F77" s="812"/>
      <c r="G77" s="759"/>
      <c r="H77" s="759"/>
      <c r="I77" s="759"/>
      <c r="J77" s="759"/>
      <c r="K77" s="759"/>
      <c r="L77" s="365"/>
      <c r="M77" s="365"/>
      <c r="N77" s="365"/>
      <c r="O77" s="365"/>
      <c r="P77" s="365"/>
      <c r="Q77" s="365"/>
      <c r="R77" s="365"/>
      <c r="S77" s="365"/>
      <c r="T77" s="365"/>
      <c r="U77" s="365"/>
      <c r="V77" s="365"/>
      <c r="W77" s="365"/>
      <c r="X77" s="365"/>
      <c r="Y77" s="365"/>
      <c r="Z77" s="365"/>
      <c r="AA77" s="365"/>
      <c r="AB77" s="365"/>
      <c r="AC77" s="365"/>
      <c r="AD77" s="365"/>
      <c r="AE77" s="365"/>
      <c r="AF77" s="365"/>
      <c r="AG77" s="365"/>
      <c r="AH77" s="365"/>
      <c r="AI77" s="365"/>
      <c r="AJ77" s="365"/>
      <c r="AK77" s="365"/>
      <c r="AL77" s="365"/>
      <c r="AM77" s="365"/>
      <c r="AN77" s="365"/>
      <c r="AO77" s="365"/>
      <c r="AP77" s="365"/>
      <c r="AQ77" s="365"/>
      <c r="AR77" s="365"/>
      <c r="AS77" s="365"/>
      <c r="AT77" s="365"/>
      <c r="AU77" s="365"/>
      <c r="AV77" s="365"/>
      <c r="AW77" s="365"/>
      <c r="AX77" s="365"/>
      <c r="AY77" s="365"/>
      <c r="AZ77" s="365"/>
      <c r="BA77" s="365"/>
      <c r="BB77" s="365"/>
      <c r="BC77" s="365"/>
      <c r="BD77" s="365"/>
      <c r="BE77" s="365"/>
      <c r="BF77" s="365"/>
      <c r="BG77" s="365"/>
      <c r="BH77" s="365"/>
      <c r="BI77" s="365"/>
      <c r="BJ77" s="365"/>
      <c r="BK77" s="365"/>
      <c r="BL77" s="365"/>
      <c r="BM77" s="365"/>
      <c r="BN77" s="365"/>
      <c r="BO77" s="365"/>
      <c r="BP77" s="365"/>
      <c r="BQ77" s="365"/>
      <c r="BR77" s="365"/>
      <c r="BS77" s="365"/>
      <c r="BT77" s="365"/>
      <c r="BU77" s="365"/>
      <c r="BV77" s="365"/>
      <c r="BW77" s="365"/>
      <c r="BX77" s="365"/>
      <c r="BY77" s="366"/>
      <c r="BZ77" s="366"/>
      <c r="CA77" s="366"/>
      <c r="CB77" s="366"/>
      <c r="CC77" s="62"/>
    </row>
    <row r="78" spans="1:81" s="49" customFormat="1" ht="15" customHeight="1" x14ac:dyDescent="0.25">
      <c r="A78" s="993" t="s">
        <v>125</v>
      </c>
      <c r="B78" s="792"/>
      <c r="C78" s="792"/>
      <c r="D78" s="792"/>
      <c r="E78" s="792"/>
      <c r="F78" s="812"/>
      <c r="G78" s="759"/>
      <c r="H78" s="759"/>
      <c r="I78" s="759"/>
      <c r="J78" s="759"/>
      <c r="K78" s="759"/>
      <c r="L78" s="365"/>
      <c r="M78" s="365"/>
      <c r="N78" s="365"/>
      <c r="O78" s="365"/>
      <c r="P78" s="365"/>
      <c r="Q78" s="365"/>
      <c r="R78" s="365"/>
      <c r="S78" s="365"/>
      <c r="T78" s="365"/>
      <c r="U78" s="365"/>
      <c r="V78" s="365"/>
      <c r="W78" s="365"/>
      <c r="X78" s="365"/>
      <c r="Y78" s="365"/>
      <c r="Z78" s="365"/>
      <c r="AA78" s="365"/>
      <c r="AB78" s="365"/>
      <c r="AC78" s="365"/>
      <c r="AD78" s="365"/>
      <c r="AE78" s="365"/>
      <c r="AF78" s="365"/>
      <c r="AG78" s="365"/>
      <c r="AH78" s="365"/>
      <c r="AI78" s="365"/>
      <c r="AJ78" s="365"/>
      <c r="AK78" s="365"/>
      <c r="AL78" s="365"/>
      <c r="AM78" s="365"/>
      <c r="AN78" s="365"/>
      <c r="AO78" s="365"/>
      <c r="AP78" s="365"/>
      <c r="AQ78" s="365"/>
      <c r="AR78" s="365"/>
      <c r="AS78" s="365"/>
      <c r="AT78" s="365"/>
      <c r="AU78" s="365"/>
      <c r="AV78" s="365"/>
      <c r="AW78" s="365"/>
      <c r="AX78" s="365"/>
      <c r="AY78" s="365"/>
      <c r="AZ78" s="365"/>
      <c r="BA78" s="365"/>
      <c r="BB78" s="365"/>
      <c r="BC78" s="365"/>
      <c r="BD78" s="365"/>
      <c r="BE78" s="365"/>
      <c r="BF78" s="365"/>
      <c r="BG78" s="365"/>
      <c r="BH78" s="365"/>
      <c r="BI78" s="365"/>
      <c r="BJ78" s="365"/>
      <c r="BK78" s="365"/>
      <c r="BL78" s="365"/>
      <c r="BM78" s="365"/>
      <c r="BN78" s="365"/>
      <c r="BO78" s="365"/>
      <c r="BP78" s="365"/>
      <c r="BQ78" s="365"/>
      <c r="BR78" s="365"/>
      <c r="BS78" s="365"/>
      <c r="BT78" s="365"/>
      <c r="BU78" s="365"/>
      <c r="BV78" s="365"/>
      <c r="BW78" s="365"/>
      <c r="BX78" s="365"/>
      <c r="BY78" s="366"/>
      <c r="BZ78" s="366"/>
      <c r="CA78" s="366"/>
      <c r="CB78" s="366"/>
      <c r="CC78" s="62"/>
    </row>
    <row r="79" spans="1:81" s="49" customFormat="1" ht="15" customHeight="1" x14ac:dyDescent="0.25">
      <c r="A79" s="993" t="s">
        <v>126</v>
      </c>
      <c r="B79" s="792"/>
      <c r="C79" s="792"/>
      <c r="D79" s="792"/>
      <c r="E79" s="792"/>
      <c r="F79" s="812"/>
      <c r="G79" s="759"/>
      <c r="H79" s="759"/>
      <c r="I79" s="759"/>
      <c r="J79" s="759"/>
      <c r="K79" s="759"/>
      <c r="L79" s="365"/>
      <c r="M79" s="365"/>
      <c r="N79" s="365"/>
      <c r="O79" s="365"/>
      <c r="P79" s="365"/>
      <c r="Q79" s="365"/>
      <c r="R79" s="365"/>
      <c r="S79" s="365"/>
      <c r="T79" s="365"/>
      <c r="U79" s="365"/>
      <c r="V79" s="365"/>
      <c r="W79" s="365"/>
      <c r="X79" s="365"/>
      <c r="Y79" s="365"/>
      <c r="Z79" s="365"/>
      <c r="AA79" s="365"/>
      <c r="AB79" s="365"/>
      <c r="AC79" s="365"/>
      <c r="AD79" s="365"/>
      <c r="AE79" s="365"/>
      <c r="AF79" s="365"/>
      <c r="AG79" s="365"/>
      <c r="AH79" s="365"/>
      <c r="AI79" s="365"/>
      <c r="AJ79" s="365"/>
      <c r="AK79" s="365"/>
      <c r="AL79" s="365"/>
      <c r="AM79" s="365"/>
      <c r="AN79" s="365"/>
      <c r="AO79" s="365"/>
      <c r="AP79" s="365"/>
      <c r="AQ79" s="365"/>
      <c r="AR79" s="365"/>
      <c r="AS79" s="365"/>
      <c r="AT79" s="365"/>
      <c r="AU79" s="365"/>
      <c r="AV79" s="365"/>
      <c r="AW79" s="365"/>
      <c r="AX79" s="365"/>
      <c r="AY79" s="365"/>
      <c r="AZ79" s="365"/>
      <c r="BA79" s="365"/>
      <c r="BB79" s="365"/>
      <c r="BC79" s="365"/>
      <c r="BD79" s="365"/>
      <c r="BE79" s="365"/>
      <c r="BF79" s="365"/>
      <c r="BG79" s="365"/>
      <c r="BH79" s="365"/>
      <c r="BI79" s="365"/>
      <c r="BJ79" s="365"/>
      <c r="BK79" s="365"/>
      <c r="BL79" s="365"/>
      <c r="BM79" s="365"/>
      <c r="BN79" s="365"/>
      <c r="BO79" s="365"/>
      <c r="BP79" s="365"/>
      <c r="BQ79" s="365"/>
      <c r="BR79" s="365"/>
      <c r="BS79" s="365"/>
      <c r="BT79" s="365"/>
      <c r="BU79" s="365"/>
      <c r="BV79" s="365"/>
      <c r="BW79" s="365"/>
      <c r="BX79" s="365"/>
      <c r="BY79" s="366"/>
      <c r="BZ79" s="366"/>
      <c r="CA79" s="366"/>
      <c r="CB79" s="366"/>
      <c r="CC79" s="62"/>
    </row>
    <row r="80" spans="1:81" s="49" customFormat="1" ht="15" customHeight="1" x14ac:dyDescent="0.25">
      <c r="A80" s="993" t="s">
        <v>127</v>
      </c>
      <c r="B80" s="792"/>
      <c r="C80" s="792"/>
      <c r="D80" s="792"/>
      <c r="E80" s="792"/>
      <c r="F80" s="812"/>
      <c r="G80" s="759"/>
      <c r="H80" s="759"/>
      <c r="I80" s="759"/>
      <c r="J80" s="759"/>
      <c r="K80" s="759"/>
      <c r="L80" s="365"/>
      <c r="M80" s="365"/>
      <c r="N80" s="365"/>
      <c r="O80" s="365"/>
      <c r="P80" s="365"/>
      <c r="Q80" s="365"/>
      <c r="R80" s="365"/>
      <c r="S80" s="365"/>
      <c r="T80" s="365"/>
      <c r="U80" s="365"/>
      <c r="V80" s="365"/>
      <c r="W80" s="365"/>
      <c r="X80" s="365"/>
      <c r="Y80" s="365"/>
      <c r="Z80" s="365"/>
      <c r="AA80" s="365"/>
      <c r="AB80" s="365"/>
      <c r="AC80" s="365"/>
      <c r="AD80" s="365"/>
      <c r="AE80" s="365"/>
      <c r="AF80" s="365"/>
      <c r="AG80" s="365"/>
      <c r="AH80" s="365"/>
      <c r="AI80" s="365"/>
      <c r="AJ80" s="365"/>
      <c r="AK80" s="365"/>
      <c r="AL80" s="365"/>
      <c r="AM80" s="365"/>
      <c r="AN80" s="365"/>
      <c r="AO80" s="365"/>
      <c r="AP80" s="365"/>
      <c r="AQ80" s="365"/>
      <c r="AR80" s="365"/>
      <c r="AS80" s="365"/>
      <c r="AT80" s="365"/>
      <c r="AU80" s="365"/>
      <c r="AV80" s="365"/>
      <c r="AW80" s="365"/>
      <c r="AX80" s="365"/>
      <c r="AY80" s="365"/>
      <c r="AZ80" s="365"/>
      <c r="BA80" s="365"/>
      <c r="BB80" s="365"/>
      <c r="BC80" s="365"/>
      <c r="BD80" s="365"/>
      <c r="BE80" s="365"/>
      <c r="BF80" s="365"/>
      <c r="BG80" s="365"/>
      <c r="BH80" s="365"/>
      <c r="BI80" s="365"/>
      <c r="BJ80" s="365"/>
      <c r="BK80" s="365"/>
      <c r="BL80" s="365"/>
      <c r="BM80" s="365"/>
      <c r="BN80" s="365"/>
      <c r="BO80" s="365"/>
      <c r="BP80" s="365"/>
      <c r="BQ80" s="365"/>
      <c r="BR80" s="365"/>
      <c r="BS80" s="365"/>
      <c r="BT80" s="365"/>
      <c r="BU80" s="365"/>
      <c r="BV80" s="365"/>
      <c r="BW80" s="365"/>
      <c r="BX80" s="365"/>
      <c r="BY80" s="366"/>
      <c r="BZ80" s="366"/>
      <c r="CA80" s="366"/>
      <c r="CB80" s="366"/>
      <c r="CC80" s="62"/>
    </row>
    <row r="81" spans="1:81" s="49" customFormat="1" ht="15" customHeight="1" x14ac:dyDescent="0.25">
      <c r="A81" s="993" t="s">
        <v>128</v>
      </c>
      <c r="B81" s="792"/>
      <c r="C81" s="792"/>
      <c r="D81" s="792"/>
      <c r="E81" s="792"/>
      <c r="F81" s="812"/>
      <c r="G81" s="759"/>
      <c r="H81" s="759"/>
      <c r="I81" s="759"/>
      <c r="J81" s="759"/>
      <c r="K81" s="759"/>
      <c r="L81" s="759"/>
      <c r="M81" s="759"/>
      <c r="N81" s="759"/>
      <c r="O81" s="759"/>
      <c r="P81" s="759"/>
      <c r="Q81" s="759"/>
      <c r="R81" s="759"/>
      <c r="S81" s="759"/>
      <c r="T81" s="759"/>
      <c r="U81" s="759"/>
      <c r="V81" s="759"/>
      <c r="W81" s="759"/>
      <c r="X81" s="759"/>
      <c r="Y81" s="759"/>
      <c r="Z81" s="759"/>
      <c r="AA81" s="759"/>
      <c r="AB81" s="759"/>
      <c r="AC81" s="759"/>
      <c r="AD81" s="759"/>
      <c r="AE81" s="759"/>
      <c r="AF81" s="759"/>
      <c r="AG81" s="759"/>
      <c r="AH81" s="759"/>
      <c r="AI81" s="759"/>
      <c r="AJ81" s="759"/>
      <c r="AK81" s="759"/>
      <c r="AL81" s="759"/>
      <c r="AM81" s="759"/>
      <c r="AN81" s="759"/>
      <c r="AO81" s="759"/>
      <c r="AP81" s="759"/>
      <c r="AQ81" s="759"/>
      <c r="AR81" s="759"/>
      <c r="AS81" s="759"/>
      <c r="AT81" s="759"/>
      <c r="AU81" s="759"/>
      <c r="AV81" s="365"/>
      <c r="AW81" s="365"/>
      <c r="AX81" s="365"/>
      <c r="AY81" s="365"/>
      <c r="AZ81" s="365"/>
      <c r="BA81" s="365"/>
      <c r="BB81" s="365"/>
      <c r="BC81" s="365"/>
      <c r="BD81" s="365"/>
      <c r="BE81" s="365"/>
      <c r="BF81" s="365"/>
      <c r="BG81" s="365"/>
      <c r="BH81" s="365"/>
      <c r="BI81" s="365"/>
      <c r="BJ81" s="365"/>
      <c r="BK81" s="365"/>
      <c r="BL81" s="365"/>
      <c r="BM81" s="365"/>
      <c r="BN81" s="365"/>
      <c r="BO81" s="365"/>
      <c r="BP81" s="365"/>
      <c r="BQ81" s="365"/>
      <c r="BR81" s="365"/>
      <c r="BS81" s="365"/>
      <c r="BT81" s="365"/>
      <c r="BU81" s="365"/>
      <c r="BV81" s="365"/>
      <c r="BW81" s="365"/>
      <c r="BX81" s="365"/>
      <c r="BY81" s="366"/>
      <c r="BZ81" s="366"/>
      <c r="CA81" s="366"/>
      <c r="CB81" s="366"/>
      <c r="CC81" s="62"/>
    </row>
    <row r="82" spans="1:81" s="49" customFormat="1" ht="15" customHeight="1" x14ac:dyDescent="0.25">
      <c r="A82" s="994" t="s">
        <v>129</v>
      </c>
      <c r="B82" s="792"/>
      <c r="C82" s="792"/>
      <c r="D82" s="792"/>
      <c r="E82" s="792"/>
      <c r="F82" s="812"/>
      <c r="G82" s="759"/>
      <c r="H82" s="759"/>
      <c r="I82" s="759"/>
      <c r="J82" s="759"/>
      <c r="K82" s="759"/>
      <c r="L82" s="759"/>
      <c r="M82" s="759"/>
      <c r="N82" s="759"/>
      <c r="O82" s="759"/>
      <c r="P82" s="759"/>
      <c r="Q82" s="759"/>
      <c r="R82" s="759"/>
      <c r="S82" s="759"/>
      <c r="T82" s="759"/>
      <c r="U82" s="759"/>
      <c r="V82" s="759"/>
      <c r="W82" s="759"/>
      <c r="X82" s="759"/>
      <c r="Y82" s="759"/>
      <c r="Z82" s="759"/>
      <c r="AA82" s="759"/>
      <c r="AB82" s="759"/>
      <c r="AC82" s="759"/>
      <c r="AD82" s="759"/>
      <c r="AE82" s="759"/>
      <c r="AF82" s="759"/>
      <c r="AG82" s="759"/>
      <c r="AH82" s="759"/>
      <c r="AI82" s="759"/>
      <c r="AJ82" s="759"/>
      <c r="AK82" s="759"/>
      <c r="AL82" s="759"/>
      <c r="AM82" s="759"/>
      <c r="AN82" s="759"/>
      <c r="AO82" s="759"/>
      <c r="AP82" s="759"/>
      <c r="AQ82" s="759"/>
      <c r="AR82" s="759"/>
      <c r="AS82" s="759"/>
      <c r="AT82" s="759"/>
      <c r="AU82" s="759"/>
      <c r="AV82" s="365"/>
      <c r="AW82" s="365"/>
      <c r="AX82" s="365"/>
      <c r="AY82" s="365"/>
      <c r="AZ82" s="365"/>
      <c r="BA82" s="365"/>
      <c r="BB82" s="365"/>
      <c r="BC82" s="365"/>
      <c r="BD82" s="365"/>
      <c r="BE82" s="365"/>
      <c r="BF82" s="365"/>
      <c r="BG82" s="365"/>
      <c r="BH82" s="365"/>
      <c r="BI82" s="365"/>
      <c r="BJ82" s="365"/>
      <c r="BK82" s="365"/>
      <c r="BL82" s="365"/>
      <c r="BM82" s="365"/>
      <c r="BN82" s="365"/>
      <c r="BO82" s="365"/>
      <c r="BP82" s="365"/>
      <c r="BQ82" s="365"/>
      <c r="BR82" s="365"/>
      <c r="BS82" s="365"/>
      <c r="BT82" s="365"/>
      <c r="BU82" s="365"/>
      <c r="BV82" s="365"/>
      <c r="BW82" s="365"/>
      <c r="BX82" s="365"/>
      <c r="BY82" s="366"/>
      <c r="BZ82" s="366"/>
      <c r="CA82" s="366"/>
      <c r="CB82" s="366"/>
      <c r="CC82" s="62"/>
    </row>
    <row r="83" spans="1:81" s="49" customFormat="1" ht="15" customHeight="1" x14ac:dyDescent="0.25">
      <c r="A83" s="993" t="s">
        <v>130</v>
      </c>
      <c r="B83" s="792"/>
      <c r="C83" s="792"/>
      <c r="D83" s="792"/>
      <c r="E83" s="792"/>
      <c r="F83" s="812"/>
      <c r="G83" s="759"/>
      <c r="H83" s="759"/>
      <c r="I83" s="759"/>
      <c r="J83" s="759"/>
      <c r="K83" s="759"/>
      <c r="L83" s="759"/>
      <c r="M83" s="759"/>
      <c r="N83" s="759"/>
      <c r="O83" s="759"/>
      <c r="P83" s="759"/>
      <c r="Q83" s="759"/>
      <c r="R83" s="759"/>
      <c r="S83" s="759"/>
      <c r="T83" s="759"/>
      <c r="U83" s="759"/>
      <c r="V83" s="759"/>
      <c r="W83" s="759"/>
      <c r="X83" s="759"/>
      <c r="Y83" s="759"/>
      <c r="Z83" s="759"/>
      <c r="AA83" s="759"/>
      <c r="AB83" s="759"/>
      <c r="AC83" s="759"/>
      <c r="AD83" s="759"/>
      <c r="AE83" s="759"/>
      <c r="AF83" s="759"/>
      <c r="AG83" s="759"/>
      <c r="AH83" s="759"/>
      <c r="AI83" s="759"/>
      <c r="AJ83" s="759"/>
      <c r="AK83" s="759"/>
      <c r="AL83" s="759"/>
      <c r="AM83" s="759"/>
      <c r="AN83" s="759"/>
      <c r="AO83" s="759"/>
      <c r="AP83" s="759"/>
      <c r="AQ83" s="759"/>
      <c r="AR83" s="759"/>
      <c r="AS83" s="759"/>
      <c r="AT83" s="759"/>
      <c r="AU83" s="759"/>
      <c r="AV83" s="365"/>
      <c r="AW83" s="365"/>
      <c r="AX83" s="365"/>
      <c r="AY83" s="365"/>
      <c r="AZ83" s="365"/>
      <c r="BA83" s="365"/>
      <c r="BB83" s="365"/>
      <c r="BC83" s="365"/>
      <c r="BD83" s="365"/>
      <c r="BE83" s="365"/>
      <c r="BF83" s="365"/>
      <c r="BG83" s="365"/>
      <c r="BH83" s="365"/>
      <c r="BI83" s="365"/>
      <c r="BJ83" s="365"/>
      <c r="BK83" s="365"/>
      <c r="BL83" s="365"/>
      <c r="BM83" s="365"/>
      <c r="BN83" s="365"/>
      <c r="BO83" s="365"/>
      <c r="BP83" s="365"/>
      <c r="BQ83" s="365"/>
      <c r="BR83" s="365"/>
      <c r="BS83" s="365"/>
      <c r="BT83" s="365"/>
      <c r="BU83" s="365"/>
      <c r="BV83" s="365"/>
      <c r="BW83" s="365"/>
      <c r="BX83" s="365"/>
      <c r="BY83" s="366"/>
      <c r="BZ83" s="366"/>
      <c r="CA83" s="366"/>
      <c r="CB83" s="366"/>
      <c r="CC83" s="62"/>
    </row>
    <row r="84" spans="1:81" s="49" customFormat="1" ht="15" customHeight="1" x14ac:dyDescent="0.25">
      <c r="A84" s="993" t="s">
        <v>131</v>
      </c>
      <c r="B84" s="792"/>
      <c r="C84" s="792"/>
      <c r="D84" s="792"/>
      <c r="E84" s="792"/>
      <c r="F84" s="812"/>
      <c r="G84" s="759"/>
      <c r="H84" s="759"/>
      <c r="I84" s="759"/>
      <c r="J84" s="759"/>
      <c r="K84" s="759"/>
      <c r="L84" s="759"/>
      <c r="M84" s="759"/>
      <c r="N84" s="759"/>
      <c r="O84" s="759"/>
      <c r="P84" s="759"/>
      <c r="Q84" s="759"/>
      <c r="R84" s="759"/>
      <c r="S84" s="759"/>
      <c r="T84" s="759"/>
      <c r="U84" s="759"/>
      <c r="V84" s="759"/>
      <c r="W84" s="759"/>
      <c r="X84" s="759"/>
      <c r="Y84" s="759"/>
      <c r="Z84" s="759"/>
      <c r="AA84" s="759"/>
      <c r="AB84" s="759"/>
      <c r="AC84" s="759"/>
      <c r="AD84" s="759"/>
      <c r="AE84" s="759"/>
      <c r="AF84" s="759"/>
      <c r="AG84" s="759"/>
      <c r="AH84" s="759"/>
      <c r="AI84" s="759"/>
      <c r="AJ84" s="759"/>
      <c r="AK84" s="759"/>
      <c r="AL84" s="759"/>
      <c r="AM84" s="759"/>
      <c r="AN84" s="759"/>
      <c r="AO84" s="759"/>
      <c r="AP84" s="759"/>
      <c r="AQ84" s="759"/>
      <c r="AR84" s="759"/>
      <c r="AS84" s="759"/>
      <c r="AT84" s="759"/>
      <c r="AU84" s="759"/>
      <c r="AV84" s="365"/>
      <c r="AW84" s="365"/>
      <c r="AX84" s="365"/>
      <c r="AY84" s="365"/>
      <c r="AZ84" s="365"/>
      <c r="BA84" s="365"/>
      <c r="BB84" s="365"/>
      <c r="BC84" s="365"/>
      <c r="BD84" s="365"/>
      <c r="BE84" s="365"/>
      <c r="BF84" s="365"/>
      <c r="BG84" s="365"/>
      <c r="BH84" s="365"/>
      <c r="BI84" s="365"/>
      <c r="BJ84" s="365"/>
      <c r="BK84" s="365"/>
      <c r="BL84" s="365"/>
      <c r="BM84" s="365"/>
      <c r="BN84" s="365"/>
      <c r="BO84" s="365"/>
      <c r="BP84" s="365"/>
      <c r="BQ84" s="365"/>
      <c r="BR84" s="365"/>
      <c r="BS84" s="365"/>
      <c r="BT84" s="365"/>
      <c r="BU84" s="365"/>
      <c r="BV84" s="365"/>
      <c r="BW84" s="365"/>
      <c r="BX84" s="365"/>
      <c r="BY84" s="366"/>
      <c r="BZ84" s="366"/>
      <c r="CA84" s="366"/>
      <c r="CB84" s="366"/>
      <c r="CC84" s="62"/>
    </row>
    <row r="85" spans="1:81" s="43" customFormat="1" ht="30" customHeight="1" x14ac:dyDescent="0.25">
      <c r="A85" s="993" t="s">
        <v>132</v>
      </c>
      <c r="B85" s="792"/>
      <c r="C85" s="792"/>
      <c r="D85" s="792"/>
      <c r="E85" s="792"/>
      <c r="F85" s="812"/>
      <c r="G85" s="759"/>
      <c r="H85" s="759"/>
      <c r="I85" s="759"/>
      <c r="J85" s="759"/>
      <c r="K85" s="759"/>
      <c r="L85" s="759"/>
      <c r="M85" s="759"/>
      <c r="N85" s="759"/>
      <c r="O85" s="759"/>
      <c r="P85" s="759"/>
      <c r="Q85" s="759"/>
      <c r="R85" s="759"/>
      <c r="S85" s="759"/>
      <c r="T85" s="759"/>
      <c r="U85" s="759"/>
      <c r="V85" s="759"/>
      <c r="W85" s="759"/>
      <c r="X85" s="759"/>
      <c r="Y85" s="759"/>
      <c r="Z85" s="759"/>
      <c r="AA85" s="759"/>
      <c r="AB85" s="759"/>
      <c r="AC85" s="759"/>
      <c r="AD85" s="759"/>
      <c r="AE85" s="759"/>
      <c r="AF85" s="759"/>
      <c r="AG85" s="759"/>
      <c r="AH85" s="759"/>
      <c r="AI85" s="759"/>
      <c r="AJ85" s="759"/>
      <c r="AK85" s="759"/>
      <c r="AL85" s="759"/>
      <c r="AM85" s="759"/>
      <c r="AN85" s="759"/>
      <c r="AO85" s="759"/>
      <c r="AP85" s="759"/>
      <c r="AQ85" s="759"/>
      <c r="AR85" s="759"/>
      <c r="AS85" s="759"/>
      <c r="AT85" s="759"/>
      <c r="AU85" s="759"/>
      <c r="AV85" s="365"/>
      <c r="AW85" s="365"/>
      <c r="AX85" s="365"/>
      <c r="AY85" s="365"/>
      <c r="AZ85" s="365"/>
      <c r="BA85" s="365"/>
      <c r="BB85" s="365"/>
      <c r="BC85" s="365"/>
      <c r="BD85" s="365"/>
      <c r="BE85" s="365"/>
      <c r="BF85" s="365"/>
      <c r="BG85" s="365"/>
      <c r="BH85" s="365"/>
      <c r="BI85" s="365"/>
      <c r="BJ85" s="365"/>
      <c r="BK85" s="365"/>
      <c r="BL85" s="365"/>
      <c r="BM85" s="365"/>
      <c r="BN85" s="365"/>
      <c r="BO85" s="365"/>
      <c r="BP85" s="365"/>
      <c r="BQ85" s="365"/>
      <c r="BR85" s="365"/>
      <c r="BS85" s="365"/>
      <c r="BT85" s="365"/>
      <c r="BU85" s="365"/>
      <c r="BV85" s="365"/>
      <c r="BW85" s="365"/>
      <c r="BX85" s="365"/>
      <c r="BY85" s="366"/>
      <c r="BZ85" s="366"/>
      <c r="CA85" s="366"/>
      <c r="CB85" s="366"/>
      <c r="CC85" s="44"/>
    </row>
    <row r="86" spans="1:81" s="43" customFormat="1" ht="33.75" customHeight="1" x14ac:dyDescent="0.25">
      <c r="A86" s="993" t="s">
        <v>133</v>
      </c>
      <c r="B86" s="792"/>
      <c r="C86" s="792"/>
      <c r="D86" s="792"/>
      <c r="E86" s="792"/>
      <c r="F86" s="812"/>
      <c r="G86" s="759"/>
      <c r="H86" s="759"/>
      <c r="I86" s="759"/>
      <c r="J86" s="759"/>
      <c r="K86" s="759"/>
      <c r="L86" s="759"/>
      <c r="M86" s="759"/>
      <c r="N86" s="759"/>
      <c r="O86" s="759"/>
      <c r="P86" s="759"/>
      <c r="Q86" s="759"/>
      <c r="R86" s="759"/>
      <c r="S86" s="759"/>
      <c r="T86" s="759"/>
      <c r="U86" s="759"/>
      <c r="V86" s="759"/>
      <c r="W86" s="759"/>
      <c r="X86" s="759"/>
      <c r="Y86" s="759"/>
      <c r="Z86" s="759"/>
      <c r="AA86" s="759"/>
      <c r="AB86" s="759"/>
      <c r="AC86" s="759"/>
      <c r="AD86" s="759"/>
      <c r="AE86" s="759"/>
      <c r="AF86" s="759"/>
      <c r="AG86" s="759"/>
      <c r="AH86" s="759"/>
      <c r="AI86" s="759"/>
      <c r="AJ86" s="759"/>
      <c r="AK86" s="759"/>
      <c r="AL86" s="759"/>
      <c r="AM86" s="759"/>
      <c r="AN86" s="759"/>
      <c r="AO86" s="759"/>
      <c r="AP86" s="759"/>
      <c r="AQ86" s="759"/>
      <c r="AR86" s="759"/>
      <c r="AS86" s="759"/>
      <c r="AT86" s="759"/>
      <c r="AU86" s="759"/>
      <c r="AV86" s="365"/>
      <c r="AW86" s="365"/>
      <c r="AX86" s="365"/>
      <c r="AY86" s="365"/>
      <c r="AZ86" s="365"/>
      <c r="BA86" s="365"/>
      <c r="BB86" s="365"/>
      <c r="BC86" s="365"/>
      <c r="BD86" s="365"/>
      <c r="BE86" s="365"/>
      <c r="BF86" s="365"/>
      <c r="BG86" s="365"/>
      <c r="BH86" s="365"/>
      <c r="BI86" s="365"/>
      <c r="BJ86" s="365"/>
      <c r="BK86" s="365"/>
      <c r="BL86" s="365"/>
      <c r="BM86" s="365"/>
      <c r="BN86" s="365"/>
      <c r="BO86" s="365"/>
      <c r="BP86" s="365"/>
      <c r="BQ86" s="365"/>
      <c r="BR86" s="365"/>
      <c r="BS86" s="365"/>
      <c r="BT86" s="365"/>
      <c r="BU86" s="365"/>
      <c r="BV86" s="365"/>
      <c r="BW86" s="365"/>
      <c r="BX86" s="365"/>
      <c r="BY86" s="366"/>
      <c r="BZ86" s="366"/>
      <c r="CA86" s="366"/>
      <c r="CB86" s="366"/>
      <c r="CC86" s="44"/>
    </row>
    <row r="87" spans="1:81" s="43" customFormat="1" ht="15" customHeight="1" x14ac:dyDescent="0.25">
      <c r="A87" s="995" t="s">
        <v>134</v>
      </c>
      <c r="B87" s="792"/>
      <c r="C87" s="771"/>
      <c r="D87" s="771"/>
      <c r="E87" s="771"/>
      <c r="F87" s="812"/>
      <c r="G87" s="759"/>
      <c r="H87" s="759"/>
      <c r="I87" s="759"/>
      <c r="J87" s="759"/>
      <c r="K87" s="759"/>
      <c r="L87" s="759"/>
      <c r="M87" s="759"/>
      <c r="N87" s="759"/>
      <c r="O87" s="759"/>
      <c r="P87" s="759"/>
      <c r="Q87" s="759"/>
      <c r="R87" s="759"/>
      <c r="S87" s="759"/>
      <c r="T87" s="759"/>
      <c r="U87" s="759"/>
      <c r="V87" s="759"/>
      <c r="W87" s="759"/>
      <c r="X87" s="759"/>
      <c r="Y87" s="759"/>
      <c r="Z87" s="759"/>
      <c r="AA87" s="759"/>
      <c r="AB87" s="759"/>
      <c r="AC87" s="759"/>
      <c r="AD87" s="759"/>
      <c r="AE87" s="759"/>
      <c r="AF87" s="759"/>
      <c r="AG87" s="759"/>
      <c r="AH87" s="759"/>
      <c r="AI87" s="759"/>
      <c r="AJ87" s="759"/>
      <c r="AK87" s="759"/>
      <c r="AL87" s="759"/>
      <c r="AM87" s="759"/>
      <c r="AN87" s="759"/>
      <c r="AO87" s="759"/>
      <c r="AP87" s="759"/>
      <c r="AQ87" s="759"/>
      <c r="AR87" s="759"/>
      <c r="AS87" s="759"/>
      <c r="AT87" s="759"/>
      <c r="AU87" s="759"/>
      <c r="AV87" s="365"/>
      <c r="AW87" s="365"/>
      <c r="AX87" s="365"/>
      <c r="AY87" s="365"/>
      <c r="AZ87" s="365"/>
      <c r="BA87" s="365"/>
      <c r="BB87" s="365"/>
      <c r="BC87" s="365"/>
      <c r="BD87" s="365"/>
      <c r="BE87" s="365"/>
      <c r="BF87" s="365"/>
      <c r="BG87" s="365"/>
      <c r="BH87" s="365"/>
      <c r="BI87" s="365"/>
      <c r="BJ87" s="365"/>
      <c r="BK87" s="365"/>
      <c r="BL87" s="365"/>
      <c r="BM87" s="365"/>
      <c r="BN87" s="365"/>
      <c r="BO87" s="365"/>
      <c r="BP87" s="365"/>
      <c r="BQ87" s="365"/>
      <c r="BR87" s="365"/>
      <c r="BS87" s="365"/>
      <c r="BT87" s="365"/>
      <c r="BU87" s="365"/>
      <c r="BV87" s="365"/>
      <c r="BW87" s="365"/>
      <c r="BX87" s="365"/>
      <c r="BY87" s="366"/>
      <c r="BZ87" s="366"/>
      <c r="CA87" s="366"/>
      <c r="CB87" s="366"/>
      <c r="CC87" s="44"/>
    </row>
    <row r="88" spans="1:81" s="43" customFormat="1" ht="15" customHeight="1" x14ac:dyDescent="0.25">
      <c r="A88" s="996" t="s">
        <v>135</v>
      </c>
      <c r="B88" s="792"/>
      <c r="C88" s="771"/>
      <c r="D88" s="771"/>
      <c r="E88" s="771"/>
      <c r="F88" s="812"/>
      <c r="G88" s="759"/>
      <c r="H88" s="759"/>
      <c r="I88" s="759"/>
      <c r="J88" s="759"/>
      <c r="K88" s="759"/>
      <c r="L88" s="759"/>
      <c r="M88" s="759"/>
      <c r="N88" s="759"/>
      <c r="O88" s="759"/>
      <c r="P88" s="759"/>
      <c r="Q88" s="759"/>
      <c r="R88" s="759"/>
      <c r="S88" s="759"/>
      <c r="T88" s="759"/>
      <c r="U88" s="759"/>
      <c r="V88" s="759"/>
      <c r="W88" s="759"/>
      <c r="X88" s="759"/>
      <c r="Y88" s="759"/>
      <c r="Z88" s="759"/>
      <c r="AA88" s="759"/>
      <c r="AB88" s="759"/>
      <c r="AC88" s="759"/>
      <c r="AD88" s="759"/>
      <c r="AE88" s="759"/>
      <c r="AF88" s="759"/>
      <c r="AG88" s="759"/>
      <c r="AH88" s="759"/>
      <c r="AI88" s="759"/>
      <c r="AJ88" s="759"/>
      <c r="AK88" s="759"/>
      <c r="AL88" s="759"/>
      <c r="AM88" s="759"/>
      <c r="AN88" s="759"/>
      <c r="AO88" s="759"/>
      <c r="AP88" s="759"/>
      <c r="AQ88" s="759"/>
      <c r="AR88" s="759"/>
      <c r="AS88" s="759"/>
      <c r="AT88" s="759"/>
      <c r="AU88" s="759"/>
      <c r="AV88" s="365"/>
      <c r="AW88" s="365"/>
      <c r="AX88" s="365"/>
      <c r="AY88" s="365"/>
      <c r="AZ88" s="365"/>
      <c r="BA88" s="365"/>
      <c r="BB88" s="365"/>
      <c r="BC88" s="365"/>
      <c r="BD88" s="365"/>
      <c r="BE88" s="365"/>
      <c r="BF88" s="365"/>
      <c r="BG88" s="365"/>
      <c r="BH88" s="365"/>
      <c r="BI88" s="365"/>
      <c r="BJ88" s="365"/>
      <c r="BK88" s="365"/>
      <c r="BL88" s="365"/>
      <c r="BM88" s="365"/>
      <c r="BN88" s="365"/>
      <c r="BO88" s="365"/>
      <c r="BP88" s="365"/>
      <c r="BQ88" s="365"/>
      <c r="BR88" s="365"/>
      <c r="BS88" s="365"/>
      <c r="BT88" s="365"/>
      <c r="BU88" s="365"/>
      <c r="BV88" s="365"/>
      <c r="BW88" s="365"/>
      <c r="BX88" s="365"/>
      <c r="BY88" s="366"/>
      <c r="BZ88" s="366"/>
      <c r="CA88" s="366"/>
      <c r="CB88" s="366"/>
      <c r="CC88" s="44"/>
    </row>
    <row r="89" spans="1:81" s="43" customFormat="1" ht="15" customHeight="1" x14ac:dyDescent="0.25">
      <c r="A89" s="953" t="s">
        <v>136</v>
      </c>
      <c r="B89" s="900"/>
      <c r="C89" s="771"/>
      <c r="D89" s="771"/>
      <c r="E89" s="771"/>
      <c r="F89" s="812"/>
      <c r="G89" s="759"/>
      <c r="H89" s="759"/>
      <c r="I89" s="759"/>
      <c r="J89" s="759"/>
      <c r="K89" s="759"/>
      <c r="L89" s="759"/>
      <c r="M89" s="759"/>
      <c r="N89" s="759"/>
      <c r="O89" s="759"/>
      <c r="P89" s="759"/>
      <c r="Q89" s="759"/>
      <c r="R89" s="759"/>
      <c r="S89" s="759"/>
      <c r="T89" s="759"/>
      <c r="U89" s="759"/>
      <c r="V89" s="759"/>
      <c r="W89" s="759"/>
      <c r="X89" s="759"/>
      <c r="Y89" s="759"/>
      <c r="Z89" s="759"/>
      <c r="AA89" s="759"/>
      <c r="AB89" s="759"/>
      <c r="AC89" s="759"/>
      <c r="AD89" s="759"/>
      <c r="AE89" s="759"/>
      <c r="AF89" s="759"/>
      <c r="AG89" s="759"/>
      <c r="AH89" s="759"/>
      <c r="AI89" s="759"/>
      <c r="AJ89" s="759"/>
      <c r="AK89" s="759"/>
      <c r="AL89" s="759"/>
      <c r="AM89" s="759"/>
      <c r="AN89" s="759"/>
      <c r="AO89" s="759"/>
      <c r="AP89" s="759"/>
      <c r="AQ89" s="759"/>
      <c r="AR89" s="759"/>
      <c r="AS89" s="759"/>
      <c r="AT89" s="759"/>
      <c r="AU89" s="759"/>
      <c r="AV89" s="365"/>
      <c r="AW89" s="365"/>
      <c r="AX89" s="365"/>
      <c r="AY89" s="365"/>
      <c r="AZ89" s="365"/>
      <c r="BA89" s="365"/>
      <c r="BB89" s="365"/>
      <c r="BC89" s="365"/>
      <c r="BD89" s="365"/>
      <c r="BE89" s="365"/>
      <c r="BF89" s="365"/>
      <c r="BG89" s="365"/>
      <c r="BH89" s="365"/>
      <c r="BI89" s="365"/>
      <c r="BJ89" s="365"/>
      <c r="BK89" s="365"/>
      <c r="BL89" s="365"/>
      <c r="BM89" s="365"/>
      <c r="BN89" s="365"/>
      <c r="BO89" s="365"/>
      <c r="BP89" s="365"/>
      <c r="BQ89" s="365"/>
      <c r="BR89" s="365"/>
      <c r="BS89" s="365"/>
      <c r="BT89" s="365"/>
      <c r="BU89" s="365"/>
      <c r="BV89" s="365"/>
      <c r="BW89" s="365"/>
      <c r="BX89" s="365"/>
      <c r="BY89" s="366"/>
      <c r="BZ89" s="366"/>
      <c r="CA89" s="366"/>
      <c r="CB89" s="366"/>
      <c r="CC89" s="44"/>
    </row>
    <row r="90" spans="1:81" s="43" customFormat="1" ht="15" customHeight="1" x14ac:dyDescent="0.25">
      <c r="A90" s="953" t="s">
        <v>137</v>
      </c>
      <c r="B90" s="792"/>
      <c r="C90" s="771"/>
      <c r="D90" s="771"/>
      <c r="E90" s="771"/>
      <c r="F90" s="812"/>
      <c r="G90" s="759"/>
      <c r="H90" s="759"/>
      <c r="I90" s="759"/>
      <c r="J90" s="759"/>
      <c r="K90" s="759"/>
      <c r="L90" s="759"/>
      <c r="M90" s="759"/>
      <c r="N90" s="759"/>
      <c r="O90" s="759"/>
      <c r="P90" s="759"/>
      <c r="Q90" s="759"/>
      <c r="R90" s="759"/>
      <c r="S90" s="759"/>
      <c r="T90" s="759"/>
      <c r="U90" s="759"/>
      <c r="V90" s="759"/>
      <c r="W90" s="759"/>
      <c r="X90" s="759"/>
      <c r="Y90" s="759"/>
      <c r="Z90" s="759"/>
      <c r="AA90" s="759"/>
      <c r="AB90" s="759"/>
      <c r="AC90" s="759"/>
      <c r="AD90" s="759"/>
      <c r="AE90" s="759"/>
      <c r="AF90" s="759"/>
      <c r="AG90" s="759"/>
      <c r="AH90" s="759"/>
      <c r="AI90" s="759"/>
      <c r="AJ90" s="759"/>
      <c r="AK90" s="759"/>
      <c r="AL90" s="759"/>
      <c r="AM90" s="759"/>
      <c r="AN90" s="759"/>
      <c r="AO90" s="759"/>
      <c r="AP90" s="759"/>
      <c r="AQ90" s="759"/>
      <c r="AR90" s="759"/>
      <c r="AS90" s="759"/>
      <c r="AT90" s="759"/>
      <c r="AU90" s="759"/>
      <c r="AV90" s="365"/>
      <c r="AW90" s="365"/>
      <c r="AX90" s="365"/>
      <c r="AY90" s="365"/>
      <c r="AZ90" s="365"/>
      <c r="BA90" s="365"/>
      <c r="BB90" s="365"/>
      <c r="BC90" s="365"/>
      <c r="BD90" s="365"/>
      <c r="BE90" s="365"/>
      <c r="BF90" s="365"/>
      <c r="BG90" s="365"/>
      <c r="BH90" s="365"/>
      <c r="BI90" s="365"/>
      <c r="BJ90" s="365"/>
      <c r="BK90" s="365"/>
      <c r="BL90" s="365"/>
      <c r="BM90" s="365"/>
      <c r="BN90" s="365"/>
      <c r="BO90" s="365"/>
      <c r="BP90" s="365"/>
      <c r="BQ90" s="365"/>
      <c r="BR90" s="365"/>
      <c r="BS90" s="365"/>
      <c r="BT90" s="365"/>
      <c r="BU90" s="365"/>
      <c r="BV90" s="365"/>
      <c r="BW90" s="365"/>
      <c r="BX90" s="365"/>
      <c r="BY90" s="366"/>
      <c r="BZ90" s="366"/>
      <c r="CA90" s="366"/>
      <c r="CB90" s="366"/>
      <c r="CC90" s="44"/>
    </row>
    <row r="91" spans="1:81" s="43" customFormat="1" ht="15" customHeight="1" x14ac:dyDescent="0.25">
      <c r="A91" s="997" t="s">
        <v>138</v>
      </c>
      <c r="B91" s="903"/>
      <c r="C91" s="767"/>
      <c r="D91" s="767"/>
      <c r="E91" s="767"/>
      <c r="F91" s="812"/>
      <c r="G91" s="759"/>
      <c r="H91" s="759"/>
      <c r="I91" s="759"/>
      <c r="J91" s="759"/>
      <c r="K91" s="759"/>
      <c r="L91" s="759"/>
      <c r="M91" s="759"/>
      <c r="N91" s="759"/>
      <c r="O91" s="759"/>
      <c r="P91" s="759"/>
      <c r="Q91" s="759"/>
      <c r="R91" s="759"/>
      <c r="S91" s="759"/>
      <c r="T91" s="759"/>
      <c r="U91" s="759"/>
      <c r="V91" s="759"/>
      <c r="W91" s="759"/>
      <c r="X91" s="759"/>
      <c r="Y91" s="759"/>
      <c r="Z91" s="759"/>
      <c r="AA91" s="759"/>
      <c r="AB91" s="759"/>
      <c r="AC91" s="759"/>
      <c r="AD91" s="759"/>
      <c r="AE91" s="759"/>
      <c r="AF91" s="759"/>
      <c r="AG91" s="759"/>
      <c r="AH91" s="759"/>
      <c r="AI91" s="759"/>
      <c r="AJ91" s="759"/>
      <c r="AK91" s="759"/>
      <c r="AL91" s="759"/>
      <c r="AM91" s="759"/>
      <c r="AN91" s="759"/>
      <c r="AO91" s="759"/>
      <c r="AP91" s="759"/>
      <c r="AQ91" s="759"/>
      <c r="AR91" s="759"/>
      <c r="AS91" s="759"/>
      <c r="AT91" s="759"/>
      <c r="AU91" s="759"/>
      <c r="AV91" s="365"/>
      <c r="AW91" s="365"/>
      <c r="AX91" s="365"/>
      <c r="AY91" s="365"/>
      <c r="AZ91" s="365"/>
      <c r="BA91" s="365"/>
      <c r="BB91" s="365"/>
      <c r="BC91" s="365"/>
      <c r="BD91" s="365"/>
      <c r="BE91" s="365"/>
      <c r="BF91" s="365"/>
      <c r="BG91" s="365"/>
      <c r="BH91" s="365"/>
      <c r="BI91" s="365"/>
      <c r="BJ91" s="365"/>
      <c r="BK91" s="365"/>
      <c r="BL91" s="365"/>
      <c r="BM91" s="365"/>
      <c r="BN91" s="365"/>
      <c r="BO91" s="365"/>
      <c r="BP91" s="365"/>
      <c r="BQ91" s="365"/>
      <c r="BR91" s="365"/>
      <c r="BS91" s="365"/>
      <c r="BT91" s="365"/>
      <c r="BU91" s="365"/>
      <c r="BV91" s="365"/>
      <c r="BW91" s="365"/>
      <c r="BX91" s="365"/>
      <c r="BY91" s="366"/>
      <c r="BZ91" s="366"/>
      <c r="CA91" s="366"/>
      <c r="CB91" s="366"/>
      <c r="CC91" s="44"/>
    </row>
    <row r="92" spans="1:81" s="43" customFormat="1" ht="15" customHeight="1" x14ac:dyDescent="0.25">
      <c r="A92" s="998" t="s">
        <v>1</v>
      </c>
      <c r="B92" s="893">
        <v>0</v>
      </c>
      <c r="C92" s="893">
        <v>0</v>
      </c>
      <c r="D92" s="893">
        <v>0</v>
      </c>
      <c r="E92" s="893">
        <v>0</v>
      </c>
      <c r="F92" s="812"/>
      <c r="G92" s="759"/>
      <c r="H92" s="759"/>
      <c r="I92" s="759"/>
      <c r="J92" s="759"/>
      <c r="K92" s="759"/>
      <c r="L92" s="759"/>
      <c r="M92" s="759"/>
      <c r="N92" s="759"/>
      <c r="O92" s="759"/>
      <c r="P92" s="759"/>
      <c r="Q92" s="759"/>
      <c r="R92" s="759"/>
      <c r="S92" s="759"/>
      <c r="T92" s="759"/>
      <c r="U92" s="759"/>
      <c r="V92" s="759"/>
      <c r="W92" s="759"/>
      <c r="X92" s="759"/>
      <c r="Y92" s="759"/>
      <c r="Z92" s="759"/>
      <c r="AA92" s="759"/>
      <c r="AB92" s="759"/>
      <c r="AC92" s="759"/>
      <c r="AD92" s="759"/>
      <c r="AE92" s="759"/>
      <c r="AF92" s="759"/>
      <c r="AG92" s="759"/>
      <c r="AH92" s="759"/>
      <c r="AI92" s="759"/>
      <c r="AJ92" s="759"/>
      <c r="AK92" s="759"/>
      <c r="AL92" s="759"/>
      <c r="AM92" s="759"/>
      <c r="AN92" s="759"/>
      <c r="AO92" s="759"/>
      <c r="AP92" s="759"/>
      <c r="AQ92" s="759"/>
      <c r="AR92" s="759"/>
      <c r="AS92" s="759"/>
      <c r="AT92" s="759"/>
      <c r="AU92" s="759"/>
      <c r="AV92" s="365"/>
      <c r="AW92" s="365"/>
      <c r="AX92" s="365"/>
      <c r="AY92" s="365"/>
      <c r="AZ92" s="365"/>
      <c r="BA92" s="365"/>
      <c r="BB92" s="365"/>
      <c r="BC92" s="365"/>
      <c r="BD92" s="365"/>
      <c r="BE92" s="365"/>
      <c r="BF92" s="365"/>
      <c r="BG92" s="365"/>
      <c r="BH92" s="365"/>
      <c r="BI92" s="365"/>
      <c r="BJ92" s="365"/>
      <c r="BK92" s="365"/>
      <c r="BL92" s="365"/>
      <c r="BM92" s="365"/>
      <c r="BN92" s="365"/>
      <c r="BO92" s="365"/>
      <c r="BP92" s="365"/>
      <c r="BQ92" s="365"/>
      <c r="BR92" s="365"/>
      <c r="BS92" s="365"/>
      <c r="BT92" s="365"/>
      <c r="BU92" s="365"/>
      <c r="BV92" s="365"/>
      <c r="BW92" s="365"/>
      <c r="BX92" s="365"/>
      <c r="BY92" s="366"/>
      <c r="BZ92" s="366"/>
      <c r="CA92" s="366"/>
      <c r="CB92" s="366"/>
      <c r="CC92" s="44"/>
    </row>
    <row r="93" spans="1:81" s="43" customFormat="1" ht="30" customHeight="1" x14ac:dyDescent="0.2">
      <c r="A93" s="891" t="s">
        <v>139</v>
      </c>
      <c r="B93" s="925"/>
      <c r="C93" s="925"/>
      <c r="D93" s="902"/>
      <c r="E93" s="902"/>
      <c r="F93" s="902"/>
      <c r="G93" s="902"/>
      <c r="H93" s="902"/>
      <c r="I93" s="902"/>
      <c r="J93" s="902"/>
      <c r="K93" s="902"/>
      <c r="L93" s="902"/>
      <c r="M93" s="902"/>
      <c r="N93" s="902"/>
      <c r="O93" s="962"/>
      <c r="P93" s="962"/>
      <c r="Q93" s="962"/>
      <c r="R93" s="962"/>
      <c r="S93" s="962"/>
      <c r="T93" s="962"/>
      <c r="U93" s="962"/>
      <c r="V93" s="962"/>
      <c r="W93" s="962"/>
      <c r="X93" s="962"/>
      <c r="Y93" s="962"/>
      <c r="Z93" s="962"/>
      <c r="AA93" s="962"/>
      <c r="AB93" s="962"/>
      <c r="AC93" s="962"/>
      <c r="AD93" s="962"/>
      <c r="AE93" s="962"/>
      <c r="AF93" s="962"/>
      <c r="AG93" s="962"/>
      <c r="AH93" s="962"/>
      <c r="AI93" s="962"/>
      <c r="AJ93" s="962"/>
      <c r="AK93" s="962"/>
      <c r="AL93" s="962"/>
      <c r="AM93" s="962"/>
      <c r="AN93" s="962"/>
      <c r="AO93" s="962"/>
      <c r="AP93" s="962"/>
      <c r="AQ93" s="962"/>
      <c r="AR93" s="962"/>
      <c r="AS93" s="971"/>
      <c r="AT93" s="971"/>
      <c r="AU93" s="971"/>
      <c r="AV93" s="365"/>
      <c r="AW93" s="365"/>
      <c r="AX93" s="365"/>
      <c r="AY93" s="365"/>
      <c r="AZ93" s="365"/>
      <c r="BA93" s="365"/>
      <c r="BB93" s="365"/>
      <c r="BC93" s="365"/>
      <c r="BD93" s="365"/>
      <c r="BE93" s="365"/>
      <c r="BF93" s="365"/>
      <c r="BG93" s="365"/>
      <c r="BH93" s="365"/>
      <c r="BI93" s="365"/>
      <c r="BJ93" s="365"/>
      <c r="BK93" s="365"/>
      <c r="BL93" s="365"/>
      <c r="BM93" s="365"/>
      <c r="BN93" s="365"/>
      <c r="BO93" s="365"/>
      <c r="BP93" s="365"/>
      <c r="BQ93" s="365"/>
      <c r="BR93" s="365"/>
      <c r="BS93" s="365"/>
      <c r="BT93" s="365"/>
      <c r="BU93" s="365"/>
      <c r="BV93" s="365"/>
      <c r="BW93" s="365"/>
      <c r="BX93" s="365"/>
      <c r="BY93" s="366"/>
      <c r="BZ93" s="366"/>
      <c r="CA93" s="366"/>
      <c r="CB93" s="366"/>
      <c r="CC93" s="44"/>
    </row>
    <row r="94" spans="1:81" s="43" customFormat="1" ht="51" customHeight="1" x14ac:dyDescent="0.3">
      <c r="A94" s="875" t="s">
        <v>49</v>
      </c>
      <c r="B94" s="921" t="s">
        <v>57</v>
      </c>
      <c r="C94" s="921" t="s">
        <v>58</v>
      </c>
      <c r="D94" s="921" t="s">
        <v>59</v>
      </c>
      <c r="E94" s="921" t="s">
        <v>13</v>
      </c>
      <c r="F94" s="999"/>
      <c r="G94" s="999"/>
      <c r="H94" s="902"/>
      <c r="I94" s="902"/>
      <c r="J94" s="902"/>
      <c r="K94" s="902"/>
      <c r="L94" s="902"/>
      <c r="M94" s="902"/>
      <c r="N94" s="902"/>
      <c r="O94" s="962"/>
      <c r="P94" s="962"/>
      <c r="Q94" s="962"/>
      <c r="R94" s="962"/>
      <c r="S94" s="962"/>
      <c r="T94" s="962"/>
      <c r="U94" s="962"/>
      <c r="V94" s="962"/>
      <c r="W94" s="962"/>
      <c r="X94" s="962"/>
      <c r="Y94" s="962"/>
      <c r="Z94" s="962"/>
      <c r="AA94" s="962"/>
      <c r="AB94" s="962"/>
      <c r="AC94" s="962"/>
      <c r="AD94" s="962"/>
      <c r="AE94" s="962"/>
      <c r="AF94" s="962"/>
      <c r="AG94" s="962"/>
      <c r="AH94" s="962"/>
      <c r="AI94" s="962"/>
      <c r="AJ94" s="962"/>
      <c r="AK94" s="962"/>
      <c r="AL94" s="962"/>
      <c r="AM94" s="962"/>
      <c r="AN94" s="962"/>
      <c r="AO94" s="962"/>
      <c r="AP94" s="962"/>
      <c r="AQ94" s="962"/>
      <c r="AR94" s="962"/>
      <c r="AS94" s="971"/>
      <c r="AT94" s="971"/>
      <c r="AU94" s="971"/>
      <c r="AV94" s="365"/>
      <c r="AW94" s="365"/>
      <c r="AX94" s="365"/>
      <c r="AY94" s="365"/>
      <c r="AZ94" s="365"/>
      <c r="BA94" s="365"/>
      <c r="BB94" s="365"/>
      <c r="BC94" s="365"/>
      <c r="BD94" s="365"/>
      <c r="BE94" s="365"/>
      <c r="BF94" s="365"/>
      <c r="BG94" s="365"/>
      <c r="BH94" s="365"/>
      <c r="BI94" s="365"/>
      <c r="BJ94" s="365"/>
      <c r="BK94" s="365"/>
      <c r="BL94" s="365"/>
      <c r="BM94" s="365"/>
      <c r="BN94" s="365"/>
      <c r="BO94" s="365"/>
      <c r="BP94" s="365"/>
      <c r="BQ94" s="365"/>
      <c r="BR94" s="365"/>
      <c r="BS94" s="365"/>
      <c r="BT94" s="365"/>
      <c r="BU94" s="365"/>
      <c r="BV94" s="365"/>
      <c r="BW94" s="365"/>
      <c r="BX94" s="365"/>
      <c r="BY94" s="366"/>
      <c r="BZ94" s="366"/>
      <c r="CA94" s="366"/>
      <c r="CB94" s="366"/>
      <c r="CC94" s="44"/>
    </row>
    <row r="95" spans="1:81" s="43" customFormat="1" ht="15" customHeight="1" x14ac:dyDescent="0.2">
      <c r="A95" s="1000" t="s">
        <v>52</v>
      </c>
      <c r="B95" s="814"/>
      <c r="C95" s="814"/>
      <c r="D95" s="814"/>
      <c r="E95" s="814"/>
      <c r="F95" s="788"/>
      <c r="G95" s="902"/>
      <c r="H95" s="902"/>
      <c r="I95" s="902"/>
      <c r="J95" s="902"/>
      <c r="K95" s="902"/>
      <c r="L95" s="902"/>
      <c r="M95" s="902"/>
      <c r="N95" s="902"/>
      <c r="O95" s="962"/>
      <c r="P95" s="962"/>
      <c r="Q95" s="962"/>
      <c r="R95" s="962"/>
      <c r="S95" s="962"/>
      <c r="T95" s="962"/>
      <c r="U95" s="962"/>
      <c r="V95" s="962"/>
      <c r="W95" s="962"/>
      <c r="X95" s="962"/>
      <c r="Y95" s="962"/>
      <c r="Z95" s="962"/>
      <c r="AA95" s="962"/>
      <c r="AB95" s="962"/>
      <c r="AC95" s="962"/>
      <c r="AD95" s="962"/>
      <c r="AE95" s="962"/>
      <c r="AF95" s="962"/>
      <c r="AG95" s="962"/>
      <c r="AH95" s="962"/>
      <c r="AI95" s="962"/>
      <c r="AJ95" s="962"/>
      <c r="AK95" s="962"/>
      <c r="AL95" s="962"/>
      <c r="AM95" s="962"/>
      <c r="AN95" s="962"/>
      <c r="AO95" s="962"/>
      <c r="AP95" s="962"/>
      <c r="AQ95" s="962"/>
      <c r="AR95" s="962"/>
      <c r="AS95" s="971"/>
      <c r="AT95" s="971"/>
      <c r="AU95" s="971"/>
      <c r="AV95" s="365"/>
      <c r="AW95" s="365"/>
      <c r="AX95" s="365"/>
      <c r="AY95" s="365"/>
      <c r="AZ95" s="365"/>
      <c r="BA95" s="365"/>
      <c r="BB95" s="365"/>
      <c r="BC95" s="365"/>
      <c r="BD95" s="365"/>
      <c r="BE95" s="365"/>
      <c r="BF95" s="365"/>
      <c r="BG95" s="365"/>
      <c r="BH95" s="365"/>
      <c r="BI95" s="365"/>
      <c r="BJ95" s="365"/>
      <c r="BK95" s="365"/>
      <c r="BL95" s="365"/>
      <c r="BM95" s="365"/>
      <c r="BN95" s="365"/>
      <c r="BO95" s="365"/>
      <c r="BP95" s="365"/>
      <c r="BQ95" s="365"/>
      <c r="BR95" s="365"/>
      <c r="BS95" s="365"/>
      <c r="BT95" s="365"/>
      <c r="BU95" s="365"/>
      <c r="BV95" s="365"/>
      <c r="BW95" s="365"/>
      <c r="BX95" s="365"/>
      <c r="BY95" s="366"/>
      <c r="BZ95" s="366"/>
      <c r="CA95" s="366"/>
      <c r="CB95" s="366"/>
      <c r="CC95" s="44"/>
    </row>
    <row r="96" spans="1:81" s="43" customFormat="1" ht="15" customHeight="1" x14ac:dyDescent="0.2">
      <c r="A96" s="1001" t="s">
        <v>53</v>
      </c>
      <c r="B96" s="814"/>
      <c r="C96" s="814"/>
      <c r="D96" s="814"/>
      <c r="E96" s="814"/>
      <c r="F96" s="788"/>
      <c r="G96" s="902"/>
      <c r="H96" s="902"/>
      <c r="I96" s="902"/>
      <c r="J96" s="902"/>
      <c r="K96" s="902"/>
      <c r="L96" s="902"/>
      <c r="M96" s="902"/>
      <c r="N96" s="902"/>
      <c r="O96" s="962"/>
      <c r="P96" s="962"/>
      <c r="Q96" s="962"/>
      <c r="R96" s="962"/>
      <c r="S96" s="962"/>
      <c r="T96" s="962"/>
      <c r="U96" s="962"/>
      <c r="V96" s="962"/>
      <c r="W96" s="962"/>
      <c r="X96" s="962"/>
      <c r="Y96" s="962"/>
      <c r="Z96" s="962"/>
      <c r="AA96" s="962"/>
      <c r="AB96" s="962"/>
      <c r="AC96" s="962"/>
      <c r="AD96" s="962"/>
      <c r="AE96" s="962"/>
      <c r="AF96" s="962"/>
      <c r="AG96" s="962"/>
      <c r="AH96" s="962"/>
      <c r="AI96" s="962"/>
      <c r="AJ96" s="962"/>
      <c r="AK96" s="962"/>
      <c r="AL96" s="962"/>
      <c r="AM96" s="962"/>
      <c r="AN96" s="962"/>
      <c r="AO96" s="962"/>
      <c r="AP96" s="962"/>
      <c r="AQ96" s="962"/>
      <c r="AR96" s="962"/>
      <c r="AS96" s="971"/>
      <c r="AT96" s="971"/>
      <c r="AU96" s="971"/>
      <c r="AV96" s="365"/>
      <c r="AW96" s="365"/>
      <c r="AX96" s="365"/>
      <c r="AY96" s="365"/>
      <c r="AZ96" s="365"/>
      <c r="BA96" s="365"/>
      <c r="BB96" s="365"/>
      <c r="BC96" s="365"/>
      <c r="BD96" s="365"/>
      <c r="BE96" s="365"/>
      <c r="BF96" s="365"/>
      <c r="BG96" s="365"/>
      <c r="BH96" s="365"/>
      <c r="BI96" s="365"/>
      <c r="BJ96" s="365"/>
      <c r="BK96" s="365"/>
      <c r="BL96" s="365"/>
      <c r="BM96" s="365"/>
      <c r="BN96" s="365"/>
      <c r="BO96" s="365"/>
      <c r="BP96" s="365"/>
      <c r="BQ96" s="365"/>
      <c r="BR96" s="365"/>
      <c r="BS96" s="365"/>
      <c r="BT96" s="365"/>
      <c r="BU96" s="365"/>
      <c r="BV96" s="365"/>
      <c r="BW96" s="365"/>
      <c r="BX96" s="365"/>
      <c r="BY96" s="366"/>
      <c r="BZ96" s="366"/>
      <c r="CA96" s="366"/>
      <c r="CB96" s="366"/>
      <c r="CC96" s="44"/>
    </row>
    <row r="97" spans="1:81" s="43" customFormat="1" ht="15" customHeight="1" x14ac:dyDescent="0.2">
      <c r="A97" s="1001" t="s">
        <v>54</v>
      </c>
      <c r="B97" s="814"/>
      <c r="C97" s="814"/>
      <c r="D97" s="814"/>
      <c r="E97" s="814"/>
      <c r="F97" s="788"/>
      <c r="G97" s="902"/>
      <c r="H97" s="902"/>
      <c r="I97" s="902"/>
      <c r="J97" s="902"/>
      <c r="K97" s="902"/>
      <c r="L97" s="902"/>
      <c r="M97" s="902"/>
      <c r="N97" s="902"/>
      <c r="O97" s="962"/>
      <c r="P97" s="962"/>
      <c r="Q97" s="962"/>
      <c r="R97" s="962"/>
      <c r="S97" s="962"/>
      <c r="T97" s="962"/>
      <c r="U97" s="962"/>
      <c r="V97" s="962"/>
      <c r="W97" s="962"/>
      <c r="X97" s="962"/>
      <c r="Y97" s="962"/>
      <c r="Z97" s="962"/>
      <c r="AA97" s="962"/>
      <c r="AB97" s="962"/>
      <c r="AC97" s="962"/>
      <c r="AD97" s="962"/>
      <c r="AE97" s="962"/>
      <c r="AF97" s="962"/>
      <c r="AG97" s="962"/>
      <c r="AH97" s="962"/>
      <c r="AI97" s="962"/>
      <c r="AJ97" s="962"/>
      <c r="AK97" s="962"/>
      <c r="AL97" s="962"/>
      <c r="AM97" s="962"/>
      <c r="AN97" s="962"/>
      <c r="AO97" s="962"/>
      <c r="AP97" s="962"/>
      <c r="AQ97" s="962"/>
      <c r="AR97" s="962"/>
      <c r="AS97" s="971"/>
      <c r="AT97" s="971"/>
      <c r="AU97" s="971"/>
      <c r="AV97" s="365"/>
      <c r="AW97" s="365"/>
      <c r="AX97" s="365"/>
      <c r="AY97" s="365"/>
      <c r="AZ97" s="365"/>
      <c r="BA97" s="365"/>
      <c r="BB97" s="365"/>
      <c r="BC97" s="365"/>
      <c r="BD97" s="365"/>
      <c r="BE97" s="365"/>
      <c r="BF97" s="365"/>
      <c r="BG97" s="365"/>
      <c r="BH97" s="365"/>
      <c r="BI97" s="365"/>
      <c r="BJ97" s="365"/>
      <c r="BK97" s="365"/>
      <c r="BL97" s="365"/>
      <c r="BM97" s="365"/>
      <c r="BN97" s="365"/>
      <c r="BO97" s="365"/>
      <c r="BP97" s="365"/>
      <c r="BQ97" s="365"/>
      <c r="BR97" s="365"/>
      <c r="BS97" s="365"/>
      <c r="BT97" s="365"/>
      <c r="BU97" s="365"/>
      <c r="BV97" s="365"/>
      <c r="BW97" s="365"/>
      <c r="BX97" s="365"/>
      <c r="BY97" s="366"/>
      <c r="BZ97" s="366"/>
      <c r="CA97" s="366"/>
      <c r="CB97" s="366"/>
      <c r="CC97" s="44"/>
    </row>
    <row r="98" spans="1:81" s="43" customFormat="1" ht="15" customHeight="1" x14ac:dyDescent="0.2">
      <c r="A98" s="1001" t="s">
        <v>55</v>
      </c>
      <c r="B98" s="814"/>
      <c r="C98" s="814"/>
      <c r="D98" s="814"/>
      <c r="E98" s="814"/>
      <c r="F98" s="788"/>
      <c r="G98" s="902"/>
      <c r="H98" s="902"/>
      <c r="I98" s="902"/>
      <c r="J98" s="902"/>
      <c r="K98" s="902"/>
      <c r="L98" s="902"/>
      <c r="M98" s="902"/>
      <c r="N98" s="902"/>
      <c r="O98" s="962"/>
      <c r="P98" s="962"/>
      <c r="Q98" s="962"/>
      <c r="R98" s="962"/>
      <c r="S98" s="962"/>
      <c r="T98" s="962"/>
      <c r="U98" s="962"/>
      <c r="V98" s="962"/>
      <c r="W98" s="962"/>
      <c r="X98" s="962"/>
      <c r="Y98" s="962"/>
      <c r="Z98" s="962"/>
      <c r="AA98" s="962"/>
      <c r="AB98" s="962"/>
      <c r="AC98" s="962"/>
      <c r="AD98" s="962"/>
      <c r="AE98" s="962"/>
      <c r="AF98" s="962"/>
      <c r="AG98" s="962"/>
      <c r="AH98" s="962"/>
      <c r="AI98" s="962"/>
      <c r="AJ98" s="962"/>
      <c r="AK98" s="962"/>
      <c r="AL98" s="962"/>
      <c r="AM98" s="962"/>
      <c r="AN98" s="962"/>
      <c r="AO98" s="962"/>
      <c r="AP98" s="962"/>
      <c r="AQ98" s="962"/>
      <c r="AR98" s="962"/>
      <c r="AS98" s="971"/>
      <c r="AT98" s="971"/>
      <c r="AU98" s="971"/>
      <c r="AV98" s="365"/>
      <c r="AW98" s="365"/>
      <c r="AX98" s="365"/>
      <c r="AY98" s="365"/>
      <c r="AZ98" s="365"/>
      <c r="BA98" s="365"/>
      <c r="BB98" s="365"/>
      <c r="BC98" s="365"/>
      <c r="BD98" s="365"/>
      <c r="BE98" s="365"/>
      <c r="BF98" s="365"/>
      <c r="BG98" s="365"/>
      <c r="BH98" s="365"/>
      <c r="BI98" s="365"/>
      <c r="BJ98" s="365"/>
      <c r="BK98" s="365"/>
      <c r="BL98" s="365"/>
      <c r="BM98" s="365"/>
      <c r="BN98" s="365"/>
      <c r="BO98" s="365"/>
      <c r="BP98" s="365"/>
      <c r="BQ98" s="365"/>
      <c r="BR98" s="365"/>
      <c r="BS98" s="365"/>
      <c r="BT98" s="365"/>
      <c r="BU98" s="365"/>
      <c r="BV98" s="365"/>
      <c r="BW98" s="365"/>
      <c r="BX98" s="365"/>
      <c r="BY98" s="366"/>
      <c r="BZ98" s="366"/>
      <c r="CA98" s="366"/>
      <c r="CB98" s="366"/>
      <c r="CC98" s="44"/>
    </row>
    <row r="99" spans="1:81" s="43" customFormat="1" ht="15" customHeight="1" x14ac:dyDescent="0.2">
      <c r="A99" s="1002" t="s">
        <v>60</v>
      </c>
      <c r="B99" s="795"/>
      <c r="C99" s="795"/>
      <c r="D99" s="795"/>
      <c r="E99" s="795"/>
      <c r="F99" s="788"/>
      <c r="G99" s="902"/>
      <c r="H99" s="902"/>
      <c r="I99" s="902"/>
      <c r="J99" s="902"/>
      <c r="K99" s="902"/>
      <c r="L99" s="902"/>
      <c r="M99" s="902"/>
      <c r="N99" s="902"/>
      <c r="O99" s="962"/>
      <c r="P99" s="962"/>
      <c r="Q99" s="962"/>
      <c r="R99" s="962"/>
      <c r="S99" s="962"/>
      <c r="T99" s="962"/>
      <c r="U99" s="962"/>
      <c r="V99" s="962"/>
      <c r="W99" s="962"/>
      <c r="X99" s="962"/>
      <c r="Y99" s="962"/>
      <c r="Z99" s="962"/>
      <c r="AA99" s="962"/>
      <c r="AB99" s="962"/>
      <c r="AC99" s="962"/>
      <c r="AD99" s="962"/>
      <c r="AE99" s="962"/>
      <c r="AF99" s="962"/>
      <c r="AG99" s="962"/>
      <c r="AH99" s="962"/>
      <c r="AI99" s="962"/>
      <c r="AJ99" s="962"/>
      <c r="AK99" s="962"/>
      <c r="AL99" s="962"/>
      <c r="AM99" s="962"/>
      <c r="AN99" s="962"/>
      <c r="AO99" s="962"/>
      <c r="AP99" s="962"/>
      <c r="AQ99" s="962"/>
      <c r="AR99" s="962"/>
      <c r="AS99" s="971"/>
      <c r="AT99" s="971"/>
      <c r="AU99" s="971"/>
      <c r="AV99" s="365"/>
      <c r="AW99" s="365"/>
      <c r="AX99" s="365"/>
      <c r="AY99" s="365"/>
      <c r="AZ99" s="365"/>
      <c r="BA99" s="365"/>
      <c r="BB99" s="365"/>
      <c r="BC99" s="365"/>
      <c r="BD99" s="365"/>
      <c r="BE99" s="365"/>
      <c r="BF99" s="365"/>
      <c r="BG99" s="365"/>
      <c r="BH99" s="365"/>
      <c r="BI99" s="365"/>
      <c r="BJ99" s="365"/>
      <c r="BK99" s="365"/>
      <c r="BL99" s="365"/>
      <c r="BM99" s="365"/>
      <c r="BN99" s="365"/>
      <c r="BO99" s="365"/>
      <c r="BP99" s="365"/>
      <c r="BQ99" s="365"/>
      <c r="BR99" s="365"/>
      <c r="BS99" s="365"/>
      <c r="BT99" s="365"/>
      <c r="BU99" s="365"/>
      <c r="BV99" s="365"/>
      <c r="BW99" s="365"/>
      <c r="BX99" s="365"/>
      <c r="BY99" s="366"/>
      <c r="BZ99" s="366"/>
      <c r="CA99" s="366"/>
      <c r="CB99" s="366"/>
      <c r="CC99" s="44"/>
    </row>
    <row r="100" spans="1:81" s="43" customFormat="1" ht="15" customHeight="1" x14ac:dyDescent="0.2">
      <c r="A100" s="987" t="s">
        <v>1</v>
      </c>
      <c r="B100" s="893">
        <v>0</v>
      </c>
      <c r="C100" s="893">
        <v>0</v>
      </c>
      <c r="D100" s="893">
        <v>0</v>
      </c>
      <c r="E100" s="893">
        <v>0</v>
      </c>
      <c r="F100" s="788"/>
      <c r="G100" s="902"/>
      <c r="H100" s="902"/>
      <c r="I100" s="902"/>
      <c r="J100" s="902"/>
      <c r="K100" s="902"/>
      <c r="L100" s="902"/>
      <c r="M100" s="902"/>
      <c r="N100" s="902"/>
      <c r="O100" s="962"/>
      <c r="P100" s="962"/>
      <c r="Q100" s="962"/>
      <c r="R100" s="962"/>
      <c r="S100" s="962"/>
      <c r="T100" s="962"/>
      <c r="U100" s="962"/>
      <c r="V100" s="962"/>
      <c r="W100" s="962"/>
      <c r="X100" s="962"/>
      <c r="Y100" s="962"/>
      <c r="Z100" s="962"/>
      <c r="AA100" s="962"/>
      <c r="AB100" s="962"/>
      <c r="AC100" s="962"/>
      <c r="AD100" s="962"/>
      <c r="AE100" s="962"/>
      <c r="AF100" s="962"/>
      <c r="AG100" s="962"/>
      <c r="AH100" s="962"/>
      <c r="AI100" s="962"/>
      <c r="AJ100" s="962"/>
      <c r="AK100" s="962"/>
      <c r="AL100" s="962"/>
      <c r="AM100" s="962"/>
      <c r="AN100" s="962"/>
      <c r="AO100" s="962"/>
      <c r="AP100" s="962"/>
      <c r="AQ100" s="962"/>
      <c r="AR100" s="962"/>
      <c r="AS100" s="971"/>
      <c r="AT100" s="971"/>
      <c r="AU100" s="971"/>
      <c r="AV100" s="365"/>
      <c r="AW100" s="365"/>
      <c r="AX100" s="365"/>
      <c r="AY100" s="365"/>
      <c r="AZ100" s="365"/>
      <c r="BA100" s="365"/>
      <c r="BB100" s="365"/>
      <c r="BC100" s="365"/>
      <c r="BD100" s="365"/>
      <c r="BE100" s="365"/>
      <c r="BF100" s="365"/>
      <c r="BG100" s="365"/>
      <c r="BH100" s="365"/>
      <c r="BI100" s="365"/>
      <c r="BJ100" s="365"/>
      <c r="BK100" s="365"/>
      <c r="BL100" s="365"/>
      <c r="BM100" s="365"/>
      <c r="BN100" s="365"/>
      <c r="BO100" s="365"/>
      <c r="BP100" s="365"/>
      <c r="BQ100" s="365"/>
      <c r="BR100" s="365"/>
      <c r="BS100" s="365"/>
      <c r="BT100" s="365"/>
      <c r="BU100" s="365"/>
      <c r="BV100" s="365"/>
      <c r="BW100" s="365"/>
      <c r="BX100" s="365"/>
      <c r="BY100" s="366"/>
      <c r="BZ100" s="366"/>
      <c r="CA100" s="366"/>
      <c r="CB100" s="366"/>
      <c r="CC100" s="44"/>
    </row>
    <row r="101" spans="1:81" s="43" customFormat="1" ht="27.75" customHeight="1" x14ac:dyDescent="0.2">
      <c r="A101" s="891" t="s">
        <v>140</v>
      </c>
      <c r="B101" s="968"/>
      <c r="C101" s="850"/>
      <c r="D101" s="902"/>
      <c r="E101" s="902"/>
      <c r="F101" s="902"/>
      <c r="G101" s="902"/>
      <c r="H101" s="902"/>
      <c r="I101" s="902"/>
      <c r="J101" s="902"/>
      <c r="K101" s="902"/>
      <c r="L101" s="902"/>
      <c r="M101" s="902"/>
      <c r="N101" s="902"/>
      <c r="O101" s="962"/>
      <c r="P101" s="962"/>
      <c r="Q101" s="962"/>
      <c r="R101" s="962"/>
      <c r="S101" s="962"/>
      <c r="T101" s="962"/>
      <c r="U101" s="962"/>
      <c r="V101" s="962"/>
      <c r="W101" s="962"/>
      <c r="X101" s="962"/>
      <c r="Y101" s="962"/>
      <c r="Z101" s="962"/>
      <c r="AA101" s="962"/>
      <c r="AB101" s="962"/>
      <c r="AC101" s="962"/>
      <c r="AD101" s="962"/>
      <c r="AE101" s="962"/>
      <c r="AF101" s="962"/>
      <c r="AG101" s="962"/>
      <c r="AH101" s="962"/>
      <c r="AI101" s="962"/>
      <c r="AJ101" s="962"/>
      <c r="AK101" s="962"/>
      <c r="AL101" s="962"/>
      <c r="AM101" s="962"/>
      <c r="AN101" s="962"/>
      <c r="AO101" s="962"/>
      <c r="AP101" s="962"/>
      <c r="AQ101" s="962"/>
      <c r="AR101" s="962"/>
      <c r="AS101" s="971"/>
      <c r="AT101" s="971"/>
      <c r="AU101" s="971"/>
      <c r="AV101" s="365"/>
      <c r="AW101" s="365"/>
      <c r="AX101" s="365"/>
      <c r="AY101" s="365"/>
      <c r="AZ101" s="365"/>
      <c r="BA101" s="365"/>
      <c r="BB101" s="365"/>
      <c r="BC101" s="365"/>
      <c r="BD101" s="365"/>
      <c r="BE101" s="365"/>
      <c r="BF101" s="365"/>
      <c r="BG101" s="365"/>
      <c r="BH101" s="365"/>
      <c r="BI101" s="365"/>
      <c r="BJ101" s="365"/>
      <c r="BK101" s="365"/>
      <c r="BL101" s="365"/>
      <c r="BM101" s="365"/>
      <c r="BN101" s="365"/>
      <c r="BO101" s="365"/>
      <c r="BP101" s="365"/>
      <c r="BQ101" s="365"/>
      <c r="BR101" s="365"/>
      <c r="BS101" s="365"/>
      <c r="BT101" s="365"/>
      <c r="BU101" s="365"/>
      <c r="BV101" s="365"/>
      <c r="BW101" s="365"/>
      <c r="BX101" s="365"/>
      <c r="BY101" s="366"/>
      <c r="BZ101" s="366"/>
      <c r="CA101" s="366"/>
      <c r="CB101" s="366"/>
      <c r="CC101" s="44"/>
    </row>
    <row r="102" spans="1:81" s="43" customFormat="1" ht="27.75" customHeight="1" x14ac:dyDescent="0.2">
      <c r="A102" s="875" t="s">
        <v>49</v>
      </c>
      <c r="B102" s="921" t="s">
        <v>57</v>
      </c>
      <c r="C102" s="921" t="s">
        <v>58</v>
      </c>
      <c r="D102" s="921" t="s">
        <v>59</v>
      </c>
      <c r="E102" s="921" t="s">
        <v>13</v>
      </c>
      <c r="F102" s="902"/>
      <c r="G102" s="902"/>
      <c r="H102" s="902"/>
      <c r="I102" s="902"/>
      <c r="J102" s="902"/>
      <c r="K102" s="902"/>
      <c r="L102" s="902"/>
      <c r="M102" s="902"/>
      <c r="N102" s="902"/>
      <c r="O102" s="962"/>
      <c r="P102" s="962"/>
      <c r="Q102" s="962"/>
      <c r="R102" s="962"/>
      <c r="S102" s="962"/>
      <c r="T102" s="962"/>
      <c r="U102" s="962"/>
      <c r="V102" s="962"/>
      <c r="W102" s="962"/>
      <c r="X102" s="962"/>
      <c r="Y102" s="962"/>
      <c r="Z102" s="962"/>
      <c r="AA102" s="962"/>
      <c r="AB102" s="962"/>
      <c r="AC102" s="962"/>
      <c r="AD102" s="962"/>
      <c r="AE102" s="962"/>
      <c r="AF102" s="962"/>
      <c r="AG102" s="962"/>
      <c r="AH102" s="962"/>
      <c r="AI102" s="962"/>
      <c r="AJ102" s="962"/>
      <c r="AK102" s="962"/>
      <c r="AL102" s="962"/>
      <c r="AM102" s="962"/>
      <c r="AN102" s="962"/>
      <c r="AO102" s="962"/>
      <c r="AP102" s="962"/>
      <c r="AQ102" s="962"/>
      <c r="AR102" s="962"/>
      <c r="AS102" s="971"/>
      <c r="AT102" s="971"/>
      <c r="AU102" s="971"/>
      <c r="AV102" s="365"/>
      <c r="AW102" s="365"/>
      <c r="AX102" s="365"/>
      <c r="AY102" s="365"/>
      <c r="AZ102" s="365"/>
      <c r="BA102" s="365"/>
      <c r="BB102" s="365"/>
      <c r="BC102" s="365"/>
      <c r="BD102" s="365"/>
      <c r="BE102" s="365"/>
      <c r="BF102" s="365"/>
      <c r="BG102" s="365"/>
      <c r="BH102" s="365"/>
      <c r="BI102" s="365"/>
      <c r="BJ102" s="365"/>
      <c r="BK102" s="365"/>
      <c r="BL102" s="365"/>
      <c r="BM102" s="365"/>
      <c r="BN102" s="365"/>
      <c r="BO102" s="365"/>
      <c r="BP102" s="365"/>
      <c r="BQ102" s="365"/>
      <c r="BR102" s="365"/>
      <c r="BS102" s="365"/>
      <c r="BT102" s="365"/>
      <c r="BU102" s="365"/>
      <c r="BV102" s="365"/>
      <c r="BW102" s="365"/>
      <c r="BX102" s="365"/>
      <c r="BY102" s="366"/>
      <c r="BZ102" s="366"/>
      <c r="CA102" s="366"/>
      <c r="CB102" s="366"/>
      <c r="CC102" s="44"/>
    </row>
    <row r="103" spans="1:81" s="43" customFormat="1" ht="51" customHeight="1" x14ac:dyDescent="0.2">
      <c r="A103" s="1000" t="s">
        <v>52</v>
      </c>
      <c r="B103" s="814"/>
      <c r="C103" s="814"/>
      <c r="D103" s="814"/>
      <c r="E103" s="814"/>
      <c r="F103" s="788"/>
      <c r="G103" s="902"/>
      <c r="H103" s="902"/>
      <c r="I103" s="902"/>
      <c r="J103" s="902"/>
      <c r="K103" s="902"/>
      <c r="L103" s="902"/>
      <c r="M103" s="902"/>
      <c r="N103" s="902"/>
      <c r="O103" s="962"/>
      <c r="P103" s="962"/>
      <c r="Q103" s="962"/>
      <c r="R103" s="962"/>
      <c r="S103" s="962"/>
      <c r="T103" s="962"/>
      <c r="U103" s="962"/>
      <c r="V103" s="962"/>
      <c r="W103" s="962"/>
      <c r="X103" s="962"/>
      <c r="Y103" s="962"/>
      <c r="Z103" s="962"/>
      <c r="AA103" s="962"/>
      <c r="AB103" s="962"/>
      <c r="AC103" s="962"/>
      <c r="AD103" s="962"/>
      <c r="AE103" s="962"/>
      <c r="AF103" s="962"/>
      <c r="AG103" s="962"/>
      <c r="AH103" s="962"/>
      <c r="AI103" s="962"/>
      <c r="AJ103" s="962"/>
      <c r="AK103" s="962"/>
      <c r="AL103" s="962"/>
      <c r="AM103" s="962"/>
      <c r="AN103" s="962"/>
      <c r="AO103" s="962"/>
      <c r="AP103" s="962"/>
      <c r="AQ103" s="962"/>
      <c r="AR103" s="962"/>
      <c r="AS103" s="971"/>
      <c r="AT103" s="971"/>
      <c r="AU103" s="971"/>
      <c r="AV103" s="365"/>
      <c r="AW103" s="365"/>
      <c r="AX103" s="365"/>
      <c r="AY103" s="365"/>
      <c r="AZ103" s="365"/>
      <c r="BA103" s="365"/>
      <c r="BB103" s="365"/>
      <c r="BC103" s="365"/>
      <c r="BD103" s="365"/>
      <c r="BE103" s="365"/>
      <c r="BF103" s="365"/>
      <c r="BG103" s="365"/>
      <c r="BH103" s="365"/>
      <c r="BI103" s="365"/>
      <c r="BJ103" s="365"/>
      <c r="BK103" s="365"/>
      <c r="BL103" s="365"/>
      <c r="BM103" s="365"/>
      <c r="BN103" s="365"/>
      <c r="BO103" s="365"/>
      <c r="BP103" s="365"/>
      <c r="BQ103" s="365"/>
      <c r="BR103" s="365"/>
      <c r="BS103" s="365"/>
      <c r="BT103" s="365"/>
      <c r="BU103" s="365"/>
      <c r="BV103" s="365"/>
      <c r="BW103" s="365"/>
      <c r="BX103" s="365"/>
      <c r="BY103" s="366"/>
      <c r="BZ103" s="366"/>
      <c r="CA103" s="366"/>
      <c r="CB103" s="366"/>
      <c r="CC103" s="44"/>
    </row>
    <row r="104" spans="1:81" s="43" customFormat="1" ht="16.5" customHeight="1" x14ac:dyDescent="0.2">
      <c r="A104" s="1001" t="s">
        <v>53</v>
      </c>
      <c r="B104" s="814"/>
      <c r="C104" s="814"/>
      <c r="D104" s="814"/>
      <c r="E104" s="814"/>
      <c r="F104" s="788"/>
      <c r="G104" s="902"/>
      <c r="H104" s="902"/>
      <c r="I104" s="902"/>
      <c r="J104" s="902"/>
      <c r="K104" s="902"/>
      <c r="L104" s="902"/>
      <c r="M104" s="902"/>
      <c r="N104" s="902"/>
      <c r="O104" s="962"/>
      <c r="P104" s="962"/>
      <c r="Q104" s="962"/>
      <c r="R104" s="962"/>
      <c r="S104" s="962"/>
      <c r="T104" s="962"/>
      <c r="U104" s="962"/>
      <c r="V104" s="962"/>
      <c r="W104" s="962"/>
      <c r="X104" s="962"/>
      <c r="Y104" s="962"/>
      <c r="Z104" s="962"/>
      <c r="AA104" s="962"/>
      <c r="AB104" s="962"/>
      <c r="AC104" s="962"/>
      <c r="AD104" s="962"/>
      <c r="AE104" s="962"/>
      <c r="AF104" s="962"/>
      <c r="AG104" s="962"/>
      <c r="AH104" s="962"/>
      <c r="AI104" s="962"/>
      <c r="AJ104" s="962"/>
      <c r="AK104" s="962"/>
      <c r="AL104" s="962"/>
      <c r="AM104" s="962"/>
      <c r="AN104" s="962"/>
      <c r="AO104" s="962"/>
      <c r="AP104" s="962"/>
      <c r="AQ104" s="962"/>
      <c r="AR104" s="962"/>
      <c r="AS104" s="971"/>
      <c r="AT104" s="971"/>
      <c r="AU104" s="971"/>
      <c r="AV104" s="365"/>
      <c r="AW104" s="365"/>
      <c r="AX104" s="365"/>
      <c r="AY104" s="365"/>
      <c r="AZ104" s="365"/>
      <c r="BA104" s="365"/>
      <c r="BB104" s="365"/>
      <c r="BC104" s="365"/>
      <c r="BD104" s="365"/>
      <c r="BE104" s="365"/>
      <c r="BF104" s="365"/>
      <c r="BG104" s="365"/>
      <c r="BH104" s="365"/>
      <c r="BI104" s="365"/>
      <c r="BJ104" s="365"/>
      <c r="BK104" s="365"/>
      <c r="BL104" s="365"/>
      <c r="BM104" s="365"/>
      <c r="BN104" s="365"/>
      <c r="BO104" s="365"/>
      <c r="BP104" s="365"/>
      <c r="BQ104" s="365"/>
      <c r="BR104" s="365"/>
      <c r="BS104" s="365"/>
      <c r="BT104" s="365"/>
      <c r="BU104" s="365"/>
      <c r="BV104" s="365"/>
      <c r="BW104" s="365"/>
      <c r="BX104" s="365"/>
      <c r="BY104" s="366"/>
      <c r="BZ104" s="366"/>
      <c r="CA104" s="366"/>
      <c r="CB104" s="366"/>
      <c r="CC104" s="44"/>
    </row>
    <row r="105" spans="1:81" s="43" customFormat="1" ht="15.75" customHeight="1" x14ac:dyDescent="0.2">
      <c r="A105" s="1001" t="s">
        <v>54</v>
      </c>
      <c r="B105" s="814"/>
      <c r="C105" s="814"/>
      <c r="D105" s="814"/>
      <c r="E105" s="814"/>
      <c r="F105" s="788"/>
      <c r="G105" s="902"/>
      <c r="H105" s="902"/>
      <c r="I105" s="902"/>
      <c r="J105" s="902"/>
      <c r="K105" s="902"/>
      <c r="L105" s="902"/>
      <c r="M105" s="902"/>
      <c r="N105" s="902"/>
      <c r="O105" s="962"/>
      <c r="P105" s="962"/>
      <c r="Q105" s="962"/>
      <c r="R105" s="962"/>
      <c r="S105" s="962"/>
      <c r="T105" s="962"/>
      <c r="U105" s="962"/>
      <c r="V105" s="962"/>
      <c r="W105" s="962"/>
      <c r="X105" s="962"/>
      <c r="Y105" s="962"/>
      <c r="Z105" s="962"/>
      <c r="AA105" s="962"/>
      <c r="AB105" s="962"/>
      <c r="AC105" s="962"/>
      <c r="AD105" s="962"/>
      <c r="AE105" s="962"/>
      <c r="AF105" s="962"/>
      <c r="AG105" s="962"/>
      <c r="AH105" s="962"/>
      <c r="AI105" s="962"/>
      <c r="AJ105" s="962"/>
      <c r="AK105" s="962"/>
      <c r="AL105" s="962"/>
      <c r="AM105" s="962"/>
      <c r="AN105" s="962"/>
      <c r="AO105" s="962"/>
      <c r="AP105" s="962"/>
      <c r="AQ105" s="962"/>
      <c r="AR105" s="962"/>
      <c r="AS105" s="971"/>
      <c r="AT105" s="971"/>
      <c r="AU105" s="971"/>
      <c r="AV105" s="365"/>
      <c r="AW105" s="365"/>
      <c r="AX105" s="365"/>
      <c r="AY105" s="365"/>
      <c r="AZ105" s="365"/>
      <c r="BA105" s="365"/>
      <c r="BB105" s="365"/>
      <c r="BC105" s="365"/>
      <c r="BD105" s="365"/>
      <c r="BE105" s="365"/>
      <c r="BF105" s="365"/>
      <c r="BG105" s="365"/>
      <c r="BH105" s="365"/>
      <c r="BI105" s="365"/>
      <c r="BJ105" s="365"/>
      <c r="BK105" s="365"/>
      <c r="BL105" s="365"/>
      <c r="BM105" s="365"/>
      <c r="BN105" s="365"/>
      <c r="BO105" s="365"/>
      <c r="BP105" s="365"/>
      <c r="BQ105" s="365"/>
      <c r="BR105" s="365"/>
      <c r="BS105" s="365"/>
      <c r="BT105" s="365"/>
      <c r="BU105" s="365"/>
      <c r="BV105" s="365"/>
      <c r="BW105" s="365"/>
      <c r="BX105" s="365"/>
      <c r="BY105" s="366"/>
      <c r="BZ105" s="366"/>
      <c r="CA105" s="366"/>
      <c r="CB105" s="366"/>
      <c r="CC105" s="44"/>
    </row>
    <row r="106" spans="1:81" s="43" customFormat="1" ht="20.25" customHeight="1" x14ac:dyDescent="0.2">
      <c r="A106" s="1001" t="s">
        <v>55</v>
      </c>
      <c r="B106" s="814"/>
      <c r="C106" s="814"/>
      <c r="D106" s="814"/>
      <c r="E106" s="814"/>
      <c r="F106" s="788"/>
      <c r="G106" s="902"/>
      <c r="H106" s="902"/>
      <c r="I106" s="902"/>
      <c r="J106" s="902"/>
      <c r="K106" s="902"/>
      <c r="L106" s="902"/>
      <c r="M106" s="902"/>
      <c r="N106" s="902"/>
      <c r="O106" s="962"/>
      <c r="P106" s="962"/>
      <c r="Q106" s="962"/>
      <c r="R106" s="962"/>
      <c r="S106" s="962"/>
      <c r="T106" s="962"/>
      <c r="U106" s="962"/>
      <c r="V106" s="962"/>
      <c r="W106" s="962"/>
      <c r="X106" s="962"/>
      <c r="Y106" s="962"/>
      <c r="Z106" s="962"/>
      <c r="AA106" s="962"/>
      <c r="AB106" s="962"/>
      <c r="AC106" s="962"/>
      <c r="AD106" s="962"/>
      <c r="AE106" s="962"/>
      <c r="AF106" s="962"/>
      <c r="AG106" s="962"/>
      <c r="AH106" s="962"/>
      <c r="AI106" s="962"/>
      <c r="AJ106" s="962"/>
      <c r="AK106" s="962"/>
      <c r="AL106" s="962"/>
      <c r="AM106" s="962"/>
      <c r="AN106" s="962"/>
      <c r="AO106" s="962"/>
      <c r="AP106" s="962"/>
      <c r="AQ106" s="962"/>
      <c r="AR106" s="962"/>
      <c r="AS106" s="971"/>
      <c r="AT106" s="971"/>
      <c r="AU106" s="971"/>
      <c r="AV106" s="365"/>
      <c r="AW106" s="365"/>
      <c r="AX106" s="365"/>
      <c r="AY106" s="365"/>
      <c r="AZ106" s="365"/>
      <c r="BA106" s="365"/>
      <c r="BB106" s="365"/>
      <c r="BC106" s="365"/>
      <c r="BD106" s="365"/>
      <c r="BE106" s="365"/>
      <c r="BF106" s="365"/>
      <c r="BG106" s="365"/>
      <c r="BH106" s="365"/>
      <c r="BI106" s="365"/>
      <c r="BJ106" s="365"/>
      <c r="BK106" s="365"/>
      <c r="BL106" s="365"/>
      <c r="BM106" s="365"/>
      <c r="BN106" s="365"/>
      <c r="BO106" s="365"/>
      <c r="BP106" s="365"/>
      <c r="BQ106" s="365"/>
      <c r="BR106" s="365"/>
      <c r="BS106" s="365"/>
      <c r="BT106" s="365"/>
      <c r="BU106" s="365"/>
      <c r="BV106" s="365"/>
      <c r="BW106" s="365"/>
      <c r="BX106" s="365"/>
      <c r="BY106" s="366"/>
      <c r="BZ106" s="366"/>
      <c r="CA106" s="366"/>
      <c r="CB106" s="366"/>
      <c r="CC106" s="44"/>
    </row>
    <row r="107" spans="1:81" s="43" customFormat="1" ht="33" customHeight="1" x14ac:dyDescent="0.2">
      <c r="A107" s="1002" t="s">
        <v>60</v>
      </c>
      <c r="B107" s="795"/>
      <c r="C107" s="795"/>
      <c r="D107" s="795"/>
      <c r="E107" s="795"/>
      <c r="F107" s="788"/>
      <c r="G107" s="902"/>
      <c r="H107" s="902"/>
      <c r="I107" s="902"/>
      <c r="J107" s="902"/>
      <c r="K107" s="902"/>
      <c r="L107" s="902"/>
      <c r="M107" s="902"/>
      <c r="N107" s="902"/>
      <c r="O107" s="962"/>
      <c r="P107" s="962"/>
      <c r="Q107" s="962"/>
      <c r="R107" s="962"/>
      <c r="S107" s="962"/>
      <c r="T107" s="962"/>
      <c r="U107" s="962"/>
      <c r="V107" s="962"/>
      <c r="W107" s="962"/>
      <c r="X107" s="962"/>
      <c r="Y107" s="962"/>
      <c r="Z107" s="962"/>
      <c r="AA107" s="962"/>
      <c r="AB107" s="962"/>
      <c r="AC107" s="962"/>
      <c r="AD107" s="962"/>
      <c r="AE107" s="962"/>
      <c r="AF107" s="962"/>
      <c r="AG107" s="962"/>
      <c r="AH107" s="962"/>
      <c r="AI107" s="962"/>
      <c r="AJ107" s="962"/>
      <c r="AK107" s="962"/>
      <c r="AL107" s="962"/>
      <c r="AM107" s="962"/>
      <c r="AN107" s="962"/>
      <c r="AO107" s="962"/>
      <c r="AP107" s="962"/>
      <c r="AQ107" s="962"/>
      <c r="AR107" s="962"/>
      <c r="AS107" s="971"/>
      <c r="AT107" s="971"/>
      <c r="AU107" s="971"/>
      <c r="AV107" s="365"/>
      <c r="AW107" s="365"/>
      <c r="AX107" s="365"/>
      <c r="AY107" s="365"/>
      <c r="AZ107" s="365"/>
      <c r="BA107" s="365"/>
      <c r="BB107" s="365"/>
      <c r="BC107" s="365"/>
      <c r="BD107" s="365"/>
      <c r="BE107" s="365"/>
      <c r="BF107" s="365"/>
      <c r="BG107" s="365"/>
      <c r="BH107" s="365"/>
      <c r="BI107" s="365"/>
      <c r="BJ107" s="365"/>
      <c r="BK107" s="365"/>
      <c r="BL107" s="365"/>
      <c r="BM107" s="365"/>
      <c r="BN107" s="365"/>
      <c r="BO107" s="365"/>
      <c r="BP107" s="365"/>
      <c r="BQ107" s="365"/>
      <c r="BR107" s="365"/>
      <c r="BS107" s="365"/>
      <c r="BT107" s="365"/>
      <c r="BU107" s="365"/>
      <c r="BV107" s="365"/>
      <c r="BW107" s="365"/>
      <c r="BX107" s="365"/>
      <c r="BY107" s="366"/>
      <c r="BZ107" s="366"/>
      <c r="CA107" s="366"/>
      <c r="CB107" s="366"/>
      <c r="CC107" s="44"/>
    </row>
    <row r="108" spans="1:81" s="43" customFormat="1" ht="15" customHeight="1" x14ac:dyDescent="0.2">
      <c r="A108" s="987" t="s">
        <v>1</v>
      </c>
      <c r="B108" s="893">
        <v>0</v>
      </c>
      <c r="C108" s="893">
        <v>0</v>
      </c>
      <c r="D108" s="893">
        <v>0</v>
      </c>
      <c r="E108" s="893">
        <v>0</v>
      </c>
      <c r="F108" s="788"/>
      <c r="G108" s="902"/>
      <c r="H108" s="902"/>
      <c r="I108" s="902"/>
      <c r="J108" s="902"/>
      <c r="K108" s="902"/>
      <c r="L108" s="902"/>
      <c r="M108" s="902"/>
      <c r="N108" s="902"/>
      <c r="O108" s="962"/>
      <c r="P108" s="962"/>
      <c r="Q108" s="962"/>
      <c r="R108" s="962"/>
      <c r="S108" s="962"/>
      <c r="T108" s="962"/>
      <c r="U108" s="962"/>
      <c r="V108" s="962"/>
      <c r="W108" s="962"/>
      <c r="X108" s="962"/>
      <c r="Y108" s="962"/>
      <c r="Z108" s="962"/>
      <c r="AA108" s="962"/>
      <c r="AB108" s="962"/>
      <c r="AC108" s="962"/>
      <c r="AD108" s="962"/>
      <c r="AE108" s="962"/>
      <c r="AF108" s="962"/>
      <c r="AG108" s="962"/>
      <c r="AH108" s="962"/>
      <c r="AI108" s="962"/>
      <c r="AJ108" s="962"/>
      <c r="AK108" s="962"/>
      <c r="AL108" s="962"/>
      <c r="AM108" s="962"/>
      <c r="AN108" s="962"/>
      <c r="AO108" s="962"/>
      <c r="AP108" s="962"/>
      <c r="AQ108" s="962"/>
      <c r="AR108" s="962"/>
      <c r="AS108" s="971"/>
      <c r="AT108" s="971"/>
      <c r="AU108" s="971"/>
      <c r="AV108" s="365"/>
      <c r="AW108" s="365"/>
      <c r="AX108" s="365"/>
      <c r="AY108" s="365"/>
      <c r="AZ108" s="365"/>
      <c r="BA108" s="365"/>
      <c r="BB108" s="365"/>
      <c r="BC108" s="365"/>
      <c r="BD108" s="365"/>
      <c r="BE108" s="365"/>
      <c r="BF108" s="365"/>
      <c r="BG108" s="365"/>
      <c r="BH108" s="365"/>
      <c r="BI108" s="365"/>
      <c r="BJ108" s="365"/>
      <c r="BK108" s="365"/>
      <c r="BL108" s="365"/>
      <c r="BM108" s="365"/>
      <c r="BN108" s="365"/>
      <c r="BO108" s="365"/>
      <c r="BP108" s="365"/>
      <c r="BQ108" s="365"/>
      <c r="BR108" s="365"/>
      <c r="BS108" s="365"/>
      <c r="BT108" s="365"/>
      <c r="BU108" s="365"/>
      <c r="BV108" s="365"/>
      <c r="BW108" s="365"/>
      <c r="BX108" s="365"/>
      <c r="BY108" s="366"/>
      <c r="BZ108" s="366"/>
      <c r="CA108" s="366"/>
      <c r="CB108" s="366"/>
      <c r="CC108" s="44"/>
    </row>
    <row r="109" spans="1:81" s="43" customFormat="1" ht="30" customHeight="1" x14ac:dyDescent="0.2">
      <c r="A109" s="891" t="s">
        <v>141</v>
      </c>
      <c r="B109" s="968"/>
      <c r="C109" s="850"/>
      <c r="D109" s="902"/>
      <c r="E109" s="902"/>
      <c r="F109" s="902"/>
      <c r="G109" s="962"/>
      <c r="H109" s="962"/>
      <c r="I109" s="962"/>
      <c r="J109" s="962"/>
      <c r="K109" s="902"/>
      <c r="L109" s="902"/>
      <c r="M109" s="902"/>
      <c r="N109" s="902"/>
      <c r="O109" s="962"/>
      <c r="P109" s="962"/>
      <c r="Q109" s="962"/>
      <c r="R109" s="962"/>
      <c r="S109" s="962"/>
      <c r="T109" s="962"/>
      <c r="U109" s="962"/>
      <c r="V109" s="962"/>
      <c r="W109" s="962"/>
      <c r="X109" s="962"/>
      <c r="Y109" s="962"/>
      <c r="Z109" s="962"/>
      <c r="AA109" s="962"/>
      <c r="AB109" s="962"/>
      <c r="AC109" s="962"/>
      <c r="AD109" s="962"/>
      <c r="AE109" s="962"/>
      <c r="AF109" s="962"/>
      <c r="AG109" s="962"/>
      <c r="AH109" s="962"/>
      <c r="AI109" s="962"/>
      <c r="AJ109" s="962"/>
      <c r="AK109" s="962"/>
      <c r="AL109" s="962"/>
      <c r="AM109" s="962"/>
      <c r="AN109" s="962"/>
      <c r="AO109" s="962"/>
      <c r="AP109" s="962"/>
      <c r="AQ109" s="962"/>
      <c r="AR109" s="962"/>
      <c r="AS109" s="971"/>
      <c r="AT109" s="971"/>
      <c r="AU109" s="971"/>
      <c r="AV109" s="365"/>
      <c r="AW109" s="365"/>
      <c r="AX109" s="365"/>
      <c r="AY109" s="365"/>
      <c r="AZ109" s="365"/>
      <c r="BA109" s="365"/>
      <c r="BB109" s="365"/>
      <c r="BC109" s="365"/>
      <c r="BD109" s="365"/>
      <c r="BE109" s="365"/>
      <c r="BF109" s="365"/>
      <c r="BG109" s="365"/>
      <c r="BH109" s="365"/>
      <c r="BI109" s="365"/>
      <c r="BJ109" s="365"/>
      <c r="BK109" s="365"/>
      <c r="BL109" s="365"/>
      <c r="BM109" s="365"/>
      <c r="BN109" s="365"/>
      <c r="BO109" s="365"/>
      <c r="BP109" s="365"/>
      <c r="BQ109" s="365"/>
      <c r="BR109" s="365"/>
      <c r="BS109" s="365"/>
      <c r="BT109" s="365"/>
      <c r="BU109" s="365"/>
      <c r="BV109" s="365"/>
      <c r="BW109" s="365"/>
      <c r="BX109" s="365"/>
      <c r="BY109" s="366"/>
      <c r="BZ109" s="366"/>
      <c r="CA109" s="366"/>
      <c r="CB109" s="366"/>
      <c r="CC109" s="44"/>
    </row>
    <row r="110" spans="1:81" s="43" customFormat="1" ht="30" customHeight="1" x14ac:dyDescent="0.2">
      <c r="A110" s="1249" t="s">
        <v>61</v>
      </c>
      <c r="B110" s="1250"/>
      <c r="C110" s="1253" t="s">
        <v>1</v>
      </c>
      <c r="D110" s="1230" t="s">
        <v>33</v>
      </c>
      <c r="E110" s="1231"/>
      <c r="F110" s="1231"/>
      <c r="G110" s="1194" t="s">
        <v>34</v>
      </c>
      <c r="H110" s="962"/>
      <c r="I110" s="962"/>
      <c r="J110" s="962"/>
      <c r="K110" s="902"/>
      <c r="L110" s="902"/>
      <c r="M110" s="902"/>
      <c r="N110" s="902"/>
      <c r="O110" s="962"/>
      <c r="P110" s="962"/>
      <c r="Q110" s="962"/>
      <c r="R110" s="962"/>
      <c r="S110" s="962"/>
      <c r="T110" s="962"/>
      <c r="U110" s="962"/>
      <c r="V110" s="962"/>
      <c r="W110" s="962"/>
      <c r="X110" s="962"/>
      <c r="Y110" s="962"/>
      <c r="Z110" s="962"/>
      <c r="AA110" s="962"/>
      <c r="AB110" s="962"/>
      <c r="AC110" s="962"/>
      <c r="AD110" s="962"/>
      <c r="AE110" s="962"/>
      <c r="AF110" s="962"/>
      <c r="AG110" s="962"/>
      <c r="AH110" s="962"/>
      <c r="AI110" s="962"/>
      <c r="AJ110" s="962"/>
      <c r="AK110" s="962"/>
      <c r="AL110" s="962"/>
      <c r="AM110" s="962"/>
      <c r="AN110" s="962"/>
      <c r="AO110" s="962"/>
      <c r="AP110" s="962"/>
      <c r="AQ110" s="962"/>
      <c r="AR110" s="962"/>
      <c r="AS110" s="971"/>
      <c r="AT110" s="971"/>
      <c r="AU110" s="971"/>
      <c r="AV110" s="365"/>
      <c r="AW110" s="365"/>
      <c r="AX110" s="365"/>
      <c r="AY110" s="365"/>
      <c r="AZ110" s="365"/>
      <c r="BA110" s="365"/>
      <c r="BB110" s="365"/>
      <c r="BC110" s="365"/>
      <c r="BD110" s="365"/>
      <c r="BE110" s="365"/>
      <c r="BF110" s="365"/>
      <c r="BG110" s="365"/>
      <c r="BH110" s="365"/>
      <c r="BI110" s="365"/>
      <c r="BJ110" s="365"/>
      <c r="BK110" s="365"/>
      <c r="BL110" s="365"/>
      <c r="BM110" s="365"/>
      <c r="BN110" s="365"/>
      <c r="BO110" s="365"/>
      <c r="BP110" s="365"/>
      <c r="BQ110" s="365"/>
      <c r="BR110" s="365"/>
      <c r="BS110" s="365"/>
      <c r="BT110" s="365"/>
      <c r="BU110" s="365"/>
      <c r="BV110" s="365"/>
      <c r="BW110" s="365"/>
      <c r="BX110" s="365"/>
      <c r="BY110" s="366"/>
      <c r="BZ110" s="366"/>
      <c r="CA110" s="366"/>
      <c r="CB110" s="366"/>
      <c r="CC110" s="44"/>
    </row>
    <row r="111" spans="1:81" s="43" customFormat="1" ht="44.25" customHeight="1" x14ac:dyDescent="0.2">
      <c r="A111" s="1251"/>
      <c r="B111" s="1252"/>
      <c r="C111" s="1254"/>
      <c r="D111" s="764" t="s">
        <v>35</v>
      </c>
      <c r="E111" s="764" t="s">
        <v>36</v>
      </c>
      <c r="F111" s="764" t="s">
        <v>37</v>
      </c>
      <c r="G111" s="1195"/>
      <c r="H111" s="902"/>
      <c r="I111" s="902"/>
      <c r="J111" s="902"/>
      <c r="K111" s="902"/>
      <c r="L111" s="902"/>
      <c r="M111" s="902"/>
      <c r="N111" s="902"/>
      <c r="O111" s="962"/>
      <c r="P111" s="962"/>
      <c r="Q111" s="962"/>
      <c r="R111" s="962"/>
      <c r="S111" s="962"/>
      <c r="T111" s="962"/>
      <c r="U111" s="962"/>
      <c r="V111" s="962"/>
      <c r="W111" s="962"/>
      <c r="X111" s="962"/>
      <c r="Y111" s="962"/>
      <c r="Z111" s="962"/>
      <c r="AA111" s="962"/>
      <c r="AB111" s="962"/>
      <c r="AC111" s="962"/>
      <c r="AD111" s="962"/>
      <c r="AE111" s="962"/>
      <c r="AF111" s="962"/>
      <c r="AG111" s="962"/>
      <c r="AH111" s="962"/>
      <c r="AI111" s="962"/>
      <c r="AJ111" s="962"/>
      <c r="AK111" s="962"/>
      <c r="AL111" s="962"/>
      <c r="AM111" s="962"/>
      <c r="AN111" s="962"/>
      <c r="AO111" s="962"/>
      <c r="AP111" s="962"/>
      <c r="AQ111" s="962"/>
      <c r="AR111" s="962"/>
      <c r="AS111" s="971"/>
      <c r="AT111" s="971"/>
      <c r="AU111" s="971"/>
      <c r="AV111" s="365"/>
      <c r="AW111" s="365"/>
      <c r="AX111" s="365"/>
      <c r="AY111" s="365"/>
      <c r="AZ111" s="365"/>
      <c r="BA111" s="365"/>
      <c r="BB111" s="365"/>
      <c r="BC111" s="365"/>
      <c r="BD111" s="365"/>
      <c r="BE111" s="365"/>
      <c r="BF111" s="365"/>
      <c r="BG111" s="365"/>
      <c r="BH111" s="365"/>
      <c r="BI111" s="365"/>
      <c r="BJ111" s="365"/>
      <c r="BK111" s="365"/>
      <c r="BL111" s="365"/>
      <c r="BM111" s="365"/>
      <c r="BN111" s="365"/>
      <c r="BO111" s="365"/>
      <c r="BP111" s="365"/>
      <c r="BQ111" s="365"/>
      <c r="BR111" s="365"/>
      <c r="BS111" s="365"/>
      <c r="BT111" s="365"/>
      <c r="BU111" s="365"/>
      <c r="BV111" s="365"/>
      <c r="BW111" s="365"/>
      <c r="BX111" s="365"/>
      <c r="BY111" s="366"/>
      <c r="BZ111" s="366"/>
      <c r="CA111" s="366"/>
      <c r="CB111" s="366"/>
      <c r="CC111" s="44"/>
    </row>
    <row r="112" spans="1:81" s="43" customFormat="1" ht="21" customHeight="1" x14ac:dyDescent="0.2">
      <c r="A112" s="1205" t="s">
        <v>62</v>
      </c>
      <c r="B112" s="1206"/>
      <c r="C112" s="893">
        <v>0</v>
      </c>
      <c r="D112" s="823"/>
      <c r="E112" s="894"/>
      <c r="F112" s="824"/>
      <c r="G112" s="824"/>
      <c r="H112" s="788"/>
      <c r="I112" s="902"/>
      <c r="J112" s="902"/>
      <c r="K112" s="902"/>
      <c r="L112" s="902"/>
      <c r="M112" s="902"/>
      <c r="N112" s="902"/>
      <c r="O112" s="962"/>
      <c r="P112" s="962"/>
      <c r="Q112" s="962"/>
      <c r="R112" s="962"/>
      <c r="S112" s="962"/>
      <c r="T112" s="962"/>
      <c r="U112" s="962"/>
      <c r="V112" s="962"/>
      <c r="W112" s="962"/>
      <c r="X112" s="962"/>
      <c r="Y112" s="962"/>
      <c r="Z112" s="962"/>
      <c r="AA112" s="962"/>
      <c r="AB112" s="962"/>
      <c r="AC112" s="962"/>
      <c r="AD112" s="962"/>
      <c r="AE112" s="962"/>
      <c r="AF112" s="962"/>
      <c r="AG112" s="962"/>
      <c r="AH112" s="962"/>
      <c r="AI112" s="962"/>
      <c r="AJ112" s="962"/>
      <c r="AK112" s="962"/>
      <c r="AL112" s="962"/>
      <c r="AM112" s="962"/>
      <c r="AN112" s="962"/>
      <c r="AO112" s="962"/>
      <c r="AP112" s="962"/>
      <c r="AQ112" s="962"/>
      <c r="AR112" s="962"/>
      <c r="AS112" s="971"/>
      <c r="AT112" s="971"/>
      <c r="AU112" s="971"/>
      <c r="AV112" s="365"/>
      <c r="AW112" s="365"/>
      <c r="AX112" s="365"/>
      <c r="AY112" s="365"/>
      <c r="AZ112" s="365"/>
      <c r="BA112" s="365"/>
      <c r="BB112" s="365"/>
      <c r="BC112" s="365"/>
      <c r="BD112" s="365"/>
      <c r="BE112" s="365"/>
      <c r="BF112" s="365"/>
      <c r="BG112" s="365"/>
      <c r="BH112" s="365"/>
      <c r="BI112" s="365"/>
      <c r="BJ112" s="365"/>
      <c r="BK112" s="365"/>
      <c r="BL112" s="365"/>
      <c r="BM112" s="365"/>
      <c r="BN112" s="365"/>
      <c r="BO112" s="365"/>
      <c r="BP112" s="365"/>
      <c r="BQ112" s="365"/>
      <c r="BR112" s="365"/>
      <c r="BS112" s="365"/>
      <c r="BT112" s="365"/>
      <c r="BU112" s="365"/>
      <c r="BV112" s="365"/>
      <c r="BW112" s="365"/>
      <c r="BX112" s="365"/>
      <c r="BY112" s="366"/>
      <c r="BZ112" s="366"/>
      <c r="CA112" s="366"/>
      <c r="CB112" s="366"/>
      <c r="CC112" s="44"/>
    </row>
    <row r="113" spans="1:91" s="49" customFormat="1" ht="24.75" customHeight="1" x14ac:dyDescent="0.25">
      <c r="A113" s="1203" t="s">
        <v>63</v>
      </c>
      <c r="B113" s="1204"/>
      <c r="C113" s="807">
        <v>0</v>
      </c>
      <c r="D113" s="823"/>
      <c r="E113" s="894"/>
      <c r="F113" s="824"/>
      <c r="G113" s="824"/>
      <c r="H113" s="788"/>
      <c r="I113" s="902"/>
      <c r="J113" s="902"/>
      <c r="K113" s="902"/>
      <c r="L113" s="902"/>
      <c r="M113" s="902"/>
      <c r="N113" s="902"/>
      <c r="O113" s="962"/>
      <c r="P113" s="962"/>
      <c r="Q113" s="962"/>
      <c r="R113" s="962"/>
      <c r="S113" s="962"/>
      <c r="T113" s="962"/>
      <c r="U113" s="962"/>
      <c r="V113" s="962"/>
      <c r="W113" s="962"/>
      <c r="X113" s="962"/>
      <c r="Y113" s="962"/>
      <c r="Z113" s="962"/>
      <c r="AA113" s="962"/>
      <c r="AB113" s="962"/>
      <c r="AC113" s="962"/>
      <c r="AD113" s="962"/>
      <c r="AE113" s="962"/>
      <c r="AF113" s="962"/>
      <c r="AG113" s="962"/>
      <c r="AH113" s="962"/>
      <c r="AI113" s="962"/>
      <c r="AJ113" s="962"/>
      <c r="AK113" s="962"/>
      <c r="AL113" s="962"/>
      <c r="AM113" s="962"/>
      <c r="AN113" s="962"/>
      <c r="AO113" s="962"/>
      <c r="AP113" s="962"/>
      <c r="AQ113" s="962"/>
      <c r="AR113" s="962"/>
      <c r="AS113" s="971"/>
      <c r="AT113" s="971"/>
      <c r="AU113" s="971"/>
      <c r="AV113" s="759"/>
      <c r="AW113" s="759"/>
      <c r="AX113" s="759"/>
      <c r="AY113" s="759"/>
      <c r="AZ113" s="759"/>
      <c r="BA113" s="759"/>
      <c r="BB113" s="759"/>
      <c r="BC113" s="759"/>
      <c r="BD113" s="759"/>
      <c r="BE113" s="759"/>
      <c r="BF113" s="759"/>
      <c r="BG113" s="759"/>
      <c r="BH113" s="759"/>
      <c r="BI113" s="759"/>
      <c r="BJ113" s="759"/>
      <c r="BK113" s="759"/>
      <c r="BL113" s="759"/>
      <c r="BM113" s="759"/>
      <c r="BN113" s="759"/>
      <c r="BO113" s="759"/>
      <c r="BP113" s="759"/>
      <c r="BQ113" s="759"/>
      <c r="BR113" s="759"/>
      <c r="BS113" s="759"/>
      <c r="BT113" s="759"/>
      <c r="BU113" s="759"/>
      <c r="BV113" s="759"/>
      <c r="BW113" s="759"/>
      <c r="BX113" s="759"/>
      <c r="BY113" s="759"/>
      <c r="BZ113" s="759"/>
      <c r="CA113" s="759"/>
      <c r="CB113" s="759"/>
      <c r="CC113" s="759"/>
      <c r="CD113" s="759"/>
      <c r="CE113" s="759"/>
      <c r="CF113" s="759"/>
      <c r="CG113" s="759"/>
    </row>
    <row r="114" spans="1:91" s="49" customFormat="1" ht="17.25" customHeight="1" x14ac:dyDescent="0.25">
      <c r="A114" s="932" t="s">
        <v>142</v>
      </c>
      <c r="B114" s="761"/>
      <c r="C114" s="761"/>
      <c r="D114" s="761"/>
      <c r="E114" s="902"/>
      <c r="F114" s="902"/>
      <c r="G114" s="902"/>
      <c r="H114" s="902"/>
      <c r="I114" s="902"/>
      <c r="J114" s="902"/>
      <c r="K114" s="902"/>
      <c r="L114" s="902"/>
      <c r="M114" s="902"/>
      <c r="N114" s="902"/>
      <c r="O114" s="962"/>
      <c r="P114" s="962"/>
      <c r="Q114" s="962"/>
      <c r="R114" s="962"/>
      <c r="S114" s="962"/>
      <c r="T114" s="962"/>
      <c r="U114" s="962"/>
      <c r="V114" s="962"/>
      <c r="W114" s="962"/>
      <c r="X114" s="962"/>
      <c r="Y114" s="962"/>
      <c r="Z114" s="962"/>
      <c r="AA114" s="962"/>
      <c r="AB114" s="962"/>
      <c r="AC114" s="962"/>
      <c r="AD114" s="962"/>
      <c r="AE114" s="962"/>
      <c r="AF114" s="962"/>
      <c r="AG114" s="962"/>
      <c r="AH114" s="962"/>
      <c r="AI114" s="962"/>
      <c r="AJ114" s="962"/>
      <c r="AK114" s="962"/>
      <c r="AL114" s="962"/>
      <c r="AM114" s="962"/>
      <c r="AN114" s="962"/>
      <c r="AO114" s="962"/>
      <c r="AP114" s="962"/>
      <c r="AQ114" s="962"/>
      <c r="AR114" s="962"/>
      <c r="AS114" s="971"/>
      <c r="AT114" s="971"/>
      <c r="AU114" s="971"/>
      <c r="AV114" s="759"/>
      <c r="AW114" s="759"/>
      <c r="AX114" s="759"/>
      <c r="AY114" s="759"/>
      <c r="AZ114" s="759"/>
      <c r="BA114" s="759"/>
      <c r="BB114" s="759"/>
      <c r="BC114" s="759"/>
      <c r="BD114" s="759"/>
      <c r="BE114" s="759"/>
      <c r="BF114" s="759"/>
      <c r="BG114" s="759"/>
      <c r="BH114" s="759"/>
      <c r="BI114" s="759"/>
      <c r="BJ114" s="759"/>
      <c r="BK114" s="759"/>
      <c r="BL114" s="759"/>
      <c r="BM114" s="759"/>
      <c r="BN114" s="759"/>
      <c r="BO114" s="759"/>
      <c r="BP114" s="759"/>
      <c r="BQ114" s="759"/>
      <c r="BR114" s="759"/>
      <c r="BS114" s="759"/>
      <c r="BT114" s="759"/>
      <c r="BU114" s="759"/>
      <c r="BV114" s="759"/>
      <c r="BW114" s="759"/>
      <c r="BX114" s="759"/>
      <c r="BY114" s="759"/>
      <c r="BZ114" s="759"/>
      <c r="CA114" s="759"/>
      <c r="CB114" s="759"/>
      <c r="CC114" s="759"/>
      <c r="CD114" s="759"/>
      <c r="CE114" s="759"/>
      <c r="CF114" s="759"/>
      <c r="CG114" s="759"/>
    </row>
    <row r="115" spans="1:91" s="49" customFormat="1" ht="57" customHeight="1" x14ac:dyDescent="0.25">
      <c r="A115" s="1249" t="s">
        <v>64</v>
      </c>
      <c r="B115" s="1259"/>
      <c r="C115" s="1250"/>
      <c r="D115" s="1253" t="s">
        <v>1</v>
      </c>
      <c r="E115" s="1230" t="s">
        <v>33</v>
      </c>
      <c r="F115" s="1231"/>
      <c r="G115" s="1231"/>
      <c r="H115" s="1194" t="s">
        <v>34</v>
      </c>
      <c r="I115" s="902"/>
      <c r="J115" s="902"/>
      <c r="K115" s="902"/>
      <c r="L115" s="902"/>
      <c r="M115" s="902"/>
      <c r="N115" s="902"/>
      <c r="O115" s="962"/>
      <c r="P115" s="962"/>
      <c r="Q115" s="962"/>
      <c r="R115" s="962"/>
      <c r="S115" s="962"/>
      <c r="T115" s="962"/>
      <c r="U115" s="962"/>
      <c r="V115" s="962"/>
      <c r="W115" s="962"/>
      <c r="X115" s="962"/>
      <c r="Y115" s="962"/>
      <c r="Z115" s="962"/>
      <c r="AA115" s="962"/>
      <c r="AB115" s="962"/>
      <c r="AC115" s="962"/>
      <c r="AD115" s="962"/>
      <c r="AE115" s="962"/>
      <c r="AF115" s="962"/>
      <c r="AG115" s="962"/>
      <c r="AH115" s="962"/>
      <c r="AI115" s="962"/>
      <c r="AJ115" s="962"/>
      <c r="AK115" s="962"/>
      <c r="AL115" s="962"/>
      <c r="AM115" s="962"/>
      <c r="AN115" s="962"/>
      <c r="AO115" s="962"/>
      <c r="AP115" s="962"/>
      <c r="AQ115" s="962"/>
      <c r="AR115" s="962"/>
      <c r="AS115" s="971"/>
      <c r="AT115" s="971"/>
      <c r="AU115" s="971"/>
      <c r="AV115" s="759"/>
      <c r="AW115" s="759"/>
      <c r="AX115" s="759"/>
      <c r="AY115" s="759"/>
      <c r="AZ115" s="759"/>
      <c r="BA115" s="759"/>
      <c r="BB115" s="759"/>
      <c r="BC115" s="759"/>
      <c r="BD115" s="759"/>
      <c r="BE115" s="759"/>
      <c r="BF115" s="759"/>
      <c r="BG115" s="759"/>
      <c r="BH115" s="759"/>
      <c r="BI115" s="759"/>
      <c r="BJ115" s="759"/>
      <c r="BK115" s="759"/>
      <c r="BL115" s="759"/>
      <c r="BM115" s="759"/>
      <c r="BN115" s="759"/>
      <c r="BO115" s="759"/>
      <c r="BP115" s="759"/>
      <c r="BQ115" s="759"/>
      <c r="BR115" s="759"/>
      <c r="BS115" s="759"/>
      <c r="BT115" s="759"/>
      <c r="BU115" s="759"/>
      <c r="BV115" s="759"/>
      <c r="BW115" s="759"/>
      <c r="BX115" s="759"/>
      <c r="BY115" s="759"/>
      <c r="BZ115" s="759"/>
      <c r="CA115" s="759"/>
      <c r="CB115" s="759"/>
      <c r="CC115" s="759"/>
      <c r="CD115" s="759"/>
      <c r="CE115" s="759"/>
      <c r="CF115" s="759"/>
      <c r="CG115" s="759"/>
    </row>
    <row r="116" spans="1:91" s="49" customFormat="1" ht="15" customHeight="1" x14ac:dyDescent="0.25">
      <c r="A116" s="1251"/>
      <c r="B116" s="1260"/>
      <c r="C116" s="1252"/>
      <c r="D116" s="1254"/>
      <c r="E116" s="764" t="s">
        <v>35</v>
      </c>
      <c r="F116" s="764" t="s">
        <v>36</v>
      </c>
      <c r="G116" s="764" t="s">
        <v>37</v>
      </c>
      <c r="H116" s="1195"/>
      <c r="I116" s="902"/>
      <c r="J116" s="902"/>
      <c r="K116" s="902"/>
      <c r="L116" s="902"/>
      <c r="M116" s="902"/>
      <c r="N116" s="902"/>
      <c r="O116" s="962"/>
      <c r="P116" s="962"/>
      <c r="Q116" s="962"/>
      <c r="R116" s="962"/>
      <c r="S116" s="962"/>
      <c r="T116" s="962"/>
      <c r="U116" s="962"/>
      <c r="V116" s="962"/>
      <c r="W116" s="962"/>
      <c r="X116" s="962"/>
      <c r="Y116" s="962"/>
      <c r="Z116" s="962"/>
      <c r="AA116" s="962"/>
      <c r="AB116" s="962"/>
      <c r="AC116" s="962"/>
      <c r="AD116" s="962"/>
      <c r="AE116" s="962"/>
      <c r="AF116" s="962"/>
      <c r="AG116" s="962"/>
      <c r="AH116" s="962"/>
      <c r="AI116" s="962"/>
      <c r="AJ116" s="962"/>
      <c r="AK116" s="962"/>
      <c r="AL116" s="962"/>
      <c r="AM116" s="962"/>
      <c r="AN116" s="962"/>
      <c r="AO116" s="962"/>
      <c r="AP116" s="962"/>
      <c r="AQ116" s="962"/>
      <c r="AR116" s="962"/>
      <c r="AS116" s="971"/>
      <c r="AT116" s="971"/>
      <c r="AU116" s="971"/>
      <c r="AV116" s="759"/>
      <c r="AW116" s="759"/>
      <c r="AX116" s="759"/>
      <c r="AY116" s="759"/>
      <c r="AZ116" s="759"/>
      <c r="BA116" s="759"/>
      <c r="BB116" s="759"/>
      <c r="BC116" s="759"/>
      <c r="BD116" s="759"/>
      <c r="BE116" s="759"/>
      <c r="BF116" s="759"/>
      <c r="BG116" s="759"/>
      <c r="BH116" s="759"/>
      <c r="BI116" s="759"/>
      <c r="BJ116" s="759"/>
      <c r="BK116" s="759"/>
      <c r="BL116" s="759"/>
      <c r="BM116" s="759"/>
      <c r="BN116" s="759"/>
      <c r="BO116" s="759"/>
      <c r="BP116" s="759"/>
      <c r="BQ116" s="759"/>
      <c r="BR116" s="759"/>
      <c r="BS116" s="759"/>
      <c r="BT116" s="759"/>
      <c r="BU116" s="759"/>
      <c r="BV116" s="759"/>
      <c r="BW116" s="759"/>
      <c r="BX116" s="759"/>
      <c r="BY116" s="759"/>
      <c r="BZ116" s="759"/>
      <c r="CA116" s="759"/>
      <c r="CB116" s="759"/>
      <c r="CC116" s="759"/>
      <c r="CD116" s="759"/>
      <c r="CE116" s="759"/>
      <c r="CF116" s="759"/>
      <c r="CG116" s="759"/>
    </row>
    <row r="117" spans="1:91" s="49" customFormat="1" ht="15" customHeight="1" x14ac:dyDescent="0.25">
      <c r="A117" s="1003" t="s">
        <v>143</v>
      </c>
      <c r="B117" s="1004"/>
      <c r="C117" s="1005"/>
      <c r="D117" s="893">
        <v>0</v>
      </c>
      <c r="E117" s="823"/>
      <c r="F117" s="894"/>
      <c r="G117" s="824"/>
      <c r="H117" s="824"/>
      <c r="I117" s="788"/>
      <c r="J117" s="902"/>
      <c r="K117" s="902"/>
      <c r="L117" s="902"/>
      <c r="M117" s="902"/>
      <c r="N117" s="902"/>
      <c r="O117" s="962"/>
      <c r="P117" s="962"/>
      <c r="Q117" s="962"/>
      <c r="R117" s="962"/>
      <c r="S117" s="962"/>
      <c r="T117" s="962"/>
      <c r="U117" s="962"/>
      <c r="V117" s="962"/>
      <c r="W117" s="962"/>
      <c r="X117" s="962"/>
      <c r="Y117" s="962"/>
      <c r="Z117" s="962"/>
      <c r="AA117" s="962"/>
      <c r="AB117" s="962"/>
      <c r="AC117" s="962"/>
      <c r="AD117" s="962"/>
      <c r="AE117" s="962"/>
      <c r="AF117" s="962"/>
      <c r="AG117" s="962"/>
      <c r="AH117" s="962"/>
      <c r="AI117" s="962"/>
      <c r="AJ117" s="962"/>
      <c r="AK117" s="962"/>
      <c r="AL117" s="962"/>
      <c r="AM117" s="962"/>
      <c r="AN117" s="962"/>
      <c r="AO117" s="962"/>
      <c r="AP117" s="962"/>
      <c r="AQ117" s="962"/>
      <c r="AR117" s="962"/>
      <c r="AS117" s="971"/>
      <c r="AT117" s="971"/>
      <c r="AU117" s="971"/>
      <c r="AV117" s="759"/>
      <c r="AW117" s="759"/>
      <c r="AX117" s="759"/>
      <c r="AY117" s="759"/>
      <c r="AZ117" s="759"/>
      <c r="BA117" s="759"/>
      <c r="BB117" s="759"/>
      <c r="BC117" s="759"/>
      <c r="BD117" s="759"/>
      <c r="BE117" s="759"/>
      <c r="BF117" s="759"/>
      <c r="BG117" s="759"/>
      <c r="BH117" s="759"/>
      <c r="BI117" s="759"/>
      <c r="BJ117" s="759"/>
      <c r="BK117" s="759"/>
      <c r="BL117" s="759"/>
      <c r="BM117" s="759"/>
      <c r="BN117" s="759"/>
      <c r="BO117" s="759"/>
      <c r="BP117" s="759"/>
      <c r="BQ117" s="759"/>
      <c r="BR117" s="759"/>
      <c r="BS117" s="759"/>
      <c r="BT117" s="759"/>
      <c r="BU117" s="759"/>
      <c r="BV117" s="759"/>
      <c r="BW117" s="759"/>
      <c r="BX117" s="759"/>
      <c r="BY117" s="759"/>
      <c r="BZ117" s="759"/>
      <c r="CA117" s="759"/>
      <c r="CB117" s="759"/>
      <c r="CC117" s="759"/>
      <c r="CD117" s="759"/>
      <c r="CE117" s="759"/>
      <c r="CF117" s="759"/>
      <c r="CG117" s="759"/>
    </row>
    <row r="118" spans="1:91" s="129" customFormat="1" ht="15" customHeight="1" x14ac:dyDescent="0.25">
      <c r="A118" s="1003" t="s">
        <v>144</v>
      </c>
      <c r="B118" s="1004"/>
      <c r="C118" s="1005"/>
      <c r="D118" s="893">
        <v>0</v>
      </c>
      <c r="E118" s="823"/>
      <c r="F118" s="894"/>
      <c r="G118" s="824"/>
      <c r="H118" s="824"/>
      <c r="I118" s="788"/>
      <c r="J118" s="902"/>
      <c r="K118" s="902"/>
      <c r="L118" s="902"/>
      <c r="M118" s="902"/>
      <c r="N118" s="902"/>
      <c r="O118" s="962"/>
      <c r="P118" s="962"/>
      <c r="Q118" s="962"/>
      <c r="R118" s="962"/>
      <c r="S118" s="962"/>
      <c r="T118" s="962"/>
      <c r="U118" s="962"/>
      <c r="V118" s="962"/>
      <c r="W118" s="962"/>
      <c r="X118" s="962"/>
      <c r="Y118" s="962"/>
      <c r="Z118" s="962"/>
      <c r="AA118" s="962"/>
      <c r="AB118" s="962"/>
      <c r="AC118" s="962"/>
      <c r="AD118" s="962"/>
      <c r="AE118" s="962"/>
      <c r="AF118" s="962"/>
      <c r="AG118" s="962"/>
      <c r="AH118" s="962"/>
      <c r="AI118" s="962"/>
      <c r="AJ118" s="962"/>
      <c r="AK118" s="962"/>
      <c r="AL118" s="962"/>
      <c r="AM118" s="962"/>
      <c r="AN118" s="962"/>
      <c r="AO118" s="962"/>
      <c r="AP118" s="962"/>
      <c r="AQ118" s="962"/>
      <c r="AR118" s="962"/>
      <c r="AS118" s="971"/>
      <c r="AT118" s="971"/>
      <c r="AU118" s="971"/>
      <c r="AV118" s="759"/>
      <c r="AW118" s="759"/>
      <c r="AX118" s="759"/>
      <c r="AY118" s="759"/>
      <c r="AZ118" s="759"/>
      <c r="BA118" s="759"/>
      <c r="BB118" s="759"/>
      <c r="BC118" s="759"/>
      <c r="BD118" s="759"/>
      <c r="BE118" s="759"/>
      <c r="BF118" s="759"/>
      <c r="BG118" s="759"/>
      <c r="BH118" s="759"/>
      <c r="BI118" s="759"/>
      <c r="BJ118" s="759"/>
      <c r="BK118" s="759"/>
      <c r="BL118" s="759"/>
      <c r="BM118" s="759"/>
      <c r="BN118" s="759"/>
      <c r="BO118" s="759"/>
      <c r="BP118" s="759"/>
      <c r="BQ118" s="759"/>
      <c r="BR118" s="759"/>
      <c r="BS118" s="759"/>
      <c r="BT118" s="759"/>
      <c r="BU118" s="759"/>
      <c r="BV118" s="759"/>
      <c r="BW118" s="759"/>
      <c r="BX118" s="759"/>
      <c r="BY118" s="759"/>
      <c r="BZ118" s="759"/>
      <c r="CA118" s="759"/>
      <c r="CB118" s="759"/>
      <c r="CC118" s="759"/>
      <c r="CD118" s="759"/>
      <c r="CE118" s="759"/>
      <c r="CF118" s="759"/>
      <c r="CG118" s="759"/>
      <c r="CH118" s="49"/>
      <c r="CI118" s="49"/>
      <c r="CJ118" s="49"/>
      <c r="CK118" s="49"/>
      <c r="CL118" s="49"/>
      <c r="CM118" s="49"/>
    </row>
    <row r="119" spans="1:91" s="43" customFormat="1" ht="30" customHeight="1" x14ac:dyDescent="0.25">
      <c r="A119" s="897" t="s">
        <v>145</v>
      </c>
      <c r="B119" s="1006"/>
      <c r="C119" s="1007"/>
      <c r="D119" s="1008"/>
      <c r="E119" s="1009"/>
      <c r="F119" s="1010"/>
      <c r="G119" s="1011"/>
      <c r="H119" s="1012"/>
      <c r="I119" s="1013"/>
      <c r="J119" s="1013"/>
      <c r="K119" s="1013"/>
      <c r="L119" s="787"/>
      <c r="M119" s="759"/>
      <c r="N119" s="759"/>
      <c r="O119" s="759"/>
      <c r="P119" s="759"/>
      <c r="Q119" s="759"/>
      <c r="R119" s="759"/>
      <c r="S119" s="759"/>
      <c r="T119" s="759"/>
      <c r="U119" s="759"/>
      <c r="V119" s="759"/>
      <c r="W119" s="759"/>
      <c r="X119" s="759"/>
      <c r="Y119" s="759"/>
      <c r="Z119" s="759"/>
      <c r="AA119" s="759"/>
      <c r="AB119" s="759"/>
      <c r="AC119" s="759"/>
      <c r="AD119" s="759"/>
      <c r="AE119" s="759"/>
      <c r="AF119" s="759"/>
      <c r="AG119" s="759"/>
      <c r="AH119" s="759"/>
      <c r="AI119" s="759"/>
      <c r="AJ119" s="759"/>
      <c r="AK119" s="759"/>
      <c r="AL119" s="759"/>
      <c r="AM119" s="759"/>
      <c r="AN119" s="759"/>
      <c r="AO119" s="759"/>
      <c r="AP119" s="759"/>
      <c r="AQ119" s="759"/>
      <c r="AR119" s="759"/>
      <c r="AS119" s="759"/>
      <c r="AT119" s="759"/>
      <c r="AU119" s="759"/>
      <c r="AV119" s="759"/>
      <c r="AW119" s="759"/>
      <c r="AX119" s="759"/>
      <c r="AY119" s="759"/>
      <c r="AZ119" s="759"/>
      <c r="BA119" s="759"/>
      <c r="BB119" s="759"/>
      <c r="BC119" s="759"/>
      <c r="BD119" s="759"/>
      <c r="BE119" s="759"/>
      <c r="BF119" s="759"/>
      <c r="BG119" s="759"/>
      <c r="BH119" s="759"/>
      <c r="BI119" s="759"/>
      <c r="BJ119" s="759"/>
      <c r="BK119" s="759"/>
      <c r="BL119" s="759"/>
      <c r="BM119" s="759"/>
      <c r="BN119" s="759"/>
      <c r="BO119" s="759"/>
      <c r="BP119" s="759"/>
      <c r="BQ119" s="759"/>
      <c r="BR119" s="759"/>
      <c r="BS119" s="759"/>
      <c r="BT119" s="759"/>
      <c r="BU119" s="759"/>
      <c r="BV119" s="759"/>
      <c r="BW119" s="759"/>
      <c r="BX119" s="759"/>
      <c r="BY119" s="759"/>
      <c r="BZ119" s="759"/>
      <c r="CA119" s="759"/>
      <c r="CB119" s="759"/>
      <c r="CC119" s="759"/>
      <c r="CD119" s="759"/>
      <c r="CE119" s="759"/>
      <c r="CF119" s="759"/>
      <c r="CG119" s="759"/>
    </row>
    <row r="120" spans="1:91" s="43" customFormat="1" ht="49.5" customHeight="1" x14ac:dyDescent="0.25">
      <c r="A120" s="1192" t="s">
        <v>65</v>
      </c>
      <c r="B120" s="1194" t="s">
        <v>1</v>
      </c>
      <c r="C120" s="1199" t="s">
        <v>66</v>
      </c>
      <c r="D120" s="1199"/>
      <c r="E120" s="1199"/>
      <c r="F120" s="1199" t="s">
        <v>67</v>
      </c>
      <c r="G120" s="1200" t="s">
        <v>68</v>
      </c>
      <c r="H120" s="1201" t="s">
        <v>33</v>
      </c>
      <c r="I120" s="1202"/>
      <c r="J120" s="1202"/>
      <c r="K120" s="1199" t="s">
        <v>13</v>
      </c>
      <c r="L120" s="1190" t="s">
        <v>146</v>
      </c>
      <c r="M120" s="759"/>
      <c r="N120" s="759"/>
      <c r="O120" s="759"/>
      <c r="P120" s="759"/>
      <c r="Q120" s="759"/>
      <c r="R120" s="759"/>
      <c r="S120" s="759"/>
      <c r="T120" s="759"/>
      <c r="U120" s="759"/>
      <c r="V120" s="759"/>
      <c r="W120" s="759"/>
      <c r="X120" s="759"/>
      <c r="Y120" s="759"/>
      <c r="Z120" s="759"/>
      <c r="AA120" s="759"/>
      <c r="AB120" s="759"/>
      <c r="AC120" s="759"/>
      <c r="AD120" s="759"/>
      <c r="AE120" s="759"/>
      <c r="AF120" s="759"/>
      <c r="AG120" s="759"/>
      <c r="AH120" s="759"/>
      <c r="AI120" s="759"/>
      <c r="AJ120" s="759"/>
      <c r="AK120" s="759"/>
      <c r="AL120" s="759"/>
      <c r="AM120" s="759"/>
      <c r="AN120" s="759"/>
      <c r="AO120" s="759"/>
      <c r="AP120" s="759"/>
      <c r="AQ120" s="759"/>
      <c r="AR120" s="759"/>
      <c r="AS120" s="759"/>
      <c r="AT120" s="759"/>
      <c r="AU120" s="759"/>
      <c r="AV120" s="759"/>
      <c r="AW120" s="759"/>
      <c r="AX120" s="759"/>
      <c r="AY120" s="759"/>
      <c r="AZ120" s="759"/>
      <c r="BA120" s="759"/>
      <c r="BB120" s="759"/>
      <c r="BC120" s="759"/>
      <c r="BD120" s="759"/>
      <c r="BE120" s="759"/>
      <c r="BF120" s="759"/>
      <c r="BG120" s="759"/>
      <c r="BH120" s="759"/>
      <c r="BI120" s="759"/>
      <c r="BJ120" s="759"/>
      <c r="BK120" s="759"/>
      <c r="BL120" s="759"/>
      <c r="BM120" s="759"/>
      <c r="BN120" s="759"/>
      <c r="BO120" s="759"/>
      <c r="BP120" s="759"/>
      <c r="BQ120" s="759"/>
      <c r="BR120" s="759"/>
      <c r="BS120" s="759"/>
      <c r="BT120" s="759"/>
      <c r="BU120" s="759"/>
      <c r="BV120" s="759"/>
      <c r="BW120" s="759"/>
      <c r="BX120" s="759"/>
      <c r="BY120" s="759"/>
      <c r="BZ120" s="759"/>
      <c r="CA120" s="759"/>
      <c r="CB120" s="759"/>
      <c r="CC120" s="759"/>
      <c r="CD120" s="759"/>
      <c r="CE120" s="759"/>
      <c r="CF120" s="759"/>
      <c r="CG120" s="759"/>
    </row>
    <row r="121" spans="1:91" s="43" customFormat="1" ht="15" customHeight="1" x14ac:dyDescent="0.25">
      <c r="A121" s="1193"/>
      <c r="B121" s="1195"/>
      <c r="C121" s="920" t="s">
        <v>147</v>
      </c>
      <c r="D121" s="856" t="s">
        <v>148</v>
      </c>
      <c r="E121" s="821" t="s">
        <v>149</v>
      </c>
      <c r="F121" s="1199"/>
      <c r="G121" s="1200"/>
      <c r="H121" s="821" t="s">
        <v>35</v>
      </c>
      <c r="I121" s="764" t="s">
        <v>36</v>
      </c>
      <c r="J121" s="764" t="s">
        <v>37</v>
      </c>
      <c r="K121" s="1199"/>
      <c r="L121" s="1191"/>
      <c r="M121" s="759"/>
      <c r="N121" s="759"/>
      <c r="O121" s="759"/>
      <c r="P121" s="759"/>
      <c r="Q121" s="759"/>
      <c r="R121" s="759"/>
      <c r="S121" s="759"/>
      <c r="T121" s="759"/>
      <c r="U121" s="759"/>
      <c r="V121" s="759"/>
      <c r="W121" s="759"/>
      <c r="X121" s="759"/>
      <c r="Y121" s="759"/>
      <c r="Z121" s="759"/>
      <c r="AA121" s="759"/>
      <c r="AB121" s="759"/>
      <c r="AC121" s="759"/>
      <c r="AD121" s="759"/>
      <c r="AE121" s="759"/>
      <c r="AF121" s="759"/>
      <c r="AG121" s="759"/>
      <c r="AH121" s="759"/>
      <c r="AI121" s="759"/>
      <c r="AJ121" s="759"/>
      <c r="AK121" s="759"/>
      <c r="AL121" s="759"/>
      <c r="AM121" s="759"/>
      <c r="AN121" s="759"/>
      <c r="AO121" s="759"/>
      <c r="AP121" s="759"/>
      <c r="AQ121" s="759"/>
      <c r="AR121" s="759"/>
      <c r="AS121" s="759"/>
      <c r="AT121" s="759"/>
      <c r="AU121" s="759"/>
      <c r="AV121" s="759"/>
      <c r="AW121" s="759"/>
      <c r="AX121" s="759"/>
      <c r="AY121" s="759"/>
      <c r="AZ121" s="759"/>
      <c r="BA121" s="759"/>
      <c r="BB121" s="759"/>
      <c r="BC121" s="759"/>
      <c r="BD121" s="759"/>
      <c r="BE121" s="759"/>
      <c r="BF121" s="759"/>
      <c r="BG121" s="759"/>
      <c r="BH121" s="759"/>
      <c r="BI121" s="759"/>
      <c r="BJ121" s="759"/>
      <c r="BK121" s="759"/>
      <c r="BL121" s="759"/>
      <c r="BM121" s="759"/>
      <c r="BN121" s="759"/>
      <c r="BO121" s="759"/>
      <c r="BP121" s="759"/>
      <c r="BQ121" s="759"/>
      <c r="BR121" s="759"/>
      <c r="BS121" s="759"/>
      <c r="BT121" s="759"/>
      <c r="BU121" s="759"/>
      <c r="BV121" s="759"/>
      <c r="BW121" s="759"/>
      <c r="BX121" s="759"/>
      <c r="BY121" s="759"/>
      <c r="BZ121" s="759"/>
      <c r="CA121" s="759"/>
      <c r="CB121" s="759"/>
      <c r="CC121" s="759"/>
      <c r="CD121" s="759"/>
      <c r="CE121" s="759"/>
      <c r="CF121" s="759"/>
      <c r="CG121" s="759"/>
    </row>
    <row r="122" spans="1:91" s="43" customFormat="1" ht="34.5" customHeight="1" x14ac:dyDescent="0.25">
      <c r="A122" s="830" t="s">
        <v>104</v>
      </c>
      <c r="B122" s="775">
        <v>0</v>
      </c>
      <c r="C122" s="781"/>
      <c r="D122" s="765"/>
      <c r="E122" s="794"/>
      <c r="F122" s="765"/>
      <c r="G122" s="908"/>
      <c r="H122" s="794"/>
      <c r="I122" s="765"/>
      <c r="J122" s="765"/>
      <c r="K122" s="765"/>
      <c r="L122" s="794"/>
      <c r="M122" s="817"/>
      <c r="N122" s="759"/>
      <c r="O122" s="759"/>
      <c r="P122" s="759"/>
      <c r="Q122" s="759"/>
      <c r="R122" s="759"/>
      <c r="S122" s="759"/>
      <c r="T122" s="759"/>
      <c r="U122" s="759"/>
      <c r="V122" s="759"/>
      <c r="W122" s="759"/>
      <c r="X122" s="759"/>
      <c r="Y122" s="759"/>
      <c r="Z122" s="759"/>
      <c r="AA122" s="759"/>
      <c r="AB122" s="759"/>
      <c r="AC122" s="759"/>
      <c r="AD122" s="759"/>
      <c r="AE122" s="759"/>
      <c r="AF122" s="759"/>
      <c r="AG122" s="759"/>
      <c r="AH122" s="759"/>
      <c r="AI122" s="759"/>
      <c r="AJ122" s="759"/>
      <c r="AK122" s="759"/>
      <c r="AL122" s="759"/>
      <c r="AM122" s="759"/>
      <c r="AN122" s="759"/>
      <c r="AO122" s="759"/>
      <c r="AP122" s="759"/>
      <c r="AQ122" s="759"/>
      <c r="AR122" s="759"/>
      <c r="AS122" s="759"/>
      <c r="AT122" s="759"/>
      <c r="AU122" s="759"/>
      <c r="AV122" s="759"/>
      <c r="AW122" s="759"/>
      <c r="AX122" s="759"/>
      <c r="AY122" s="759"/>
      <c r="AZ122" s="759"/>
      <c r="BA122" s="759"/>
      <c r="BB122" s="759"/>
      <c r="BC122" s="759"/>
      <c r="BD122" s="759"/>
      <c r="BE122" s="759"/>
      <c r="BF122" s="759"/>
      <c r="BG122" s="759"/>
      <c r="BH122" s="759"/>
      <c r="BI122" s="759"/>
      <c r="BJ122" s="759"/>
      <c r="BK122" s="759"/>
      <c r="BL122" s="759"/>
      <c r="BM122" s="759"/>
      <c r="BN122" s="759"/>
      <c r="BO122" s="759"/>
      <c r="BP122" s="759"/>
      <c r="BQ122" s="759"/>
      <c r="BR122" s="759"/>
      <c r="BS122" s="759"/>
      <c r="BT122" s="759"/>
      <c r="BU122" s="759"/>
      <c r="BV122" s="759"/>
      <c r="BW122" s="759"/>
      <c r="BX122" s="759"/>
      <c r="BY122" s="759"/>
      <c r="BZ122" s="759"/>
      <c r="CA122" s="812" t="s">
        <v>208</v>
      </c>
      <c r="CB122" s="759"/>
      <c r="CC122" s="759"/>
      <c r="CD122" s="759"/>
      <c r="CE122" s="759"/>
      <c r="CF122" s="759"/>
      <c r="CG122" s="812">
        <v>0</v>
      </c>
    </row>
    <row r="123" spans="1:91" s="43" customFormat="1" ht="22.5" customHeight="1" x14ac:dyDescent="0.25">
      <c r="A123" s="833" t="s">
        <v>114</v>
      </c>
      <c r="B123" s="783">
        <v>0</v>
      </c>
      <c r="C123" s="784"/>
      <c r="D123" s="792"/>
      <c r="E123" s="814"/>
      <c r="F123" s="792"/>
      <c r="G123" s="939"/>
      <c r="H123" s="814"/>
      <c r="I123" s="792"/>
      <c r="J123" s="792"/>
      <c r="K123" s="792"/>
      <c r="L123" s="814"/>
      <c r="M123" s="817"/>
      <c r="N123" s="759"/>
      <c r="O123" s="759"/>
      <c r="P123" s="759"/>
      <c r="Q123" s="759"/>
      <c r="R123" s="759"/>
      <c r="S123" s="759"/>
      <c r="T123" s="759"/>
      <c r="U123" s="759"/>
      <c r="V123" s="759"/>
      <c r="W123" s="759"/>
      <c r="X123" s="759"/>
      <c r="Y123" s="759"/>
      <c r="Z123" s="759"/>
      <c r="AA123" s="759"/>
      <c r="AB123" s="759"/>
      <c r="AC123" s="759"/>
      <c r="AD123" s="759"/>
      <c r="AE123" s="759"/>
      <c r="AF123" s="759"/>
      <c r="AG123" s="759"/>
      <c r="AH123" s="759"/>
      <c r="AI123" s="759"/>
      <c r="AJ123" s="759"/>
      <c r="AK123" s="759"/>
      <c r="AL123" s="759"/>
      <c r="AM123" s="759"/>
      <c r="AN123" s="759"/>
      <c r="AO123" s="759"/>
      <c r="AP123" s="759"/>
      <c r="AQ123" s="759"/>
      <c r="AR123" s="759"/>
      <c r="AS123" s="759"/>
      <c r="AT123" s="759"/>
      <c r="AU123" s="759"/>
      <c r="AV123" s="759"/>
      <c r="AW123" s="759"/>
      <c r="AX123" s="759"/>
      <c r="AY123" s="759"/>
      <c r="AZ123" s="759"/>
      <c r="BA123" s="759"/>
      <c r="BB123" s="759"/>
      <c r="BC123" s="759"/>
      <c r="BD123" s="759"/>
      <c r="BE123" s="759"/>
      <c r="BF123" s="759"/>
      <c r="BG123" s="759"/>
      <c r="BH123" s="759"/>
      <c r="BI123" s="759"/>
      <c r="BJ123" s="759"/>
      <c r="BK123" s="759"/>
      <c r="BL123" s="759"/>
      <c r="BM123" s="759"/>
      <c r="BN123" s="759"/>
      <c r="BO123" s="759"/>
      <c r="BP123" s="759"/>
      <c r="BQ123" s="759"/>
      <c r="BR123" s="759"/>
      <c r="BS123" s="759"/>
      <c r="BT123" s="759"/>
      <c r="BU123" s="759"/>
      <c r="BV123" s="759"/>
      <c r="BW123" s="759"/>
      <c r="BX123" s="759"/>
      <c r="BY123" s="759"/>
      <c r="BZ123" s="759"/>
      <c r="CA123" s="812" t="s">
        <v>208</v>
      </c>
      <c r="CB123" s="759"/>
      <c r="CC123" s="759"/>
      <c r="CD123" s="759"/>
      <c r="CE123" s="759"/>
      <c r="CF123" s="759"/>
      <c r="CG123" s="812">
        <v>0</v>
      </c>
    </row>
    <row r="124" spans="1:91" s="43" customFormat="1" ht="15" x14ac:dyDescent="0.25">
      <c r="A124" s="835" t="s">
        <v>116</v>
      </c>
      <c r="B124" s="776">
        <v>0</v>
      </c>
      <c r="C124" s="793"/>
      <c r="D124" s="767"/>
      <c r="E124" s="795"/>
      <c r="F124" s="767"/>
      <c r="G124" s="906"/>
      <c r="H124" s="795"/>
      <c r="I124" s="767"/>
      <c r="J124" s="767"/>
      <c r="K124" s="767"/>
      <c r="L124" s="795"/>
      <c r="M124" s="817"/>
      <c r="N124" s="759"/>
      <c r="O124" s="759"/>
      <c r="P124" s="759"/>
      <c r="Q124" s="759"/>
      <c r="R124" s="759"/>
      <c r="S124" s="759"/>
      <c r="T124" s="759"/>
      <c r="U124" s="759"/>
      <c r="V124" s="759"/>
      <c r="W124" s="759"/>
      <c r="X124" s="759"/>
      <c r="Y124" s="759"/>
      <c r="Z124" s="759"/>
      <c r="AA124" s="759"/>
      <c r="AB124" s="759"/>
      <c r="AC124" s="759"/>
      <c r="AD124" s="759"/>
      <c r="AE124" s="759"/>
      <c r="AF124" s="759"/>
      <c r="AG124" s="759"/>
      <c r="AH124" s="759"/>
      <c r="AI124" s="759"/>
      <c r="AJ124" s="759"/>
      <c r="AK124" s="759"/>
      <c r="AL124" s="759"/>
      <c r="AM124" s="759"/>
      <c r="AN124" s="759"/>
      <c r="AO124" s="759"/>
      <c r="AP124" s="759"/>
      <c r="AQ124" s="759"/>
      <c r="AR124" s="759"/>
      <c r="AS124" s="759"/>
      <c r="AT124" s="759"/>
      <c r="AU124" s="759"/>
      <c r="AV124" s="759"/>
      <c r="AW124" s="759"/>
      <c r="AX124" s="759"/>
      <c r="AY124" s="759"/>
      <c r="AZ124" s="759"/>
      <c r="BA124" s="759"/>
      <c r="BB124" s="759"/>
      <c r="BC124" s="759"/>
      <c r="BD124" s="759"/>
      <c r="BE124" s="759"/>
      <c r="BF124" s="759"/>
      <c r="BG124" s="759"/>
      <c r="BH124" s="759"/>
      <c r="BI124" s="759"/>
      <c r="BJ124" s="759"/>
      <c r="BK124" s="759"/>
      <c r="BL124" s="759"/>
      <c r="BM124" s="759"/>
      <c r="BN124" s="759"/>
      <c r="BO124" s="759"/>
      <c r="BP124" s="759"/>
      <c r="BQ124" s="759"/>
      <c r="BR124" s="759"/>
      <c r="BS124" s="759"/>
      <c r="BT124" s="759"/>
      <c r="BU124" s="759"/>
      <c r="BV124" s="759"/>
      <c r="BW124" s="759"/>
      <c r="BX124" s="759"/>
      <c r="BY124" s="759"/>
      <c r="BZ124" s="759"/>
      <c r="CA124" s="812" t="s">
        <v>208</v>
      </c>
      <c r="CB124" s="759"/>
      <c r="CC124" s="759"/>
      <c r="CD124" s="759"/>
      <c r="CE124" s="759"/>
      <c r="CF124" s="759"/>
      <c r="CG124" s="812">
        <v>0</v>
      </c>
    </row>
    <row r="125" spans="1:91" s="43" customFormat="1" ht="14.25" customHeight="1" x14ac:dyDescent="0.25">
      <c r="A125" s="891" t="s">
        <v>150</v>
      </c>
      <c r="B125" s="761"/>
      <c r="C125" s="761"/>
      <c r="D125" s="761"/>
      <c r="E125" s="761"/>
      <c r="F125" s="761"/>
      <c r="G125" s="761"/>
      <c r="H125" s="761"/>
      <c r="I125" s="761"/>
      <c r="J125" s="761"/>
      <c r="K125" s="761"/>
      <c r="L125" s="761"/>
      <c r="M125" s="759"/>
      <c r="N125" s="759"/>
      <c r="O125" s="759"/>
      <c r="P125" s="759"/>
      <c r="Q125" s="759"/>
      <c r="R125" s="759"/>
      <c r="S125" s="759"/>
      <c r="T125" s="759"/>
      <c r="U125" s="759"/>
      <c r="V125" s="759"/>
      <c r="W125" s="759"/>
      <c r="X125" s="759"/>
      <c r="Y125" s="759"/>
      <c r="Z125" s="759"/>
      <c r="AA125" s="759"/>
      <c r="AB125" s="759"/>
      <c r="AC125" s="759"/>
      <c r="AD125" s="759"/>
      <c r="AE125" s="759"/>
      <c r="AF125" s="759"/>
      <c r="AG125" s="759"/>
      <c r="AH125" s="759"/>
      <c r="AI125" s="759"/>
      <c r="AJ125" s="759"/>
      <c r="AK125" s="759"/>
      <c r="AL125" s="759"/>
      <c r="AM125" s="759"/>
      <c r="AN125" s="759"/>
      <c r="AO125" s="759"/>
      <c r="AP125" s="759"/>
      <c r="AQ125" s="759"/>
      <c r="AR125" s="759"/>
      <c r="AS125" s="759"/>
      <c r="AT125" s="759"/>
      <c r="AU125" s="759"/>
      <c r="AV125" s="759"/>
      <c r="AW125" s="759"/>
      <c r="AX125" s="759"/>
      <c r="AY125" s="759"/>
      <c r="AZ125" s="759"/>
      <c r="BA125" s="759"/>
      <c r="BB125" s="759"/>
      <c r="BC125" s="759"/>
      <c r="BD125" s="759"/>
      <c r="BE125" s="759"/>
      <c r="BF125" s="759"/>
      <c r="BG125" s="759"/>
      <c r="BH125" s="759"/>
      <c r="BI125" s="759"/>
      <c r="BJ125" s="759"/>
      <c r="BK125" s="759"/>
      <c r="BL125" s="759"/>
      <c r="BM125" s="759"/>
      <c r="BN125" s="759"/>
      <c r="BO125" s="759"/>
      <c r="BP125" s="759"/>
      <c r="BQ125" s="759"/>
      <c r="BR125" s="759"/>
      <c r="BS125" s="759"/>
      <c r="BT125" s="759"/>
      <c r="BU125" s="759"/>
      <c r="BV125" s="759"/>
      <c r="BW125" s="759"/>
      <c r="BX125" s="759"/>
      <c r="BY125" s="759"/>
      <c r="BZ125" s="759"/>
      <c r="CA125" s="759"/>
      <c r="CB125" s="759"/>
      <c r="CC125" s="759"/>
      <c r="CD125" s="759"/>
      <c r="CE125" s="759"/>
      <c r="CF125" s="759"/>
      <c r="CG125" s="759"/>
    </row>
    <row r="126" spans="1:91" s="43" customFormat="1" ht="23.25" customHeight="1" x14ac:dyDescent="0.25">
      <c r="A126" s="1192" t="s">
        <v>69</v>
      </c>
      <c r="B126" s="1194" t="s">
        <v>70</v>
      </c>
      <c r="C126" s="1196" t="s">
        <v>151</v>
      </c>
      <c r="D126" s="1197"/>
      <c r="E126" s="1198" t="s">
        <v>152</v>
      </c>
      <c r="F126" s="1197"/>
      <c r="G126" s="1198" t="s">
        <v>153</v>
      </c>
      <c r="H126" s="1197"/>
      <c r="I126" s="1198" t="s">
        <v>154</v>
      </c>
      <c r="J126" s="1197"/>
      <c r="K126" s="761"/>
      <c r="L126" s="761"/>
      <c r="M126" s="761"/>
      <c r="N126" s="902"/>
      <c r="O126" s="962"/>
      <c r="P126" s="962"/>
      <c r="Q126" s="962"/>
      <c r="R126" s="962"/>
      <c r="S126" s="962"/>
      <c r="T126" s="962"/>
      <c r="U126" s="962"/>
      <c r="V126" s="962"/>
      <c r="W126" s="962"/>
      <c r="X126" s="962"/>
      <c r="Y126" s="962"/>
      <c r="Z126" s="962"/>
      <c r="AA126" s="962"/>
      <c r="AB126" s="962"/>
      <c r="AC126" s="962"/>
      <c r="AD126" s="962"/>
      <c r="AE126" s="962"/>
      <c r="AF126" s="962"/>
      <c r="AG126" s="962"/>
      <c r="AH126" s="962"/>
      <c r="AI126" s="962"/>
      <c r="AJ126" s="962"/>
      <c r="AK126" s="962"/>
      <c r="AL126" s="962"/>
      <c r="AM126" s="962"/>
      <c r="AN126" s="962"/>
      <c r="AO126" s="962"/>
      <c r="AP126" s="962"/>
      <c r="AQ126" s="962"/>
      <c r="AR126" s="962"/>
      <c r="AS126" s="971"/>
      <c r="AT126" s="971"/>
      <c r="AU126" s="971"/>
      <c r="AV126" s="759"/>
      <c r="AW126" s="759"/>
      <c r="AX126" s="759"/>
      <c r="AY126" s="759"/>
      <c r="AZ126" s="759"/>
      <c r="BA126" s="759"/>
      <c r="BB126" s="759"/>
      <c r="BC126" s="759"/>
      <c r="BD126" s="759"/>
      <c r="BE126" s="759"/>
      <c r="BF126" s="759"/>
      <c r="BG126" s="759"/>
      <c r="BH126" s="759"/>
      <c r="BI126" s="759"/>
      <c r="BJ126" s="759"/>
      <c r="BK126" s="759"/>
      <c r="BL126" s="759"/>
      <c r="BM126" s="759"/>
      <c r="BN126" s="759"/>
      <c r="BO126" s="759"/>
      <c r="BP126" s="759"/>
      <c r="BQ126" s="759"/>
      <c r="BR126" s="759"/>
      <c r="BS126" s="759"/>
      <c r="BT126" s="759"/>
      <c r="BU126" s="759"/>
      <c r="BV126" s="759"/>
      <c r="BW126" s="759"/>
      <c r="BX126" s="759"/>
      <c r="BY126" s="759"/>
      <c r="BZ126" s="759"/>
      <c r="CA126" s="759"/>
      <c r="CB126" s="759"/>
      <c r="CC126" s="759"/>
      <c r="CD126" s="759"/>
      <c r="CE126" s="759"/>
      <c r="CF126" s="759"/>
      <c r="CG126" s="759"/>
    </row>
    <row r="127" spans="1:91" s="43" customFormat="1" ht="18" customHeight="1" x14ac:dyDescent="0.25">
      <c r="A127" s="1193"/>
      <c r="B127" s="1195"/>
      <c r="C127" s="764" t="s">
        <v>155</v>
      </c>
      <c r="D127" s="1014" t="s">
        <v>156</v>
      </c>
      <c r="E127" s="821" t="s">
        <v>155</v>
      </c>
      <c r="F127" s="840" t="s">
        <v>156</v>
      </c>
      <c r="G127" s="1015" t="s">
        <v>155</v>
      </c>
      <c r="H127" s="1014" t="s">
        <v>156</v>
      </c>
      <c r="I127" s="821" t="s">
        <v>155</v>
      </c>
      <c r="J127" s="1014" t="s">
        <v>156</v>
      </c>
      <c r="K127" s="761"/>
      <c r="L127" s="761"/>
      <c r="M127" s="761"/>
      <c r="N127" s="902"/>
      <c r="O127" s="962"/>
      <c r="P127" s="962"/>
      <c r="Q127" s="962"/>
      <c r="R127" s="962"/>
      <c r="S127" s="962"/>
      <c r="T127" s="962"/>
      <c r="U127" s="962"/>
      <c r="V127" s="962"/>
      <c r="W127" s="962"/>
      <c r="X127" s="962"/>
      <c r="Y127" s="962"/>
      <c r="Z127" s="962"/>
      <c r="AA127" s="962"/>
      <c r="AB127" s="962"/>
      <c r="AC127" s="962"/>
      <c r="AD127" s="962"/>
      <c r="AE127" s="962"/>
      <c r="AF127" s="962"/>
      <c r="AG127" s="962"/>
      <c r="AH127" s="962"/>
      <c r="AI127" s="962"/>
      <c r="AJ127" s="962"/>
      <c r="AK127" s="962"/>
      <c r="AL127" s="962"/>
      <c r="AM127" s="962"/>
      <c r="AN127" s="962"/>
      <c r="AO127" s="962"/>
      <c r="AP127" s="962"/>
      <c r="AQ127" s="962"/>
      <c r="AR127" s="962"/>
      <c r="AS127" s="971"/>
      <c r="AT127" s="971"/>
      <c r="AU127" s="971"/>
      <c r="AV127" s="759"/>
      <c r="AW127" s="759"/>
      <c r="AX127" s="759"/>
      <c r="AY127" s="759"/>
      <c r="AZ127" s="759"/>
      <c r="BA127" s="759"/>
      <c r="BB127" s="759"/>
      <c r="BC127" s="759"/>
      <c r="BD127" s="759"/>
      <c r="BE127" s="759"/>
      <c r="BF127" s="759"/>
      <c r="BG127" s="759"/>
      <c r="BH127" s="759"/>
      <c r="BI127" s="759"/>
      <c r="BJ127" s="759"/>
      <c r="BK127" s="759"/>
      <c r="BL127" s="759"/>
      <c r="BM127" s="759"/>
      <c r="BN127" s="759"/>
      <c r="BO127" s="759"/>
      <c r="BP127" s="759"/>
      <c r="BQ127" s="759"/>
      <c r="BR127" s="759"/>
      <c r="BS127" s="759"/>
      <c r="BT127" s="759"/>
      <c r="BU127" s="759"/>
      <c r="BV127" s="759"/>
      <c r="BW127" s="759"/>
      <c r="BX127" s="759"/>
      <c r="BY127" s="759"/>
      <c r="BZ127" s="759"/>
      <c r="CA127" s="759"/>
      <c r="CB127" s="759"/>
      <c r="CC127" s="759"/>
      <c r="CD127" s="759"/>
      <c r="CE127" s="759"/>
      <c r="CF127" s="759"/>
      <c r="CG127" s="759"/>
    </row>
    <row r="128" spans="1:91" s="43" customFormat="1" ht="15" customHeight="1" x14ac:dyDescent="0.25">
      <c r="A128" s="1194" t="s">
        <v>157</v>
      </c>
      <c r="B128" s="830" t="s">
        <v>71</v>
      </c>
      <c r="C128" s="765"/>
      <c r="D128" s="837"/>
      <c r="E128" s="1016"/>
      <c r="F128" s="1017"/>
      <c r="G128" s="794"/>
      <c r="H128" s="1017"/>
      <c r="I128" s="794"/>
      <c r="J128" s="1017"/>
      <c r="K128" s="1018"/>
      <c r="L128" s="761"/>
      <c r="M128" s="761"/>
      <c r="N128" s="902"/>
      <c r="O128" s="962"/>
      <c r="P128" s="962"/>
      <c r="Q128" s="962"/>
      <c r="R128" s="962"/>
      <c r="S128" s="962"/>
      <c r="T128" s="962"/>
      <c r="U128" s="962"/>
      <c r="V128" s="962"/>
      <c r="W128" s="962"/>
      <c r="X128" s="962"/>
      <c r="Y128" s="962"/>
      <c r="Z128" s="962"/>
      <c r="AA128" s="962"/>
      <c r="AB128" s="962"/>
      <c r="AC128" s="962"/>
      <c r="AD128" s="962"/>
      <c r="AE128" s="962"/>
      <c r="AF128" s="962"/>
      <c r="AG128" s="962"/>
      <c r="AH128" s="962"/>
      <c r="AI128" s="962"/>
      <c r="AJ128" s="962"/>
      <c r="AK128" s="962"/>
      <c r="AL128" s="962"/>
      <c r="AM128" s="962"/>
      <c r="AN128" s="962"/>
      <c r="AO128" s="962"/>
      <c r="AP128" s="962"/>
      <c r="AQ128" s="962"/>
      <c r="AR128" s="962"/>
      <c r="AS128" s="971"/>
      <c r="AT128" s="971"/>
      <c r="AU128" s="971"/>
      <c r="AV128" s="759"/>
      <c r="AW128" s="759"/>
      <c r="AX128" s="759"/>
      <c r="AY128" s="759"/>
      <c r="AZ128" s="759"/>
      <c r="BA128" s="759"/>
      <c r="BB128" s="759"/>
      <c r="BC128" s="759"/>
      <c r="BD128" s="759"/>
      <c r="BE128" s="759"/>
      <c r="BF128" s="759"/>
      <c r="BG128" s="759"/>
      <c r="BH128" s="759"/>
      <c r="BI128" s="759"/>
      <c r="BJ128" s="759"/>
      <c r="BK128" s="759"/>
      <c r="BL128" s="759"/>
      <c r="BM128" s="759"/>
      <c r="BN128" s="759"/>
      <c r="BO128" s="759"/>
      <c r="BP128" s="759"/>
      <c r="BQ128" s="759"/>
      <c r="BR128" s="759"/>
      <c r="BS128" s="759"/>
      <c r="BT128" s="759"/>
      <c r="BU128" s="759"/>
      <c r="BV128" s="759"/>
      <c r="BW128" s="759"/>
      <c r="BX128" s="759"/>
      <c r="BY128" s="759"/>
      <c r="BZ128" s="759"/>
      <c r="CA128" s="759"/>
      <c r="CB128" s="759"/>
      <c r="CC128" s="759"/>
      <c r="CD128" s="759"/>
      <c r="CE128" s="759"/>
      <c r="CF128" s="759"/>
      <c r="CG128" s="759"/>
    </row>
    <row r="129" spans="1:81" s="43" customFormat="1" ht="15" customHeight="1" x14ac:dyDescent="0.2">
      <c r="A129" s="1223"/>
      <c r="B129" s="833" t="s">
        <v>72</v>
      </c>
      <c r="C129" s="792"/>
      <c r="D129" s="832"/>
      <c r="E129" s="1019"/>
      <c r="F129" s="1020"/>
      <c r="G129" s="814"/>
      <c r="H129" s="1020"/>
      <c r="I129" s="814"/>
      <c r="J129" s="1020"/>
      <c r="K129" s="1018"/>
      <c r="L129" s="761"/>
      <c r="M129" s="761"/>
      <c r="N129" s="902"/>
      <c r="O129" s="962"/>
      <c r="P129" s="962"/>
      <c r="Q129" s="962"/>
      <c r="R129" s="962"/>
      <c r="S129" s="962"/>
      <c r="T129" s="962"/>
      <c r="U129" s="962"/>
      <c r="V129" s="962"/>
      <c r="W129" s="962"/>
      <c r="X129" s="962"/>
      <c r="Y129" s="962"/>
      <c r="Z129" s="962"/>
      <c r="AA129" s="962"/>
      <c r="AB129" s="962"/>
      <c r="AC129" s="962"/>
      <c r="AD129" s="962"/>
      <c r="AE129" s="962"/>
      <c r="AF129" s="962"/>
      <c r="AG129" s="962"/>
      <c r="AH129" s="962"/>
      <c r="AI129" s="962"/>
      <c r="AJ129" s="962"/>
      <c r="AK129" s="962"/>
      <c r="AL129" s="962"/>
      <c r="AM129" s="962"/>
      <c r="AN129" s="962"/>
      <c r="AO129" s="962"/>
      <c r="AP129" s="962"/>
      <c r="AQ129" s="962"/>
      <c r="AR129" s="962"/>
      <c r="AS129" s="971"/>
      <c r="AT129" s="971"/>
      <c r="AU129" s="971"/>
      <c r="AV129" s="365"/>
      <c r="AW129" s="365"/>
      <c r="AX129" s="365"/>
      <c r="AY129" s="365"/>
      <c r="AZ129" s="365"/>
      <c r="BA129" s="365"/>
      <c r="BB129" s="365"/>
      <c r="BC129" s="365"/>
      <c r="BD129" s="365"/>
      <c r="BE129" s="365"/>
      <c r="BF129" s="365"/>
      <c r="BG129" s="365"/>
      <c r="BH129" s="365"/>
      <c r="BI129" s="365"/>
      <c r="BJ129" s="365"/>
      <c r="BK129" s="365"/>
      <c r="BL129" s="365"/>
      <c r="BM129" s="365"/>
      <c r="BN129" s="365"/>
      <c r="BO129" s="365"/>
      <c r="BP129" s="365"/>
      <c r="BQ129" s="365"/>
      <c r="BR129" s="365"/>
      <c r="BS129" s="365"/>
      <c r="BT129" s="365"/>
      <c r="BU129" s="365"/>
      <c r="BV129" s="365"/>
      <c r="BW129" s="365"/>
      <c r="BX129" s="365"/>
      <c r="BY129" s="366"/>
      <c r="BZ129" s="366"/>
      <c r="CA129" s="366"/>
      <c r="CB129" s="366"/>
      <c r="CC129" s="44"/>
    </row>
    <row r="130" spans="1:81" s="43" customFormat="1" ht="23.25" customHeight="1" x14ac:dyDescent="0.2">
      <c r="A130" s="1223"/>
      <c r="B130" s="833" t="s">
        <v>73</v>
      </c>
      <c r="C130" s="792"/>
      <c r="D130" s="832"/>
      <c r="E130" s="1019"/>
      <c r="F130" s="1020"/>
      <c r="G130" s="814"/>
      <c r="H130" s="1020"/>
      <c r="I130" s="814"/>
      <c r="J130" s="1020"/>
      <c r="K130" s="1018"/>
      <c r="L130" s="761"/>
      <c r="M130" s="761"/>
      <c r="N130" s="902"/>
      <c r="O130" s="962"/>
      <c r="P130" s="962"/>
      <c r="Q130" s="962"/>
      <c r="R130" s="962"/>
      <c r="S130" s="962"/>
      <c r="T130" s="962"/>
      <c r="U130" s="962"/>
      <c r="V130" s="962"/>
      <c r="W130" s="962"/>
      <c r="X130" s="962"/>
      <c r="Y130" s="962"/>
      <c r="Z130" s="962"/>
      <c r="AA130" s="962"/>
      <c r="AB130" s="962"/>
      <c r="AC130" s="962"/>
      <c r="AD130" s="962"/>
      <c r="AE130" s="962"/>
      <c r="AF130" s="962"/>
      <c r="AG130" s="962"/>
      <c r="AH130" s="962"/>
      <c r="AI130" s="962"/>
      <c r="AJ130" s="962"/>
      <c r="AK130" s="962"/>
      <c r="AL130" s="962"/>
      <c r="AM130" s="962"/>
      <c r="AN130" s="962"/>
      <c r="AO130" s="962"/>
      <c r="AP130" s="962"/>
      <c r="AQ130" s="962"/>
      <c r="AR130" s="962"/>
      <c r="AS130" s="971"/>
      <c r="AT130" s="971"/>
      <c r="AU130" s="971"/>
      <c r="AV130" s="365"/>
      <c r="AW130" s="365"/>
      <c r="AX130" s="365"/>
      <c r="AY130" s="365"/>
      <c r="AZ130" s="365"/>
      <c r="BA130" s="365"/>
      <c r="BB130" s="365"/>
      <c r="BC130" s="365"/>
      <c r="BD130" s="365"/>
      <c r="BE130" s="365"/>
      <c r="BF130" s="365"/>
      <c r="BG130" s="365"/>
      <c r="BH130" s="365"/>
      <c r="BI130" s="365"/>
      <c r="BJ130" s="365"/>
      <c r="BK130" s="365"/>
      <c r="BL130" s="365"/>
      <c r="BM130" s="365"/>
      <c r="BN130" s="365"/>
      <c r="BO130" s="365"/>
      <c r="BP130" s="365"/>
      <c r="BQ130" s="365"/>
      <c r="BR130" s="365"/>
      <c r="BS130" s="365"/>
      <c r="BT130" s="365"/>
      <c r="BU130" s="365"/>
      <c r="BV130" s="365"/>
      <c r="BW130" s="365"/>
      <c r="BX130" s="365"/>
      <c r="BY130" s="366"/>
      <c r="BZ130" s="366"/>
      <c r="CA130" s="366"/>
      <c r="CB130" s="366"/>
      <c r="CC130" s="44"/>
    </row>
    <row r="131" spans="1:81" s="43" customFormat="1" ht="27" customHeight="1" x14ac:dyDescent="0.2">
      <c r="A131" s="1195"/>
      <c r="B131" s="833" t="s">
        <v>74</v>
      </c>
      <c r="C131" s="767"/>
      <c r="D131" s="836"/>
      <c r="E131" s="1021"/>
      <c r="F131" s="1022"/>
      <c r="G131" s="795"/>
      <c r="H131" s="1022"/>
      <c r="I131" s="795"/>
      <c r="J131" s="1022"/>
      <c r="K131" s="1018"/>
      <c r="L131" s="761"/>
      <c r="M131" s="761"/>
      <c r="N131" s="902"/>
      <c r="O131" s="962"/>
      <c r="P131" s="962"/>
      <c r="Q131" s="962"/>
      <c r="R131" s="962"/>
      <c r="S131" s="962"/>
      <c r="T131" s="962"/>
      <c r="U131" s="962"/>
      <c r="V131" s="962"/>
      <c r="W131" s="962"/>
      <c r="X131" s="962"/>
      <c r="Y131" s="962"/>
      <c r="Z131" s="962"/>
      <c r="AA131" s="962"/>
      <c r="AB131" s="962"/>
      <c r="AC131" s="962"/>
      <c r="AD131" s="962"/>
      <c r="AE131" s="962"/>
      <c r="AF131" s="962"/>
      <c r="AG131" s="962"/>
      <c r="AH131" s="962"/>
      <c r="AI131" s="962"/>
      <c r="AJ131" s="962"/>
      <c r="AK131" s="962"/>
      <c r="AL131" s="962"/>
      <c r="AM131" s="962"/>
      <c r="AN131" s="962"/>
      <c r="AO131" s="962"/>
      <c r="AP131" s="962"/>
      <c r="AQ131" s="962"/>
      <c r="AR131" s="962"/>
      <c r="AS131" s="971"/>
      <c r="AT131" s="971"/>
      <c r="AU131" s="971"/>
      <c r="AV131" s="365"/>
      <c r="AW131" s="365"/>
      <c r="AX131" s="365"/>
      <c r="AY131" s="365"/>
      <c r="AZ131" s="365"/>
      <c r="BA131" s="365"/>
      <c r="BB131" s="365"/>
      <c r="BC131" s="365"/>
      <c r="BD131" s="365"/>
      <c r="BE131" s="365"/>
      <c r="BF131" s="365"/>
      <c r="BG131" s="365"/>
      <c r="BH131" s="365"/>
      <c r="BI131" s="365"/>
      <c r="BJ131" s="365"/>
      <c r="BK131" s="365"/>
      <c r="BL131" s="365"/>
      <c r="BM131" s="365"/>
      <c r="BN131" s="365"/>
      <c r="BO131" s="365"/>
      <c r="BP131" s="365"/>
      <c r="BQ131" s="365"/>
      <c r="BR131" s="365"/>
      <c r="BS131" s="365"/>
      <c r="BT131" s="365"/>
      <c r="BU131" s="365"/>
      <c r="BV131" s="365"/>
      <c r="BW131" s="365"/>
      <c r="BX131" s="365"/>
      <c r="BY131" s="366"/>
      <c r="BZ131" s="366"/>
      <c r="CA131" s="366"/>
      <c r="CB131" s="366"/>
      <c r="CC131" s="44"/>
    </row>
    <row r="132" spans="1:81" s="43" customFormat="1" ht="15" customHeight="1" x14ac:dyDescent="0.2">
      <c r="A132" s="1199" t="s">
        <v>75</v>
      </c>
      <c r="B132" s="830" t="s">
        <v>76</v>
      </c>
      <c r="C132" s="765"/>
      <c r="D132" s="837"/>
      <c r="E132" s="1016"/>
      <c r="F132" s="1017"/>
      <c r="G132" s="794"/>
      <c r="H132" s="1017"/>
      <c r="I132" s="794"/>
      <c r="J132" s="1017"/>
      <c r="K132" s="1018"/>
      <c r="L132" s="761"/>
      <c r="M132" s="761"/>
      <c r="N132" s="902"/>
      <c r="O132" s="962"/>
      <c r="P132" s="962"/>
      <c r="Q132" s="962"/>
      <c r="R132" s="962"/>
      <c r="S132" s="962"/>
      <c r="T132" s="962"/>
      <c r="U132" s="962"/>
      <c r="V132" s="962"/>
      <c r="W132" s="962"/>
      <c r="X132" s="962"/>
      <c r="Y132" s="962"/>
      <c r="Z132" s="962"/>
      <c r="AA132" s="962"/>
      <c r="AB132" s="962"/>
      <c r="AC132" s="962"/>
      <c r="AD132" s="962"/>
      <c r="AE132" s="962"/>
      <c r="AF132" s="962"/>
      <c r="AG132" s="962"/>
      <c r="AH132" s="962"/>
      <c r="AI132" s="962"/>
      <c r="AJ132" s="962"/>
      <c r="AK132" s="962"/>
      <c r="AL132" s="962"/>
      <c r="AM132" s="962"/>
      <c r="AN132" s="962"/>
      <c r="AO132" s="962"/>
      <c r="AP132" s="962"/>
      <c r="AQ132" s="962"/>
      <c r="AR132" s="962"/>
      <c r="AS132" s="971"/>
      <c r="AT132" s="971"/>
      <c r="AU132" s="971"/>
      <c r="AV132" s="365"/>
      <c r="AW132" s="365"/>
      <c r="AX132" s="365"/>
      <c r="AY132" s="365"/>
      <c r="AZ132" s="365"/>
      <c r="BA132" s="365"/>
      <c r="BB132" s="365"/>
      <c r="BC132" s="365"/>
      <c r="BD132" s="365"/>
      <c r="BE132" s="365"/>
      <c r="BF132" s="365"/>
      <c r="BG132" s="365"/>
      <c r="BH132" s="365"/>
      <c r="BI132" s="365"/>
      <c r="BJ132" s="365"/>
      <c r="BK132" s="365"/>
      <c r="BL132" s="365"/>
      <c r="BM132" s="365"/>
      <c r="BN132" s="365"/>
      <c r="BO132" s="365"/>
      <c r="BP132" s="365"/>
      <c r="BQ132" s="365"/>
      <c r="BR132" s="365"/>
      <c r="BS132" s="365"/>
      <c r="BT132" s="365"/>
      <c r="BU132" s="365"/>
      <c r="BV132" s="365"/>
      <c r="BW132" s="365"/>
      <c r="BX132" s="365"/>
      <c r="BY132" s="366"/>
      <c r="BZ132" s="366"/>
      <c r="CA132" s="366"/>
      <c r="CB132" s="366"/>
      <c r="CC132" s="44"/>
    </row>
    <row r="133" spans="1:81" s="43" customFormat="1" ht="19.5" customHeight="1" x14ac:dyDescent="0.2">
      <c r="A133" s="1202"/>
      <c r="B133" s="833" t="s">
        <v>77</v>
      </c>
      <c r="C133" s="792"/>
      <c r="D133" s="832"/>
      <c r="E133" s="1019"/>
      <c r="F133" s="1020"/>
      <c r="G133" s="814"/>
      <c r="H133" s="1020"/>
      <c r="I133" s="814"/>
      <c r="J133" s="1020"/>
      <c r="K133" s="1018"/>
      <c r="L133" s="761"/>
      <c r="M133" s="761"/>
      <c r="N133" s="902"/>
      <c r="O133" s="962"/>
      <c r="P133" s="962"/>
      <c r="Q133" s="962"/>
      <c r="R133" s="962"/>
      <c r="S133" s="962"/>
      <c r="T133" s="962"/>
      <c r="U133" s="962"/>
      <c r="V133" s="962"/>
      <c r="W133" s="962"/>
      <c r="X133" s="962"/>
      <c r="Y133" s="962"/>
      <c r="Z133" s="962"/>
      <c r="AA133" s="962"/>
      <c r="AB133" s="962"/>
      <c r="AC133" s="962"/>
      <c r="AD133" s="962"/>
      <c r="AE133" s="962"/>
      <c r="AF133" s="962"/>
      <c r="AG133" s="962"/>
      <c r="AH133" s="962"/>
      <c r="AI133" s="962"/>
      <c r="AJ133" s="962"/>
      <c r="AK133" s="962"/>
      <c r="AL133" s="962"/>
      <c r="AM133" s="962"/>
      <c r="AN133" s="962"/>
      <c r="AO133" s="962"/>
      <c r="AP133" s="962"/>
      <c r="AQ133" s="962"/>
      <c r="AR133" s="962"/>
      <c r="AS133" s="971"/>
      <c r="AT133" s="971"/>
      <c r="AU133" s="971"/>
      <c r="AV133" s="365"/>
      <c r="AW133" s="365"/>
      <c r="AX133" s="365"/>
      <c r="AY133" s="365"/>
      <c r="AZ133" s="365"/>
      <c r="BA133" s="365"/>
      <c r="BB133" s="365"/>
      <c r="BC133" s="365"/>
      <c r="BD133" s="365"/>
      <c r="BE133" s="365"/>
      <c r="BF133" s="365"/>
      <c r="BG133" s="365"/>
      <c r="BH133" s="365"/>
      <c r="BI133" s="365"/>
      <c r="BJ133" s="365"/>
      <c r="BK133" s="365"/>
      <c r="BL133" s="365"/>
      <c r="BM133" s="365"/>
      <c r="BN133" s="365"/>
      <c r="BO133" s="365"/>
      <c r="BP133" s="365"/>
      <c r="BQ133" s="365"/>
      <c r="BR133" s="365"/>
      <c r="BS133" s="365"/>
      <c r="BT133" s="365"/>
      <c r="BU133" s="365"/>
      <c r="BV133" s="365"/>
      <c r="BW133" s="365"/>
      <c r="BX133" s="365"/>
      <c r="BY133" s="366"/>
      <c r="BZ133" s="366"/>
      <c r="CA133" s="366"/>
      <c r="CB133" s="366"/>
      <c r="CC133" s="44"/>
    </row>
    <row r="134" spans="1:81" s="43" customFormat="1" ht="15" x14ac:dyDescent="0.2">
      <c r="A134" s="1202"/>
      <c r="B134" s="833" t="s">
        <v>74</v>
      </c>
      <c r="C134" s="792"/>
      <c r="D134" s="832"/>
      <c r="E134" s="1019"/>
      <c r="F134" s="1020"/>
      <c r="G134" s="814"/>
      <c r="H134" s="1020"/>
      <c r="I134" s="814"/>
      <c r="J134" s="1020"/>
      <c r="K134" s="1018"/>
      <c r="L134" s="761"/>
      <c r="M134" s="761"/>
      <c r="N134" s="902"/>
      <c r="O134" s="962"/>
      <c r="P134" s="962"/>
      <c r="Q134" s="962"/>
      <c r="R134" s="962"/>
      <c r="S134" s="962"/>
      <c r="T134" s="962"/>
      <c r="U134" s="962"/>
      <c r="V134" s="962"/>
      <c r="W134" s="962"/>
      <c r="X134" s="962"/>
      <c r="Y134" s="962"/>
      <c r="Z134" s="962"/>
      <c r="AA134" s="962"/>
      <c r="AB134" s="962"/>
      <c r="AC134" s="962"/>
      <c r="AD134" s="962"/>
      <c r="AE134" s="962"/>
      <c r="AF134" s="962"/>
      <c r="AG134" s="962"/>
      <c r="AH134" s="962"/>
      <c r="AI134" s="962"/>
      <c r="AJ134" s="962"/>
      <c r="AK134" s="962"/>
      <c r="AL134" s="962"/>
      <c r="AM134" s="962"/>
      <c r="AN134" s="962"/>
      <c r="AO134" s="962"/>
      <c r="AP134" s="962"/>
      <c r="AQ134" s="962"/>
      <c r="AR134" s="962"/>
      <c r="AS134" s="971"/>
      <c r="AT134" s="971"/>
      <c r="AU134" s="971"/>
      <c r="AV134" s="365"/>
      <c r="AW134" s="365"/>
      <c r="AX134" s="365"/>
      <c r="AY134" s="365"/>
      <c r="AZ134" s="365"/>
      <c r="BA134" s="365"/>
      <c r="BB134" s="365"/>
      <c r="BC134" s="365"/>
      <c r="BD134" s="365"/>
      <c r="BE134" s="365"/>
      <c r="BF134" s="365"/>
      <c r="BG134" s="365"/>
      <c r="BH134" s="365"/>
      <c r="BI134" s="365"/>
      <c r="BJ134" s="365"/>
      <c r="BK134" s="365"/>
      <c r="BL134" s="365"/>
      <c r="BM134" s="365"/>
      <c r="BN134" s="365"/>
      <c r="BO134" s="365"/>
      <c r="BP134" s="365"/>
      <c r="BQ134" s="365"/>
      <c r="BR134" s="365"/>
      <c r="BS134" s="365"/>
      <c r="BT134" s="365"/>
      <c r="BU134" s="365"/>
      <c r="BV134" s="365"/>
      <c r="BW134" s="365"/>
      <c r="BX134" s="365"/>
      <c r="BY134" s="366"/>
      <c r="BZ134" s="366"/>
      <c r="CA134" s="366"/>
      <c r="CB134" s="366"/>
      <c r="CC134" s="44"/>
    </row>
    <row r="135" spans="1:81" s="43" customFormat="1" ht="15" customHeight="1" x14ac:dyDescent="0.2">
      <c r="A135" s="1202"/>
      <c r="B135" s="924" t="s">
        <v>78</v>
      </c>
      <c r="C135" s="771"/>
      <c r="D135" s="839"/>
      <c r="E135" s="1023"/>
      <c r="F135" s="1024"/>
      <c r="G135" s="845"/>
      <c r="H135" s="1024"/>
      <c r="I135" s="845"/>
      <c r="J135" s="1024"/>
      <c r="K135" s="1018"/>
      <c r="L135" s="761"/>
      <c r="M135" s="761"/>
      <c r="N135" s="902"/>
      <c r="O135" s="962"/>
      <c r="P135" s="962"/>
      <c r="Q135" s="962"/>
      <c r="R135" s="962"/>
      <c r="S135" s="962"/>
      <c r="T135" s="962"/>
      <c r="U135" s="962"/>
      <c r="V135" s="962"/>
      <c r="W135" s="962"/>
      <c r="X135" s="962"/>
      <c r="Y135" s="962"/>
      <c r="Z135" s="962"/>
      <c r="AA135" s="962"/>
      <c r="AB135" s="962"/>
      <c r="AC135" s="962"/>
      <c r="AD135" s="962"/>
      <c r="AE135" s="962"/>
      <c r="AF135" s="962"/>
      <c r="AG135" s="962"/>
      <c r="AH135" s="962"/>
      <c r="AI135" s="962"/>
      <c r="AJ135" s="962"/>
      <c r="AK135" s="962"/>
      <c r="AL135" s="962"/>
      <c r="AM135" s="962"/>
      <c r="AN135" s="962"/>
      <c r="AO135" s="962"/>
      <c r="AP135" s="962"/>
      <c r="AQ135" s="962"/>
      <c r="AR135" s="962"/>
      <c r="AS135" s="971"/>
      <c r="AT135" s="971"/>
      <c r="AU135" s="971"/>
      <c r="AV135" s="365"/>
      <c r="AW135" s="365"/>
      <c r="AX135" s="365"/>
      <c r="AY135" s="365"/>
      <c r="AZ135" s="365"/>
      <c r="BA135" s="365"/>
      <c r="BB135" s="365"/>
      <c r="BC135" s="365"/>
      <c r="BD135" s="365"/>
      <c r="BE135" s="365"/>
      <c r="BF135" s="365"/>
      <c r="BG135" s="365"/>
      <c r="BH135" s="365"/>
      <c r="BI135" s="365"/>
      <c r="BJ135" s="365"/>
      <c r="BK135" s="365"/>
      <c r="BL135" s="365"/>
      <c r="BM135" s="365"/>
      <c r="BN135" s="365"/>
      <c r="BO135" s="365"/>
      <c r="BP135" s="365"/>
      <c r="BQ135" s="365"/>
      <c r="BR135" s="365"/>
      <c r="BS135" s="365"/>
      <c r="BT135" s="365"/>
      <c r="BU135" s="365"/>
      <c r="BV135" s="365"/>
      <c r="BW135" s="365"/>
      <c r="BX135" s="365"/>
      <c r="BY135" s="366"/>
      <c r="BZ135" s="366"/>
      <c r="CA135" s="366"/>
      <c r="CB135" s="366"/>
      <c r="CC135" s="44"/>
    </row>
    <row r="136" spans="1:81" s="43" customFormat="1" ht="15" customHeight="1" x14ac:dyDescent="0.2">
      <c r="A136" s="1202"/>
      <c r="B136" s="835" t="s">
        <v>48</v>
      </c>
      <c r="C136" s="767"/>
      <c r="D136" s="836"/>
      <c r="E136" s="1021"/>
      <c r="F136" s="1022"/>
      <c r="G136" s="795"/>
      <c r="H136" s="1022"/>
      <c r="I136" s="795"/>
      <c r="J136" s="1022"/>
      <c r="K136" s="1018"/>
      <c r="L136" s="761"/>
      <c r="M136" s="761"/>
      <c r="N136" s="902"/>
      <c r="O136" s="962"/>
      <c r="P136" s="962"/>
      <c r="Q136" s="962"/>
      <c r="R136" s="962"/>
      <c r="S136" s="962"/>
      <c r="T136" s="962"/>
      <c r="U136" s="962"/>
      <c r="V136" s="962"/>
      <c r="W136" s="962"/>
      <c r="X136" s="962"/>
      <c r="Y136" s="962"/>
      <c r="Z136" s="962"/>
      <c r="AA136" s="962"/>
      <c r="AB136" s="962"/>
      <c r="AC136" s="962"/>
      <c r="AD136" s="962"/>
      <c r="AE136" s="962"/>
      <c r="AF136" s="962"/>
      <c r="AG136" s="962"/>
      <c r="AH136" s="962"/>
      <c r="AI136" s="962"/>
      <c r="AJ136" s="962"/>
      <c r="AK136" s="962"/>
      <c r="AL136" s="962"/>
      <c r="AM136" s="962"/>
      <c r="AN136" s="962"/>
      <c r="AO136" s="962"/>
      <c r="AP136" s="962"/>
      <c r="AQ136" s="962"/>
      <c r="AR136" s="962"/>
      <c r="AS136" s="971"/>
      <c r="AT136" s="971"/>
      <c r="AU136" s="971"/>
      <c r="AV136" s="365"/>
      <c r="AW136" s="365"/>
      <c r="AX136" s="365"/>
      <c r="AY136" s="365"/>
      <c r="AZ136" s="365"/>
      <c r="BA136" s="365"/>
      <c r="BB136" s="365"/>
      <c r="BC136" s="365"/>
      <c r="BD136" s="365"/>
      <c r="BE136" s="365"/>
      <c r="BF136" s="365"/>
      <c r="BG136" s="365"/>
      <c r="BH136" s="365"/>
      <c r="BI136" s="365"/>
      <c r="BJ136" s="365"/>
      <c r="BK136" s="365"/>
      <c r="BL136" s="365"/>
      <c r="BM136" s="365"/>
      <c r="BN136" s="365"/>
      <c r="BO136" s="365"/>
      <c r="BP136" s="365"/>
      <c r="BQ136" s="365"/>
      <c r="BR136" s="365"/>
      <c r="BS136" s="365"/>
      <c r="BT136" s="365"/>
      <c r="BU136" s="365"/>
      <c r="BV136" s="365"/>
      <c r="BW136" s="365"/>
      <c r="BX136" s="365"/>
      <c r="BY136" s="366"/>
      <c r="BZ136" s="366"/>
      <c r="CA136" s="366"/>
      <c r="CB136" s="366"/>
      <c r="CC136" s="44"/>
    </row>
    <row r="137" spans="1:81" s="43" customFormat="1" ht="25.5" customHeight="1" x14ac:dyDescent="0.2">
      <c r="A137" s="1194" t="s">
        <v>79</v>
      </c>
      <c r="B137" s="830" t="s">
        <v>80</v>
      </c>
      <c r="C137" s="765"/>
      <c r="D137" s="837"/>
      <c r="E137" s="1016"/>
      <c r="F137" s="1017"/>
      <c r="G137" s="794"/>
      <c r="H137" s="1017"/>
      <c r="I137" s="794"/>
      <c r="J137" s="1017"/>
      <c r="K137" s="1018"/>
      <c r="L137" s="761"/>
      <c r="M137" s="761"/>
      <c r="N137" s="902"/>
      <c r="O137" s="962"/>
      <c r="P137" s="962"/>
      <c r="Q137" s="962"/>
      <c r="R137" s="962"/>
      <c r="S137" s="962"/>
      <c r="T137" s="962"/>
      <c r="U137" s="962"/>
      <c r="V137" s="962"/>
      <c r="W137" s="962"/>
      <c r="X137" s="962"/>
      <c r="Y137" s="962"/>
      <c r="Z137" s="962"/>
      <c r="AA137" s="962"/>
      <c r="AB137" s="962"/>
      <c r="AC137" s="962"/>
      <c r="AD137" s="962"/>
      <c r="AE137" s="962"/>
      <c r="AF137" s="962"/>
      <c r="AG137" s="962"/>
      <c r="AH137" s="962"/>
      <c r="AI137" s="962"/>
      <c r="AJ137" s="962"/>
      <c r="AK137" s="962"/>
      <c r="AL137" s="962"/>
      <c r="AM137" s="962"/>
      <c r="AN137" s="962"/>
      <c r="AO137" s="962"/>
      <c r="AP137" s="962"/>
      <c r="AQ137" s="962"/>
      <c r="AR137" s="962"/>
      <c r="AS137" s="971"/>
      <c r="AT137" s="971"/>
      <c r="AU137" s="971"/>
      <c r="AV137" s="365"/>
      <c r="AW137" s="365"/>
      <c r="AX137" s="365"/>
      <c r="AY137" s="365"/>
      <c r="AZ137" s="365"/>
      <c r="BA137" s="365"/>
      <c r="BB137" s="365"/>
      <c r="BC137" s="365"/>
      <c r="BD137" s="365"/>
      <c r="BE137" s="365"/>
      <c r="BF137" s="365"/>
      <c r="BG137" s="365"/>
      <c r="BH137" s="365"/>
      <c r="BI137" s="365"/>
      <c r="BJ137" s="365"/>
      <c r="BK137" s="365"/>
      <c r="BL137" s="365"/>
      <c r="BM137" s="365"/>
      <c r="BN137" s="365"/>
      <c r="BO137" s="365"/>
      <c r="BP137" s="365"/>
      <c r="BQ137" s="365"/>
      <c r="BR137" s="365"/>
      <c r="BS137" s="365"/>
      <c r="BT137" s="365"/>
      <c r="BU137" s="365"/>
      <c r="BV137" s="365"/>
      <c r="BW137" s="365"/>
      <c r="BX137" s="365"/>
      <c r="BY137" s="366"/>
      <c r="BZ137" s="366"/>
      <c r="CA137" s="366"/>
      <c r="CB137" s="366"/>
      <c r="CC137" s="44"/>
    </row>
    <row r="138" spans="1:81" s="44" customFormat="1" ht="56.25" customHeight="1" x14ac:dyDescent="0.2">
      <c r="A138" s="1223"/>
      <c r="B138" s="833" t="s">
        <v>77</v>
      </c>
      <c r="C138" s="792"/>
      <c r="D138" s="832"/>
      <c r="E138" s="1019"/>
      <c r="F138" s="1020"/>
      <c r="G138" s="814"/>
      <c r="H138" s="1020"/>
      <c r="I138" s="814"/>
      <c r="J138" s="1020"/>
      <c r="K138" s="1018"/>
      <c r="L138" s="761"/>
      <c r="M138" s="761"/>
      <c r="N138" s="902"/>
      <c r="O138" s="962"/>
      <c r="P138" s="962"/>
      <c r="Q138" s="962"/>
      <c r="R138" s="962"/>
      <c r="S138" s="962"/>
      <c r="T138" s="962"/>
      <c r="U138" s="962"/>
      <c r="V138" s="962"/>
      <c r="W138" s="962"/>
      <c r="X138" s="962"/>
      <c r="Y138" s="962"/>
      <c r="Z138" s="962"/>
      <c r="AA138" s="962"/>
      <c r="AB138" s="962"/>
      <c r="AC138" s="962"/>
      <c r="AD138" s="962"/>
      <c r="AE138" s="962"/>
      <c r="AF138" s="962"/>
      <c r="AG138" s="962"/>
      <c r="AH138" s="962"/>
      <c r="AI138" s="962"/>
      <c r="AJ138" s="962"/>
      <c r="AK138" s="962"/>
      <c r="AL138" s="962"/>
      <c r="AM138" s="962"/>
      <c r="AN138" s="962"/>
      <c r="AO138" s="962"/>
      <c r="AP138" s="962"/>
      <c r="AQ138" s="962"/>
      <c r="AR138" s="962"/>
      <c r="AS138" s="971"/>
      <c r="AT138" s="971"/>
      <c r="AU138" s="971"/>
      <c r="AV138" s="365"/>
      <c r="AW138" s="365"/>
      <c r="AX138" s="365"/>
      <c r="AY138" s="365"/>
      <c r="AZ138" s="365"/>
      <c r="BA138" s="365"/>
      <c r="BB138" s="365"/>
      <c r="BC138" s="365"/>
      <c r="BD138" s="365"/>
      <c r="BE138" s="365"/>
      <c r="BF138" s="365"/>
      <c r="BG138" s="365"/>
      <c r="BH138" s="365"/>
      <c r="BI138" s="365"/>
      <c r="BJ138" s="365"/>
      <c r="BK138" s="365"/>
      <c r="BL138" s="365"/>
      <c r="BM138" s="365"/>
      <c r="BN138" s="365"/>
      <c r="BO138" s="365"/>
      <c r="BP138" s="365"/>
      <c r="BQ138" s="365"/>
      <c r="BR138" s="365"/>
      <c r="BS138" s="365"/>
      <c r="BT138" s="365"/>
      <c r="BU138" s="365"/>
      <c r="BV138" s="365"/>
      <c r="BW138" s="365"/>
      <c r="BX138" s="365"/>
      <c r="BY138" s="366"/>
      <c r="BZ138" s="366"/>
      <c r="CA138" s="366"/>
      <c r="CB138" s="366"/>
    </row>
    <row r="139" spans="1:81" s="44" customFormat="1" ht="18.75" customHeight="1" x14ac:dyDescent="0.2">
      <c r="A139" s="1223"/>
      <c r="B139" s="833" t="s">
        <v>74</v>
      </c>
      <c r="C139" s="792"/>
      <c r="D139" s="832"/>
      <c r="E139" s="1019"/>
      <c r="F139" s="1020"/>
      <c r="G139" s="814"/>
      <c r="H139" s="1020"/>
      <c r="I139" s="814"/>
      <c r="J139" s="1020"/>
      <c r="K139" s="788"/>
      <c r="L139" s="902"/>
      <c r="M139" s="902"/>
      <c r="N139" s="902"/>
      <c r="O139" s="962"/>
      <c r="P139" s="962"/>
      <c r="Q139" s="962"/>
      <c r="R139" s="962"/>
      <c r="S139" s="962"/>
      <c r="T139" s="962"/>
      <c r="U139" s="962"/>
      <c r="V139" s="962"/>
      <c r="W139" s="962"/>
      <c r="X139" s="962"/>
      <c r="Y139" s="962"/>
      <c r="Z139" s="962"/>
      <c r="AA139" s="962"/>
      <c r="AB139" s="962"/>
      <c r="AC139" s="962"/>
      <c r="AD139" s="962"/>
      <c r="AE139" s="962"/>
      <c r="AF139" s="962"/>
      <c r="AG139" s="962"/>
      <c r="AH139" s="962"/>
      <c r="AI139" s="962"/>
      <c r="AJ139" s="962"/>
      <c r="AK139" s="962"/>
      <c r="AL139" s="962"/>
      <c r="AM139" s="962"/>
      <c r="AN139" s="962"/>
      <c r="AO139" s="962"/>
      <c r="AP139" s="962"/>
      <c r="AQ139" s="962"/>
      <c r="AR139" s="962"/>
      <c r="AS139" s="971"/>
      <c r="AT139" s="971"/>
      <c r="AU139" s="971"/>
      <c r="AV139" s="365"/>
      <c r="AW139" s="365"/>
      <c r="AX139" s="365"/>
      <c r="AY139" s="365"/>
      <c r="AZ139" s="365"/>
      <c r="BA139" s="365"/>
      <c r="BB139" s="365"/>
      <c r="BC139" s="365"/>
      <c r="BD139" s="365"/>
      <c r="BE139" s="365"/>
      <c r="BF139" s="365"/>
      <c r="BG139" s="365"/>
      <c r="BH139" s="365"/>
      <c r="BI139" s="365"/>
      <c r="BJ139" s="365"/>
      <c r="BK139" s="365"/>
      <c r="BL139" s="365"/>
      <c r="BM139" s="365"/>
      <c r="BN139" s="365"/>
      <c r="BO139" s="365"/>
      <c r="BP139" s="365"/>
      <c r="BQ139" s="365"/>
      <c r="BR139" s="365"/>
      <c r="BS139" s="365"/>
      <c r="BT139" s="365"/>
      <c r="BU139" s="365"/>
      <c r="BV139" s="365"/>
      <c r="BW139" s="365"/>
      <c r="BX139" s="365"/>
      <c r="BY139" s="366"/>
      <c r="BZ139" s="366"/>
      <c r="CA139" s="366"/>
      <c r="CB139" s="366"/>
    </row>
    <row r="140" spans="1:81" s="49" customFormat="1" ht="34.5" customHeight="1" x14ac:dyDescent="0.2">
      <c r="A140" s="1223"/>
      <c r="B140" s="924" t="s">
        <v>81</v>
      </c>
      <c r="C140" s="792"/>
      <c r="D140" s="832"/>
      <c r="E140" s="1019"/>
      <c r="F140" s="1020"/>
      <c r="G140" s="814"/>
      <c r="H140" s="1020"/>
      <c r="I140" s="814"/>
      <c r="J140" s="1020"/>
      <c r="K140" s="788"/>
      <c r="L140" s="902"/>
      <c r="M140" s="902"/>
      <c r="N140" s="902"/>
      <c r="O140" s="962"/>
      <c r="P140" s="962"/>
      <c r="Q140" s="962"/>
      <c r="R140" s="962"/>
      <c r="S140" s="962"/>
      <c r="T140" s="962"/>
      <c r="U140" s="962"/>
      <c r="V140" s="962"/>
      <c r="W140" s="962"/>
      <c r="X140" s="962"/>
      <c r="Y140" s="962"/>
      <c r="Z140" s="962"/>
      <c r="AA140" s="962"/>
      <c r="AB140" s="962"/>
      <c r="AC140" s="962"/>
      <c r="AD140" s="962"/>
      <c r="AE140" s="962"/>
      <c r="AF140" s="962"/>
      <c r="AG140" s="962"/>
      <c r="AH140" s="962"/>
      <c r="AI140" s="962"/>
      <c r="AJ140" s="962"/>
      <c r="AK140" s="962"/>
      <c r="AL140" s="962"/>
      <c r="AM140" s="962"/>
      <c r="AN140" s="962"/>
      <c r="AO140" s="962"/>
      <c r="AP140" s="962"/>
      <c r="AQ140" s="962"/>
      <c r="AR140" s="962"/>
      <c r="AS140" s="971"/>
      <c r="AT140" s="971"/>
      <c r="AU140" s="971"/>
      <c r="AV140" s="365"/>
      <c r="AW140" s="365"/>
      <c r="AX140" s="365"/>
      <c r="AY140" s="365"/>
      <c r="AZ140" s="365"/>
      <c r="BA140" s="365"/>
      <c r="BB140" s="365"/>
      <c r="BC140" s="365"/>
      <c r="BD140" s="365"/>
      <c r="BE140" s="365"/>
      <c r="BF140" s="365"/>
      <c r="BG140" s="365"/>
      <c r="BH140" s="365"/>
      <c r="BI140" s="365"/>
      <c r="BJ140" s="365"/>
      <c r="BK140" s="365"/>
      <c r="BL140" s="365"/>
      <c r="BM140" s="365"/>
      <c r="BN140" s="365"/>
      <c r="BO140" s="365"/>
      <c r="BP140" s="365"/>
      <c r="BQ140" s="365"/>
      <c r="BR140" s="365"/>
      <c r="BS140" s="365"/>
      <c r="BT140" s="365"/>
      <c r="BU140" s="365"/>
      <c r="BV140" s="365"/>
      <c r="BW140" s="365"/>
      <c r="BX140" s="365"/>
      <c r="BY140" s="366"/>
      <c r="BZ140" s="366"/>
      <c r="CA140" s="366"/>
      <c r="CB140" s="366"/>
      <c r="CC140" s="62"/>
    </row>
    <row r="141" spans="1:81" s="51" customFormat="1" ht="54" customHeight="1" x14ac:dyDescent="0.2">
      <c r="A141" s="1223"/>
      <c r="B141" s="924" t="s">
        <v>78</v>
      </c>
      <c r="C141" s="792"/>
      <c r="D141" s="832"/>
      <c r="E141" s="1019"/>
      <c r="F141" s="1020"/>
      <c r="G141" s="814"/>
      <c r="H141" s="1020"/>
      <c r="I141" s="814"/>
      <c r="J141" s="1020"/>
      <c r="K141" s="788"/>
      <c r="L141" s="902"/>
      <c r="M141" s="902"/>
      <c r="N141" s="902"/>
      <c r="O141" s="962"/>
      <c r="P141" s="962"/>
      <c r="Q141" s="962"/>
      <c r="R141" s="962"/>
      <c r="S141" s="962"/>
      <c r="T141" s="962"/>
      <c r="U141" s="962"/>
      <c r="V141" s="962"/>
      <c r="W141" s="962"/>
      <c r="X141" s="962"/>
      <c r="Y141" s="962"/>
      <c r="Z141" s="962"/>
      <c r="AA141" s="962"/>
      <c r="AB141" s="962"/>
      <c r="AC141" s="962"/>
      <c r="AD141" s="962"/>
      <c r="AE141" s="962"/>
      <c r="AF141" s="962"/>
      <c r="AG141" s="962"/>
      <c r="AH141" s="962"/>
      <c r="AI141" s="962"/>
      <c r="AJ141" s="962"/>
      <c r="AK141" s="962"/>
      <c r="AL141" s="962"/>
      <c r="AM141" s="962"/>
      <c r="AN141" s="962"/>
      <c r="AO141" s="962"/>
      <c r="AP141" s="962"/>
      <c r="AQ141" s="962"/>
      <c r="AR141" s="962"/>
      <c r="AS141" s="971"/>
      <c r="AT141" s="971"/>
      <c r="AU141" s="971"/>
      <c r="AV141" s="365"/>
      <c r="AW141" s="365"/>
      <c r="AX141" s="365"/>
      <c r="AY141" s="365"/>
      <c r="AZ141" s="365"/>
      <c r="BA141" s="365"/>
      <c r="BB141" s="365"/>
      <c r="BC141" s="365"/>
      <c r="BD141" s="365"/>
      <c r="BE141" s="365"/>
      <c r="BF141" s="365"/>
      <c r="BG141" s="365"/>
      <c r="BH141" s="365"/>
      <c r="BI141" s="365"/>
      <c r="BJ141" s="365"/>
      <c r="BK141" s="365"/>
      <c r="BL141" s="365"/>
      <c r="BM141" s="365"/>
      <c r="BN141" s="365"/>
      <c r="BO141" s="365"/>
      <c r="BP141" s="365"/>
      <c r="BQ141" s="365"/>
      <c r="BR141" s="365"/>
      <c r="BS141" s="365"/>
      <c r="BT141" s="365"/>
      <c r="BU141" s="365"/>
      <c r="BV141" s="365"/>
      <c r="BW141" s="365"/>
      <c r="BX141" s="365"/>
      <c r="BY141" s="366"/>
      <c r="BZ141" s="366"/>
      <c r="CA141" s="366"/>
      <c r="CB141" s="366"/>
      <c r="CC141" s="154"/>
    </row>
    <row r="142" spans="1:81" s="49" customFormat="1" ht="22.5" customHeight="1" x14ac:dyDescent="0.2">
      <c r="A142" s="1195"/>
      <c r="B142" s="835" t="s">
        <v>48</v>
      </c>
      <c r="C142" s="900"/>
      <c r="D142" s="899"/>
      <c r="E142" s="1025"/>
      <c r="F142" s="1026"/>
      <c r="G142" s="923"/>
      <c r="H142" s="1026"/>
      <c r="I142" s="923"/>
      <c r="J142" s="1026"/>
      <c r="K142" s="788"/>
      <c r="L142" s="902"/>
      <c r="M142" s="902"/>
      <c r="N142" s="902"/>
      <c r="O142" s="962"/>
      <c r="P142" s="962"/>
      <c r="Q142" s="962"/>
      <c r="R142" s="962"/>
      <c r="S142" s="962"/>
      <c r="T142" s="962"/>
      <c r="U142" s="962"/>
      <c r="V142" s="962"/>
      <c r="W142" s="962"/>
      <c r="X142" s="962"/>
      <c r="Y142" s="962"/>
      <c r="Z142" s="962"/>
      <c r="AA142" s="962"/>
      <c r="AB142" s="962"/>
      <c r="AC142" s="962"/>
      <c r="AD142" s="962"/>
      <c r="AE142" s="962"/>
      <c r="AF142" s="962"/>
      <c r="AG142" s="962"/>
      <c r="AH142" s="962"/>
      <c r="AI142" s="962"/>
      <c r="AJ142" s="962"/>
      <c r="AK142" s="962"/>
      <c r="AL142" s="962"/>
      <c r="AM142" s="962"/>
      <c r="AN142" s="962"/>
      <c r="AO142" s="962"/>
      <c r="AP142" s="962"/>
      <c r="AQ142" s="962"/>
      <c r="AR142" s="962"/>
      <c r="AS142" s="971"/>
      <c r="AT142" s="971"/>
      <c r="AU142" s="971"/>
      <c r="AV142" s="365"/>
      <c r="AW142" s="365"/>
      <c r="AX142" s="365"/>
      <c r="AY142" s="365"/>
      <c r="AZ142" s="365"/>
      <c r="BA142" s="365"/>
      <c r="BB142" s="365"/>
      <c r="BC142" s="365"/>
      <c r="BD142" s="365"/>
      <c r="BE142" s="365"/>
      <c r="BF142" s="365"/>
      <c r="BG142" s="365"/>
      <c r="BH142" s="365"/>
      <c r="BI142" s="365"/>
      <c r="BJ142" s="365"/>
      <c r="BK142" s="365"/>
      <c r="BL142" s="365"/>
      <c r="BM142" s="365"/>
      <c r="BN142" s="365"/>
      <c r="BO142" s="365"/>
      <c r="BP142" s="365"/>
      <c r="BQ142" s="365"/>
      <c r="BR142" s="365"/>
      <c r="BS142" s="365"/>
      <c r="BT142" s="365"/>
      <c r="BU142" s="365"/>
      <c r="BV142" s="365"/>
      <c r="BW142" s="365"/>
      <c r="BX142" s="365"/>
      <c r="BY142" s="366"/>
      <c r="BZ142" s="366"/>
      <c r="CA142" s="366"/>
      <c r="CB142" s="366"/>
      <c r="CC142" s="62"/>
    </row>
    <row r="143" spans="1:81" s="62" customFormat="1" ht="22.5" customHeight="1" x14ac:dyDescent="0.2">
      <c r="A143" s="1199" t="s">
        <v>82</v>
      </c>
      <c r="B143" s="830" t="s">
        <v>83</v>
      </c>
      <c r="C143" s="765"/>
      <c r="D143" s="837"/>
      <c r="E143" s="1016"/>
      <c r="F143" s="1017"/>
      <c r="G143" s="794"/>
      <c r="H143" s="1017"/>
      <c r="I143" s="794"/>
      <c r="J143" s="1017"/>
      <c r="K143" s="788"/>
      <c r="L143" s="902"/>
      <c r="M143" s="902"/>
      <c r="N143" s="902"/>
      <c r="O143" s="962"/>
      <c r="P143" s="962"/>
      <c r="Q143" s="962"/>
      <c r="R143" s="962"/>
      <c r="S143" s="962"/>
      <c r="T143" s="962"/>
      <c r="U143" s="962"/>
      <c r="V143" s="962"/>
      <c r="W143" s="962"/>
      <c r="X143" s="962"/>
      <c r="Y143" s="962"/>
      <c r="Z143" s="962"/>
      <c r="AA143" s="962"/>
      <c r="AB143" s="962"/>
      <c r="AC143" s="962"/>
      <c r="AD143" s="962"/>
      <c r="AE143" s="962"/>
      <c r="AF143" s="962"/>
      <c r="AG143" s="962"/>
      <c r="AH143" s="962"/>
      <c r="AI143" s="962"/>
      <c r="AJ143" s="962"/>
      <c r="AK143" s="962"/>
      <c r="AL143" s="962"/>
      <c r="AM143" s="962"/>
      <c r="AN143" s="962"/>
      <c r="AO143" s="962"/>
      <c r="AP143" s="962"/>
      <c r="AQ143" s="962"/>
      <c r="AR143" s="962"/>
      <c r="AS143" s="971"/>
      <c r="AT143" s="971"/>
      <c r="AU143" s="971"/>
      <c r="AV143" s="365"/>
      <c r="AW143" s="365"/>
      <c r="AX143" s="365"/>
      <c r="AY143" s="365"/>
      <c r="AZ143" s="365"/>
      <c r="BA143" s="365"/>
      <c r="BB143" s="365"/>
      <c r="BC143" s="365"/>
      <c r="BD143" s="365"/>
      <c r="BE143" s="365"/>
      <c r="BF143" s="365"/>
      <c r="BG143" s="365"/>
      <c r="BH143" s="365"/>
      <c r="BI143" s="365"/>
      <c r="BJ143" s="365"/>
      <c r="BK143" s="365"/>
      <c r="BL143" s="365"/>
      <c r="BM143" s="365"/>
      <c r="BN143" s="365"/>
      <c r="BO143" s="365"/>
      <c r="BP143" s="365"/>
      <c r="BQ143" s="365"/>
      <c r="BR143" s="365"/>
      <c r="BS143" s="365"/>
      <c r="BT143" s="365"/>
      <c r="BU143" s="365"/>
      <c r="BV143" s="365"/>
      <c r="BW143" s="365"/>
      <c r="BX143" s="365"/>
      <c r="BY143" s="366"/>
      <c r="BZ143" s="366"/>
      <c r="CA143" s="366"/>
      <c r="CB143" s="366"/>
    </row>
    <row r="144" spans="1:81" s="49" customFormat="1" ht="31.5" customHeight="1" x14ac:dyDescent="0.2">
      <c r="A144" s="1202"/>
      <c r="B144" s="835" t="s">
        <v>84</v>
      </c>
      <c r="C144" s="767"/>
      <c r="D144" s="836"/>
      <c r="E144" s="1021"/>
      <c r="F144" s="1022"/>
      <c r="G144" s="795"/>
      <c r="H144" s="1022"/>
      <c r="I144" s="795"/>
      <c r="J144" s="1022"/>
      <c r="K144" s="788"/>
      <c r="L144" s="902"/>
      <c r="M144" s="902"/>
      <c r="N144" s="902"/>
      <c r="O144" s="962"/>
      <c r="P144" s="962"/>
      <c r="Q144" s="962"/>
      <c r="R144" s="962"/>
      <c r="S144" s="962"/>
      <c r="T144" s="962"/>
      <c r="U144" s="962"/>
      <c r="V144" s="962"/>
      <c r="W144" s="962"/>
      <c r="X144" s="962"/>
      <c r="Y144" s="962"/>
      <c r="Z144" s="962"/>
      <c r="AA144" s="962"/>
      <c r="AB144" s="962"/>
      <c r="AC144" s="962"/>
      <c r="AD144" s="962"/>
      <c r="AE144" s="962"/>
      <c r="AF144" s="962"/>
      <c r="AG144" s="962"/>
      <c r="AH144" s="962"/>
      <c r="AI144" s="962"/>
      <c r="AJ144" s="962"/>
      <c r="AK144" s="962"/>
      <c r="AL144" s="962"/>
      <c r="AM144" s="962"/>
      <c r="AN144" s="962"/>
      <c r="AO144" s="962"/>
      <c r="AP144" s="962"/>
      <c r="AQ144" s="962"/>
      <c r="AR144" s="962"/>
      <c r="AS144" s="971"/>
      <c r="AT144" s="971"/>
      <c r="AU144" s="971"/>
      <c r="AV144" s="365"/>
      <c r="AW144" s="365"/>
      <c r="AX144" s="365"/>
      <c r="AY144" s="365"/>
      <c r="AZ144" s="365"/>
      <c r="BA144" s="365"/>
      <c r="BB144" s="365"/>
      <c r="BC144" s="365"/>
      <c r="BD144" s="365"/>
      <c r="BE144" s="365"/>
      <c r="BF144" s="365"/>
      <c r="BG144" s="365"/>
      <c r="BH144" s="365"/>
      <c r="BI144" s="365"/>
      <c r="BJ144" s="365"/>
      <c r="BK144" s="365"/>
      <c r="BL144" s="365"/>
      <c r="BM144" s="365"/>
      <c r="BN144" s="365"/>
      <c r="BO144" s="365"/>
      <c r="BP144" s="365"/>
      <c r="BQ144" s="365"/>
      <c r="BR144" s="365"/>
      <c r="BS144" s="365"/>
      <c r="BT144" s="365"/>
      <c r="BU144" s="365"/>
      <c r="BV144" s="365"/>
      <c r="BW144" s="365"/>
      <c r="BX144" s="365"/>
      <c r="BY144" s="366"/>
      <c r="BZ144" s="366"/>
      <c r="CA144" s="366"/>
      <c r="CB144" s="366"/>
      <c r="CC144" s="62"/>
    </row>
    <row r="145" spans="1:102" s="49" customFormat="1" ht="18" customHeight="1" x14ac:dyDescent="0.25">
      <c r="A145" s="1027" t="s">
        <v>158</v>
      </c>
      <c r="B145" s="1028"/>
      <c r="C145" s="1029"/>
      <c r="D145" s="1029"/>
      <c r="E145" s="1029"/>
      <c r="F145" s="1029"/>
      <c r="G145" s="1029"/>
      <c r="H145" s="1029"/>
      <c r="I145" s="1029"/>
      <c r="J145" s="1029"/>
      <c r="K145" s="1029"/>
      <c r="L145" s="1029"/>
      <c r="M145" s="1029"/>
      <c r="N145" s="1029"/>
      <c r="O145" s="971"/>
      <c r="P145" s="971"/>
      <c r="Q145" s="971"/>
      <c r="R145" s="971"/>
      <c r="S145" s="971"/>
      <c r="T145" s="971"/>
      <c r="U145" s="971"/>
      <c r="V145" s="971"/>
      <c r="W145" s="971"/>
      <c r="X145" s="971"/>
      <c r="Y145" s="971"/>
      <c r="Z145" s="971"/>
      <c r="AA145" s="971"/>
      <c r="AB145" s="971"/>
      <c r="AC145" s="971"/>
      <c r="AD145" s="971"/>
      <c r="AE145" s="971"/>
      <c r="AF145" s="971"/>
      <c r="AG145" s="971"/>
      <c r="AH145" s="971"/>
      <c r="AI145" s="971"/>
      <c r="AJ145" s="971"/>
      <c r="AK145" s="971"/>
      <c r="AL145" s="971"/>
      <c r="AM145" s="971"/>
      <c r="AN145" s="971"/>
      <c r="AO145" s="971"/>
      <c r="AP145" s="971"/>
      <c r="AQ145" s="971"/>
      <c r="AR145" s="971"/>
      <c r="AS145" s="971"/>
      <c r="AT145" s="759"/>
      <c r="AU145" s="759"/>
      <c r="AV145" s="759"/>
      <c r="AW145" s="759"/>
      <c r="AX145" s="759"/>
      <c r="AY145" s="759"/>
      <c r="AZ145" s="759"/>
      <c r="BA145" s="759"/>
      <c r="BB145" s="759"/>
      <c r="BC145" s="759"/>
      <c r="BD145" s="759"/>
      <c r="BE145" s="759"/>
      <c r="BF145" s="759"/>
      <c r="BG145" s="759"/>
      <c r="BH145" s="759"/>
      <c r="BI145" s="759"/>
      <c r="BJ145" s="759"/>
      <c r="BK145" s="759"/>
      <c r="BL145" s="759"/>
      <c r="BM145" s="759"/>
      <c r="BN145" s="759"/>
      <c r="BO145" s="759"/>
      <c r="BP145" s="759"/>
      <c r="BQ145" s="759"/>
      <c r="BR145" s="759"/>
      <c r="BS145" s="759"/>
      <c r="BT145" s="759"/>
      <c r="BU145" s="759"/>
      <c r="BV145" s="759"/>
      <c r="BW145" s="759"/>
      <c r="BX145" s="759"/>
      <c r="BY145" s="811"/>
      <c r="BZ145" s="811"/>
      <c r="CA145" s="811"/>
      <c r="CB145" s="811"/>
      <c r="CC145" s="811"/>
      <c r="CD145" s="811"/>
      <c r="CE145" s="811"/>
      <c r="CF145" s="811"/>
      <c r="CG145" s="811"/>
      <c r="CH145" s="759"/>
      <c r="CI145" s="759"/>
      <c r="CJ145" s="759"/>
      <c r="CK145" s="759"/>
      <c r="CL145" s="759"/>
      <c r="CM145" s="759"/>
      <c r="CN145" s="759"/>
      <c r="CO145" s="759"/>
      <c r="CP145" s="759"/>
      <c r="CQ145" s="759"/>
      <c r="CR145" s="759"/>
      <c r="CS145" s="759"/>
      <c r="CT145" s="759"/>
      <c r="CU145" s="759"/>
      <c r="CV145" s="759"/>
      <c r="CW145" s="759"/>
      <c r="CX145" s="759"/>
    </row>
    <row r="146" spans="1:102" s="159" customFormat="1" ht="18" customHeight="1" x14ac:dyDescent="0.2">
      <c r="A146" s="897" t="s">
        <v>159</v>
      </c>
      <c r="B146" s="1030"/>
      <c r="C146" s="1031"/>
      <c r="D146" s="1031"/>
      <c r="E146" s="1032"/>
      <c r="F146" s="1031"/>
      <c r="G146" s="1032"/>
      <c r="H146" s="1032"/>
      <c r="I146" s="1031"/>
      <c r="J146" s="1033"/>
      <c r="K146" s="1033"/>
      <c r="L146" s="1033"/>
      <c r="M146" s="1033"/>
      <c r="N146" s="1033"/>
      <c r="O146" s="1034"/>
      <c r="P146" s="1034"/>
      <c r="Q146" s="1034"/>
      <c r="R146" s="1035"/>
      <c r="S146" s="1036"/>
      <c r="T146" s="1034"/>
      <c r="U146" s="1034"/>
      <c r="V146" s="1035"/>
      <c r="W146" s="1035"/>
      <c r="X146" s="1036"/>
      <c r="Y146" s="1034"/>
      <c r="Z146" s="1035"/>
      <c r="AA146" s="1035"/>
      <c r="AB146" s="1036"/>
      <c r="AC146" s="1034"/>
      <c r="AD146" s="1034"/>
      <c r="AE146" s="1034"/>
      <c r="AF146" s="1034"/>
      <c r="AG146" s="1035"/>
      <c r="AH146" s="1037"/>
      <c r="AI146" s="1036"/>
      <c r="AJ146" s="1035"/>
      <c r="AK146" s="1035"/>
      <c r="AL146" s="1035"/>
      <c r="AM146" s="1035"/>
      <c r="AN146" s="1035"/>
      <c r="AO146" s="1037"/>
      <c r="AP146" s="1036"/>
      <c r="AQ146" s="1035"/>
      <c r="AR146" s="1035"/>
      <c r="AS146" s="1035"/>
      <c r="AT146" s="811"/>
      <c r="AU146" s="811"/>
      <c r="AV146" s="811"/>
      <c r="AW146" s="811"/>
      <c r="AX146" s="811"/>
      <c r="AY146" s="811"/>
      <c r="AZ146" s="811"/>
      <c r="BA146" s="811"/>
      <c r="BB146" s="811"/>
      <c r="BC146" s="811"/>
      <c r="BD146" s="811"/>
      <c r="BE146" s="811"/>
      <c r="BF146" s="811"/>
      <c r="BG146" s="811"/>
      <c r="BH146" s="811"/>
      <c r="BI146" s="811"/>
      <c r="BJ146" s="811"/>
      <c r="BK146" s="811"/>
      <c r="BL146" s="811"/>
      <c r="BM146" s="811"/>
      <c r="BN146" s="811"/>
      <c r="BO146" s="811"/>
      <c r="BP146" s="811"/>
      <c r="BQ146" s="811"/>
      <c r="BR146" s="811"/>
      <c r="BS146" s="811"/>
      <c r="BT146" s="811"/>
      <c r="BU146" s="811"/>
      <c r="BV146" s="811"/>
      <c r="BW146" s="811"/>
      <c r="BX146" s="811"/>
      <c r="BY146" s="811"/>
      <c r="BZ146" s="811"/>
      <c r="CA146" s="811"/>
      <c r="CB146" s="811"/>
      <c r="CC146" s="811"/>
      <c r="CD146" s="811"/>
      <c r="CE146" s="811"/>
      <c r="CF146" s="811"/>
      <c r="CG146" s="811"/>
      <c r="CH146" s="1038"/>
      <c r="CI146" s="1038"/>
      <c r="CJ146" s="1038"/>
      <c r="CK146" s="1038"/>
      <c r="CL146" s="1038"/>
      <c r="CM146" s="1038"/>
      <c r="CN146" s="1038"/>
      <c r="CO146" s="1038"/>
      <c r="CP146" s="1038"/>
      <c r="CQ146" s="1038"/>
      <c r="CR146" s="1038"/>
      <c r="CS146" s="1038"/>
      <c r="CT146" s="1038"/>
      <c r="CU146" s="1038"/>
      <c r="CV146" s="1038"/>
      <c r="CW146" s="1038"/>
      <c r="CX146" s="1038"/>
    </row>
    <row r="147" spans="1:102" s="159" customFormat="1" ht="18" customHeight="1" x14ac:dyDescent="0.25">
      <c r="A147" s="1246" t="s">
        <v>29</v>
      </c>
      <c r="B147" s="1224" t="s">
        <v>1</v>
      </c>
      <c r="C147" s="1225"/>
      <c r="D147" s="1226"/>
      <c r="E147" s="1241" t="s">
        <v>14</v>
      </c>
      <c r="F147" s="1242"/>
      <c r="G147" s="1242"/>
      <c r="H147" s="1242"/>
      <c r="I147" s="1242"/>
      <c r="J147" s="1242"/>
      <c r="K147" s="1242"/>
      <c r="L147" s="1242"/>
      <c r="M147" s="1242"/>
      <c r="N147" s="1242"/>
      <c r="O147" s="1242"/>
      <c r="P147" s="1242"/>
      <c r="Q147" s="1242"/>
      <c r="R147" s="1242"/>
      <c r="S147" s="1242"/>
      <c r="T147" s="1242"/>
      <c r="U147" s="1242"/>
      <c r="V147" s="1242"/>
      <c r="W147" s="1242"/>
      <c r="X147" s="1242"/>
      <c r="Y147" s="1242"/>
      <c r="Z147" s="1242"/>
      <c r="AA147" s="1242"/>
      <c r="AB147" s="1242"/>
      <c r="AC147" s="1242"/>
      <c r="AD147" s="1242"/>
      <c r="AE147" s="1242"/>
      <c r="AF147" s="1242"/>
      <c r="AG147" s="1242"/>
      <c r="AH147" s="1242"/>
      <c r="AI147" s="1242"/>
      <c r="AJ147" s="1242"/>
      <c r="AK147" s="1242"/>
      <c r="AL147" s="1242"/>
      <c r="AM147" s="1242"/>
      <c r="AN147" s="1242"/>
      <c r="AO147" s="1242"/>
      <c r="AP147" s="1257"/>
      <c r="AQ147" s="1261" t="s">
        <v>85</v>
      </c>
      <c r="AR147" s="1261"/>
      <c r="AS147" s="1262"/>
      <c r="AT147" s="759"/>
      <c r="AU147" s="759"/>
      <c r="AV147" s="759"/>
      <c r="AW147" s="759"/>
      <c r="AX147" s="759"/>
      <c r="AY147" s="759"/>
      <c r="AZ147" s="759"/>
      <c r="BA147" s="759"/>
      <c r="BB147" s="759"/>
      <c r="BC147" s="759"/>
      <c r="BD147" s="759"/>
      <c r="BE147" s="759"/>
      <c r="BF147" s="759"/>
      <c r="BG147" s="759"/>
      <c r="BH147" s="759"/>
      <c r="BI147" s="759"/>
      <c r="BJ147" s="759"/>
      <c r="BK147" s="759"/>
      <c r="BL147" s="759"/>
      <c r="BM147" s="759"/>
      <c r="BN147" s="759"/>
      <c r="BO147" s="759"/>
      <c r="BP147" s="759"/>
      <c r="BQ147" s="759"/>
      <c r="BR147" s="759"/>
      <c r="BS147" s="759"/>
      <c r="BT147" s="759"/>
      <c r="BU147" s="759"/>
      <c r="BV147" s="759"/>
      <c r="BW147" s="759"/>
      <c r="BX147" s="759"/>
      <c r="BY147" s="811"/>
      <c r="BZ147" s="811"/>
      <c r="CA147" s="811"/>
      <c r="CB147" s="811"/>
      <c r="CC147" s="811"/>
      <c r="CD147" s="811"/>
      <c r="CE147" s="811"/>
      <c r="CF147" s="811"/>
      <c r="CG147" s="811"/>
      <c r="CH147" s="759"/>
      <c r="CI147" s="759"/>
      <c r="CJ147" s="759"/>
      <c r="CK147" s="759"/>
      <c r="CL147" s="759"/>
      <c r="CM147" s="759"/>
      <c r="CN147" s="759"/>
      <c r="CO147" s="759"/>
      <c r="CP147" s="759"/>
      <c r="CQ147" s="759"/>
      <c r="CR147" s="759"/>
      <c r="CS147" s="759"/>
      <c r="CT147" s="759"/>
      <c r="CU147" s="759"/>
      <c r="CV147" s="759"/>
      <c r="CW147" s="759"/>
      <c r="CX147" s="759"/>
    </row>
    <row r="148" spans="1:102" s="159" customFormat="1" ht="18" customHeight="1" x14ac:dyDescent="0.25">
      <c r="A148" s="1247"/>
      <c r="B148" s="1255"/>
      <c r="C148" s="1256"/>
      <c r="D148" s="1244"/>
      <c r="E148" s="1196" t="s">
        <v>19</v>
      </c>
      <c r="F148" s="1220"/>
      <c r="G148" s="1196" t="s">
        <v>20</v>
      </c>
      <c r="H148" s="1220"/>
      <c r="I148" s="1196" t="s">
        <v>21</v>
      </c>
      <c r="J148" s="1220"/>
      <c r="K148" s="1196" t="s">
        <v>22</v>
      </c>
      <c r="L148" s="1220"/>
      <c r="M148" s="1196" t="s">
        <v>23</v>
      </c>
      <c r="N148" s="1220"/>
      <c r="O148" s="1196" t="s">
        <v>24</v>
      </c>
      <c r="P148" s="1220"/>
      <c r="Q148" s="1196" t="s">
        <v>25</v>
      </c>
      <c r="R148" s="1220"/>
      <c r="S148" s="1196" t="s">
        <v>26</v>
      </c>
      <c r="T148" s="1220"/>
      <c r="U148" s="1196" t="s">
        <v>27</v>
      </c>
      <c r="V148" s="1220"/>
      <c r="W148" s="1196" t="s">
        <v>2</v>
      </c>
      <c r="X148" s="1220"/>
      <c r="Y148" s="1196" t="s">
        <v>3</v>
      </c>
      <c r="Z148" s="1220"/>
      <c r="AA148" s="1196" t="s">
        <v>28</v>
      </c>
      <c r="AB148" s="1220"/>
      <c r="AC148" s="1196" t="s">
        <v>4</v>
      </c>
      <c r="AD148" s="1220"/>
      <c r="AE148" s="1196" t="s">
        <v>5</v>
      </c>
      <c r="AF148" s="1220"/>
      <c r="AG148" s="1196" t="s">
        <v>6</v>
      </c>
      <c r="AH148" s="1220"/>
      <c r="AI148" s="1196" t="s">
        <v>7</v>
      </c>
      <c r="AJ148" s="1220"/>
      <c r="AK148" s="1196" t="s">
        <v>8</v>
      </c>
      <c r="AL148" s="1220"/>
      <c r="AM148" s="1196" t="s">
        <v>9</v>
      </c>
      <c r="AN148" s="1220"/>
      <c r="AO148" s="1230" t="s">
        <v>10</v>
      </c>
      <c r="AP148" s="1258"/>
      <c r="AQ148" s="1263" t="s">
        <v>160</v>
      </c>
      <c r="AR148" s="1230" t="s">
        <v>161</v>
      </c>
      <c r="AS148" s="1231"/>
      <c r="AT148" s="1039"/>
      <c r="AU148" s="896"/>
      <c r="AV148" s="759"/>
      <c r="AW148" s="759"/>
      <c r="AX148" s="759"/>
      <c r="AY148" s="759"/>
      <c r="AZ148" s="759"/>
      <c r="BA148" s="759"/>
      <c r="BB148" s="759"/>
      <c r="BC148" s="759"/>
      <c r="BD148" s="759"/>
      <c r="BE148" s="759"/>
      <c r="BF148" s="759"/>
      <c r="BG148" s="759"/>
      <c r="BH148" s="759"/>
      <c r="BI148" s="759"/>
      <c r="BJ148" s="759"/>
      <c r="BK148" s="759"/>
      <c r="BL148" s="759"/>
      <c r="BM148" s="759"/>
      <c r="BN148" s="759"/>
      <c r="BO148" s="759"/>
      <c r="BP148" s="759"/>
      <c r="BQ148" s="759"/>
      <c r="BR148" s="759"/>
      <c r="BS148" s="759"/>
      <c r="BT148" s="759"/>
      <c r="BU148" s="759"/>
      <c r="BV148" s="759"/>
      <c r="BW148" s="759"/>
      <c r="BX148" s="759"/>
      <c r="BY148" s="759"/>
      <c r="BZ148" s="759"/>
      <c r="CA148" s="759"/>
      <c r="CB148" s="759"/>
      <c r="CC148" s="759"/>
      <c r="CD148" s="759"/>
      <c r="CE148" s="759"/>
      <c r="CF148" s="759"/>
      <c r="CG148" s="759"/>
      <c r="CH148" s="759"/>
      <c r="CI148" s="759"/>
      <c r="CJ148" s="759"/>
      <c r="CK148" s="759"/>
      <c r="CL148" s="759"/>
      <c r="CM148" s="759"/>
      <c r="CN148" s="759"/>
      <c r="CO148" s="759"/>
      <c r="CP148" s="759"/>
      <c r="CQ148" s="759"/>
      <c r="CR148" s="759"/>
      <c r="CS148" s="759"/>
      <c r="CT148" s="759"/>
      <c r="CU148" s="759"/>
      <c r="CV148" s="759"/>
      <c r="CW148" s="759"/>
      <c r="CX148" s="759"/>
    </row>
    <row r="149" spans="1:102" s="159" customFormat="1" ht="18" customHeight="1" x14ac:dyDescent="0.25">
      <c r="A149" s="1248"/>
      <c r="B149" s="1040" t="s">
        <v>94</v>
      </c>
      <c r="C149" s="964" t="s">
        <v>11</v>
      </c>
      <c r="D149" s="914" t="s">
        <v>12</v>
      </c>
      <c r="E149" s="898" t="s">
        <v>11</v>
      </c>
      <c r="F149" s="841" t="s">
        <v>12</v>
      </c>
      <c r="G149" s="898" t="s">
        <v>11</v>
      </c>
      <c r="H149" s="841" t="s">
        <v>12</v>
      </c>
      <c r="I149" s="898" t="s">
        <v>11</v>
      </c>
      <c r="J149" s="841" t="s">
        <v>12</v>
      </c>
      <c r="K149" s="898" t="s">
        <v>11</v>
      </c>
      <c r="L149" s="841" t="s">
        <v>12</v>
      </c>
      <c r="M149" s="898" t="s">
        <v>11</v>
      </c>
      <c r="N149" s="841" t="s">
        <v>12</v>
      </c>
      <c r="O149" s="898" t="s">
        <v>11</v>
      </c>
      <c r="P149" s="841" t="s">
        <v>12</v>
      </c>
      <c r="Q149" s="898" t="s">
        <v>11</v>
      </c>
      <c r="R149" s="841" t="s">
        <v>12</v>
      </c>
      <c r="S149" s="898" t="s">
        <v>11</v>
      </c>
      <c r="T149" s="841" t="s">
        <v>12</v>
      </c>
      <c r="U149" s="898" t="s">
        <v>11</v>
      </c>
      <c r="V149" s="841" t="s">
        <v>12</v>
      </c>
      <c r="W149" s="898" t="s">
        <v>11</v>
      </c>
      <c r="X149" s="841" t="s">
        <v>12</v>
      </c>
      <c r="Y149" s="898" t="s">
        <v>11</v>
      </c>
      <c r="Z149" s="841" t="s">
        <v>12</v>
      </c>
      <c r="AA149" s="898" t="s">
        <v>11</v>
      </c>
      <c r="AB149" s="841" t="s">
        <v>12</v>
      </c>
      <c r="AC149" s="898" t="s">
        <v>11</v>
      </c>
      <c r="AD149" s="841" t="s">
        <v>12</v>
      </c>
      <c r="AE149" s="898" t="s">
        <v>11</v>
      </c>
      <c r="AF149" s="841" t="s">
        <v>12</v>
      </c>
      <c r="AG149" s="898" t="s">
        <v>11</v>
      </c>
      <c r="AH149" s="841" t="s">
        <v>12</v>
      </c>
      <c r="AI149" s="898" t="s">
        <v>11</v>
      </c>
      <c r="AJ149" s="841" t="s">
        <v>12</v>
      </c>
      <c r="AK149" s="898" t="s">
        <v>11</v>
      </c>
      <c r="AL149" s="841" t="s">
        <v>12</v>
      </c>
      <c r="AM149" s="898" t="s">
        <v>11</v>
      </c>
      <c r="AN149" s="841" t="s">
        <v>12</v>
      </c>
      <c r="AO149" s="898" t="s">
        <v>11</v>
      </c>
      <c r="AP149" s="938" t="s">
        <v>12</v>
      </c>
      <c r="AQ149" s="1264"/>
      <c r="AR149" s="764" t="s">
        <v>162</v>
      </c>
      <c r="AS149" s="821" t="s">
        <v>163</v>
      </c>
      <c r="AT149" s="892"/>
      <c r="AU149" s="967"/>
      <c r="AV149" s="759"/>
      <c r="AW149" s="759"/>
      <c r="AX149" s="759"/>
      <c r="AY149" s="759"/>
      <c r="AZ149" s="759"/>
      <c r="BA149" s="759"/>
      <c r="BB149" s="759"/>
      <c r="BC149" s="759"/>
      <c r="BD149" s="759"/>
      <c r="BE149" s="759"/>
      <c r="BF149" s="759"/>
      <c r="BG149" s="759"/>
      <c r="BH149" s="759"/>
      <c r="BI149" s="759"/>
      <c r="BJ149" s="759"/>
      <c r="BK149" s="759"/>
      <c r="BL149" s="759"/>
      <c r="BM149" s="759"/>
      <c r="BN149" s="759"/>
      <c r="BO149" s="759"/>
      <c r="BP149" s="759"/>
      <c r="BQ149" s="759"/>
      <c r="BR149" s="759"/>
      <c r="BS149" s="759"/>
      <c r="BT149" s="759"/>
      <c r="BU149" s="759"/>
      <c r="BV149" s="759"/>
      <c r="BW149" s="759"/>
      <c r="BX149" s="759"/>
      <c r="BY149" s="759"/>
      <c r="BZ149" s="759"/>
      <c r="CA149" s="759"/>
      <c r="CB149" s="759"/>
      <c r="CC149" s="759"/>
      <c r="CD149" s="759"/>
      <c r="CE149" s="759"/>
      <c r="CF149" s="759"/>
      <c r="CG149" s="759"/>
      <c r="CH149" s="759"/>
      <c r="CI149" s="759"/>
      <c r="CJ149" s="759"/>
      <c r="CK149" s="759"/>
      <c r="CL149" s="759"/>
      <c r="CM149" s="759"/>
      <c r="CN149" s="759"/>
      <c r="CO149" s="759"/>
      <c r="CP149" s="759"/>
      <c r="CQ149" s="759"/>
      <c r="CR149" s="759"/>
      <c r="CS149" s="759"/>
      <c r="CT149" s="759"/>
      <c r="CU149" s="759"/>
      <c r="CV149" s="759"/>
      <c r="CW149" s="759"/>
      <c r="CX149" s="759"/>
    </row>
    <row r="150" spans="1:102" s="159" customFormat="1" ht="18" customHeight="1" x14ac:dyDescent="0.25">
      <c r="A150" s="1041" t="s">
        <v>43</v>
      </c>
      <c r="B150" s="988">
        <v>258</v>
      </c>
      <c r="C150" s="945">
        <v>109</v>
      </c>
      <c r="D150" s="822">
        <v>149</v>
      </c>
      <c r="E150" s="823">
        <v>5</v>
      </c>
      <c r="F150" s="846">
        <v>1</v>
      </c>
      <c r="G150" s="823">
        <v>1</v>
      </c>
      <c r="H150" s="824">
        <v>2</v>
      </c>
      <c r="I150" s="823">
        <v>4</v>
      </c>
      <c r="J150" s="824">
        <v>1</v>
      </c>
      <c r="K150" s="823">
        <v>5</v>
      </c>
      <c r="L150" s="824">
        <v>2</v>
      </c>
      <c r="M150" s="823">
        <v>3</v>
      </c>
      <c r="N150" s="824">
        <v>1</v>
      </c>
      <c r="O150" s="823">
        <v>1</v>
      </c>
      <c r="P150" s="824">
        <v>6</v>
      </c>
      <c r="Q150" s="823">
        <v>1</v>
      </c>
      <c r="R150" s="824">
        <v>1</v>
      </c>
      <c r="S150" s="823">
        <v>4</v>
      </c>
      <c r="T150" s="824"/>
      <c r="U150" s="823"/>
      <c r="V150" s="824">
        <v>4</v>
      </c>
      <c r="W150" s="823">
        <v>5</v>
      </c>
      <c r="X150" s="824">
        <v>2</v>
      </c>
      <c r="Y150" s="823">
        <v>1</v>
      </c>
      <c r="Z150" s="824">
        <v>3</v>
      </c>
      <c r="AA150" s="823">
        <v>2</v>
      </c>
      <c r="AB150" s="824">
        <v>7</v>
      </c>
      <c r="AC150" s="823">
        <v>4</v>
      </c>
      <c r="AD150" s="824">
        <v>9</v>
      </c>
      <c r="AE150" s="823">
        <v>10</v>
      </c>
      <c r="AF150" s="824">
        <v>15</v>
      </c>
      <c r="AG150" s="823">
        <v>11</v>
      </c>
      <c r="AH150" s="824">
        <v>14</v>
      </c>
      <c r="AI150" s="823">
        <v>11</v>
      </c>
      <c r="AJ150" s="824">
        <v>14</v>
      </c>
      <c r="AK150" s="823">
        <v>17</v>
      </c>
      <c r="AL150" s="824">
        <v>9</v>
      </c>
      <c r="AM150" s="823">
        <v>9</v>
      </c>
      <c r="AN150" s="824">
        <v>17</v>
      </c>
      <c r="AO150" s="829">
        <v>15</v>
      </c>
      <c r="AP150" s="1042">
        <v>41</v>
      </c>
      <c r="AQ150" s="913">
        <v>91</v>
      </c>
      <c r="AR150" s="858">
        <v>11</v>
      </c>
      <c r="AS150" s="846">
        <v>156</v>
      </c>
      <c r="AT150" s="1043" t="s">
        <v>120</v>
      </c>
      <c r="AU150" s="873"/>
      <c r="AV150" s="759"/>
      <c r="AW150" s="759"/>
      <c r="AX150" s="759"/>
      <c r="AY150" s="759"/>
      <c r="AZ150" s="759"/>
      <c r="BA150" s="759"/>
      <c r="BB150" s="759"/>
      <c r="BC150" s="759"/>
      <c r="BD150" s="759"/>
      <c r="BE150" s="759"/>
      <c r="BF150" s="759"/>
      <c r="BG150" s="759"/>
      <c r="BH150" s="759"/>
      <c r="BI150" s="759"/>
      <c r="BJ150" s="759"/>
      <c r="BK150" s="759"/>
      <c r="BL150" s="759"/>
      <c r="BM150" s="759"/>
      <c r="BN150" s="759"/>
      <c r="BO150" s="759"/>
      <c r="BP150" s="759"/>
      <c r="BQ150" s="759"/>
      <c r="BR150" s="759"/>
      <c r="BS150" s="759"/>
      <c r="BT150" s="759"/>
      <c r="BU150" s="759"/>
      <c r="BV150" s="759"/>
      <c r="BW150" s="759"/>
      <c r="BX150" s="759"/>
      <c r="BY150" s="759"/>
      <c r="BZ150" s="759"/>
      <c r="CA150" s="812" t="s">
        <v>208</v>
      </c>
      <c r="CB150" s="812" t="s">
        <v>208</v>
      </c>
      <c r="CC150" s="759"/>
      <c r="CD150" s="759"/>
      <c r="CE150" s="759"/>
      <c r="CF150" s="759"/>
      <c r="CG150" s="812">
        <v>0</v>
      </c>
      <c r="CH150" s="759"/>
      <c r="CI150" s="759"/>
      <c r="CJ150" s="759"/>
      <c r="CK150" s="759"/>
      <c r="CL150" s="759"/>
      <c r="CM150" s="759"/>
      <c r="CN150" s="759"/>
      <c r="CO150" s="759"/>
      <c r="CP150" s="759"/>
      <c r="CQ150" s="759"/>
      <c r="CR150" s="759"/>
      <c r="CS150" s="759"/>
      <c r="CT150" s="759"/>
      <c r="CU150" s="759"/>
      <c r="CV150" s="759"/>
      <c r="CW150" s="759"/>
      <c r="CX150" s="759"/>
    </row>
    <row r="151" spans="1:102" s="159" customFormat="1" ht="18" customHeight="1" x14ac:dyDescent="0.25">
      <c r="A151" s="1044" t="s">
        <v>30</v>
      </c>
      <c r="B151" s="1045">
        <v>0</v>
      </c>
      <c r="C151" s="963">
        <v>0</v>
      </c>
      <c r="D151" s="915">
        <v>0</v>
      </c>
      <c r="E151" s="819"/>
      <c r="F151" s="879"/>
      <c r="G151" s="819"/>
      <c r="H151" s="820"/>
      <c r="I151" s="819"/>
      <c r="J151" s="820"/>
      <c r="K151" s="819"/>
      <c r="L151" s="820"/>
      <c r="M151" s="819"/>
      <c r="N151" s="820"/>
      <c r="O151" s="819"/>
      <c r="P151" s="820"/>
      <c r="Q151" s="819"/>
      <c r="R151" s="820"/>
      <c r="S151" s="819"/>
      <c r="T151" s="820"/>
      <c r="U151" s="819"/>
      <c r="V151" s="820"/>
      <c r="W151" s="819"/>
      <c r="X151" s="820"/>
      <c r="Y151" s="819"/>
      <c r="Z151" s="820"/>
      <c r="AA151" s="819"/>
      <c r="AB151" s="820"/>
      <c r="AC151" s="819"/>
      <c r="AD151" s="820"/>
      <c r="AE151" s="819"/>
      <c r="AF151" s="820"/>
      <c r="AG151" s="819"/>
      <c r="AH151" s="820"/>
      <c r="AI151" s="819"/>
      <c r="AJ151" s="820"/>
      <c r="AK151" s="819"/>
      <c r="AL151" s="820"/>
      <c r="AM151" s="819"/>
      <c r="AN151" s="820"/>
      <c r="AO151" s="855"/>
      <c r="AP151" s="941"/>
      <c r="AQ151" s="854"/>
      <c r="AR151" s="903"/>
      <c r="AS151" s="879"/>
      <c r="AT151" s="1043"/>
      <c r="AU151" s="873"/>
      <c r="AV151" s="759"/>
      <c r="AW151" s="759"/>
      <c r="AX151" s="759"/>
      <c r="AY151" s="759"/>
      <c r="AZ151" s="759"/>
      <c r="BA151" s="759"/>
      <c r="BB151" s="759"/>
      <c r="BC151" s="759"/>
      <c r="BD151" s="759"/>
      <c r="BE151" s="759"/>
      <c r="BF151" s="759"/>
      <c r="BG151" s="759"/>
      <c r="BH151" s="759"/>
      <c r="BI151" s="759"/>
      <c r="BJ151" s="759"/>
      <c r="BK151" s="759"/>
      <c r="BL151" s="759"/>
      <c r="BM151" s="759"/>
      <c r="BN151" s="759"/>
      <c r="BO151" s="759"/>
      <c r="BP151" s="759"/>
      <c r="BQ151" s="759"/>
      <c r="BR151" s="759"/>
      <c r="BS151" s="759"/>
      <c r="BT151" s="759"/>
      <c r="BU151" s="759"/>
      <c r="BV151" s="759"/>
      <c r="BW151" s="759"/>
      <c r="BX151" s="759"/>
      <c r="BY151" s="759"/>
      <c r="BZ151" s="759"/>
      <c r="CA151" s="812" t="s">
        <v>208</v>
      </c>
      <c r="CB151" s="759"/>
      <c r="CC151" s="759"/>
      <c r="CD151" s="759"/>
      <c r="CE151" s="759"/>
      <c r="CF151" s="759"/>
      <c r="CG151" s="812">
        <v>0</v>
      </c>
      <c r="CH151" s="759"/>
      <c r="CI151" s="759"/>
      <c r="CJ151" s="759"/>
      <c r="CK151" s="759"/>
      <c r="CL151" s="759"/>
      <c r="CM151" s="759"/>
      <c r="CN151" s="759"/>
      <c r="CO151" s="759"/>
      <c r="CP151" s="759"/>
      <c r="CQ151" s="759"/>
      <c r="CR151" s="759"/>
      <c r="CS151" s="759"/>
      <c r="CT151" s="759"/>
      <c r="CU151" s="759"/>
      <c r="CV151" s="759"/>
      <c r="CW151" s="759"/>
      <c r="CX151" s="759"/>
    </row>
    <row r="152" spans="1:102" s="159" customFormat="1" ht="18" customHeight="1" x14ac:dyDescent="0.25">
      <c r="A152" s="1046" t="s">
        <v>164</v>
      </c>
      <c r="B152" s="1047">
        <v>1</v>
      </c>
      <c r="C152" s="946">
        <v>0</v>
      </c>
      <c r="D152" s="825">
        <v>1</v>
      </c>
      <c r="E152" s="796"/>
      <c r="F152" s="813"/>
      <c r="G152" s="796"/>
      <c r="H152" s="797"/>
      <c r="I152" s="796"/>
      <c r="J152" s="797"/>
      <c r="K152" s="796"/>
      <c r="L152" s="797"/>
      <c r="M152" s="796"/>
      <c r="N152" s="797"/>
      <c r="O152" s="796"/>
      <c r="P152" s="797"/>
      <c r="Q152" s="796"/>
      <c r="R152" s="797"/>
      <c r="S152" s="796"/>
      <c r="T152" s="797"/>
      <c r="U152" s="796"/>
      <c r="V152" s="797"/>
      <c r="W152" s="796"/>
      <c r="X152" s="797"/>
      <c r="Y152" s="796"/>
      <c r="Z152" s="797"/>
      <c r="AA152" s="796"/>
      <c r="AB152" s="797"/>
      <c r="AC152" s="796"/>
      <c r="AD152" s="797"/>
      <c r="AE152" s="796"/>
      <c r="AF152" s="797"/>
      <c r="AG152" s="796"/>
      <c r="AH152" s="797"/>
      <c r="AI152" s="796"/>
      <c r="AJ152" s="797"/>
      <c r="AK152" s="796"/>
      <c r="AL152" s="797"/>
      <c r="AM152" s="796"/>
      <c r="AN152" s="797"/>
      <c r="AO152" s="831"/>
      <c r="AP152" s="889">
        <v>1</v>
      </c>
      <c r="AQ152" s="937">
        <v>1</v>
      </c>
      <c r="AR152" s="769"/>
      <c r="AS152" s="813"/>
      <c r="AT152" s="1043"/>
      <c r="AU152" s="873"/>
      <c r="AV152" s="759"/>
      <c r="AW152" s="759"/>
      <c r="AX152" s="759"/>
      <c r="AY152" s="759"/>
      <c r="AZ152" s="759"/>
      <c r="BA152" s="759"/>
      <c r="BB152" s="759"/>
      <c r="BC152" s="759"/>
      <c r="BD152" s="759"/>
      <c r="BE152" s="759"/>
      <c r="BF152" s="759"/>
      <c r="BG152" s="759"/>
      <c r="BH152" s="759"/>
      <c r="BI152" s="759"/>
      <c r="BJ152" s="759"/>
      <c r="BK152" s="759"/>
      <c r="BL152" s="759"/>
      <c r="BM152" s="759"/>
      <c r="BN152" s="759"/>
      <c r="BO152" s="759"/>
      <c r="BP152" s="759"/>
      <c r="BQ152" s="759"/>
      <c r="BR152" s="759"/>
      <c r="BS152" s="759"/>
      <c r="BT152" s="759"/>
      <c r="BU152" s="759"/>
      <c r="BV152" s="759"/>
      <c r="BW152" s="759"/>
      <c r="BX152" s="759"/>
      <c r="BY152" s="759"/>
      <c r="BZ152" s="759"/>
      <c r="CA152" s="812" t="s">
        <v>208</v>
      </c>
      <c r="CB152" s="759"/>
      <c r="CC152" s="759"/>
      <c r="CD152" s="759"/>
      <c r="CE152" s="759"/>
      <c r="CF152" s="759"/>
      <c r="CG152" s="812">
        <v>0</v>
      </c>
      <c r="CH152" s="759"/>
      <c r="CI152" s="759"/>
      <c r="CJ152" s="759"/>
      <c r="CK152" s="759"/>
      <c r="CL152" s="759"/>
      <c r="CM152" s="759"/>
      <c r="CN152" s="759"/>
      <c r="CO152" s="759"/>
      <c r="CP152" s="759"/>
      <c r="CQ152" s="759"/>
      <c r="CR152" s="759"/>
      <c r="CS152" s="759"/>
      <c r="CT152" s="759"/>
      <c r="CU152" s="759"/>
      <c r="CV152" s="759"/>
      <c r="CW152" s="759"/>
      <c r="CX152" s="759"/>
    </row>
    <row r="153" spans="1:102" s="159" customFormat="1" ht="18" customHeight="1" x14ac:dyDescent="0.25">
      <c r="A153" s="1048" t="s">
        <v>165</v>
      </c>
      <c r="B153" s="951">
        <v>0</v>
      </c>
      <c r="C153" s="940">
        <v>0</v>
      </c>
      <c r="D153" s="834">
        <v>0</v>
      </c>
      <c r="E153" s="784"/>
      <c r="F153" s="814"/>
      <c r="G153" s="784"/>
      <c r="H153" s="814"/>
      <c r="I153" s="784"/>
      <c r="J153" s="814"/>
      <c r="K153" s="784"/>
      <c r="L153" s="791"/>
      <c r="M153" s="784"/>
      <c r="N153" s="791"/>
      <c r="O153" s="784"/>
      <c r="P153" s="791"/>
      <c r="Q153" s="784"/>
      <c r="R153" s="791"/>
      <c r="S153" s="784"/>
      <c r="T153" s="791"/>
      <c r="U153" s="784"/>
      <c r="V153" s="791"/>
      <c r="W153" s="784"/>
      <c r="X153" s="791"/>
      <c r="Y153" s="784"/>
      <c r="Z153" s="791"/>
      <c r="AA153" s="784"/>
      <c r="AB153" s="814"/>
      <c r="AC153" s="784"/>
      <c r="AD153" s="814"/>
      <c r="AE153" s="784"/>
      <c r="AF153" s="791"/>
      <c r="AG153" s="784"/>
      <c r="AH153" s="791"/>
      <c r="AI153" s="784"/>
      <c r="AJ153" s="791"/>
      <c r="AK153" s="784"/>
      <c r="AL153" s="791"/>
      <c r="AM153" s="784"/>
      <c r="AN153" s="791"/>
      <c r="AO153" s="832"/>
      <c r="AP153" s="890"/>
      <c r="AQ153" s="785"/>
      <c r="AR153" s="792"/>
      <c r="AS153" s="814"/>
      <c r="AT153" s="1043"/>
      <c r="AU153" s="873"/>
      <c r="AV153" s="759"/>
      <c r="AW153" s="759"/>
      <c r="AX153" s="759"/>
      <c r="AY153" s="759"/>
      <c r="AZ153" s="759"/>
      <c r="BA153" s="759"/>
      <c r="BB153" s="759"/>
      <c r="BC153" s="759"/>
      <c r="BD153" s="759"/>
      <c r="BE153" s="759"/>
      <c r="BF153" s="759"/>
      <c r="BG153" s="759"/>
      <c r="BH153" s="759"/>
      <c r="BI153" s="759"/>
      <c r="BJ153" s="759"/>
      <c r="BK153" s="759"/>
      <c r="BL153" s="759"/>
      <c r="BM153" s="759"/>
      <c r="BN153" s="759"/>
      <c r="BO153" s="759"/>
      <c r="BP153" s="759"/>
      <c r="BQ153" s="759"/>
      <c r="BR153" s="759"/>
      <c r="BS153" s="759"/>
      <c r="BT153" s="759"/>
      <c r="BU153" s="759"/>
      <c r="BV153" s="759"/>
      <c r="BW153" s="759"/>
      <c r="BX153" s="759"/>
      <c r="BY153" s="759"/>
      <c r="BZ153" s="759"/>
      <c r="CA153" s="812" t="s">
        <v>208</v>
      </c>
      <c r="CB153" s="759"/>
      <c r="CC153" s="759"/>
      <c r="CD153" s="759"/>
      <c r="CE153" s="759"/>
      <c r="CF153" s="759"/>
      <c r="CG153" s="812">
        <v>0</v>
      </c>
      <c r="CH153" s="759"/>
      <c r="CI153" s="759"/>
      <c r="CJ153" s="759"/>
      <c r="CK153" s="759"/>
      <c r="CL153" s="759"/>
      <c r="CM153" s="759"/>
      <c r="CN153" s="759"/>
      <c r="CO153" s="759"/>
      <c r="CP153" s="759"/>
      <c r="CQ153" s="759"/>
      <c r="CR153" s="759"/>
      <c r="CS153" s="759"/>
      <c r="CT153" s="759"/>
      <c r="CU153" s="759"/>
      <c r="CV153" s="759"/>
      <c r="CW153" s="759"/>
      <c r="CX153" s="759"/>
    </row>
    <row r="154" spans="1:102" s="159" customFormat="1" ht="18" customHeight="1" x14ac:dyDescent="0.25">
      <c r="A154" s="1048" t="s">
        <v>166</v>
      </c>
      <c r="B154" s="951">
        <v>35</v>
      </c>
      <c r="C154" s="940">
        <v>18</v>
      </c>
      <c r="D154" s="834">
        <v>17</v>
      </c>
      <c r="E154" s="784"/>
      <c r="F154" s="814"/>
      <c r="G154" s="784"/>
      <c r="H154" s="814"/>
      <c r="I154" s="784"/>
      <c r="J154" s="814"/>
      <c r="K154" s="784"/>
      <c r="L154" s="791"/>
      <c r="M154" s="784"/>
      <c r="N154" s="791"/>
      <c r="O154" s="784"/>
      <c r="P154" s="791"/>
      <c r="Q154" s="784"/>
      <c r="R154" s="791"/>
      <c r="S154" s="784"/>
      <c r="T154" s="791"/>
      <c r="U154" s="784"/>
      <c r="V154" s="791"/>
      <c r="W154" s="784"/>
      <c r="X154" s="791"/>
      <c r="Y154" s="784"/>
      <c r="Z154" s="791">
        <v>1</v>
      </c>
      <c r="AA154" s="784"/>
      <c r="AB154" s="814"/>
      <c r="AC154" s="784"/>
      <c r="AD154" s="814">
        <v>2</v>
      </c>
      <c r="AE154" s="784">
        <v>3</v>
      </c>
      <c r="AF154" s="791">
        <v>1</v>
      </c>
      <c r="AG154" s="784">
        <v>4</v>
      </c>
      <c r="AH154" s="791">
        <v>4</v>
      </c>
      <c r="AI154" s="784">
        <v>3</v>
      </c>
      <c r="AJ154" s="791">
        <v>2</v>
      </c>
      <c r="AK154" s="784">
        <v>5</v>
      </c>
      <c r="AL154" s="791"/>
      <c r="AM154" s="784"/>
      <c r="AN154" s="791">
        <v>3</v>
      </c>
      <c r="AO154" s="832">
        <v>3</v>
      </c>
      <c r="AP154" s="890">
        <v>4</v>
      </c>
      <c r="AQ154" s="785">
        <v>12</v>
      </c>
      <c r="AR154" s="792">
        <v>1</v>
      </c>
      <c r="AS154" s="814">
        <v>22</v>
      </c>
      <c r="AT154" s="1043"/>
      <c r="AU154" s="873"/>
      <c r="AV154" s="759"/>
      <c r="AW154" s="759"/>
      <c r="AX154" s="759"/>
      <c r="AY154" s="759"/>
      <c r="AZ154" s="759"/>
      <c r="BA154" s="759"/>
      <c r="BB154" s="759"/>
      <c r="BC154" s="759"/>
      <c r="BD154" s="759"/>
      <c r="BE154" s="759"/>
      <c r="BF154" s="759"/>
      <c r="BG154" s="759"/>
      <c r="BH154" s="759"/>
      <c r="BI154" s="759"/>
      <c r="BJ154" s="759"/>
      <c r="BK154" s="759"/>
      <c r="BL154" s="759"/>
      <c r="BM154" s="759"/>
      <c r="BN154" s="759"/>
      <c r="BO154" s="759"/>
      <c r="BP154" s="759"/>
      <c r="BQ154" s="759"/>
      <c r="BR154" s="759"/>
      <c r="BS154" s="759"/>
      <c r="BT154" s="759"/>
      <c r="BU154" s="759"/>
      <c r="BV154" s="759"/>
      <c r="BW154" s="759"/>
      <c r="BX154" s="759"/>
      <c r="BY154" s="759"/>
      <c r="BZ154" s="759"/>
      <c r="CA154" s="812" t="s">
        <v>208</v>
      </c>
      <c r="CB154" s="759"/>
      <c r="CC154" s="759"/>
      <c r="CD154" s="759"/>
      <c r="CE154" s="759"/>
      <c r="CF154" s="759"/>
      <c r="CG154" s="812">
        <v>0</v>
      </c>
      <c r="CH154" s="759"/>
      <c r="CI154" s="759"/>
      <c r="CJ154" s="759"/>
      <c r="CK154" s="759"/>
      <c r="CL154" s="759"/>
      <c r="CM154" s="759"/>
      <c r="CN154" s="759"/>
      <c r="CO154" s="759"/>
      <c r="CP154" s="759"/>
      <c r="CQ154" s="759"/>
      <c r="CR154" s="759"/>
      <c r="CS154" s="759"/>
      <c r="CT154" s="759"/>
      <c r="CU154" s="759"/>
      <c r="CV154" s="759"/>
      <c r="CW154" s="759"/>
      <c r="CX154" s="759"/>
    </row>
    <row r="155" spans="1:102" s="159" customFormat="1" ht="18" customHeight="1" x14ac:dyDescent="0.25">
      <c r="A155" s="1048" t="s">
        <v>167</v>
      </c>
      <c r="B155" s="951">
        <v>0</v>
      </c>
      <c r="C155" s="940">
        <v>0</v>
      </c>
      <c r="D155" s="834">
        <v>0</v>
      </c>
      <c r="E155" s="784"/>
      <c r="F155" s="814"/>
      <c r="G155" s="784"/>
      <c r="H155" s="814"/>
      <c r="I155" s="784"/>
      <c r="J155" s="814"/>
      <c r="K155" s="784"/>
      <c r="L155" s="791"/>
      <c r="M155" s="784"/>
      <c r="N155" s="791"/>
      <c r="O155" s="784"/>
      <c r="P155" s="791"/>
      <c r="Q155" s="784"/>
      <c r="R155" s="791"/>
      <c r="S155" s="784"/>
      <c r="T155" s="791"/>
      <c r="U155" s="784"/>
      <c r="V155" s="791"/>
      <c r="W155" s="784"/>
      <c r="X155" s="791"/>
      <c r="Y155" s="784"/>
      <c r="Z155" s="791"/>
      <c r="AA155" s="784"/>
      <c r="AB155" s="814"/>
      <c r="AC155" s="784"/>
      <c r="AD155" s="814"/>
      <c r="AE155" s="784"/>
      <c r="AF155" s="791"/>
      <c r="AG155" s="784"/>
      <c r="AH155" s="791"/>
      <c r="AI155" s="784"/>
      <c r="AJ155" s="791"/>
      <c r="AK155" s="784"/>
      <c r="AL155" s="791"/>
      <c r="AM155" s="784"/>
      <c r="AN155" s="791"/>
      <c r="AO155" s="832"/>
      <c r="AP155" s="890"/>
      <c r="AQ155" s="785"/>
      <c r="AR155" s="792"/>
      <c r="AS155" s="814"/>
      <c r="AT155" s="1043"/>
      <c r="AU155" s="873"/>
      <c r="AV155" s="759"/>
      <c r="AW155" s="759"/>
      <c r="AX155" s="759"/>
      <c r="AY155" s="759"/>
      <c r="AZ155" s="759"/>
      <c r="BA155" s="759"/>
      <c r="BB155" s="759"/>
      <c r="BC155" s="759"/>
      <c r="BD155" s="759"/>
      <c r="BE155" s="759"/>
      <c r="BF155" s="759"/>
      <c r="BG155" s="759"/>
      <c r="BH155" s="759"/>
      <c r="BI155" s="759"/>
      <c r="BJ155" s="759"/>
      <c r="BK155" s="759"/>
      <c r="BL155" s="759"/>
      <c r="BM155" s="759"/>
      <c r="BN155" s="759"/>
      <c r="BO155" s="759"/>
      <c r="BP155" s="759"/>
      <c r="BQ155" s="759"/>
      <c r="BR155" s="759"/>
      <c r="BS155" s="759"/>
      <c r="BT155" s="759"/>
      <c r="BU155" s="759"/>
      <c r="BV155" s="759"/>
      <c r="BW155" s="759"/>
      <c r="BX155" s="759"/>
      <c r="BY155" s="759"/>
      <c r="BZ155" s="759"/>
      <c r="CA155" s="812" t="s">
        <v>208</v>
      </c>
      <c r="CB155" s="759"/>
      <c r="CC155" s="759"/>
      <c r="CD155" s="759"/>
      <c r="CE155" s="759"/>
      <c r="CF155" s="759"/>
      <c r="CG155" s="812">
        <v>0</v>
      </c>
      <c r="CH155" s="759"/>
      <c r="CI155" s="759"/>
      <c r="CJ155" s="759"/>
      <c r="CK155" s="759"/>
      <c r="CL155" s="759"/>
      <c r="CM155" s="759"/>
      <c r="CN155" s="759"/>
      <c r="CO155" s="759"/>
      <c r="CP155" s="759"/>
      <c r="CQ155" s="759"/>
      <c r="CR155" s="759"/>
      <c r="CS155" s="759"/>
      <c r="CT155" s="759"/>
      <c r="CU155" s="759"/>
      <c r="CV155" s="759"/>
      <c r="CW155" s="759"/>
      <c r="CX155" s="759"/>
    </row>
    <row r="156" spans="1:102" s="159" customFormat="1" ht="18" customHeight="1" x14ac:dyDescent="0.25">
      <c r="A156" s="1048" t="s">
        <v>168</v>
      </c>
      <c r="B156" s="951">
        <v>0</v>
      </c>
      <c r="C156" s="940">
        <v>0</v>
      </c>
      <c r="D156" s="834">
        <v>0</v>
      </c>
      <c r="E156" s="784"/>
      <c r="F156" s="814"/>
      <c r="G156" s="784"/>
      <c r="H156" s="814"/>
      <c r="I156" s="784"/>
      <c r="J156" s="814"/>
      <c r="K156" s="784"/>
      <c r="L156" s="791"/>
      <c r="M156" s="784"/>
      <c r="N156" s="791"/>
      <c r="O156" s="784"/>
      <c r="P156" s="791"/>
      <c r="Q156" s="784"/>
      <c r="R156" s="791"/>
      <c r="S156" s="784"/>
      <c r="T156" s="791"/>
      <c r="U156" s="784"/>
      <c r="V156" s="791"/>
      <c r="W156" s="784"/>
      <c r="X156" s="791"/>
      <c r="Y156" s="784"/>
      <c r="Z156" s="791"/>
      <c r="AA156" s="784"/>
      <c r="AB156" s="814"/>
      <c r="AC156" s="784"/>
      <c r="AD156" s="814"/>
      <c r="AE156" s="784"/>
      <c r="AF156" s="791"/>
      <c r="AG156" s="784"/>
      <c r="AH156" s="791"/>
      <c r="AI156" s="784"/>
      <c r="AJ156" s="791"/>
      <c r="AK156" s="784"/>
      <c r="AL156" s="791"/>
      <c r="AM156" s="784"/>
      <c r="AN156" s="791"/>
      <c r="AO156" s="832"/>
      <c r="AP156" s="890"/>
      <c r="AQ156" s="785"/>
      <c r="AR156" s="792"/>
      <c r="AS156" s="814"/>
      <c r="AT156" s="1043"/>
      <c r="AU156" s="873"/>
      <c r="AV156" s="759"/>
      <c r="AW156" s="759"/>
      <c r="AX156" s="759"/>
      <c r="AY156" s="759"/>
      <c r="AZ156" s="759"/>
      <c r="BA156" s="759"/>
      <c r="BB156" s="759"/>
      <c r="BC156" s="759"/>
      <c r="BD156" s="759"/>
      <c r="BE156" s="759"/>
      <c r="BF156" s="759"/>
      <c r="BG156" s="759"/>
      <c r="BH156" s="759"/>
      <c r="BI156" s="759"/>
      <c r="BJ156" s="759"/>
      <c r="BK156" s="759"/>
      <c r="BL156" s="759"/>
      <c r="BM156" s="759"/>
      <c r="BN156" s="759"/>
      <c r="BO156" s="759"/>
      <c r="BP156" s="759"/>
      <c r="BQ156" s="759"/>
      <c r="BR156" s="759"/>
      <c r="BS156" s="759"/>
      <c r="BT156" s="759"/>
      <c r="BU156" s="759"/>
      <c r="BV156" s="759"/>
      <c r="BW156" s="759"/>
      <c r="BX156" s="759"/>
      <c r="BY156" s="759"/>
      <c r="BZ156" s="759"/>
      <c r="CA156" s="812" t="s">
        <v>208</v>
      </c>
      <c r="CB156" s="759"/>
      <c r="CC156" s="759"/>
      <c r="CD156" s="759"/>
      <c r="CE156" s="759"/>
      <c r="CF156" s="759"/>
      <c r="CG156" s="812">
        <v>0</v>
      </c>
      <c r="CH156" s="759"/>
      <c r="CI156" s="759"/>
      <c r="CJ156" s="759"/>
      <c r="CK156" s="759"/>
      <c r="CL156" s="759"/>
      <c r="CM156" s="759"/>
      <c r="CN156" s="759"/>
      <c r="CO156" s="759"/>
      <c r="CP156" s="759"/>
      <c r="CQ156" s="759"/>
      <c r="CR156" s="759"/>
      <c r="CS156" s="759"/>
      <c r="CT156" s="759"/>
      <c r="CU156" s="759"/>
      <c r="CV156" s="759"/>
      <c r="CW156" s="759"/>
      <c r="CX156" s="759"/>
    </row>
    <row r="157" spans="1:102" s="159" customFormat="1" ht="18" customHeight="1" x14ac:dyDescent="0.25">
      <c r="A157" s="1048" t="s">
        <v>169</v>
      </c>
      <c r="B157" s="951">
        <v>1</v>
      </c>
      <c r="C157" s="940">
        <v>1</v>
      </c>
      <c r="D157" s="834">
        <v>0</v>
      </c>
      <c r="E157" s="784"/>
      <c r="F157" s="814"/>
      <c r="G157" s="784"/>
      <c r="H157" s="814"/>
      <c r="I157" s="784"/>
      <c r="J157" s="814"/>
      <c r="K157" s="784"/>
      <c r="L157" s="791"/>
      <c r="M157" s="784"/>
      <c r="N157" s="791"/>
      <c r="O157" s="784"/>
      <c r="P157" s="791"/>
      <c r="Q157" s="784"/>
      <c r="R157" s="791"/>
      <c r="S157" s="784"/>
      <c r="T157" s="791"/>
      <c r="U157" s="784"/>
      <c r="V157" s="791"/>
      <c r="W157" s="784"/>
      <c r="X157" s="791"/>
      <c r="Y157" s="784"/>
      <c r="Z157" s="791"/>
      <c r="AA157" s="784"/>
      <c r="AB157" s="814"/>
      <c r="AC157" s="784"/>
      <c r="AD157" s="814"/>
      <c r="AE157" s="784"/>
      <c r="AF157" s="791"/>
      <c r="AG157" s="784"/>
      <c r="AH157" s="791"/>
      <c r="AI157" s="784"/>
      <c r="AJ157" s="791"/>
      <c r="AK157" s="784"/>
      <c r="AL157" s="791"/>
      <c r="AM157" s="784"/>
      <c r="AN157" s="791"/>
      <c r="AO157" s="832">
        <v>1</v>
      </c>
      <c r="AP157" s="890"/>
      <c r="AQ157" s="785"/>
      <c r="AR157" s="792"/>
      <c r="AS157" s="814">
        <v>1</v>
      </c>
      <c r="AT157" s="1043"/>
      <c r="AU157" s="873"/>
      <c r="AV157" s="759"/>
      <c r="AW157" s="759"/>
      <c r="AX157" s="759"/>
      <c r="AY157" s="759"/>
      <c r="AZ157" s="759"/>
      <c r="BA157" s="759"/>
      <c r="BB157" s="759"/>
      <c r="BC157" s="759"/>
      <c r="BD157" s="759"/>
      <c r="BE157" s="759"/>
      <c r="BF157" s="759"/>
      <c r="BG157" s="759"/>
      <c r="BH157" s="759"/>
      <c r="BI157" s="759"/>
      <c r="BJ157" s="759"/>
      <c r="BK157" s="759"/>
      <c r="BL157" s="759"/>
      <c r="BM157" s="759"/>
      <c r="BN157" s="759"/>
      <c r="BO157" s="759"/>
      <c r="BP157" s="759"/>
      <c r="BQ157" s="759"/>
      <c r="BR157" s="759"/>
      <c r="BS157" s="759"/>
      <c r="BT157" s="759"/>
      <c r="BU157" s="759"/>
      <c r="BV157" s="759"/>
      <c r="BW157" s="759"/>
      <c r="BX157" s="759"/>
      <c r="BY157" s="759"/>
      <c r="BZ157" s="759"/>
      <c r="CA157" s="812" t="s">
        <v>208</v>
      </c>
      <c r="CB157" s="759"/>
      <c r="CC157" s="759"/>
      <c r="CD157" s="759"/>
      <c r="CE157" s="759"/>
      <c r="CF157" s="759"/>
      <c r="CG157" s="812">
        <v>0</v>
      </c>
      <c r="CH157" s="759"/>
      <c r="CI157" s="759"/>
      <c r="CJ157" s="759"/>
      <c r="CK157" s="759"/>
      <c r="CL157" s="759"/>
      <c r="CM157" s="759"/>
      <c r="CN157" s="759"/>
      <c r="CO157" s="759"/>
      <c r="CP157" s="759"/>
      <c r="CQ157" s="759"/>
      <c r="CR157" s="759"/>
      <c r="CS157" s="759"/>
      <c r="CT157" s="759"/>
      <c r="CU157" s="759"/>
      <c r="CV157" s="759"/>
      <c r="CW157" s="759"/>
      <c r="CX157" s="759"/>
    </row>
    <row r="158" spans="1:102" s="159" customFormat="1" ht="18" customHeight="1" x14ac:dyDescent="0.25">
      <c r="A158" s="1048" t="s">
        <v>170</v>
      </c>
      <c r="B158" s="951">
        <v>0</v>
      </c>
      <c r="C158" s="940">
        <v>0</v>
      </c>
      <c r="D158" s="834">
        <v>0</v>
      </c>
      <c r="E158" s="784"/>
      <c r="F158" s="814"/>
      <c r="G158" s="784"/>
      <c r="H158" s="814"/>
      <c r="I158" s="784"/>
      <c r="J158" s="814"/>
      <c r="K158" s="784"/>
      <c r="L158" s="791"/>
      <c r="M158" s="784"/>
      <c r="N158" s="791"/>
      <c r="O158" s="784"/>
      <c r="P158" s="791"/>
      <c r="Q158" s="784"/>
      <c r="R158" s="791"/>
      <c r="S158" s="784"/>
      <c r="T158" s="791"/>
      <c r="U158" s="784"/>
      <c r="V158" s="791"/>
      <c r="W158" s="784"/>
      <c r="X158" s="791"/>
      <c r="Y158" s="784"/>
      <c r="Z158" s="791"/>
      <c r="AA158" s="784"/>
      <c r="AB158" s="814"/>
      <c r="AC158" s="784"/>
      <c r="AD158" s="814"/>
      <c r="AE158" s="784"/>
      <c r="AF158" s="791"/>
      <c r="AG158" s="784"/>
      <c r="AH158" s="791"/>
      <c r="AI158" s="784"/>
      <c r="AJ158" s="791"/>
      <c r="AK158" s="784"/>
      <c r="AL158" s="791"/>
      <c r="AM158" s="784"/>
      <c r="AN158" s="791"/>
      <c r="AO158" s="832"/>
      <c r="AP158" s="890"/>
      <c r="AQ158" s="785"/>
      <c r="AR158" s="792"/>
      <c r="AS158" s="814"/>
      <c r="AT158" s="1043"/>
      <c r="AU158" s="873"/>
      <c r="AV158" s="759"/>
      <c r="AW158" s="759"/>
      <c r="AX158" s="759"/>
      <c r="AY158" s="759"/>
      <c r="AZ158" s="759"/>
      <c r="BA158" s="759"/>
      <c r="BB158" s="759"/>
      <c r="BC158" s="759"/>
      <c r="BD158" s="759"/>
      <c r="BE158" s="759"/>
      <c r="BF158" s="759"/>
      <c r="BG158" s="759"/>
      <c r="BH158" s="759"/>
      <c r="BI158" s="759"/>
      <c r="BJ158" s="759"/>
      <c r="BK158" s="759"/>
      <c r="BL158" s="759"/>
      <c r="BM158" s="759"/>
      <c r="BN158" s="759"/>
      <c r="BO158" s="759"/>
      <c r="BP158" s="759"/>
      <c r="BQ158" s="759"/>
      <c r="BR158" s="759"/>
      <c r="BS158" s="759"/>
      <c r="BT158" s="759"/>
      <c r="BU158" s="759"/>
      <c r="BV158" s="759"/>
      <c r="BW158" s="759"/>
      <c r="BX158" s="759"/>
      <c r="BY158" s="759"/>
      <c r="BZ158" s="759"/>
      <c r="CA158" s="812" t="s">
        <v>208</v>
      </c>
      <c r="CB158" s="759"/>
      <c r="CC158" s="759"/>
      <c r="CD158" s="759"/>
      <c r="CE158" s="759"/>
      <c r="CF158" s="759"/>
      <c r="CG158" s="812">
        <v>0</v>
      </c>
      <c r="CH158" s="759"/>
      <c r="CI158" s="759"/>
      <c r="CJ158" s="759"/>
      <c r="CK158" s="759"/>
      <c r="CL158" s="759"/>
      <c r="CM158" s="759"/>
      <c r="CN158" s="759"/>
      <c r="CO158" s="759"/>
      <c r="CP158" s="759"/>
      <c r="CQ158" s="759"/>
      <c r="CR158" s="759"/>
      <c r="CS158" s="759"/>
      <c r="CT158" s="759"/>
      <c r="CU158" s="759"/>
      <c r="CV158" s="759"/>
      <c r="CW158" s="759"/>
      <c r="CX158" s="759"/>
    </row>
    <row r="159" spans="1:102" s="159" customFormat="1" ht="18" customHeight="1" x14ac:dyDescent="0.25">
      <c r="A159" s="1048" t="s">
        <v>171</v>
      </c>
      <c r="B159" s="951">
        <v>0</v>
      </c>
      <c r="C159" s="940">
        <v>0</v>
      </c>
      <c r="D159" s="834">
        <v>0</v>
      </c>
      <c r="E159" s="784"/>
      <c r="F159" s="814"/>
      <c r="G159" s="784"/>
      <c r="H159" s="814"/>
      <c r="I159" s="784"/>
      <c r="J159" s="814"/>
      <c r="K159" s="784"/>
      <c r="L159" s="791"/>
      <c r="M159" s="784"/>
      <c r="N159" s="791"/>
      <c r="O159" s="784"/>
      <c r="P159" s="791"/>
      <c r="Q159" s="784"/>
      <c r="R159" s="791"/>
      <c r="S159" s="784"/>
      <c r="T159" s="791"/>
      <c r="U159" s="784"/>
      <c r="V159" s="791"/>
      <c r="W159" s="784"/>
      <c r="X159" s="791"/>
      <c r="Y159" s="784"/>
      <c r="Z159" s="791"/>
      <c r="AA159" s="784"/>
      <c r="AB159" s="814"/>
      <c r="AC159" s="784"/>
      <c r="AD159" s="814"/>
      <c r="AE159" s="784"/>
      <c r="AF159" s="791"/>
      <c r="AG159" s="784"/>
      <c r="AH159" s="791"/>
      <c r="AI159" s="784"/>
      <c r="AJ159" s="791"/>
      <c r="AK159" s="784"/>
      <c r="AL159" s="791"/>
      <c r="AM159" s="784"/>
      <c r="AN159" s="791"/>
      <c r="AO159" s="832"/>
      <c r="AP159" s="890"/>
      <c r="AQ159" s="785"/>
      <c r="AR159" s="792"/>
      <c r="AS159" s="814"/>
      <c r="AT159" s="1043"/>
      <c r="AU159" s="873"/>
      <c r="AV159" s="759"/>
      <c r="AW159" s="759"/>
      <c r="AX159" s="759"/>
      <c r="AY159" s="759"/>
      <c r="AZ159" s="759"/>
      <c r="BA159" s="759"/>
      <c r="BB159" s="759"/>
      <c r="BC159" s="759"/>
      <c r="BD159" s="759"/>
      <c r="BE159" s="759"/>
      <c r="BF159" s="759"/>
      <c r="BG159" s="759"/>
      <c r="BH159" s="759"/>
      <c r="BI159" s="759"/>
      <c r="BJ159" s="759"/>
      <c r="BK159" s="759"/>
      <c r="BL159" s="759"/>
      <c r="BM159" s="759"/>
      <c r="BN159" s="759"/>
      <c r="BO159" s="759"/>
      <c r="BP159" s="759"/>
      <c r="BQ159" s="759"/>
      <c r="BR159" s="759"/>
      <c r="BS159" s="759"/>
      <c r="BT159" s="759"/>
      <c r="BU159" s="759"/>
      <c r="BV159" s="759"/>
      <c r="BW159" s="759"/>
      <c r="BX159" s="759"/>
      <c r="BY159" s="759"/>
      <c r="BZ159" s="759"/>
      <c r="CA159" s="812" t="s">
        <v>208</v>
      </c>
      <c r="CB159" s="759"/>
      <c r="CC159" s="759"/>
      <c r="CD159" s="759"/>
      <c r="CE159" s="759"/>
      <c r="CF159" s="759"/>
      <c r="CG159" s="812">
        <v>0</v>
      </c>
      <c r="CH159" s="759"/>
      <c r="CI159" s="759"/>
      <c r="CJ159" s="759"/>
      <c r="CK159" s="759"/>
      <c r="CL159" s="759"/>
      <c r="CM159" s="759"/>
      <c r="CN159" s="759"/>
      <c r="CO159" s="759"/>
      <c r="CP159" s="759"/>
      <c r="CQ159" s="759"/>
      <c r="CR159" s="759"/>
      <c r="CS159" s="759"/>
      <c r="CT159" s="759"/>
      <c r="CU159" s="759"/>
      <c r="CV159" s="759"/>
      <c r="CW159" s="759"/>
      <c r="CX159" s="759"/>
    </row>
    <row r="160" spans="1:102" s="159" customFormat="1" ht="33" customHeight="1" x14ac:dyDescent="0.25">
      <c r="A160" s="1048" t="s">
        <v>172</v>
      </c>
      <c r="B160" s="951">
        <v>87</v>
      </c>
      <c r="C160" s="940">
        <v>35</v>
      </c>
      <c r="D160" s="834">
        <v>52</v>
      </c>
      <c r="E160" s="784"/>
      <c r="F160" s="814"/>
      <c r="G160" s="784"/>
      <c r="H160" s="814"/>
      <c r="I160" s="784">
        <v>1</v>
      </c>
      <c r="J160" s="814"/>
      <c r="K160" s="784">
        <v>5</v>
      </c>
      <c r="L160" s="791">
        <v>1</v>
      </c>
      <c r="M160" s="784">
        <v>3</v>
      </c>
      <c r="N160" s="791">
        <v>1</v>
      </c>
      <c r="O160" s="784">
        <v>1</v>
      </c>
      <c r="P160" s="791">
        <v>4</v>
      </c>
      <c r="Q160" s="784"/>
      <c r="R160" s="791">
        <v>1</v>
      </c>
      <c r="S160" s="784">
        <v>2</v>
      </c>
      <c r="T160" s="791"/>
      <c r="U160" s="784"/>
      <c r="V160" s="791">
        <v>2</v>
      </c>
      <c r="W160" s="784">
        <v>4</v>
      </c>
      <c r="X160" s="791">
        <v>2</v>
      </c>
      <c r="Y160" s="784">
        <v>1</v>
      </c>
      <c r="Z160" s="791">
        <v>2</v>
      </c>
      <c r="AA160" s="784">
        <v>2</v>
      </c>
      <c r="AB160" s="814">
        <v>5</v>
      </c>
      <c r="AC160" s="784">
        <v>2</v>
      </c>
      <c r="AD160" s="814">
        <v>4</v>
      </c>
      <c r="AE160" s="784">
        <v>3</v>
      </c>
      <c r="AF160" s="791">
        <v>10</v>
      </c>
      <c r="AG160" s="784">
        <v>5</v>
      </c>
      <c r="AH160" s="791">
        <v>7</v>
      </c>
      <c r="AI160" s="784">
        <v>2</v>
      </c>
      <c r="AJ160" s="791">
        <v>2</v>
      </c>
      <c r="AK160" s="784">
        <v>3</v>
      </c>
      <c r="AL160" s="791">
        <v>4</v>
      </c>
      <c r="AM160" s="784">
        <v>1</v>
      </c>
      <c r="AN160" s="791">
        <v>1</v>
      </c>
      <c r="AO160" s="832"/>
      <c r="AP160" s="890">
        <v>6</v>
      </c>
      <c r="AQ160" s="785">
        <v>56</v>
      </c>
      <c r="AR160" s="792"/>
      <c r="AS160" s="814">
        <v>31</v>
      </c>
      <c r="AT160" s="1043"/>
      <c r="AU160" s="873"/>
      <c r="AV160" s="759"/>
      <c r="AW160" s="759"/>
      <c r="AX160" s="759"/>
      <c r="AY160" s="759"/>
      <c r="AZ160" s="759"/>
      <c r="BA160" s="759"/>
      <c r="BB160" s="759"/>
      <c r="BC160" s="759"/>
      <c r="BD160" s="759"/>
      <c r="BE160" s="759"/>
      <c r="BF160" s="759"/>
      <c r="BG160" s="759"/>
      <c r="BH160" s="759"/>
      <c r="BI160" s="759"/>
      <c r="BJ160" s="759"/>
      <c r="BK160" s="759"/>
      <c r="BL160" s="759"/>
      <c r="BM160" s="759"/>
      <c r="BN160" s="759"/>
      <c r="BO160" s="759"/>
      <c r="BP160" s="759"/>
      <c r="BQ160" s="759"/>
      <c r="BR160" s="759"/>
      <c r="BS160" s="759"/>
      <c r="BT160" s="759"/>
      <c r="BU160" s="759"/>
      <c r="BV160" s="759"/>
      <c r="BW160" s="759"/>
      <c r="BX160" s="759"/>
      <c r="BY160" s="759"/>
      <c r="BZ160" s="759"/>
      <c r="CA160" s="812" t="s">
        <v>208</v>
      </c>
      <c r="CB160" s="759"/>
      <c r="CC160" s="759"/>
      <c r="CD160" s="759"/>
      <c r="CE160" s="759"/>
      <c r="CF160" s="759"/>
      <c r="CG160" s="812">
        <v>0</v>
      </c>
      <c r="CH160" s="759"/>
      <c r="CI160" s="759"/>
      <c r="CJ160" s="759"/>
      <c r="CK160" s="759"/>
      <c r="CL160" s="759"/>
      <c r="CM160" s="759"/>
      <c r="CN160" s="759"/>
      <c r="CO160" s="759"/>
      <c r="CP160" s="759"/>
      <c r="CQ160" s="759"/>
      <c r="CR160" s="759"/>
      <c r="CS160" s="759"/>
      <c r="CT160" s="759"/>
      <c r="CU160" s="759"/>
      <c r="CV160" s="759"/>
      <c r="CW160" s="759"/>
      <c r="CX160" s="759"/>
    </row>
    <row r="161" spans="1:85" s="159" customFormat="1" ht="14.25" customHeight="1" x14ac:dyDescent="0.25">
      <c r="A161" s="1048" t="s">
        <v>173</v>
      </c>
      <c r="B161" s="951">
        <v>3</v>
      </c>
      <c r="C161" s="940">
        <v>1</v>
      </c>
      <c r="D161" s="834">
        <v>2</v>
      </c>
      <c r="E161" s="784"/>
      <c r="F161" s="814"/>
      <c r="G161" s="784"/>
      <c r="H161" s="814"/>
      <c r="I161" s="784"/>
      <c r="J161" s="814"/>
      <c r="K161" s="784"/>
      <c r="L161" s="791"/>
      <c r="M161" s="784"/>
      <c r="N161" s="791"/>
      <c r="O161" s="784"/>
      <c r="P161" s="791"/>
      <c r="Q161" s="784"/>
      <c r="R161" s="791"/>
      <c r="S161" s="784"/>
      <c r="T161" s="791"/>
      <c r="U161" s="784"/>
      <c r="V161" s="791"/>
      <c r="W161" s="784"/>
      <c r="X161" s="791"/>
      <c r="Y161" s="784"/>
      <c r="Z161" s="791"/>
      <c r="AA161" s="784"/>
      <c r="AB161" s="814"/>
      <c r="AC161" s="784"/>
      <c r="AD161" s="814"/>
      <c r="AE161" s="784">
        <v>1</v>
      </c>
      <c r="AF161" s="791"/>
      <c r="AG161" s="784"/>
      <c r="AH161" s="791"/>
      <c r="AI161" s="784"/>
      <c r="AJ161" s="791"/>
      <c r="AK161" s="784"/>
      <c r="AL161" s="791">
        <v>1</v>
      </c>
      <c r="AM161" s="784"/>
      <c r="AN161" s="791"/>
      <c r="AO161" s="832"/>
      <c r="AP161" s="890">
        <v>1</v>
      </c>
      <c r="AQ161" s="785">
        <v>3</v>
      </c>
      <c r="AR161" s="792"/>
      <c r="AS161" s="814"/>
      <c r="AT161" s="1043"/>
      <c r="AU161" s="873"/>
      <c r="AV161" s="759"/>
      <c r="AW161" s="759"/>
      <c r="AX161" s="759"/>
      <c r="AY161" s="759"/>
      <c r="AZ161" s="759"/>
      <c r="BA161" s="759"/>
      <c r="BB161" s="759"/>
      <c r="BC161" s="759"/>
      <c r="BD161" s="759"/>
      <c r="BE161" s="759"/>
      <c r="BF161" s="759"/>
      <c r="BG161" s="759"/>
      <c r="BH161" s="759"/>
      <c r="BI161" s="759"/>
      <c r="BJ161" s="759"/>
      <c r="BK161" s="759"/>
      <c r="BL161" s="759"/>
      <c r="BM161" s="759"/>
      <c r="BN161" s="759"/>
      <c r="BO161" s="759"/>
      <c r="BP161" s="759"/>
      <c r="BQ161" s="759"/>
      <c r="BR161" s="759"/>
      <c r="BS161" s="759"/>
      <c r="BT161" s="759"/>
      <c r="BU161" s="759"/>
      <c r="BV161" s="759"/>
      <c r="BW161" s="759"/>
      <c r="BX161" s="759"/>
      <c r="BY161" s="759"/>
      <c r="BZ161" s="759"/>
      <c r="CA161" s="812" t="s">
        <v>208</v>
      </c>
      <c r="CB161" s="759"/>
      <c r="CC161" s="759"/>
      <c r="CD161" s="759"/>
      <c r="CE161" s="759"/>
      <c r="CF161" s="759"/>
      <c r="CG161" s="812">
        <v>0</v>
      </c>
    </row>
    <row r="162" spans="1:85" s="159" customFormat="1" ht="15" x14ac:dyDescent="0.25">
      <c r="A162" s="1048" t="s">
        <v>174</v>
      </c>
      <c r="B162" s="951">
        <v>0</v>
      </c>
      <c r="C162" s="940">
        <v>0</v>
      </c>
      <c r="D162" s="834">
        <v>0</v>
      </c>
      <c r="E162" s="784"/>
      <c r="F162" s="814"/>
      <c r="G162" s="784"/>
      <c r="H162" s="814"/>
      <c r="I162" s="784"/>
      <c r="J162" s="814"/>
      <c r="K162" s="784"/>
      <c r="L162" s="791"/>
      <c r="M162" s="784"/>
      <c r="N162" s="791"/>
      <c r="O162" s="784"/>
      <c r="P162" s="791"/>
      <c r="Q162" s="784"/>
      <c r="R162" s="791"/>
      <c r="S162" s="784"/>
      <c r="T162" s="791"/>
      <c r="U162" s="784"/>
      <c r="V162" s="791"/>
      <c r="W162" s="784"/>
      <c r="X162" s="791"/>
      <c r="Y162" s="784"/>
      <c r="Z162" s="791"/>
      <c r="AA162" s="784"/>
      <c r="AB162" s="814"/>
      <c r="AC162" s="784"/>
      <c r="AD162" s="814"/>
      <c r="AE162" s="784"/>
      <c r="AF162" s="791"/>
      <c r="AG162" s="784"/>
      <c r="AH162" s="791"/>
      <c r="AI162" s="784"/>
      <c r="AJ162" s="791"/>
      <c r="AK162" s="784"/>
      <c r="AL162" s="791"/>
      <c r="AM162" s="784"/>
      <c r="AN162" s="791"/>
      <c r="AO162" s="832"/>
      <c r="AP162" s="890"/>
      <c r="AQ162" s="785"/>
      <c r="AR162" s="792"/>
      <c r="AS162" s="814"/>
      <c r="AT162" s="1043"/>
      <c r="AU162" s="873"/>
      <c r="AV162" s="759"/>
      <c r="AW162" s="759"/>
      <c r="AX162" s="759"/>
      <c r="AY162" s="759"/>
      <c r="AZ162" s="759"/>
      <c r="BA162" s="759"/>
      <c r="BB162" s="759"/>
      <c r="BC162" s="759"/>
      <c r="BD162" s="759"/>
      <c r="BE162" s="759"/>
      <c r="BF162" s="759"/>
      <c r="BG162" s="759"/>
      <c r="BH162" s="759"/>
      <c r="BI162" s="759"/>
      <c r="BJ162" s="759"/>
      <c r="BK162" s="759"/>
      <c r="BL162" s="759"/>
      <c r="BM162" s="759"/>
      <c r="BN162" s="759"/>
      <c r="BO162" s="759"/>
      <c r="BP162" s="759"/>
      <c r="BQ162" s="759"/>
      <c r="BR162" s="759"/>
      <c r="BS162" s="759"/>
      <c r="BT162" s="759"/>
      <c r="BU162" s="759"/>
      <c r="BV162" s="759"/>
      <c r="BW162" s="759"/>
      <c r="BX162" s="759"/>
      <c r="BY162" s="759"/>
      <c r="BZ162" s="759"/>
      <c r="CA162" s="812" t="s">
        <v>208</v>
      </c>
      <c r="CB162" s="759"/>
      <c r="CC162" s="759"/>
      <c r="CD162" s="759"/>
      <c r="CE162" s="759"/>
      <c r="CF162" s="759"/>
      <c r="CG162" s="812">
        <v>0</v>
      </c>
    </row>
    <row r="163" spans="1:85" s="159" customFormat="1" ht="15.75" customHeight="1" x14ac:dyDescent="0.25">
      <c r="A163" s="1048" t="s">
        <v>175</v>
      </c>
      <c r="B163" s="951">
        <v>0</v>
      </c>
      <c r="C163" s="940">
        <v>0</v>
      </c>
      <c r="D163" s="834">
        <v>0</v>
      </c>
      <c r="E163" s="784"/>
      <c r="F163" s="814"/>
      <c r="G163" s="784"/>
      <c r="H163" s="814"/>
      <c r="I163" s="784"/>
      <c r="J163" s="814"/>
      <c r="K163" s="784"/>
      <c r="L163" s="791"/>
      <c r="M163" s="784"/>
      <c r="N163" s="791"/>
      <c r="O163" s="784"/>
      <c r="P163" s="791"/>
      <c r="Q163" s="784"/>
      <c r="R163" s="791"/>
      <c r="S163" s="784"/>
      <c r="T163" s="791"/>
      <c r="U163" s="784"/>
      <c r="V163" s="791"/>
      <c r="W163" s="784"/>
      <c r="X163" s="791"/>
      <c r="Y163" s="784"/>
      <c r="Z163" s="791"/>
      <c r="AA163" s="784"/>
      <c r="AB163" s="814"/>
      <c r="AC163" s="784"/>
      <c r="AD163" s="814"/>
      <c r="AE163" s="784"/>
      <c r="AF163" s="791"/>
      <c r="AG163" s="784"/>
      <c r="AH163" s="791"/>
      <c r="AI163" s="784"/>
      <c r="AJ163" s="791"/>
      <c r="AK163" s="784"/>
      <c r="AL163" s="791"/>
      <c r="AM163" s="784"/>
      <c r="AN163" s="791"/>
      <c r="AO163" s="832"/>
      <c r="AP163" s="890"/>
      <c r="AQ163" s="785"/>
      <c r="AR163" s="792"/>
      <c r="AS163" s="814"/>
      <c r="AT163" s="1043"/>
      <c r="AU163" s="873"/>
      <c r="AV163" s="759"/>
      <c r="AW163" s="759"/>
      <c r="AX163" s="759"/>
      <c r="AY163" s="759"/>
      <c r="AZ163" s="759"/>
      <c r="BA163" s="759"/>
      <c r="BB163" s="759"/>
      <c r="BC163" s="759"/>
      <c r="BD163" s="759"/>
      <c r="BE163" s="759"/>
      <c r="BF163" s="759"/>
      <c r="BG163" s="759"/>
      <c r="BH163" s="759"/>
      <c r="BI163" s="759"/>
      <c r="BJ163" s="759"/>
      <c r="BK163" s="759"/>
      <c r="BL163" s="759"/>
      <c r="BM163" s="759"/>
      <c r="BN163" s="759"/>
      <c r="BO163" s="759"/>
      <c r="BP163" s="759"/>
      <c r="BQ163" s="759"/>
      <c r="BR163" s="759"/>
      <c r="BS163" s="759"/>
      <c r="BT163" s="759"/>
      <c r="BU163" s="759"/>
      <c r="BV163" s="759"/>
      <c r="BW163" s="759"/>
      <c r="BX163" s="759"/>
      <c r="BY163" s="759"/>
      <c r="BZ163" s="759"/>
      <c r="CA163" s="812" t="s">
        <v>208</v>
      </c>
      <c r="CB163" s="759"/>
      <c r="CC163" s="759"/>
      <c r="CD163" s="759"/>
      <c r="CE163" s="759"/>
      <c r="CF163" s="759"/>
      <c r="CG163" s="812">
        <v>0</v>
      </c>
    </row>
    <row r="164" spans="1:85" s="159" customFormat="1" ht="15.75" customHeight="1" x14ac:dyDescent="0.25">
      <c r="A164" s="1048" t="s">
        <v>176</v>
      </c>
      <c r="B164" s="951">
        <v>83</v>
      </c>
      <c r="C164" s="940">
        <v>38</v>
      </c>
      <c r="D164" s="834">
        <v>45</v>
      </c>
      <c r="E164" s="784">
        <v>5</v>
      </c>
      <c r="F164" s="814">
        <v>1</v>
      </c>
      <c r="G164" s="784">
        <v>1</v>
      </c>
      <c r="H164" s="814">
        <v>2</v>
      </c>
      <c r="I164" s="784">
        <v>2</v>
      </c>
      <c r="J164" s="814">
        <v>1</v>
      </c>
      <c r="K164" s="784"/>
      <c r="L164" s="791">
        <v>1</v>
      </c>
      <c r="M164" s="784"/>
      <c r="N164" s="791"/>
      <c r="O164" s="784"/>
      <c r="P164" s="791">
        <v>1</v>
      </c>
      <c r="Q164" s="784">
        <v>1</v>
      </c>
      <c r="R164" s="791"/>
      <c r="S164" s="784">
        <v>2</v>
      </c>
      <c r="T164" s="791"/>
      <c r="U164" s="784"/>
      <c r="V164" s="791">
        <v>1</v>
      </c>
      <c r="W164" s="784"/>
      <c r="X164" s="791"/>
      <c r="Y164" s="784"/>
      <c r="Z164" s="791"/>
      <c r="AA164" s="784"/>
      <c r="AB164" s="814"/>
      <c r="AC164" s="784">
        <v>1</v>
      </c>
      <c r="AD164" s="814"/>
      <c r="AE164" s="784">
        <v>2</v>
      </c>
      <c r="AF164" s="791"/>
      <c r="AG164" s="784">
        <v>1</v>
      </c>
      <c r="AH164" s="791">
        <v>2</v>
      </c>
      <c r="AI164" s="784">
        <v>4</v>
      </c>
      <c r="AJ164" s="791">
        <v>5</v>
      </c>
      <c r="AK164" s="784">
        <v>6</v>
      </c>
      <c r="AL164" s="791">
        <v>3</v>
      </c>
      <c r="AM164" s="784">
        <v>5</v>
      </c>
      <c r="AN164" s="791">
        <v>8</v>
      </c>
      <c r="AO164" s="832">
        <v>8</v>
      </c>
      <c r="AP164" s="890">
        <v>20</v>
      </c>
      <c r="AQ164" s="785">
        <v>4</v>
      </c>
      <c r="AR164" s="792">
        <v>10</v>
      </c>
      <c r="AS164" s="814">
        <v>69</v>
      </c>
      <c r="AT164" s="1043"/>
      <c r="AU164" s="873"/>
      <c r="AV164" s="759"/>
      <c r="AW164" s="759"/>
      <c r="AX164" s="759"/>
      <c r="AY164" s="759"/>
      <c r="AZ164" s="759"/>
      <c r="BA164" s="759"/>
      <c r="BB164" s="759"/>
      <c r="BC164" s="759"/>
      <c r="BD164" s="759"/>
      <c r="BE164" s="759"/>
      <c r="BF164" s="759"/>
      <c r="BG164" s="759"/>
      <c r="BH164" s="759"/>
      <c r="BI164" s="759"/>
      <c r="BJ164" s="759"/>
      <c r="BK164" s="759"/>
      <c r="BL164" s="759"/>
      <c r="BM164" s="759"/>
      <c r="BN164" s="759"/>
      <c r="BO164" s="759"/>
      <c r="BP164" s="759"/>
      <c r="BQ164" s="759"/>
      <c r="BR164" s="759"/>
      <c r="BS164" s="759"/>
      <c r="BT164" s="759"/>
      <c r="BU164" s="759"/>
      <c r="BV164" s="759"/>
      <c r="BW164" s="759"/>
      <c r="BX164" s="759"/>
      <c r="BY164" s="759"/>
      <c r="BZ164" s="759"/>
      <c r="CA164" s="812" t="s">
        <v>208</v>
      </c>
      <c r="CB164" s="759"/>
      <c r="CC164" s="759"/>
      <c r="CD164" s="759"/>
      <c r="CE164" s="759"/>
      <c r="CF164" s="759"/>
      <c r="CG164" s="812">
        <v>0</v>
      </c>
    </row>
    <row r="165" spans="1:85" s="159" customFormat="1" ht="15.75" customHeight="1" x14ac:dyDescent="0.25">
      <c r="A165" s="1048" t="s">
        <v>177</v>
      </c>
      <c r="B165" s="951">
        <v>0</v>
      </c>
      <c r="C165" s="940">
        <v>0</v>
      </c>
      <c r="D165" s="834">
        <v>0</v>
      </c>
      <c r="E165" s="784"/>
      <c r="F165" s="814"/>
      <c r="G165" s="784"/>
      <c r="H165" s="814"/>
      <c r="I165" s="784"/>
      <c r="J165" s="814"/>
      <c r="K165" s="784"/>
      <c r="L165" s="791"/>
      <c r="M165" s="784"/>
      <c r="N165" s="791"/>
      <c r="O165" s="784"/>
      <c r="P165" s="791"/>
      <c r="Q165" s="784"/>
      <c r="R165" s="791"/>
      <c r="S165" s="784"/>
      <c r="T165" s="791"/>
      <c r="U165" s="784"/>
      <c r="V165" s="791"/>
      <c r="W165" s="784"/>
      <c r="X165" s="791"/>
      <c r="Y165" s="784"/>
      <c r="Z165" s="791"/>
      <c r="AA165" s="784"/>
      <c r="AB165" s="814"/>
      <c r="AC165" s="784"/>
      <c r="AD165" s="814"/>
      <c r="AE165" s="784"/>
      <c r="AF165" s="791"/>
      <c r="AG165" s="784"/>
      <c r="AH165" s="791"/>
      <c r="AI165" s="784"/>
      <c r="AJ165" s="791"/>
      <c r="AK165" s="784"/>
      <c r="AL165" s="791"/>
      <c r="AM165" s="784"/>
      <c r="AN165" s="791"/>
      <c r="AO165" s="832"/>
      <c r="AP165" s="890"/>
      <c r="AQ165" s="785"/>
      <c r="AR165" s="792"/>
      <c r="AS165" s="814"/>
      <c r="AT165" s="1043"/>
      <c r="AU165" s="873"/>
      <c r="AV165" s="759"/>
      <c r="AW165" s="759"/>
      <c r="AX165" s="759"/>
      <c r="AY165" s="759"/>
      <c r="AZ165" s="759"/>
      <c r="BA165" s="759"/>
      <c r="BB165" s="759"/>
      <c r="BC165" s="759"/>
      <c r="BD165" s="759"/>
      <c r="BE165" s="759"/>
      <c r="BF165" s="759"/>
      <c r="BG165" s="759"/>
      <c r="BH165" s="759"/>
      <c r="BI165" s="759"/>
      <c r="BJ165" s="759"/>
      <c r="BK165" s="759"/>
      <c r="BL165" s="759"/>
      <c r="BM165" s="759"/>
      <c r="BN165" s="759"/>
      <c r="BO165" s="759"/>
      <c r="BP165" s="759"/>
      <c r="BQ165" s="759"/>
      <c r="BR165" s="759"/>
      <c r="BS165" s="759"/>
      <c r="BT165" s="759"/>
      <c r="BU165" s="759"/>
      <c r="BV165" s="759"/>
      <c r="BW165" s="759"/>
      <c r="BX165" s="759"/>
      <c r="BY165" s="759"/>
      <c r="BZ165" s="759"/>
      <c r="CA165" s="812" t="s">
        <v>208</v>
      </c>
      <c r="CB165" s="759"/>
      <c r="CC165" s="759"/>
      <c r="CD165" s="759"/>
      <c r="CE165" s="759"/>
      <c r="CF165" s="759"/>
      <c r="CG165" s="812">
        <v>0</v>
      </c>
    </row>
    <row r="166" spans="1:85" s="159" customFormat="1" ht="15.75" customHeight="1" x14ac:dyDescent="0.25">
      <c r="A166" s="1048" t="s">
        <v>178</v>
      </c>
      <c r="B166" s="951">
        <v>0</v>
      </c>
      <c r="C166" s="940">
        <v>0</v>
      </c>
      <c r="D166" s="834">
        <v>0</v>
      </c>
      <c r="E166" s="784"/>
      <c r="F166" s="814"/>
      <c r="G166" s="784"/>
      <c r="H166" s="814"/>
      <c r="I166" s="784"/>
      <c r="J166" s="814"/>
      <c r="K166" s="784"/>
      <c r="L166" s="791"/>
      <c r="M166" s="784"/>
      <c r="N166" s="791"/>
      <c r="O166" s="784"/>
      <c r="P166" s="791"/>
      <c r="Q166" s="784"/>
      <c r="R166" s="791"/>
      <c r="S166" s="784"/>
      <c r="T166" s="791"/>
      <c r="U166" s="784"/>
      <c r="V166" s="791"/>
      <c r="W166" s="784"/>
      <c r="X166" s="791"/>
      <c r="Y166" s="784"/>
      <c r="Z166" s="791"/>
      <c r="AA166" s="784"/>
      <c r="AB166" s="814"/>
      <c r="AC166" s="784"/>
      <c r="AD166" s="814"/>
      <c r="AE166" s="784"/>
      <c r="AF166" s="791"/>
      <c r="AG166" s="784"/>
      <c r="AH166" s="791"/>
      <c r="AI166" s="784"/>
      <c r="AJ166" s="791"/>
      <c r="AK166" s="784"/>
      <c r="AL166" s="791"/>
      <c r="AM166" s="784"/>
      <c r="AN166" s="791"/>
      <c r="AO166" s="832"/>
      <c r="AP166" s="890"/>
      <c r="AQ166" s="785"/>
      <c r="AR166" s="792"/>
      <c r="AS166" s="814"/>
      <c r="AT166" s="817"/>
      <c r="AU166" s="759"/>
      <c r="AV166" s="759"/>
      <c r="AW166" s="759"/>
      <c r="AX166" s="759"/>
      <c r="AY166" s="759"/>
      <c r="AZ166" s="759"/>
      <c r="BA166" s="759"/>
      <c r="BB166" s="759"/>
      <c r="BC166" s="759"/>
      <c r="BD166" s="759"/>
      <c r="BE166" s="759"/>
      <c r="BF166" s="759"/>
      <c r="BG166" s="759"/>
      <c r="BH166" s="759"/>
      <c r="BI166" s="759"/>
      <c r="BJ166" s="759"/>
      <c r="BK166" s="759"/>
      <c r="BL166" s="759"/>
      <c r="BM166" s="759"/>
      <c r="BN166" s="759"/>
      <c r="BO166" s="759"/>
      <c r="BP166" s="759"/>
      <c r="BQ166" s="759"/>
      <c r="BR166" s="759"/>
      <c r="BS166" s="759"/>
      <c r="BT166" s="759"/>
      <c r="BU166" s="759"/>
      <c r="BV166" s="759"/>
      <c r="BW166" s="759"/>
      <c r="BX166" s="759"/>
      <c r="BY166" s="759"/>
      <c r="BZ166" s="759"/>
      <c r="CA166" s="812" t="s">
        <v>208</v>
      </c>
      <c r="CB166" s="759"/>
      <c r="CC166" s="759"/>
      <c r="CD166" s="759"/>
      <c r="CE166" s="759"/>
      <c r="CF166" s="759"/>
      <c r="CG166" s="812">
        <v>0</v>
      </c>
    </row>
    <row r="167" spans="1:85" s="159" customFormat="1" ht="15.75" customHeight="1" x14ac:dyDescent="0.25">
      <c r="A167" s="1048" t="s">
        <v>179</v>
      </c>
      <c r="B167" s="951">
        <v>4</v>
      </c>
      <c r="C167" s="940">
        <v>1</v>
      </c>
      <c r="D167" s="834">
        <v>3</v>
      </c>
      <c r="E167" s="784"/>
      <c r="F167" s="814"/>
      <c r="G167" s="784"/>
      <c r="H167" s="814"/>
      <c r="I167" s="784"/>
      <c r="J167" s="814"/>
      <c r="K167" s="784"/>
      <c r="L167" s="791"/>
      <c r="M167" s="784"/>
      <c r="N167" s="791"/>
      <c r="O167" s="784"/>
      <c r="P167" s="791"/>
      <c r="Q167" s="784"/>
      <c r="R167" s="791"/>
      <c r="S167" s="784"/>
      <c r="T167" s="791"/>
      <c r="U167" s="784"/>
      <c r="V167" s="791"/>
      <c r="W167" s="784"/>
      <c r="X167" s="791"/>
      <c r="Y167" s="784"/>
      <c r="Z167" s="791"/>
      <c r="AA167" s="784"/>
      <c r="AB167" s="814"/>
      <c r="AC167" s="784"/>
      <c r="AD167" s="814"/>
      <c r="AE167" s="784"/>
      <c r="AF167" s="791"/>
      <c r="AG167" s="784"/>
      <c r="AH167" s="791"/>
      <c r="AI167" s="784"/>
      <c r="AJ167" s="791">
        <v>1</v>
      </c>
      <c r="AK167" s="784"/>
      <c r="AL167" s="791">
        <v>1</v>
      </c>
      <c r="AM167" s="784">
        <v>1</v>
      </c>
      <c r="AN167" s="791">
        <v>1</v>
      </c>
      <c r="AO167" s="832"/>
      <c r="AP167" s="890"/>
      <c r="AQ167" s="785">
        <v>4</v>
      </c>
      <c r="AR167" s="792"/>
      <c r="AS167" s="814"/>
      <c r="AT167" s="817"/>
      <c r="AU167" s="759"/>
      <c r="AV167" s="759"/>
      <c r="AW167" s="759"/>
      <c r="AX167" s="759"/>
      <c r="AY167" s="759"/>
      <c r="AZ167" s="759"/>
      <c r="BA167" s="759"/>
      <c r="BB167" s="759"/>
      <c r="BC167" s="759"/>
      <c r="BD167" s="759"/>
      <c r="BE167" s="759"/>
      <c r="BF167" s="759"/>
      <c r="BG167" s="759"/>
      <c r="BH167" s="759"/>
      <c r="BI167" s="759"/>
      <c r="BJ167" s="759"/>
      <c r="BK167" s="759"/>
      <c r="BL167" s="759"/>
      <c r="BM167" s="759"/>
      <c r="BN167" s="759"/>
      <c r="BO167" s="759"/>
      <c r="BP167" s="759"/>
      <c r="BQ167" s="759"/>
      <c r="BR167" s="759"/>
      <c r="BS167" s="759"/>
      <c r="BT167" s="759"/>
      <c r="BU167" s="759"/>
      <c r="BV167" s="759"/>
      <c r="BW167" s="759"/>
      <c r="BX167" s="759"/>
      <c r="BY167" s="759"/>
      <c r="BZ167" s="759"/>
      <c r="CA167" s="812" t="s">
        <v>208</v>
      </c>
      <c r="CB167" s="759"/>
      <c r="CC167" s="759"/>
      <c r="CD167" s="759"/>
      <c r="CE167" s="759"/>
      <c r="CF167" s="759"/>
      <c r="CG167" s="812">
        <v>0</v>
      </c>
    </row>
    <row r="168" spans="1:85" s="52" customFormat="1" ht="40.5" customHeight="1" x14ac:dyDescent="0.25">
      <c r="A168" s="1049" t="s">
        <v>13</v>
      </c>
      <c r="B168" s="1050">
        <v>44</v>
      </c>
      <c r="C168" s="1051">
        <v>15</v>
      </c>
      <c r="D168" s="838">
        <v>29</v>
      </c>
      <c r="E168" s="802"/>
      <c r="F168" s="845"/>
      <c r="G168" s="802"/>
      <c r="H168" s="803"/>
      <c r="I168" s="802">
        <v>1</v>
      </c>
      <c r="J168" s="803"/>
      <c r="K168" s="802"/>
      <c r="L168" s="803"/>
      <c r="M168" s="802"/>
      <c r="N168" s="803"/>
      <c r="O168" s="802"/>
      <c r="P168" s="803">
        <v>1</v>
      </c>
      <c r="Q168" s="802"/>
      <c r="R168" s="803"/>
      <c r="S168" s="802"/>
      <c r="T168" s="803"/>
      <c r="U168" s="802"/>
      <c r="V168" s="803">
        <v>1</v>
      </c>
      <c r="W168" s="802">
        <v>1</v>
      </c>
      <c r="X168" s="803"/>
      <c r="Y168" s="802"/>
      <c r="Z168" s="803"/>
      <c r="AA168" s="802"/>
      <c r="AB168" s="803">
        <v>2</v>
      </c>
      <c r="AC168" s="802">
        <v>1</v>
      </c>
      <c r="AD168" s="803">
        <v>3</v>
      </c>
      <c r="AE168" s="802">
        <v>1</v>
      </c>
      <c r="AF168" s="803">
        <v>4</v>
      </c>
      <c r="AG168" s="802">
        <v>1</v>
      </c>
      <c r="AH168" s="803">
        <v>1</v>
      </c>
      <c r="AI168" s="802">
        <v>2</v>
      </c>
      <c r="AJ168" s="803">
        <v>4</v>
      </c>
      <c r="AK168" s="802">
        <v>3</v>
      </c>
      <c r="AL168" s="803"/>
      <c r="AM168" s="802">
        <v>2</v>
      </c>
      <c r="AN168" s="803">
        <v>4</v>
      </c>
      <c r="AO168" s="839">
        <v>3</v>
      </c>
      <c r="AP168" s="969">
        <v>9</v>
      </c>
      <c r="AQ168" s="786">
        <v>11</v>
      </c>
      <c r="AR168" s="771"/>
      <c r="AS168" s="845">
        <v>33</v>
      </c>
      <c r="AT168" s="817"/>
      <c r="AU168" s="759"/>
      <c r="AV168" s="759"/>
      <c r="AW168" s="759"/>
      <c r="AX168" s="759"/>
      <c r="AY168" s="759"/>
      <c r="AZ168" s="759"/>
      <c r="BA168" s="759"/>
      <c r="BB168" s="759"/>
      <c r="BC168" s="759"/>
      <c r="BD168" s="759"/>
      <c r="BE168" s="759"/>
      <c r="BF168" s="759"/>
      <c r="BG168" s="759"/>
      <c r="BH168" s="759"/>
      <c r="BI168" s="759"/>
      <c r="BJ168" s="759"/>
      <c r="BK168" s="759"/>
      <c r="BL168" s="759"/>
      <c r="BM168" s="759"/>
      <c r="BN168" s="759"/>
      <c r="BO168" s="759"/>
      <c r="BP168" s="759"/>
      <c r="BQ168" s="759"/>
      <c r="BR168" s="759"/>
      <c r="BS168" s="759"/>
      <c r="BT168" s="759"/>
      <c r="BU168" s="759"/>
      <c r="BV168" s="759"/>
      <c r="BW168" s="759"/>
      <c r="BX168" s="759"/>
      <c r="BY168" s="759"/>
      <c r="BZ168" s="759"/>
      <c r="CA168" s="812" t="s">
        <v>208</v>
      </c>
      <c r="CB168" s="759"/>
      <c r="CC168" s="759"/>
      <c r="CD168" s="759"/>
      <c r="CE168" s="759"/>
      <c r="CF168" s="759"/>
      <c r="CG168" s="812">
        <v>0</v>
      </c>
    </row>
    <row r="169" spans="1:85" s="1" customFormat="1" ht="14.25" customHeight="1" x14ac:dyDescent="0.25">
      <c r="A169" s="881" t="s">
        <v>98</v>
      </c>
      <c r="B169" s="988">
        <v>169</v>
      </c>
      <c r="C169" s="945">
        <v>68</v>
      </c>
      <c r="D169" s="822">
        <v>101</v>
      </c>
      <c r="E169" s="1052">
        <v>3</v>
      </c>
      <c r="F169" s="1053">
        <v>0</v>
      </c>
      <c r="G169" s="1053">
        <v>1</v>
      </c>
      <c r="H169" s="816">
        <v>0</v>
      </c>
      <c r="I169" s="805">
        <v>2</v>
      </c>
      <c r="J169" s="816">
        <v>1</v>
      </c>
      <c r="K169" s="805">
        <v>2</v>
      </c>
      <c r="L169" s="816">
        <v>2</v>
      </c>
      <c r="M169" s="805">
        <v>1</v>
      </c>
      <c r="N169" s="816">
        <v>4</v>
      </c>
      <c r="O169" s="805">
        <v>1</v>
      </c>
      <c r="P169" s="816">
        <v>4</v>
      </c>
      <c r="Q169" s="805">
        <v>0</v>
      </c>
      <c r="R169" s="816">
        <v>2</v>
      </c>
      <c r="S169" s="805">
        <v>4</v>
      </c>
      <c r="T169" s="816">
        <v>0</v>
      </c>
      <c r="U169" s="805">
        <v>1</v>
      </c>
      <c r="V169" s="816">
        <v>1</v>
      </c>
      <c r="W169" s="805">
        <v>2</v>
      </c>
      <c r="X169" s="816">
        <v>2</v>
      </c>
      <c r="Y169" s="805">
        <v>1</v>
      </c>
      <c r="Z169" s="816">
        <v>6</v>
      </c>
      <c r="AA169" s="805">
        <v>2</v>
      </c>
      <c r="AB169" s="816">
        <v>4</v>
      </c>
      <c r="AC169" s="805">
        <v>2</v>
      </c>
      <c r="AD169" s="816">
        <v>8</v>
      </c>
      <c r="AE169" s="805">
        <v>6</v>
      </c>
      <c r="AF169" s="816">
        <v>13</v>
      </c>
      <c r="AG169" s="805">
        <v>8</v>
      </c>
      <c r="AH169" s="816">
        <v>6</v>
      </c>
      <c r="AI169" s="805">
        <v>2</v>
      </c>
      <c r="AJ169" s="816">
        <v>12</v>
      </c>
      <c r="AK169" s="805">
        <v>15</v>
      </c>
      <c r="AL169" s="816">
        <v>6</v>
      </c>
      <c r="AM169" s="805">
        <v>9</v>
      </c>
      <c r="AN169" s="816">
        <v>7</v>
      </c>
      <c r="AO169" s="804">
        <v>6</v>
      </c>
      <c r="AP169" s="942">
        <v>23</v>
      </c>
      <c r="AQ169" s="808">
        <v>83</v>
      </c>
      <c r="AR169" s="807">
        <v>3</v>
      </c>
      <c r="AS169" s="806">
        <v>84</v>
      </c>
      <c r="AT169" s="817"/>
      <c r="AU169" s="759"/>
      <c r="AV169" s="759"/>
      <c r="AW169" s="759"/>
      <c r="AX169" s="759"/>
      <c r="AY169" s="759"/>
      <c r="AZ169" s="759"/>
      <c r="BA169" s="759"/>
      <c r="BB169" s="759"/>
      <c r="BC169" s="759"/>
      <c r="BD169" s="759"/>
      <c r="BE169" s="759"/>
      <c r="BF169" s="759"/>
      <c r="BG169" s="759"/>
      <c r="BH169" s="759"/>
      <c r="BI169" s="759"/>
      <c r="BJ169" s="759"/>
      <c r="BK169" s="759"/>
      <c r="BL169" s="759"/>
      <c r="BM169" s="759"/>
      <c r="BN169" s="759"/>
      <c r="BO169" s="759"/>
      <c r="BP169" s="759"/>
      <c r="BQ169" s="759"/>
      <c r="BR169" s="759"/>
      <c r="BS169" s="759"/>
      <c r="BT169" s="759"/>
      <c r="BU169" s="759"/>
      <c r="BV169" s="759"/>
      <c r="BW169" s="759"/>
      <c r="BX169" s="759"/>
      <c r="BY169" s="759"/>
      <c r="BZ169" s="759"/>
      <c r="CA169" s="759"/>
      <c r="CB169" s="759"/>
      <c r="CC169" s="759"/>
      <c r="CD169" s="759"/>
      <c r="CE169" s="759"/>
      <c r="CF169" s="759"/>
      <c r="CG169" s="759"/>
    </row>
    <row r="170" spans="1:85" s="1" customFormat="1" ht="30" customHeight="1" x14ac:dyDescent="0.25">
      <c r="A170" s="843" t="s">
        <v>38</v>
      </c>
      <c r="B170" s="1054">
        <v>160</v>
      </c>
      <c r="C170" s="1054">
        <v>63</v>
      </c>
      <c r="D170" s="1055">
        <v>97</v>
      </c>
      <c r="E170" s="866">
        <v>3</v>
      </c>
      <c r="F170" s="797"/>
      <c r="G170" s="866">
        <v>1</v>
      </c>
      <c r="H170" s="867"/>
      <c r="I170" s="866">
        <v>2</v>
      </c>
      <c r="J170" s="867">
        <v>1</v>
      </c>
      <c r="K170" s="866">
        <v>2</v>
      </c>
      <c r="L170" s="867">
        <v>2</v>
      </c>
      <c r="M170" s="866">
        <v>1</v>
      </c>
      <c r="N170" s="867">
        <v>4</v>
      </c>
      <c r="O170" s="866">
        <v>1</v>
      </c>
      <c r="P170" s="867">
        <v>4</v>
      </c>
      <c r="Q170" s="866"/>
      <c r="R170" s="867">
        <v>2</v>
      </c>
      <c r="S170" s="866">
        <v>4</v>
      </c>
      <c r="T170" s="867"/>
      <c r="U170" s="866">
        <v>1</v>
      </c>
      <c r="V170" s="867">
        <v>1</v>
      </c>
      <c r="W170" s="866">
        <v>2</v>
      </c>
      <c r="X170" s="867">
        <v>2</v>
      </c>
      <c r="Y170" s="866">
        <v>1</v>
      </c>
      <c r="Z170" s="867">
        <v>6</v>
      </c>
      <c r="AA170" s="866">
        <v>2</v>
      </c>
      <c r="AB170" s="867">
        <v>4</v>
      </c>
      <c r="AC170" s="866">
        <v>2</v>
      </c>
      <c r="AD170" s="867">
        <v>8</v>
      </c>
      <c r="AE170" s="866">
        <v>6</v>
      </c>
      <c r="AF170" s="867">
        <v>12</v>
      </c>
      <c r="AG170" s="866">
        <v>8</v>
      </c>
      <c r="AH170" s="867">
        <v>6</v>
      </c>
      <c r="AI170" s="866">
        <v>1</v>
      </c>
      <c r="AJ170" s="867">
        <v>12</v>
      </c>
      <c r="AK170" s="866">
        <v>13</v>
      </c>
      <c r="AL170" s="867">
        <v>6</v>
      </c>
      <c r="AM170" s="866">
        <v>9</v>
      </c>
      <c r="AN170" s="867">
        <v>6</v>
      </c>
      <c r="AO170" s="899">
        <v>4</v>
      </c>
      <c r="AP170" s="944">
        <v>21</v>
      </c>
      <c r="AQ170" s="923">
        <v>83</v>
      </c>
      <c r="AR170" s="867">
        <v>3</v>
      </c>
      <c r="AS170" s="867">
        <v>75</v>
      </c>
      <c r="AT170" s="817"/>
      <c r="AU170" s="759"/>
      <c r="AV170" s="759"/>
      <c r="AW170" s="759"/>
      <c r="AX170" s="759"/>
      <c r="AY170" s="759"/>
      <c r="AZ170" s="759"/>
      <c r="BA170" s="759"/>
      <c r="BB170" s="759"/>
      <c r="BC170" s="759"/>
      <c r="BD170" s="759"/>
      <c r="BE170" s="759"/>
      <c r="BF170" s="759"/>
      <c r="BG170" s="759"/>
      <c r="BH170" s="759"/>
      <c r="BI170" s="759"/>
      <c r="BJ170" s="759"/>
      <c r="BK170" s="759"/>
      <c r="BL170" s="759"/>
      <c r="BM170" s="759"/>
      <c r="BN170" s="759"/>
      <c r="BO170" s="759"/>
      <c r="BP170" s="759"/>
      <c r="BQ170" s="759"/>
      <c r="BR170" s="759"/>
      <c r="BS170" s="759"/>
      <c r="BT170" s="759"/>
      <c r="BU170" s="759"/>
      <c r="BV170" s="759"/>
      <c r="BW170" s="759"/>
      <c r="BX170" s="759"/>
      <c r="BY170" s="759"/>
      <c r="BZ170" s="759"/>
      <c r="CA170" s="759"/>
      <c r="CB170" s="759"/>
      <c r="CC170" s="759"/>
      <c r="CD170" s="759"/>
      <c r="CE170" s="759"/>
      <c r="CF170" s="759"/>
      <c r="CG170" s="759"/>
    </row>
    <row r="171" spans="1:85" s="1" customFormat="1" ht="15.75" customHeight="1" x14ac:dyDescent="0.25">
      <c r="A171" s="878" t="s">
        <v>39</v>
      </c>
      <c r="B171" s="940">
        <v>0</v>
      </c>
      <c r="C171" s="940">
        <v>0</v>
      </c>
      <c r="D171" s="834">
        <v>0</v>
      </c>
      <c r="E171" s="802"/>
      <c r="F171" s="791"/>
      <c r="G171" s="784"/>
      <c r="H171" s="852"/>
      <c r="I171" s="784"/>
      <c r="J171" s="791"/>
      <c r="K171" s="784"/>
      <c r="L171" s="791"/>
      <c r="M171" s="784"/>
      <c r="N171" s="791"/>
      <c r="O171" s="784"/>
      <c r="P171" s="791"/>
      <c r="Q171" s="784"/>
      <c r="R171" s="791"/>
      <c r="S171" s="784"/>
      <c r="T171" s="791"/>
      <c r="U171" s="784"/>
      <c r="V171" s="791"/>
      <c r="W171" s="784"/>
      <c r="X171" s="791"/>
      <c r="Y171" s="784"/>
      <c r="Z171" s="791"/>
      <c r="AA171" s="784"/>
      <c r="AB171" s="791"/>
      <c r="AC171" s="784"/>
      <c r="AD171" s="791"/>
      <c r="AE171" s="784"/>
      <c r="AF171" s="791"/>
      <c r="AG171" s="784"/>
      <c r="AH171" s="791"/>
      <c r="AI171" s="784"/>
      <c r="AJ171" s="791"/>
      <c r="AK171" s="784"/>
      <c r="AL171" s="791"/>
      <c r="AM171" s="784"/>
      <c r="AN171" s="791"/>
      <c r="AO171" s="832"/>
      <c r="AP171" s="890"/>
      <c r="AQ171" s="814"/>
      <c r="AR171" s="791"/>
      <c r="AS171" s="852"/>
      <c r="AT171" s="1056"/>
      <c r="AU171" s="759"/>
      <c r="AV171" s="759"/>
      <c r="AW171" s="759"/>
      <c r="AX171" s="759"/>
      <c r="AY171" s="759"/>
      <c r="AZ171" s="759"/>
      <c r="BA171" s="759"/>
      <c r="BB171" s="759"/>
      <c r="BC171" s="759"/>
      <c r="BD171" s="759"/>
      <c r="BE171" s="759"/>
      <c r="BF171" s="759"/>
      <c r="BG171" s="759"/>
      <c r="BH171" s="759"/>
      <c r="BI171" s="759"/>
      <c r="BJ171" s="759"/>
      <c r="BK171" s="759"/>
      <c r="BL171" s="759"/>
      <c r="BM171" s="759"/>
      <c r="BN171" s="759"/>
      <c r="BO171" s="759"/>
      <c r="BP171" s="759"/>
      <c r="BQ171" s="759"/>
      <c r="BR171" s="759"/>
      <c r="BS171" s="759"/>
      <c r="BT171" s="759"/>
      <c r="BU171" s="759"/>
      <c r="BV171" s="759"/>
      <c r="BW171" s="759"/>
      <c r="BX171" s="759"/>
      <c r="BY171" s="759"/>
      <c r="BZ171" s="759"/>
      <c r="CA171" s="759"/>
      <c r="CB171" s="759"/>
      <c r="CC171" s="759"/>
      <c r="CD171" s="759"/>
      <c r="CE171" s="759"/>
      <c r="CF171" s="759"/>
      <c r="CG171" s="759"/>
    </row>
    <row r="172" spans="1:85" s="1" customFormat="1" ht="15.75" customHeight="1" x14ac:dyDescent="0.25">
      <c r="A172" s="952" t="s">
        <v>40</v>
      </c>
      <c r="B172" s="940">
        <v>9</v>
      </c>
      <c r="C172" s="940">
        <v>5</v>
      </c>
      <c r="D172" s="834">
        <v>4</v>
      </c>
      <c r="E172" s="784"/>
      <c r="F172" s="803"/>
      <c r="G172" s="802"/>
      <c r="H172" s="803"/>
      <c r="I172" s="866"/>
      <c r="J172" s="867"/>
      <c r="K172" s="866"/>
      <c r="L172" s="867"/>
      <c r="M172" s="866"/>
      <c r="N172" s="867"/>
      <c r="O172" s="866"/>
      <c r="P172" s="867"/>
      <c r="Q172" s="866"/>
      <c r="R172" s="867"/>
      <c r="S172" s="866"/>
      <c r="T172" s="867"/>
      <c r="U172" s="866"/>
      <c r="V172" s="867"/>
      <c r="W172" s="866"/>
      <c r="X172" s="867"/>
      <c r="Y172" s="866"/>
      <c r="Z172" s="867"/>
      <c r="AA172" s="866"/>
      <c r="AB172" s="867"/>
      <c r="AC172" s="866"/>
      <c r="AD172" s="867"/>
      <c r="AE172" s="866"/>
      <c r="AF172" s="867">
        <v>1</v>
      </c>
      <c r="AG172" s="866"/>
      <c r="AH172" s="867"/>
      <c r="AI172" s="866">
        <v>1</v>
      </c>
      <c r="AJ172" s="867"/>
      <c r="AK172" s="866">
        <v>2</v>
      </c>
      <c r="AL172" s="867"/>
      <c r="AM172" s="866"/>
      <c r="AN172" s="867">
        <v>1</v>
      </c>
      <c r="AO172" s="899">
        <v>2</v>
      </c>
      <c r="AP172" s="944">
        <v>2</v>
      </c>
      <c r="AQ172" s="923"/>
      <c r="AR172" s="867"/>
      <c r="AS172" s="867">
        <v>9</v>
      </c>
      <c r="AT172" s="817"/>
      <c r="AU172" s="759"/>
      <c r="AV172" s="759"/>
      <c r="AW172" s="759"/>
      <c r="AX172" s="759"/>
      <c r="AY172" s="759"/>
      <c r="AZ172" s="759"/>
      <c r="BA172" s="759"/>
      <c r="BB172" s="759"/>
      <c r="BC172" s="759"/>
      <c r="BD172" s="759"/>
      <c r="BE172" s="759"/>
      <c r="BF172" s="759"/>
      <c r="BG172" s="759"/>
      <c r="BH172" s="759"/>
      <c r="BI172" s="759"/>
      <c r="BJ172" s="759"/>
      <c r="BK172" s="759"/>
      <c r="BL172" s="759"/>
      <c r="BM172" s="759"/>
      <c r="BN172" s="759"/>
      <c r="BO172" s="759"/>
      <c r="BP172" s="759"/>
      <c r="BQ172" s="759"/>
      <c r="BR172" s="759"/>
      <c r="BS172" s="759"/>
      <c r="BT172" s="759"/>
      <c r="BU172" s="759"/>
      <c r="BV172" s="759"/>
      <c r="BW172" s="759"/>
      <c r="BX172" s="759"/>
      <c r="BY172" s="759"/>
      <c r="BZ172" s="759"/>
      <c r="CA172" s="759"/>
      <c r="CB172" s="759"/>
      <c r="CC172" s="759"/>
      <c r="CD172" s="759"/>
      <c r="CE172" s="759"/>
      <c r="CF172" s="759"/>
      <c r="CG172" s="759"/>
    </row>
    <row r="173" spans="1:85" s="1" customFormat="1" ht="15.75" customHeight="1" x14ac:dyDescent="0.25">
      <c r="A173" s="1057" t="s">
        <v>86</v>
      </c>
      <c r="B173" s="940">
        <v>0</v>
      </c>
      <c r="C173" s="940">
        <v>0</v>
      </c>
      <c r="D173" s="905">
        <v>0</v>
      </c>
      <c r="E173" s="866"/>
      <c r="F173" s="791"/>
      <c r="G173" s="784"/>
      <c r="H173" s="791"/>
      <c r="I173" s="784"/>
      <c r="J173" s="791"/>
      <c r="K173" s="784"/>
      <c r="L173" s="791"/>
      <c r="M173" s="784"/>
      <c r="N173" s="791"/>
      <c r="O173" s="784"/>
      <c r="P173" s="791"/>
      <c r="Q173" s="784"/>
      <c r="R173" s="791"/>
      <c r="S173" s="784"/>
      <c r="T173" s="791"/>
      <c r="U173" s="784"/>
      <c r="V173" s="791"/>
      <c r="W173" s="784"/>
      <c r="X173" s="791"/>
      <c r="Y173" s="784"/>
      <c r="Z173" s="791"/>
      <c r="AA173" s="784"/>
      <c r="AB173" s="791"/>
      <c r="AC173" s="784"/>
      <c r="AD173" s="791"/>
      <c r="AE173" s="784"/>
      <c r="AF173" s="791"/>
      <c r="AG173" s="784"/>
      <c r="AH173" s="791"/>
      <c r="AI173" s="784"/>
      <c r="AJ173" s="791"/>
      <c r="AK173" s="784"/>
      <c r="AL173" s="791"/>
      <c r="AM173" s="784"/>
      <c r="AN173" s="791"/>
      <c r="AO173" s="832"/>
      <c r="AP173" s="890"/>
      <c r="AQ173" s="814"/>
      <c r="AR173" s="791"/>
      <c r="AS173" s="852"/>
      <c r="AT173" s="1056"/>
      <c r="AU173" s="759"/>
      <c r="AV173" s="759"/>
      <c r="AW173" s="759"/>
      <c r="AX173" s="759"/>
      <c r="AY173" s="759"/>
      <c r="AZ173" s="759"/>
      <c r="BA173" s="759"/>
      <c r="BB173" s="759"/>
      <c r="BC173" s="759"/>
      <c r="BD173" s="759"/>
      <c r="BE173" s="759"/>
      <c r="BF173" s="759"/>
      <c r="BG173" s="759"/>
      <c r="BH173" s="759"/>
      <c r="BI173" s="759"/>
      <c r="BJ173" s="759"/>
      <c r="BK173" s="759"/>
      <c r="BL173" s="759"/>
      <c r="BM173" s="759"/>
      <c r="BN173" s="759"/>
      <c r="BO173" s="759"/>
      <c r="BP173" s="759"/>
      <c r="BQ173" s="759"/>
      <c r="BR173" s="759"/>
      <c r="BS173" s="759"/>
      <c r="BT173" s="759"/>
      <c r="BU173" s="759"/>
      <c r="BV173" s="759"/>
      <c r="BW173" s="759"/>
      <c r="BX173" s="759"/>
      <c r="BY173" s="759"/>
      <c r="BZ173" s="759"/>
      <c r="CA173" s="759"/>
      <c r="CB173" s="759"/>
      <c r="CC173" s="759"/>
      <c r="CD173" s="759"/>
      <c r="CE173" s="759"/>
      <c r="CF173" s="759"/>
      <c r="CG173" s="759"/>
    </row>
    <row r="174" spans="1:85" s="1" customFormat="1" ht="15.75" customHeight="1" x14ac:dyDescent="0.25">
      <c r="A174" s="1058" t="s">
        <v>13</v>
      </c>
      <c r="B174" s="904">
        <v>0</v>
      </c>
      <c r="C174" s="861">
        <v>0</v>
      </c>
      <c r="D174" s="826">
        <v>0</v>
      </c>
      <c r="E174" s="793"/>
      <c r="F174" s="820"/>
      <c r="G174" s="819"/>
      <c r="H174" s="820"/>
      <c r="I174" s="819"/>
      <c r="J174" s="820"/>
      <c r="K174" s="819"/>
      <c r="L174" s="820"/>
      <c r="M174" s="819"/>
      <c r="N174" s="820"/>
      <c r="O174" s="819"/>
      <c r="P174" s="820"/>
      <c r="Q174" s="819"/>
      <c r="R174" s="820"/>
      <c r="S174" s="819"/>
      <c r="T174" s="820"/>
      <c r="U174" s="819"/>
      <c r="V174" s="820"/>
      <c r="W174" s="819"/>
      <c r="X174" s="820"/>
      <c r="Y174" s="819"/>
      <c r="Z174" s="820"/>
      <c r="AA174" s="819"/>
      <c r="AB174" s="820"/>
      <c r="AC174" s="819"/>
      <c r="AD174" s="820"/>
      <c r="AE174" s="819"/>
      <c r="AF174" s="820"/>
      <c r="AG174" s="819"/>
      <c r="AH174" s="820"/>
      <c r="AI174" s="819"/>
      <c r="AJ174" s="820"/>
      <c r="AK174" s="819"/>
      <c r="AL174" s="820"/>
      <c r="AM174" s="819"/>
      <c r="AN174" s="820"/>
      <c r="AO174" s="855"/>
      <c r="AP174" s="941"/>
      <c r="AQ174" s="879"/>
      <c r="AR174" s="820"/>
      <c r="AS174" s="820"/>
      <c r="AT174" s="817"/>
      <c r="AU174" s="759"/>
      <c r="AV174" s="759"/>
      <c r="AW174" s="759"/>
      <c r="AX174" s="759"/>
      <c r="AY174" s="759"/>
      <c r="AZ174" s="759"/>
      <c r="BA174" s="759"/>
      <c r="BB174" s="759"/>
      <c r="BC174" s="759"/>
      <c r="BD174" s="759"/>
      <c r="BE174" s="759"/>
      <c r="BF174" s="759"/>
      <c r="BG174" s="759"/>
      <c r="BH174" s="759"/>
      <c r="BI174" s="759"/>
      <c r="BJ174" s="759"/>
      <c r="BK174" s="759"/>
      <c r="BL174" s="759"/>
      <c r="BM174" s="759"/>
      <c r="BN174" s="759"/>
      <c r="BO174" s="759"/>
      <c r="BP174" s="759"/>
      <c r="BQ174" s="759"/>
      <c r="BR174" s="759"/>
      <c r="BS174" s="759"/>
      <c r="BT174" s="759"/>
      <c r="BU174" s="759"/>
      <c r="BV174" s="759"/>
      <c r="BW174" s="759"/>
      <c r="BX174" s="759"/>
      <c r="BY174" s="759"/>
      <c r="BZ174" s="759"/>
      <c r="CA174" s="759"/>
      <c r="CB174" s="759"/>
      <c r="CC174" s="759"/>
      <c r="CD174" s="759"/>
      <c r="CE174" s="759"/>
      <c r="CF174" s="759"/>
      <c r="CG174" s="759"/>
    </row>
    <row r="175" spans="1:85" s="1" customFormat="1" ht="15.75" customHeight="1" x14ac:dyDescent="0.25">
      <c r="A175" s="762" t="s">
        <v>180</v>
      </c>
      <c r="B175" s="762"/>
      <c r="C175" s="762"/>
      <c r="D175" s="762"/>
      <c r="E175" s="1059"/>
      <c r="F175" s="1059"/>
      <c r="G175" s="1059"/>
      <c r="H175" s="1059"/>
      <c r="I175" s="1059"/>
      <c r="J175" s="1059"/>
      <c r="K175" s="1059"/>
      <c r="L175" s="1059"/>
      <c r="M175" s="1059"/>
      <c r="N175" s="1059"/>
      <c r="O175" s="1059"/>
      <c r="P175" s="1059"/>
      <c r="Q175" s="1059"/>
      <c r="R175" s="1059"/>
      <c r="S175" s="1059"/>
      <c r="T175" s="1059"/>
      <c r="U175" s="1059"/>
      <c r="V175" s="1059"/>
      <c r="W175" s="1059"/>
      <c r="X175" s="1059"/>
      <c r="Y175" s="1059"/>
      <c r="Z175" s="1059"/>
      <c r="AA175" s="1059"/>
      <c r="AB175" s="1059"/>
      <c r="AC175" s="1059"/>
      <c r="AD175" s="1059"/>
      <c r="AE175" s="1059"/>
      <c r="AF175" s="1059"/>
      <c r="AG175" s="1059"/>
      <c r="AH175" s="1059"/>
      <c r="AI175" s="1059"/>
      <c r="AJ175" s="1059"/>
      <c r="AK175" s="1059"/>
      <c r="AL175" s="1059"/>
      <c r="AM175" s="1059"/>
      <c r="AN175" s="1059"/>
      <c r="AO175" s="1059"/>
      <c r="AP175" s="1059"/>
      <c r="AQ175" s="873"/>
      <c r="AR175" s="873"/>
      <c r="AS175" s="873"/>
      <c r="AT175" s="873"/>
      <c r="AU175" s="873"/>
      <c r="AV175" s="759"/>
      <c r="AW175" s="759"/>
      <c r="AX175" s="759"/>
      <c r="AY175" s="759"/>
      <c r="AZ175" s="759"/>
      <c r="BA175" s="759"/>
      <c r="BB175" s="759"/>
      <c r="BC175" s="759"/>
      <c r="BD175" s="759"/>
      <c r="BE175" s="759"/>
      <c r="BF175" s="759"/>
      <c r="BG175" s="759"/>
      <c r="BH175" s="759"/>
      <c r="BI175" s="759"/>
      <c r="BJ175" s="759"/>
      <c r="BK175" s="759"/>
      <c r="BL175" s="759"/>
      <c r="BM175" s="759"/>
      <c r="BN175" s="759"/>
      <c r="BO175" s="759"/>
      <c r="BP175" s="759"/>
      <c r="BQ175" s="759"/>
      <c r="BR175" s="759"/>
      <c r="BS175" s="759"/>
      <c r="BT175" s="759"/>
      <c r="BU175" s="759"/>
      <c r="BV175" s="759"/>
      <c r="BW175" s="759"/>
      <c r="BX175" s="759"/>
      <c r="BY175" s="759"/>
      <c r="BZ175" s="759"/>
      <c r="CA175" s="759"/>
      <c r="CB175" s="759"/>
      <c r="CC175" s="759"/>
      <c r="CD175" s="759"/>
      <c r="CE175" s="759"/>
      <c r="CF175" s="759"/>
      <c r="CG175" s="759"/>
    </row>
    <row r="176" spans="1:85" s="1" customFormat="1" ht="15.75" customHeight="1" x14ac:dyDescent="0.25">
      <c r="A176" s="1192" t="s">
        <v>49</v>
      </c>
      <c r="B176" s="1215" t="s">
        <v>50</v>
      </c>
      <c r="C176" s="1216"/>
      <c r="D176" s="1266"/>
      <c r="E176" s="1241" t="s">
        <v>14</v>
      </c>
      <c r="F176" s="1242"/>
      <c r="G176" s="1242"/>
      <c r="H176" s="1242"/>
      <c r="I176" s="1242"/>
      <c r="J176" s="1242"/>
      <c r="K176" s="1242"/>
      <c r="L176" s="1242"/>
      <c r="M176" s="1242"/>
      <c r="N176" s="1242"/>
      <c r="O176" s="1242"/>
      <c r="P176" s="1242"/>
      <c r="Q176" s="1242"/>
      <c r="R176" s="1242"/>
      <c r="S176" s="1242"/>
      <c r="T176" s="1242"/>
      <c r="U176" s="1242"/>
      <c r="V176" s="1242"/>
      <c r="W176" s="1242"/>
      <c r="X176" s="1242"/>
      <c r="Y176" s="1242"/>
      <c r="Z176" s="1242"/>
      <c r="AA176" s="1242"/>
      <c r="AB176" s="1242"/>
      <c r="AC176" s="1242"/>
      <c r="AD176" s="1242"/>
      <c r="AE176" s="1242"/>
      <c r="AF176" s="1242"/>
      <c r="AG176" s="1242"/>
      <c r="AH176" s="1242"/>
      <c r="AI176" s="1242"/>
      <c r="AJ176" s="1242"/>
      <c r="AK176" s="1242"/>
      <c r="AL176" s="1242"/>
      <c r="AM176" s="1242"/>
      <c r="AN176" s="1242"/>
      <c r="AO176" s="1242"/>
      <c r="AP176" s="1243"/>
      <c r="AQ176" s="1226" t="s">
        <v>119</v>
      </c>
      <c r="AR176" s="1226" t="s">
        <v>87</v>
      </c>
      <c r="AS176" s="873"/>
      <c r="AT176" s="873"/>
      <c r="AU176" s="873"/>
      <c r="AV176" s="759"/>
      <c r="AW176" s="759"/>
      <c r="AX176" s="759"/>
      <c r="AY176" s="759"/>
      <c r="AZ176" s="759"/>
      <c r="BA176" s="759"/>
      <c r="BB176" s="759"/>
      <c r="BC176" s="759"/>
      <c r="BD176" s="759"/>
      <c r="BE176" s="759"/>
      <c r="BF176" s="759"/>
      <c r="BG176" s="759"/>
      <c r="BH176" s="759"/>
      <c r="BI176" s="759"/>
      <c r="BJ176" s="759"/>
      <c r="BK176" s="759"/>
      <c r="BL176" s="759"/>
      <c r="BM176" s="759"/>
      <c r="BN176" s="759"/>
      <c r="BO176" s="759"/>
      <c r="BP176" s="759"/>
      <c r="BQ176" s="759"/>
      <c r="BR176" s="759"/>
      <c r="BS176" s="759"/>
      <c r="BT176" s="759"/>
      <c r="BU176" s="759"/>
      <c r="BV176" s="759"/>
      <c r="BW176" s="759"/>
      <c r="BX176" s="759"/>
      <c r="BY176" s="759"/>
      <c r="BZ176" s="759"/>
      <c r="CA176" s="759"/>
      <c r="CB176" s="759"/>
      <c r="CC176" s="759"/>
      <c r="CD176" s="759"/>
      <c r="CE176" s="759"/>
      <c r="CF176" s="759"/>
      <c r="CG176" s="759"/>
    </row>
    <row r="177" spans="1:86" s="1" customFormat="1" ht="40.5" customHeight="1" x14ac:dyDescent="0.25">
      <c r="A177" s="1207"/>
      <c r="B177" s="1217"/>
      <c r="C177" s="1218"/>
      <c r="D177" s="1218"/>
      <c r="E177" s="1196" t="s">
        <v>19</v>
      </c>
      <c r="F177" s="1220"/>
      <c r="G177" s="1196" t="s">
        <v>20</v>
      </c>
      <c r="H177" s="1220"/>
      <c r="I177" s="1196" t="s">
        <v>21</v>
      </c>
      <c r="J177" s="1220"/>
      <c r="K177" s="1196" t="s">
        <v>22</v>
      </c>
      <c r="L177" s="1220"/>
      <c r="M177" s="1196" t="s">
        <v>23</v>
      </c>
      <c r="N177" s="1220"/>
      <c r="O177" s="1196" t="s">
        <v>24</v>
      </c>
      <c r="P177" s="1220"/>
      <c r="Q177" s="1196" t="s">
        <v>25</v>
      </c>
      <c r="R177" s="1220"/>
      <c r="S177" s="1196" t="s">
        <v>26</v>
      </c>
      <c r="T177" s="1220"/>
      <c r="U177" s="1196" t="s">
        <v>27</v>
      </c>
      <c r="V177" s="1220"/>
      <c r="W177" s="1196" t="s">
        <v>2</v>
      </c>
      <c r="X177" s="1220"/>
      <c r="Y177" s="1196" t="s">
        <v>3</v>
      </c>
      <c r="Z177" s="1220"/>
      <c r="AA177" s="1196" t="s">
        <v>28</v>
      </c>
      <c r="AB177" s="1220"/>
      <c r="AC177" s="1196" t="s">
        <v>4</v>
      </c>
      <c r="AD177" s="1220"/>
      <c r="AE177" s="1196" t="s">
        <v>5</v>
      </c>
      <c r="AF177" s="1220"/>
      <c r="AG177" s="1196" t="s">
        <v>6</v>
      </c>
      <c r="AH177" s="1220"/>
      <c r="AI177" s="1196" t="s">
        <v>7</v>
      </c>
      <c r="AJ177" s="1220"/>
      <c r="AK177" s="1196" t="s">
        <v>8</v>
      </c>
      <c r="AL177" s="1220"/>
      <c r="AM177" s="1196" t="s">
        <v>9</v>
      </c>
      <c r="AN177" s="1220"/>
      <c r="AO177" s="1230" t="s">
        <v>10</v>
      </c>
      <c r="AP177" s="1201"/>
      <c r="AQ177" s="1229"/>
      <c r="AR177" s="1229"/>
      <c r="AS177" s="873"/>
      <c r="AT177" s="873"/>
      <c r="AU177" s="873"/>
      <c r="AV177" s="759"/>
      <c r="AW177" s="759"/>
      <c r="AX177" s="759"/>
      <c r="AY177" s="759"/>
      <c r="AZ177" s="759"/>
      <c r="BA177" s="759"/>
      <c r="BB177" s="759"/>
      <c r="BC177" s="759"/>
      <c r="BD177" s="759"/>
      <c r="BE177" s="759"/>
      <c r="BF177" s="759"/>
      <c r="BG177" s="759"/>
      <c r="BH177" s="759"/>
      <c r="BI177" s="759"/>
      <c r="BJ177" s="759"/>
      <c r="BK177" s="759"/>
      <c r="BL177" s="759"/>
      <c r="BM177" s="759"/>
      <c r="BN177" s="759"/>
      <c r="BO177" s="759"/>
      <c r="BP177" s="759"/>
      <c r="BQ177" s="759"/>
      <c r="BR177" s="759"/>
      <c r="BS177" s="759"/>
      <c r="BT177" s="759"/>
      <c r="BU177" s="759"/>
      <c r="BV177" s="759"/>
      <c r="BW177" s="759"/>
      <c r="BX177" s="759"/>
      <c r="BY177" s="759"/>
      <c r="BZ177" s="759"/>
      <c r="CA177" s="759"/>
      <c r="CB177" s="759"/>
      <c r="CC177" s="759"/>
      <c r="CD177" s="759"/>
      <c r="CE177" s="759"/>
      <c r="CF177" s="759"/>
      <c r="CG177" s="759"/>
      <c r="CH177" s="759"/>
    </row>
    <row r="178" spans="1:86" s="1" customFormat="1" ht="18.75" customHeight="1" x14ac:dyDescent="0.25">
      <c r="A178" s="1265"/>
      <c r="B178" s="779" t="s">
        <v>94</v>
      </c>
      <c r="C178" s="764" t="s">
        <v>11</v>
      </c>
      <c r="D178" s="764" t="s">
        <v>12</v>
      </c>
      <c r="E178" s="857" t="s">
        <v>11</v>
      </c>
      <c r="F178" s="821" t="s">
        <v>12</v>
      </c>
      <c r="G178" s="857" t="s">
        <v>11</v>
      </c>
      <c r="H178" s="821" t="s">
        <v>12</v>
      </c>
      <c r="I178" s="857" t="s">
        <v>11</v>
      </c>
      <c r="J178" s="821" t="s">
        <v>12</v>
      </c>
      <c r="K178" s="857" t="s">
        <v>11</v>
      </c>
      <c r="L178" s="821" t="s">
        <v>12</v>
      </c>
      <c r="M178" s="857" t="s">
        <v>11</v>
      </c>
      <c r="N178" s="821" t="s">
        <v>12</v>
      </c>
      <c r="O178" s="857" t="s">
        <v>11</v>
      </c>
      <c r="P178" s="821" t="s">
        <v>12</v>
      </c>
      <c r="Q178" s="857" t="s">
        <v>11</v>
      </c>
      <c r="R178" s="821" t="s">
        <v>12</v>
      </c>
      <c r="S178" s="857" t="s">
        <v>11</v>
      </c>
      <c r="T178" s="821" t="s">
        <v>12</v>
      </c>
      <c r="U178" s="857" t="s">
        <v>11</v>
      </c>
      <c r="V178" s="821" t="s">
        <v>12</v>
      </c>
      <c r="W178" s="857" t="s">
        <v>11</v>
      </c>
      <c r="X178" s="821" t="s">
        <v>12</v>
      </c>
      <c r="Y178" s="857" t="s">
        <v>11</v>
      </c>
      <c r="Z178" s="821" t="s">
        <v>12</v>
      </c>
      <c r="AA178" s="857" t="s">
        <v>11</v>
      </c>
      <c r="AB178" s="821" t="s">
        <v>12</v>
      </c>
      <c r="AC178" s="857" t="s">
        <v>11</v>
      </c>
      <c r="AD178" s="821" t="s">
        <v>12</v>
      </c>
      <c r="AE178" s="857" t="s">
        <v>11</v>
      </c>
      <c r="AF178" s="821" t="s">
        <v>12</v>
      </c>
      <c r="AG178" s="857" t="s">
        <v>11</v>
      </c>
      <c r="AH178" s="821" t="s">
        <v>12</v>
      </c>
      <c r="AI178" s="857" t="s">
        <v>11</v>
      </c>
      <c r="AJ178" s="821" t="s">
        <v>12</v>
      </c>
      <c r="AK178" s="857" t="s">
        <v>11</v>
      </c>
      <c r="AL178" s="821" t="s">
        <v>12</v>
      </c>
      <c r="AM178" s="857" t="s">
        <v>11</v>
      </c>
      <c r="AN178" s="821" t="s">
        <v>12</v>
      </c>
      <c r="AO178" s="857" t="s">
        <v>11</v>
      </c>
      <c r="AP178" s="821" t="s">
        <v>12</v>
      </c>
      <c r="AQ178" s="1244"/>
      <c r="AR178" s="1244"/>
      <c r="AS178" s="872"/>
      <c r="AT178" s="873"/>
      <c r="AU178" s="759"/>
      <c r="AV178" s="759"/>
      <c r="AW178" s="759"/>
      <c r="AX178" s="759"/>
      <c r="AY178" s="759"/>
      <c r="AZ178" s="759"/>
      <c r="BA178" s="759"/>
      <c r="BB178" s="759"/>
      <c r="BC178" s="759"/>
      <c r="BD178" s="759"/>
      <c r="BE178" s="759"/>
      <c r="BF178" s="759"/>
      <c r="BG178" s="759"/>
      <c r="BH178" s="759"/>
      <c r="BI178" s="759"/>
      <c r="BJ178" s="759"/>
      <c r="BK178" s="759"/>
      <c r="BL178" s="759"/>
      <c r="BM178" s="759"/>
      <c r="BN178" s="759"/>
      <c r="BO178" s="759"/>
      <c r="BP178" s="759"/>
      <c r="BQ178" s="759"/>
      <c r="BR178" s="759"/>
      <c r="BS178" s="759"/>
      <c r="BT178" s="759"/>
      <c r="BU178" s="759"/>
      <c r="BV178" s="759"/>
      <c r="BW178" s="759"/>
      <c r="BX178" s="759"/>
      <c r="BY178" s="759"/>
      <c r="BZ178" s="759"/>
      <c r="CA178" s="759"/>
      <c r="CB178" s="759"/>
      <c r="CC178" s="759"/>
      <c r="CD178" s="759"/>
      <c r="CE178" s="759"/>
      <c r="CF178" s="759"/>
      <c r="CG178" s="759"/>
      <c r="CH178" s="759"/>
    </row>
    <row r="179" spans="1:86" s="1" customFormat="1" ht="15" customHeight="1" x14ac:dyDescent="0.25">
      <c r="A179" s="789" t="s">
        <v>52</v>
      </c>
      <c r="B179" s="1054">
        <v>114</v>
      </c>
      <c r="C179" s="1054">
        <v>44</v>
      </c>
      <c r="D179" s="1055">
        <v>70</v>
      </c>
      <c r="E179" s="796"/>
      <c r="F179" s="813"/>
      <c r="G179" s="796"/>
      <c r="H179" s="797"/>
      <c r="I179" s="796">
        <v>1</v>
      </c>
      <c r="J179" s="797"/>
      <c r="K179" s="796">
        <v>4</v>
      </c>
      <c r="L179" s="797">
        <v>1</v>
      </c>
      <c r="M179" s="796">
        <v>2</v>
      </c>
      <c r="N179" s="797">
        <v>1</v>
      </c>
      <c r="O179" s="796">
        <v>1</v>
      </c>
      <c r="P179" s="797">
        <v>5</v>
      </c>
      <c r="Q179" s="796"/>
      <c r="R179" s="797">
        <v>1</v>
      </c>
      <c r="S179" s="796">
        <v>2</v>
      </c>
      <c r="T179" s="797"/>
      <c r="U179" s="796"/>
      <c r="V179" s="797">
        <v>2</v>
      </c>
      <c r="W179" s="796">
        <v>4</v>
      </c>
      <c r="X179" s="797">
        <v>2</v>
      </c>
      <c r="Y179" s="831">
        <v>1</v>
      </c>
      <c r="Z179" s="797">
        <v>3</v>
      </c>
      <c r="AA179" s="831">
        <v>2</v>
      </c>
      <c r="AB179" s="797">
        <v>6</v>
      </c>
      <c r="AC179" s="831">
        <v>2</v>
      </c>
      <c r="AD179" s="797">
        <v>6</v>
      </c>
      <c r="AE179" s="831">
        <v>4</v>
      </c>
      <c r="AF179" s="797">
        <v>11</v>
      </c>
      <c r="AG179" s="831">
        <v>8</v>
      </c>
      <c r="AH179" s="797">
        <v>10</v>
      </c>
      <c r="AI179" s="831">
        <v>4</v>
      </c>
      <c r="AJ179" s="797">
        <v>4</v>
      </c>
      <c r="AK179" s="831">
        <v>3</v>
      </c>
      <c r="AL179" s="797">
        <v>6</v>
      </c>
      <c r="AM179" s="831">
        <v>4</v>
      </c>
      <c r="AN179" s="797">
        <v>4</v>
      </c>
      <c r="AO179" s="831">
        <v>2</v>
      </c>
      <c r="AP179" s="797">
        <v>8</v>
      </c>
      <c r="AQ179" s="949">
        <v>114</v>
      </c>
      <c r="AR179" s="1060">
        <v>144</v>
      </c>
      <c r="AS179" s="848" t="s">
        <v>120</v>
      </c>
      <c r="AT179" s="873"/>
      <c r="AU179" s="759"/>
      <c r="AV179" s="759"/>
      <c r="AW179" s="759"/>
      <c r="AX179" s="759"/>
      <c r="AY179" s="759"/>
      <c r="AZ179" s="759"/>
      <c r="BA179" s="759"/>
      <c r="BB179" s="759"/>
      <c r="BC179" s="759"/>
      <c r="BD179" s="759"/>
      <c r="BE179" s="759"/>
      <c r="BF179" s="759"/>
      <c r="BG179" s="759"/>
      <c r="BH179" s="759"/>
      <c r="BI179" s="759"/>
      <c r="BJ179" s="759"/>
      <c r="BK179" s="759"/>
      <c r="BL179" s="759"/>
      <c r="BM179" s="759"/>
      <c r="BN179" s="759"/>
      <c r="BO179" s="759"/>
      <c r="BP179" s="759"/>
      <c r="BQ179" s="759"/>
      <c r="BR179" s="759"/>
      <c r="BS179" s="759"/>
      <c r="BT179" s="759"/>
      <c r="BU179" s="759"/>
      <c r="BV179" s="759"/>
      <c r="BW179" s="759"/>
      <c r="BX179" s="759"/>
      <c r="BY179" s="759"/>
      <c r="BZ179" s="759"/>
      <c r="CA179" s="812" t="s">
        <v>208</v>
      </c>
      <c r="CB179" s="812" t="s">
        <v>208</v>
      </c>
      <c r="CC179" s="759"/>
      <c r="CD179" s="759"/>
      <c r="CE179" s="759"/>
      <c r="CF179" s="759"/>
      <c r="CG179" s="812">
        <v>0</v>
      </c>
      <c r="CH179" s="812">
        <v>0</v>
      </c>
    </row>
    <row r="180" spans="1:86" s="1" customFormat="1" ht="15" customHeight="1" x14ac:dyDescent="0.25">
      <c r="A180" s="789" t="s">
        <v>53</v>
      </c>
      <c r="B180" s="940">
        <v>0</v>
      </c>
      <c r="C180" s="940">
        <v>0</v>
      </c>
      <c r="D180" s="834">
        <v>0</v>
      </c>
      <c r="E180" s="784"/>
      <c r="F180" s="814"/>
      <c r="G180" s="784"/>
      <c r="H180" s="791"/>
      <c r="I180" s="784"/>
      <c r="J180" s="791"/>
      <c r="K180" s="784"/>
      <c r="L180" s="791"/>
      <c r="M180" s="784"/>
      <c r="N180" s="791"/>
      <c r="O180" s="784"/>
      <c r="P180" s="791"/>
      <c r="Q180" s="784"/>
      <c r="R180" s="791"/>
      <c r="S180" s="784"/>
      <c r="T180" s="791"/>
      <c r="U180" s="784"/>
      <c r="V180" s="791"/>
      <c r="W180" s="784"/>
      <c r="X180" s="791"/>
      <c r="Y180" s="832"/>
      <c r="Z180" s="791"/>
      <c r="AA180" s="832"/>
      <c r="AB180" s="791"/>
      <c r="AC180" s="832"/>
      <c r="AD180" s="791"/>
      <c r="AE180" s="832"/>
      <c r="AF180" s="791"/>
      <c r="AG180" s="832"/>
      <c r="AH180" s="791"/>
      <c r="AI180" s="832"/>
      <c r="AJ180" s="791"/>
      <c r="AK180" s="832"/>
      <c r="AL180" s="791"/>
      <c r="AM180" s="832"/>
      <c r="AN180" s="791"/>
      <c r="AO180" s="832"/>
      <c r="AP180" s="791"/>
      <c r="AQ180" s="949"/>
      <c r="AR180" s="1061"/>
      <c r="AS180" s="848" t="s">
        <v>120</v>
      </c>
      <c r="AT180" s="873"/>
      <c r="AU180" s="759"/>
      <c r="AV180" s="759"/>
      <c r="AW180" s="759"/>
      <c r="AX180" s="759"/>
      <c r="AY180" s="759"/>
      <c r="AZ180" s="759"/>
      <c r="BA180" s="759"/>
      <c r="BB180" s="759"/>
      <c r="BC180" s="759"/>
      <c r="BD180" s="759"/>
      <c r="BE180" s="759"/>
      <c r="BF180" s="759"/>
      <c r="BG180" s="759"/>
      <c r="BH180" s="759"/>
      <c r="BI180" s="759"/>
      <c r="BJ180" s="759"/>
      <c r="BK180" s="759"/>
      <c r="BL180" s="759"/>
      <c r="BM180" s="759"/>
      <c r="BN180" s="759"/>
      <c r="BO180" s="759"/>
      <c r="BP180" s="759"/>
      <c r="BQ180" s="759"/>
      <c r="BR180" s="759"/>
      <c r="BS180" s="759"/>
      <c r="BT180" s="759"/>
      <c r="BU180" s="759"/>
      <c r="BV180" s="759"/>
      <c r="BW180" s="759"/>
      <c r="BX180" s="759"/>
      <c r="BY180" s="759"/>
      <c r="BZ180" s="759"/>
      <c r="CA180" s="812" t="s">
        <v>208</v>
      </c>
      <c r="CB180" s="812" t="s">
        <v>208</v>
      </c>
      <c r="CC180" s="759"/>
      <c r="CD180" s="759"/>
      <c r="CE180" s="759"/>
      <c r="CF180" s="759"/>
      <c r="CG180" s="812">
        <v>0</v>
      </c>
      <c r="CH180" s="812" t="s">
        <v>208</v>
      </c>
    </row>
    <row r="181" spans="1:86" s="1" customFormat="1" ht="15" customHeight="1" x14ac:dyDescent="0.25">
      <c r="A181" s="789" t="s">
        <v>54</v>
      </c>
      <c r="B181" s="940">
        <v>0</v>
      </c>
      <c r="C181" s="940">
        <v>0</v>
      </c>
      <c r="D181" s="834">
        <v>0</v>
      </c>
      <c r="E181" s="784"/>
      <c r="F181" s="814"/>
      <c r="G181" s="784"/>
      <c r="H181" s="791"/>
      <c r="I181" s="784"/>
      <c r="J181" s="791"/>
      <c r="K181" s="784"/>
      <c r="L181" s="791"/>
      <c r="M181" s="784"/>
      <c r="N181" s="791"/>
      <c r="O181" s="784"/>
      <c r="P181" s="791"/>
      <c r="Q181" s="784"/>
      <c r="R181" s="791"/>
      <c r="S181" s="784"/>
      <c r="T181" s="791"/>
      <c r="U181" s="784"/>
      <c r="V181" s="791"/>
      <c r="W181" s="784"/>
      <c r="X181" s="791"/>
      <c r="Y181" s="832"/>
      <c r="Z181" s="791"/>
      <c r="AA181" s="832"/>
      <c r="AB181" s="791"/>
      <c r="AC181" s="832"/>
      <c r="AD181" s="791"/>
      <c r="AE181" s="832"/>
      <c r="AF181" s="791"/>
      <c r="AG181" s="832"/>
      <c r="AH181" s="791"/>
      <c r="AI181" s="832"/>
      <c r="AJ181" s="791"/>
      <c r="AK181" s="832"/>
      <c r="AL181" s="791"/>
      <c r="AM181" s="832"/>
      <c r="AN181" s="791"/>
      <c r="AO181" s="832"/>
      <c r="AP181" s="791"/>
      <c r="AQ181" s="949"/>
      <c r="AR181" s="1061"/>
      <c r="AS181" s="848" t="s">
        <v>120</v>
      </c>
      <c r="AT181" s="873"/>
      <c r="AU181" s="759"/>
      <c r="AV181" s="759"/>
      <c r="AW181" s="759"/>
      <c r="AX181" s="759"/>
      <c r="AY181" s="759"/>
      <c r="AZ181" s="759"/>
      <c r="BA181" s="759"/>
      <c r="BB181" s="759"/>
      <c r="BC181" s="759"/>
      <c r="BD181" s="759"/>
      <c r="BE181" s="759"/>
      <c r="BF181" s="759"/>
      <c r="BG181" s="759"/>
      <c r="BH181" s="759"/>
      <c r="BI181" s="759"/>
      <c r="BJ181" s="759"/>
      <c r="BK181" s="759"/>
      <c r="BL181" s="759"/>
      <c r="BM181" s="759"/>
      <c r="BN181" s="759"/>
      <c r="BO181" s="759"/>
      <c r="BP181" s="759"/>
      <c r="BQ181" s="759"/>
      <c r="BR181" s="759"/>
      <c r="BS181" s="759"/>
      <c r="BT181" s="759"/>
      <c r="BU181" s="759"/>
      <c r="BV181" s="759"/>
      <c r="BW181" s="759"/>
      <c r="BX181" s="759"/>
      <c r="BY181" s="759"/>
      <c r="BZ181" s="759"/>
      <c r="CA181" s="812" t="s">
        <v>208</v>
      </c>
      <c r="CB181" s="812" t="s">
        <v>208</v>
      </c>
      <c r="CC181" s="759"/>
      <c r="CD181" s="759"/>
      <c r="CE181" s="759"/>
      <c r="CF181" s="759"/>
      <c r="CG181" s="812">
        <v>0</v>
      </c>
      <c r="CH181" s="812" t="s">
        <v>208</v>
      </c>
    </row>
    <row r="182" spans="1:86" s="1" customFormat="1" ht="16.5" customHeight="1" x14ac:dyDescent="0.25">
      <c r="A182" s="943" t="s">
        <v>55</v>
      </c>
      <c r="B182" s="940">
        <v>0</v>
      </c>
      <c r="C182" s="940">
        <v>0</v>
      </c>
      <c r="D182" s="905">
        <v>0</v>
      </c>
      <c r="E182" s="784"/>
      <c r="F182" s="814"/>
      <c r="G182" s="784"/>
      <c r="H182" s="791"/>
      <c r="I182" s="784"/>
      <c r="J182" s="791"/>
      <c r="K182" s="784"/>
      <c r="L182" s="791"/>
      <c r="M182" s="784"/>
      <c r="N182" s="791"/>
      <c r="O182" s="784"/>
      <c r="P182" s="791"/>
      <c r="Q182" s="784"/>
      <c r="R182" s="791"/>
      <c r="S182" s="784"/>
      <c r="T182" s="791"/>
      <c r="U182" s="784"/>
      <c r="V182" s="791"/>
      <c r="W182" s="784"/>
      <c r="X182" s="791"/>
      <c r="Y182" s="832"/>
      <c r="Z182" s="791"/>
      <c r="AA182" s="832"/>
      <c r="AB182" s="791"/>
      <c r="AC182" s="832"/>
      <c r="AD182" s="791"/>
      <c r="AE182" s="832"/>
      <c r="AF182" s="791"/>
      <c r="AG182" s="832"/>
      <c r="AH182" s="791"/>
      <c r="AI182" s="832"/>
      <c r="AJ182" s="791"/>
      <c r="AK182" s="832"/>
      <c r="AL182" s="791"/>
      <c r="AM182" s="832"/>
      <c r="AN182" s="791"/>
      <c r="AO182" s="832"/>
      <c r="AP182" s="791"/>
      <c r="AQ182" s="949"/>
      <c r="AR182" s="1061"/>
      <c r="AS182" s="848" t="s">
        <v>120</v>
      </c>
      <c r="AT182" s="873"/>
      <c r="AU182" s="759"/>
      <c r="AV182" s="759"/>
      <c r="AW182" s="759"/>
      <c r="AX182" s="759"/>
      <c r="AY182" s="759"/>
      <c r="AZ182" s="759"/>
      <c r="BA182" s="759"/>
      <c r="BB182" s="759"/>
      <c r="BC182" s="759"/>
      <c r="BD182" s="759"/>
      <c r="BE182" s="759"/>
      <c r="BF182" s="759"/>
      <c r="BG182" s="759"/>
      <c r="BH182" s="759"/>
      <c r="BI182" s="759"/>
      <c r="BJ182" s="759"/>
      <c r="BK182" s="759"/>
      <c r="BL182" s="759"/>
      <c r="BM182" s="759"/>
      <c r="BN182" s="759"/>
      <c r="BO182" s="759"/>
      <c r="BP182" s="759"/>
      <c r="BQ182" s="759"/>
      <c r="BR182" s="759"/>
      <c r="BS182" s="759"/>
      <c r="BT182" s="759"/>
      <c r="BU182" s="759"/>
      <c r="BV182" s="759"/>
      <c r="BW182" s="759"/>
      <c r="BX182" s="759"/>
      <c r="BY182" s="759"/>
      <c r="BZ182" s="759"/>
      <c r="CA182" s="812" t="s">
        <v>208</v>
      </c>
      <c r="CB182" s="812" t="s">
        <v>208</v>
      </c>
      <c r="CC182" s="759"/>
      <c r="CD182" s="759"/>
      <c r="CE182" s="759"/>
      <c r="CF182" s="759"/>
      <c r="CG182" s="812">
        <v>0</v>
      </c>
      <c r="CH182" s="812" t="s">
        <v>208</v>
      </c>
    </row>
    <row r="183" spans="1:86" s="1" customFormat="1" ht="16.5" customHeight="1" x14ac:dyDescent="0.25">
      <c r="A183" s="1062" t="s">
        <v>60</v>
      </c>
      <c r="B183" s="904">
        <v>0</v>
      </c>
      <c r="C183" s="861">
        <v>0</v>
      </c>
      <c r="D183" s="826">
        <v>0</v>
      </c>
      <c r="E183" s="793"/>
      <c r="F183" s="795"/>
      <c r="G183" s="793"/>
      <c r="H183" s="777"/>
      <c r="I183" s="793"/>
      <c r="J183" s="777"/>
      <c r="K183" s="793"/>
      <c r="L183" s="777"/>
      <c r="M183" s="793"/>
      <c r="N183" s="777"/>
      <c r="O183" s="793"/>
      <c r="P183" s="777"/>
      <c r="Q183" s="793"/>
      <c r="R183" s="777"/>
      <c r="S183" s="793"/>
      <c r="T183" s="777"/>
      <c r="U183" s="793"/>
      <c r="V183" s="777"/>
      <c r="W183" s="793"/>
      <c r="X183" s="777"/>
      <c r="Y183" s="836"/>
      <c r="Z183" s="777"/>
      <c r="AA183" s="836"/>
      <c r="AB183" s="777"/>
      <c r="AC183" s="836"/>
      <c r="AD183" s="777"/>
      <c r="AE183" s="836"/>
      <c r="AF183" s="777"/>
      <c r="AG183" s="836"/>
      <c r="AH183" s="777"/>
      <c r="AI183" s="836"/>
      <c r="AJ183" s="777"/>
      <c r="AK183" s="836"/>
      <c r="AL183" s="777"/>
      <c r="AM183" s="836"/>
      <c r="AN183" s="777"/>
      <c r="AO183" s="836"/>
      <c r="AP183" s="777"/>
      <c r="AQ183" s="950"/>
      <c r="AR183" s="1063"/>
      <c r="AS183" s="848" t="s">
        <v>120</v>
      </c>
      <c r="AT183" s="873"/>
      <c r="AU183" s="759"/>
      <c r="AV183" s="759"/>
      <c r="AW183" s="759"/>
      <c r="AX183" s="759"/>
      <c r="AY183" s="759"/>
      <c r="AZ183" s="759"/>
      <c r="BA183" s="759"/>
      <c r="BB183" s="759"/>
      <c r="BC183" s="759"/>
      <c r="BD183" s="759"/>
      <c r="BE183" s="759"/>
      <c r="BF183" s="759"/>
      <c r="BG183" s="759"/>
      <c r="BH183" s="759"/>
      <c r="BI183" s="759"/>
      <c r="BJ183" s="759"/>
      <c r="BK183" s="759"/>
      <c r="BL183" s="759"/>
      <c r="BM183" s="759"/>
      <c r="BN183" s="759"/>
      <c r="BO183" s="759"/>
      <c r="BP183" s="759"/>
      <c r="BQ183" s="759"/>
      <c r="BR183" s="759"/>
      <c r="BS183" s="759"/>
      <c r="BT183" s="759"/>
      <c r="BU183" s="759"/>
      <c r="BV183" s="759"/>
      <c r="BW183" s="759"/>
      <c r="BX183" s="759"/>
      <c r="BY183" s="759"/>
      <c r="BZ183" s="759"/>
      <c r="CA183" s="812" t="s">
        <v>208</v>
      </c>
      <c r="CB183" s="812" t="s">
        <v>208</v>
      </c>
      <c r="CC183" s="759"/>
      <c r="CD183" s="759"/>
      <c r="CE183" s="759"/>
      <c r="CF183" s="759"/>
      <c r="CG183" s="812">
        <v>0</v>
      </c>
      <c r="CH183" s="812" t="s">
        <v>208</v>
      </c>
    </row>
    <row r="184" spans="1:86" s="1" customFormat="1" ht="42" customHeight="1" x14ac:dyDescent="0.25">
      <c r="A184" s="1041" t="s">
        <v>1</v>
      </c>
      <c r="B184" s="805">
        <v>114</v>
      </c>
      <c r="C184" s="805">
        <v>44</v>
      </c>
      <c r="D184" s="805">
        <v>70</v>
      </c>
      <c r="E184" s="805">
        <v>0</v>
      </c>
      <c r="F184" s="806">
        <v>0</v>
      </c>
      <c r="G184" s="805">
        <v>0</v>
      </c>
      <c r="H184" s="816">
        <v>0</v>
      </c>
      <c r="I184" s="805">
        <v>1</v>
      </c>
      <c r="J184" s="816">
        <v>0</v>
      </c>
      <c r="K184" s="805">
        <v>4</v>
      </c>
      <c r="L184" s="816">
        <v>1</v>
      </c>
      <c r="M184" s="805">
        <v>2</v>
      </c>
      <c r="N184" s="816">
        <v>1</v>
      </c>
      <c r="O184" s="805">
        <v>1</v>
      </c>
      <c r="P184" s="816">
        <v>5</v>
      </c>
      <c r="Q184" s="805">
        <v>0</v>
      </c>
      <c r="R184" s="816">
        <v>1</v>
      </c>
      <c r="S184" s="805">
        <v>2</v>
      </c>
      <c r="T184" s="816">
        <v>0</v>
      </c>
      <c r="U184" s="805">
        <v>0</v>
      </c>
      <c r="V184" s="816">
        <v>2</v>
      </c>
      <c r="W184" s="805">
        <v>4</v>
      </c>
      <c r="X184" s="816">
        <v>2</v>
      </c>
      <c r="Y184" s="805">
        <v>1</v>
      </c>
      <c r="Z184" s="816">
        <v>3</v>
      </c>
      <c r="AA184" s="805">
        <v>2</v>
      </c>
      <c r="AB184" s="816">
        <v>6</v>
      </c>
      <c r="AC184" s="805">
        <v>2</v>
      </c>
      <c r="AD184" s="816">
        <v>6</v>
      </c>
      <c r="AE184" s="805">
        <v>4</v>
      </c>
      <c r="AF184" s="816">
        <v>11</v>
      </c>
      <c r="AG184" s="805">
        <v>8</v>
      </c>
      <c r="AH184" s="816">
        <v>10</v>
      </c>
      <c r="AI184" s="805">
        <v>4</v>
      </c>
      <c r="AJ184" s="816">
        <v>4</v>
      </c>
      <c r="AK184" s="805">
        <v>3</v>
      </c>
      <c r="AL184" s="816">
        <v>6</v>
      </c>
      <c r="AM184" s="805">
        <v>4</v>
      </c>
      <c r="AN184" s="816">
        <v>4</v>
      </c>
      <c r="AO184" s="804">
        <v>2</v>
      </c>
      <c r="AP184" s="816">
        <v>8</v>
      </c>
      <c r="AQ184" s="808">
        <v>114</v>
      </c>
      <c r="AR184" s="1064">
        <v>144</v>
      </c>
      <c r="AS184" s="848"/>
      <c r="AT184" s="873"/>
      <c r="AU184" s="759"/>
      <c r="AV184" s="759"/>
      <c r="AW184" s="759"/>
      <c r="AX184" s="759"/>
      <c r="AY184" s="759"/>
      <c r="AZ184" s="759"/>
      <c r="BA184" s="759"/>
      <c r="BB184" s="759"/>
      <c r="BC184" s="759"/>
      <c r="BD184" s="759"/>
      <c r="BE184" s="759"/>
      <c r="BF184" s="759"/>
      <c r="BG184" s="759"/>
      <c r="BH184" s="759"/>
      <c r="BI184" s="759"/>
      <c r="BJ184" s="759"/>
      <c r="BK184" s="759"/>
      <c r="BL184" s="759"/>
      <c r="BM184" s="759"/>
      <c r="BN184" s="759"/>
      <c r="BO184" s="759"/>
      <c r="BP184" s="759"/>
      <c r="BQ184" s="759"/>
      <c r="BR184" s="759"/>
      <c r="BS184" s="759"/>
      <c r="BT184" s="759"/>
      <c r="BU184" s="759"/>
      <c r="BV184" s="759"/>
      <c r="BW184" s="759"/>
      <c r="BX184" s="759"/>
      <c r="BY184" s="759"/>
      <c r="BZ184" s="759"/>
      <c r="CA184" s="759"/>
      <c r="CB184" s="759"/>
      <c r="CC184" s="759"/>
      <c r="CD184" s="759"/>
      <c r="CE184" s="759"/>
      <c r="CF184" s="759"/>
      <c r="CG184" s="759"/>
      <c r="CH184" s="759"/>
    </row>
    <row r="185" spans="1:86" s="1" customFormat="1" ht="15" customHeight="1" x14ac:dyDescent="0.25">
      <c r="A185" s="874" t="s">
        <v>181</v>
      </c>
      <c r="B185" s="827"/>
      <c r="C185" s="759"/>
      <c r="D185" s="759"/>
      <c r="E185" s="759"/>
      <c r="F185" s="759"/>
      <c r="G185" s="759"/>
      <c r="H185" s="759"/>
      <c r="I185" s="759"/>
      <c r="J185" s="759"/>
      <c r="K185" s="759"/>
      <c r="L185" s="759"/>
      <c r="M185" s="759"/>
      <c r="N185" s="759"/>
      <c r="O185" s="759"/>
      <c r="P185" s="759"/>
      <c r="Q185" s="759"/>
      <c r="R185" s="759"/>
      <c r="S185" s="759"/>
      <c r="T185" s="759"/>
      <c r="U185" s="759"/>
      <c r="V185" s="759"/>
      <c r="W185" s="759"/>
      <c r="X185" s="759"/>
      <c r="Y185" s="759"/>
      <c r="Z185" s="759"/>
      <c r="AA185" s="759"/>
      <c r="AB185" s="759"/>
      <c r="AC185" s="759"/>
      <c r="AD185" s="759"/>
      <c r="AE185" s="759"/>
      <c r="AF185" s="759"/>
      <c r="AG185" s="759"/>
      <c r="AH185" s="759"/>
      <c r="AI185" s="759"/>
      <c r="AJ185" s="759"/>
      <c r="AK185" s="759"/>
      <c r="AL185" s="759"/>
      <c r="AM185" s="759"/>
      <c r="AN185" s="759"/>
      <c r="AO185" s="759"/>
      <c r="AP185" s="759"/>
      <c r="AQ185" s="759"/>
      <c r="AR185" s="759"/>
      <c r="AS185" s="759"/>
      <c r="AT185" s="759"/>
      <c r="AU185" s="759"/>
      <c r="AV185" s="759"/>
      <c r="AW185" s="759"/>
      <c r="AX185" s="759"/>
      <c r="AY185" s="759"/>
      <c r="AZ185" s="759"/>
      <c r="BA185" s="759"/>
      <c r="BB185" s="759"/>
      <c r="BC185" s="759"/>
      <c r="BD185" s="759"/>
      <c r="BE185" s="759"/>
      <c r="BF185" s="759"/>
      <c r="BG185" s="759"/>
      <c r="BH185" s="759"/>
      <c r="BI185" s="759"/>
      <c r="BJ185" s="759"/>
      <c r="BK185" s="759"/>
      <c r="BL185" s="759"/>
      <c r="BM185" s="759"/>
      <c r="BN185" s="759"/>
      <c r="BO185" s="759"/>
      <c r="BP185" s="759"/>
      <c r="BQ185" s="759"/>
      <c r="BR185" s="759"/>
      <c r="BS185" s="759"/>
      <c r="BT185" s="759"/>
      <c r="BU185" s="759"/>
      <c r="BV185" s="759"/>
      <c r="BW185" s="759"/>
      <c r="BX185" s="759"/>
      <c r="BY185" s="759"/>
      <c r="BZ185" s="759"/>
      <c r="CA185" s="759"/>
      <c r="CB185" s="759"/>
      <c r="CC185" s="759"/>
      <c r="CD185" s="759"/>
      <c r="CE185" s="759"/>
      <c r="CF185" s="759"/>
      <c r="CG185" s="759"/>
      <c r="CH185" s="759"/>
    </row>
    <row r="186" spans="1:86" s="1" customFormat="1" ht="15" customHeight="1" x14ac:dyDescent="0.25">
      <c r="A186" s="779" t="s">
        <v>49</v>
      </c>
      <c r="B186" s="901" t="s">
        <v>50</v>
      </c>
      <c r="C186" s="812"/>
      <c r="D186" s="759"/>
      <c r="E186" s="759"/>
      <c r="F186" s="759"/>
      <c r="G186" s="759"/>
      <c r="H186" s="759"/>
      <c r="I186" s="759"/>
      <c r="J186" s="759"/>
      <c r="K186" s="759"/>
      <c r="L186" s="759"/>
      <c r="M186" s="759"/>
      <c r="N186" s="759"/>
      <c r="O186" s="759"/>
      <c r="P186" s="759"/>
      <c r="Q186" s="759"/>
      <c r="R186" s="759"/>
      <c r="S186" s="759"/>
      <c r="T186" s="759"/>
      <c r="U186" s="759"/>
      <c r="V186" s="759"/>
      <c r="W186" s="759"/>
      <c r="X186" s="759"/>
      <c r="Y186" s="759"/>
      <c r="Z186" s="759"/>
      <c r="AA186" s="759"/>
      <c r="AB186" s="759"/>
      <c r="AC186" s="759"/>
      <c r="AD186" s="759"/>
      <c r="AE186" s="759"/>
      <c r="AF186" s="759"/>
      <c r="AG186" s="759"/>
      <c r="AH186" s="759"/>
      <c r="AI186" s="759"/>
      <c r="AJ186" s="759"/>
      <c r="AK186" s="759"/>
      <c r="AL186" s="759"/>
      <c r="AM186" s="759"/>
      <c r="AN186" s="759"/>
      <c r="AO186" s="759"/>
      <c r="AP186" s="759"/>
      <c r="AQ186" s="759"/>
      <c r="AR186" s="759"/>
      <c r="AS186" s="759"/>
      <c r="AT186" s="759"/>
      <c r="AU186" s="759"/>
      <c r="AV186" s="759"/>
      <c r="AW186" s="759"/>
      <c r="AX186" s="759"/>
      <c r="AY186" s="759"/>
      <c r="AZ186" s="759"/>
      <c r="BA186" s="759"/>
      <c r="BB186" s="759"/>
      <c r="BC186" s="759"/>
      <c r="BD186" s="759"/>
      <c r="BE186" s="759"/>
      <c r="BF186" s="759"/>
      <c r="BG186" s="759"/>
      <c r="BH186" s="759"/>
      <c r="BI186" s="759"/>
      <c r="BJ186" s="759"/>
      <c r="BK186" s="759"/>
      <c r="BL186" s="759"/>
      <c r="BM186" s="759"/>
      <c r="BN186" s="759"/>
      <c r="BO186" s="759"/>
      <c r="BP186" s="759"/>
      <c r="BQ186" s="759"/>
      <c r="BR186" s="759"/>
      <c r="BS186" s="759"/>
      <c r="BT186" s="759"/>
      <c r="BU186" s="759"/>
      <c r="BV186" s="759"/>
      <c r="BW186" s="759"/>
      <c r="BX186" s="759"/>
      <c r="BY186" s="759"/>
      <c r="BZ186" s="759"/>
      <c r="CA186" s="759"/>
      <c r="CB186" s="759"/>
      <c r="CC186" s="759"/>
      <c r="CD186" s="759"/>
      <c r="CE186" s="759"/>
      <c r="CF186" s="759"/>
      <c r="CG186" s="759"/>
      <c r="CH186" s="759"/>
    </row>
    <row r="187" spans="1:86" s="1" customFormat="1" ht="15" customHeight="1" x14ac:dyDescent="0.25">
      <c r="A187" s="992" t="s">
        <v>52</v>
      </c>
      <c r="B187" s="765">
        <v>290</v>
      </c>
      <c r="C187" s="812"/>
      <c r="D187" s="759"/>
      <c r="E187" s="759"/>
      <c r="F187" s="759"/>
      <c r="G187" s="759"/>
      <c r="H187" s="759"/>
      <c r="I187" s="759"/>
      <c r="J187" s="759"/>
      <c r="K187" s="759"/>
      <c r="L187" s="759"/>
      <c r="M187" s="759"/>
      <c r="N187" s="759"/>
      <c r="O187" s="759"/>
      <c r="P187" s="759"/>
      <c r="Q187" s="759"/>
      <c r="R187" s="759"/>
      <c r="S187" s="759"/>
      <c r="T187" s="759"/>
      <c r="U187" s="759"/>
      <c r="V187" s="759"/>
      <c r="W187" s="759"/>
      <c r="X187" s="759"/>
      <c r="Y187" s="759"/>
      <c r="Z187" s="759"/>
      <c r="AA187" s="759"/>
      <c r="AB187" s="759"/>
      <c r="AC187" s="759"/>
      <c r="AD187" s="759"/>
      <c r="AE187" s="759"/>
      <c r="AF187" s="759"/>
      <c r="AG187" s="759"/>
      <c r="AH187" s="759"/>
      <c r="AI187" s="759"/>
      <c r="AJ187" s="759"/>
      <c r="AK187" s="759"/>
      <c r="AL187" s="759"/>
      <c r="AM187" s="759"/>
      <c r="AN187" s="759"/>
      <c r="AO187" s="759"/>
      <c r="AP187" s="759"/>
      <c r="AQ187" s="759"/>
      <c r="AR187" s="759"/>
      <c r="AS187" s="759"/>
      <c r="AT187" s="759"/>
      <c r="AU187" s="759"/>
      <c r="AV187" s="759"/>
      <c r="AW187" s="759"/>
      <c r="AX187" s="759"/>
      <c r="AY187" s="759"/>
      <c r="AZ187" s="759"/>
      <c r="BA187" s="759"/>
      <c r="BB187" s="759"/>
      <c r="BC187" s="759"/>
      <c r="BD187" s="759"/>
      <c r="BE187" s="759"/>
      <c r="BF187" s="759"/>
      <c r="BG187" s="759"/>
      <c r="BH187" s="759"/>
      <c r="BI187" s="759"/>
      <c r="BJ187" s="759"/>
      <c r="BK187" s="759"/>
      <c r="BL187" s="759"/>
      <c r="BM187" s="759"/>
      <c r="BN187" s="759"/>
      <c r="BO187" s="759"/>
      <c r="BP187" s="759"/>
      <c r="BQ187" s="759"/>
      <c r="BR187" s="759"/>
      <c r="BS187" s="759"/>
      <c r="BT187" s="759"/>
      <c r="BU187" s="759"/>
      <c r="BV187" s="759"/>
      <c r="BW187" s="759"/>
      <c r="BX187" s="759"/>
      <c r="BY187" s="759"/>
      <c r="BZ187" s="759"/>
      <c r="CA187" s="759"/>
      <c r="CB187" s="759"/>
      <c r="CC187" s="759"/>
      <c r="CD187" s="759"/>
      <c r="CE187" s="759"/>
      <c r="CF187" s="759"/>
      <c r="CG187" s="759"/>
      <c r="CH187" s="759"/>
    </row>
    <row r="188" spans="1:86" s="1" customFormat="1" ht="15" customHeight="1" x14ac:dyDescent="0.25">
      <c r="A188" s="789" t="s">
        <v>53</v>
      </c>
      <c r="B188" s="792"/>
      <c r="C188" s="812"/>
      <c r="D188" s="759"/>
      <c r="E188" s="759"/>
      <c r="F188" s="759"/>
      <c r="G188" s="759"/>
      <c r="H188" s="759"/>
      <c r="I188" s="759"/>
      <c r="J188" s="759"/>
      <c r="K188" s="759"/>
      <c r="L188" s="759"/>
      <c r="M188" s="759"/>
      <c r="N188" s="759"/>
      <c r="O188" s="759"/>
      <c r="P188" s="759"/>
      <c r="Q188" s="759"/>
      <c r="R188" s="759"/>
      <c r="S188" s="759"/>
      <c r="T188" s="759"/>
      <c r="U188" s="759"/>
      <c r="V188" s="759"/>
      <c r="W188" s="759"/>
      <c r="X188" s="759"/>
      <c r="Y188" s="759"/>
      <c r="Z188" s="759"/>
      <c r="AA188" s="759"/>
      <c r="AB188" s="759"/>
      <c r="AC188" s="759"/>
      <c r="AD188" s="759"/>
      <c r="AE188" s="759"/>
      <c r="AF188" s="759"/>
      <c r="AG188" s="759"/>
      <c r="AH188" s="759"/>
      <c r="AI188" s="759"/>
      <c r="AJ188" s="759"/>
      <c r="AK188" s="759"/>
      <c r="AL188" s="759"/>
      <c r="AM188" s="759"/>
      <c r="AN188" s="759"/>
      <c r="AO188" s="759"/>
      <c r="AP188" s="759"/>
      <c r="AQ188" s="759"/>
      <c r="AR188" s="759"/>
      <c r="AS188" s="759"/>
      <c r="AT188" s="759"/>
      <c r="AU188" s="759"/>
      <c r="AV188" s="759"/>
      <c r="AW188" s="759"/>
      <c r="AX188" s="759"/>
      <c r="AY188" s="759"/>
      <c r="AZ188" s="759"/>
      <c r="BA188" s="759"/>
      <c r="BB188" s="759"/>
      <c r="BC188" s="759"/>
      <c r="BD188" s="759"/>
      <c r="BE188" s="759"/>
      <c r="BF188" s="759"/>
      <c r="BG188" s="759"/>
      <c r="BH188" s="759"/>
      <c r="BI188" s="759"/>
      <c r="BJ188" s="759"/>
      <c r="BK188" s="759"/>
      <c r="BL188" s="759"/>
      <c r="BM188" s="759"/>
      <c r="BN188" s="759"/>
      <c r="BO188" s="759"/>
      <c r="BP188" s="759"/>
      <c r="BQ188" s="759"/>
      <c r="BR188" s="759"/>
      <c r="BS188" s="759"/>
      <c r="BT188" s="759"/>
      <c r="BU188" s="759"/>
      <c r="BV188" s="759"/>
      <c r="BW188" s="759"/>
      <c r="BX188" s="759"/>
      <c r="BY188" s="759"/>
      <c r="BZ188" s="759"/>
      <c r="CA188" s="759"/>
      <c r="CB188" s="759"/>
      <c r="CC188" s="759"/>
      <c r="CD188" s="759"/>
      <c r="CE188" s="759"/>
      <c r="CF188" s="759"/>
      <c r="CG188" s="759"/>
      <c r="CH188" s="759"/>
    </row>
    <row r="189" spans="1:86" ht="15" customHeight="1" x14ac:dyDescent="0.25">
      <c r="A189" s="789" t="s">
        <v>54</v>
      </c>
      <c r="B189" s="792"/>
      <c r="C189" s="812"/>
      <c r="D189" s="759"/>
      <c r="E189" s="759"/>
      <c r="F189" s="759"/>
      <c r="G189" s="759"/>
      <c r="H189" s="759"/>
      <c r="I189" s="759"/>
      <c r="J189" s="759"/>
      <c r="K189" s="759"/>
      <c r="L189" s="759"/>
      <c r="M189" s="759"/>
      <c r="N189" s="759"/>
      <c r="O189" s="759"/>
      <c r="P189" s="759"/>
      <c r="Q189" s="759"/>
      <c r="R189" s="759"/>
      <c r="S189" s="759"/>
      <c r="T189" s="759"/>
      <c r="U189" s="759"/>
      <c r="V189" s="759"/>
      <c r="W189" s="759"/>
      <c r="X189" s="759"/>
      <c r="Y189" s="759"/>
      <c r="Z189" s="759"/>
      <c r="AA189" s="759"/>
      <c r="AB189" s="759"/>
      <c r="AC189" s="759"/>
      <c r="AD189" s="759"/>
      <c r="AE189" s="759"/>
      <c r="AF189" s="759"/>
      <c r="AG189" s="759"/>
      <c r="AH189" s="759"/>
      <c r="AI189" s="759"/>
      <c r="AJ189" s="759"/>
      <c r="AK189" s="759"/>
      <c r="AL189" s="759"/>
      <c r="AM189" s="759"/>
      <c r="AN189" s="759"/>
      <c r="AO189" s="759"/>
      <c r="AP189" s="759"/>
      <c r="AQ189" s="759"/>
      <c r="AR189" s="759"/>
      <c r="AS189" s="759"/>
      <c r="AT189" s="759"/>
      <c r="AU189" s="759"/>
      <c r="AV189" s="759"/>
      <c r="AW189" s="759"/>
      <c r="AX189" s="759"/>
      <c r="AY189" s="759"/>
      <c r="AZ189" s="759"/>
      <c r="BA189" s="759"/>
      <c r="BB189" s="759"/>
      <c r="BC189" s="759"/>
      <c r="BD189" s="759"/>
      <c r="BE189" s="759"/>
      <c r="BF189" s="759"/>
      <c r="BG189" s="759"/>
      <c r="BH189" s="759"/>
      <c r="BI189" s="759"/>
      <c r="BJ189" s="759"/>
      <c r="BK189" s="759"/>
      <c r="BL189" s="759"/>
      <c r="BM189" s="759"/>
      <c r="BN189" s="759"/>
      <c r="BO189" s="759"/>
      <c r="BP189" s="759"/>
      <c r="BQ189" s="759"/>
      <c r="BR189" s="759"/>
      <c r="BS189" s="759"/>
      <c r="BT189" s="759"/>
      <c r="BU189" s="759"/>
      <c r="BV189" s="759"/>
      <c r="BW189" s="759"/>
      <c r="BX189" s="759"/>
      <c r="BY189" s="759"/>
      <c r="BZ189" s="759"/>
      <c r="CA189" s="759"/>
      <c r="CB189" s="759"/>
      <c r="CC189" s="759"/>
      <c r="CD189" s="759"/>
      <c r="CE189" s="759"/>
      <c r="CF189" s="759"/>
      <c r="CG189" s="759"/>
      <c r="CH189" s="759"/>
    </row>
    <row r="190" spans="1:86" ht="15" customHeight="1" x14ac:dyDescent="0.25">
      <c r="A190" s="985" t="s">
        <v>55</v>
      </c>
      <c r="B190" s="767"/>
      <c r="C190" s="812"/>
      <c r="D190" s="759"/>
      <c r="E190" s="759"/>
      <c r="F190" s="759"/>
      <c r="G190" s="759"/>
      <c r="H190" s="759"/>
      <c r="I190" s="759"/>
      <c r="J190" s="759"/>
      <c r="K190" s="759"/>
      <c r="L190" s="759"/>
      <c r="M190" s="759"/>
      <c r="N190" s="759"/>
      <c r="O190" s="759"/>
      <c r="P190" s="759"/>
      <c r="Q190" s="759"/>
      <c r="R190" s="759"/>
      <c r="S190" s="759"/>
      <c r="T190" s="759"/>
      <c r="U190" s="759"/>
      <c r="V190" s="759"/>
      <c r="W190" s="759"/>
      <c r="X190" s="759"/>
      <c r="Y190" s="759"/>
      <c r="Z190" s="759"/>
      <c r="AA190" s="759"/>
      <c r="AB190" s="759"/>
      <c r="AC190" s="759"/>
      <c r="AD190" s="759"/>
      <c r="AE190" s="759"/>
      <c r="AF190" s="759"/>
      <c r="AG190" s="759"/>
      <c r="AH190" s="759"/>
      <c r="AI190" s="759"/>
      <c r="AJ190" s="759"/>
      <c r="AK190" s="759"/>
      <c r="AL190" s="759"/>
      <c r="AM190" s="759"/>
      <c r="AN190" s="759"/>
      <c r="AO190" s="759"/>
      <c r="AP190" s="759"/>
      <c r="AQ190" s="759"/>
      <c r="AR190" s="759"/>
      <c r="AS190" s="759"/>
      <c r="AT190" s="759"/>
      <c r="AU190" s="759"/>
      <c r="AV190" s="759"/>
      <c r="AW190" s="759"/>
      <c r="AX190" s="759"/>
      <c r="AY190" s="759"/>
      <c r="AZ190" s="759"/>
      <c r="BA190" s="759"/>
      <c r="BB190" s="759"/>
      <c r="BC190" s="759"/>
      <c r="BD190" s="759"/>
      <c r="BE190" s="759"/>
      <c r="BF190" s="759"/>
      <c r="BG190" s="759"/>
      <c r="BH190" s="759"/>
      <c r="BI190" s="759"/>
      <c r="BJ190" s="759"/>
      <c r="BK190" s="759"/>
      <c r="BL190" s="759"/>
      <c r="BM190" s="759"/>
      <c r="BN190" s="759"/>
      <c r="BO190" s="759"/>
      <c r="BP190" s="759"/>
      <c r="BQ190" s="759"/>
      <c r="BR190" s="759"/>
      <c r="BS190" s="759"/>
      <c r="BT190" s="759"/>
      <c r="BU190" s="759"/>
      <c r="BV190" s="759"/>
      <c r="BW190" s="759"/>
      <c r="BX190" s="759"/>
      <c r="BY190" s="759"/>
      <c r="BZ190" s="759"/>
      <c r="CA190" s="759"/>
      <c r="CB190" s="759"/>
      <c r="CC190" s="759"/>
      <c r="CD190" s="759"/>
      <c r="CE190" s="759"/>
      <c r="CF190" s="759"/>
      <c r="CG190" s="759"/>
      <c r="CH190" s="759"/>
    </row>
    <row r="191" spans="1:86" ht="41.25" customHeight="1" x14ac:dyDescent="0.25">
      <c r="A191" s="1041" t="s">
        <v>1</v>
      </c>
      <c r="B191" s="776">
        <v>290</v>
      </c>
      <c r="C191" s="812"/>
      <c r="D191" s="759"/>
      <c r="E191" s="759"/>
      <c r="F191" s="759"/>
      <c r="G191" s="759"/>
      <c r="H191" s="759"/>
      <c r="I191" s="759"/>
      <c r="J191" s="759"/>
      <c r="K191" s="759"/>
      <c r="L191" s="759"/>
      <c r="M191" s="759"/>
      <c r="N191" s="759"/>
      <c r="O191" s="759"/>
      <c r="P191" s="759"/>
      <c r="Q191" s="759"/>
      <c r="R191" s="759"/>
      <c r="S191" s="759"/>
      <c r="T191" s="759"/>
      <c r="U191" s="759"/>
      <c r="V191" s="759"/>
      <c r="W191" s="759"/>
      <c r="X191" s="759"/>
      <c r="Y191" s="759"/>
      <c r="Z191" s="759"/>
      <c r="AA191" s="759"/>
      <c r="AB191" s="759"/>
      <c r="AC191" s="759"/>
      <c r="AD191" s="759"/>
      <c r="AE191" s="759"/>
      <c r="AF191" s="759"/>
      <c r="AG191" s="759"/>
      <c r="AH191" s="759"/>
      <c r="AI191" s="759"/>
      <c r="AJ191" s="759"/>
      <c r="AK191" s="759"/>
      <c r="AL191" s="759"/>
      <c r="AM191" s="759"/>
      <c r="AN191" s="759"/>
      <c r="AO191" s="759"/>
      <c r="AP191" s="759"/>
      <c r="AQ191" s="759"/>
      <c r="AR191" s="759"/>
      <c r="AS191" s="759"/>
      <c r="AT191" s="759"/>
      <c r="AU191" s="759"/>
      <c r="AV191" s="759"/>
      <c r="AW191" s="759"/>
      <c r="AX191" s="759"/>
      <c r="AY191" s="759"/>
      <c r="AZ191" s="759"/>
      <c r="BA191" s="759"/>
      <c r="BB191" s="759"/>
      <c r="BC191" s="759"/>
      <c r="BD191" s="759"/>
      <c r="BE191" s="759"/>
      <c r="BF191" s="759"/>
      <c r="BG191" s="759"/>
      <c r="BH191" s="759"/>
      <c r="BI191" s="759"/>
      <c r="BJ191" s="759"/>
      <c r="BK191" s="759"/>
      <c r="BL191" s="759"/>
      <c r="BM191" s="759"/>
      <c r="BN191" s="759"/>
      <c r="BO191" s="759"/>
      <c r="BP191" s="759"/>
      <c r="BQ191" s="759"/>
      <c r="BR191" s="759"/>
      <c r="BS191" s="759"/>
      <c r="BT191" s="759"/>
      <c r="BU191" s="759"/>
      <c r="BV191" s="759"/>
      <c r="BW191" s="759"/>
      <c r="BX191" s="759"/>
      <c r="BY191" s="759"/>
      <c r="BZ191" s="759"/>
      <c r="CA191" s="759"/>
      <c r="CB191" s="759"/>
      <c r="CC191" s="759"/>
      <c r="CD191" s="759"/>
      <c r="CE191" s="759"/>
      <c r="CF191" s="759"/>
      <c r="CG191" s="759"/>
      <c r="CH191" s="759"/>
    </row>
    <row r="192" spans="1:86" ht="15.75" customHeight="1" x14ac:dyDescent="0.25">
      <c r="A192" s="877" t="s">
        <v>182</v>
      </c>
      <c r="B192" s="877"/>
      <c r="C192" s="812"/>
      <c r="D192" s="759"/>
      <c r="E192" s="759"/>
      <c r="F192" s="759"/>
      <c r="G192" s="759"/>
      <c r="H192" s="759"/>
      <c r="I192" s="759"/>
      <c r="J192" s="759"/>
      <c r="K192" s="759"/>
      <c r="L192" s="759"/>
      <c r="M192" s="759"/>
      <c r="N192" s="759"/>
      <c r="O192" s="759"/>
      <c r="P192" s="759"/>
      <c r="Q192" s="759"/>
      <c r="R192" s="759"/>
      <c r="S192" s="759"/>
      <c r="T192" s="759"/>
      <c r="U192" s="759"/>
      <c r="V192" s="759"/>
      <c r="W192" s="759"/>
      <c r="X192" s="759"/>
      <c r="Y192" s="759"/>
      <c r="Z192" s="759"/>
      <c r="AA192" s="759"/>
      <c r="AB192" s="759"/>
      <c r="AC192" s="759"/>
      <c r="AD192" s="759"/>
      <c r="AE192" s="759"/>
      <c r="AF192" s="759"/>
      <c r="AG192" s="759"/>
      <c r="AH192" s="759"/>
      <c r="AI192" s="759"/>
      <c r="AJ192" s="759"/>
      <c r="AK192" s="759"/>
      <c r="AL192" s="759"/>
      <c r="AM192" s="759"/>
      <c r="AN192" s="759"/>
      <c r="AO192" s="759"/>
      <c r="AP192" s="759"/>
      <c r="AQ192" s="759"/>
      <c r="AR192" s="759"/>
      <c r="AS192" s="759"/>
      <c r="AT192" s="759"/>
      <c r="AU192" s="759"/>
      <c r="AV192" s="759"/>
      <c r="AW192" s="759"/>
      <c r="AX192" s="759"/>
      <c r="AY192" s="759"/>
      <c r="AZ192" s="759"/>
      <c r="BA192" s="759"/>
      <c r="BB192" s="759"/>
      <c r="BC192" s="759"/>
      <c r="BD192" s="759"/>
      <c r="BE192" s="759"/>
      <c r="BF192" s="759"/>
      <c r="BG192" s="759"/>
      <c r="BH192" s="759"/>
      <c r="BI192" s="759"/>
      <c r="BJ192" s="759"/>
      <c r="BK192" s="759"/>
      <c r="BL192" s="759"/>
      <c r="BM192" s="759"/>
      <c r="BN192" s="759"/>
      <c r="BO192" s="759"/>
      <c r="BP192" s="759"/>
      <c r="BQ192" s="759"/>
      <c r="BR192" s="759"/>
      <c r="BS192" s="759"/>
      <c r="BT192" s="759"/>
      <c r="BU192" s="759"/>
      <c r="BV192" s="759"/>
      <c r="BW192" s="759"/>
      <c r="BX192" s="759"/>
      <c r="BY192" s="759"/>
      <c r="BZ192" s="759"/>
      <c r="CA192" s="759"/>
      <c r="CB192" s="759"/>
      <c r="CC192" s="759"/>
      <c r="CD192" s="759"/>
      <c r="CE192" s="759"/>
      <c r="CF192" s="759"/>
      <c r="CG192" s="759"/>
      <c r="CH192" s="759"/>
    </row>
    <row r="193" spans="1:80" ht="16.5" customHeight="1" x14ac:dyDescent="0.2">
      <c r="A193" s="779" t="s">
        <v>49</v>
      </c>
      <c r="B193" s="895" t="s">
        <v>50</v>
      </c>
      <c r="C193" s="812"/>
      <c r="D193" s="365"/>
      <c r="E193" s="365"/>
      <c r="F193" s="365"/>
      <c r="G193" s="365"/>
      <c r="H193" s="365"/>
      <c r="I193" s="365"/>
      <c r="J193" s="365"/>
      <c r="K193" s="365"/>
      <c r="L193" s="365"/>
      <c r="M193" s="365"/>
      <c r="N193" s="365"/>
      <c r="O193" s="365"/>
      <c r="P193" s="365"/>
      <c r="Q193" s="365"/>
      <c r="R193" s="365"/>
      <c r="S193" s="365"/>
      <c r="T193" s="365"/>
      <c r="U193" s="365"/>
      <c r="V193" s="365"/>
      <c r="W193" s="365"/>
      <c r="X193" s="365"/>
      <c r="Y193" s="365"/>
      <c r="Z193" s="365"/>
      <c r="AA193" s="365"/>
      <c r="AB193" s="365"/>
      <c r="AC193" s="365"/>
      <c r="AD193" s="365"/>
      <c r="AE193" s="365"/>
      <c r="AF193" s="365"/>
      <c r="AG193" s="365"/>
      <c r="AH193" s="365"/>
      <c r="AI193" s="365"/>
      <c r="AJ193" s="365"/>
      <c r="AK193" s="365"/>
      <c r="AL193" s="365"/>
      <c r="AM193" s="365"/>
      <c r="AN193" s="365"/>
      <c r="AO193" s="365"/>
      <c r="AP193" s="365"/>
      <c r="AQ193" s="365"/>
      <c r="AR193" s="365"/>
      <c r="AS193" s="365"/>
      <c r="AT193" s="365"/>
      <c r="AU193" s="365"/>
      <c r="AV193" s="365"/>
      <c r="AW193" s="365"/>
      <c r="AX193" s="365"/>
      <c r="AY193" s="365"/>
      <c r="AZ193" s="365"/>
      <c r="BA193" s="365"/>
      <c r="BB193" s="365"/>
      <c r="BC193" s="365"/>
      <c r="BD193" s="365"/>
      <c r="BE193" s="365"/>
      <c r="BF193" s="365"/>
      <c r="BG193" s="365"/>
      <c r="BH193" s="365"/>
      <c r="BI193" s="365"/>
      <c r="BJ193" s="365"/>
      <c r="BK193" s="365"/>
      <c r="BL193" s="365"/>
      <c r="BM193" s="365"/>
      <c r="BN193" s="365"/>
      <c r="BO193" s="365"/>
      <c r="BP193" s="365"/>
      <c r="BQ193" s="365"/>
      <c r="BR193" s="365"/>
      <c r="BS193" s="365"/>
      <c r="BT193" s="365"/>
      <c r="BU193" s="365"/>
      <c r="BV193" s="365"/>
      <c r="BW193" s="365"/>
      <c r="BX193" s="365"/>
      <c r="BY193" s="366"/>
      <c r="BZ193" s="366"/>
      <c r="CA193" s="366"/>
      <c r="CB193" s="366"/>
    </row>
    <row r="194" spans="1:80" ht="16.5" customHeight="1" x14ac:dyDescent="0.2">
      <c r="A194" s="992" t="s">
        <v>52</v>
      </c>
      <c r="B194" s="769">
        <v>1321</v>
      </c>
      <c r="C194" s="812"/>
      <c r="D194" s="365"/>
      <c r="E194" s="365"/>
      <c r="F194" s="365"/>
      <c r="G194" s="365"/>
      <c r="H194" s="365"/>
      <c r="I194" s="365"/>
      <c r="J194" s="365"/>
      <c r="K194" s="365"/>
      <c r="L194" s="365"/>
      <c r="M194" s="365"/>
      <c r="N194" s="365"/>
      <c r="O194" s="365"/>
      <c r="P194" s="365"/>
      <c r="Q194" s="365"/>
      <c r="R194" s="365"/>
      <c r="S194" s="365"/>
      <c r="T194" s="365"/>
      <c r="U194" s="365"/>
      <c r="V194" s="365"/>
      <c r="W194" s="365"/>
      <c r="X194" s="365"/>
      <c r="Y194" s="365"/>
      <c r="Z194" s="365"/>
      <c r="AA194" s="365"/>
      <c r="AB194" s="365"/>
      <c r="AC194" s="365"/>
      <c r="AD194" s="365"/>
      <c r="AE194" s="365"/>
      <c r="AF194" s="365"/>
      <c r="AG194" s="365"/>
      <c r="AH194" s="365"/>
      <c r="AI194" s="365"/>
      <c r="AJ194" s="365"/>
      <c r="AK194" s="365"/>
      <c r="AL194" s="365"/>
      <c r="AM194" s="365"/>
      <c r="AN194" s="365"/>
      <c r="AO194" s="365"/>
      <c r="AP194" s="365"/>
      <c r="AQ194" s="365"/>
      <c r="AR194" s="365"/>
      <c r="AS194" s="365"/>
      <c r="AT194" s="365"/>
      <c r="AU194" s="365"/>
      <c r="AV194" s="365"/>
      <c r="AW194" s="365"/>
      <c r="AX194" s="365"/>
      <c r="AY194" s="365"/>
      <c r="AZ194" s="365"/>
      <c r="BA194" s="365"/>
      <c r="BB194" s="365"/>
      <c r="BC194" s="365"/>
      <c r="BD194" s="365"/>
      <c r="BE194" s="365"/>
      <c r="BF194" s="365"/>
      <c r="BG194" s="365"/>
      <c r="BH194" s="365"/>
      <c r="BI194" s="365"/>
      <c r="BJ194" s="365"/>
      <c r="BK194" s="365"/>
      <c r="BL194" s="365"/>
      <c r="BM194" s="365"/>
      <c r="BN194" s="365"/>
      <c r="BO194" s="365"/>
      <c r="BP194" s="365"/>
      <c r="BQ194" s="365"/>
      <c r="BR194" s="365"/>
      <c r="BS194" s="365"/>
      <c r="BT194" s="365"/>
      <c r="BU194" s="365"/>
      <c r="BV194" s="365"/>
      <c r="BW194" s="365"/>
      <c r="BX194" s="365"/>
      <c r="BY194" s="366"/>
      <c r="BZ194" s="366"/>
      <c r="CA194" s="366"/>
      <c r="CB194" s="366"/>
    </row>
    <row r="195" spans="1:80" ht="16.5" customHeight="1" x14ac:dyDescent="0.2">
      <c r="A195" s="789" t="s">
        <v>53</v>
      </c>
      <c r="B195" s="792"/>
      <c r="C195" s="812"/>
      <c r="D195" s="365"/>
      <c r="E195" s="365"/>
      <c r="F195" s="365"/>
      <c r="G195" s="365"/>
      <c r="H195" s="365"/>
      <c r="I195" s="365"/>
      <c r="J195" s="365"/>
      <c r="K195" s="365"/>
      <c r="L195" s="365"/>
      <c r="M195" s="365"/>
      <c r="N195" s="365"/>
      <c r="O195" s="365"/>
      <c r="P195" s="365"/>
      <c r="Q195" s="365"/>
      <c r="R195" s="365"/>
      <c r="S195" s="365"/>
      <c r="T195" s="365"/>
      <c r="U195" s="365"/>
      <c r="V195" s="365"/>
      <c r="W195" s="365"/>
      <c r="X195" s="365"/>
      <c r="Y195" s="365"/>
      <c r="Z195" s="365"/>
      <c r="AA195" s="365"/>
      <c r="AB195" s="365"/>
      <c r="AC195" s="365"/>
      <c r="AD195" s="365"/>
      <c r="AE195" s="365"/>
      <c r="AF195" s="365"/>
      <c r="AG195" s="365"/>
      <c r="AH195" s="365"/>
      <c r="AI195" s="365"/>
      <c r="AJ195" s="365"/>
      <c r="AK195" s="365"/>
      <c r="AL195" s="365"/>
      <c r="AM195" s="365"/>
      <c r="AN195" s="365"/>
      <c r="AO195" s="365"/>
      <c r="AP195" s="365"/>
      <c r="AQ195" s="365"/>
      <c r="AR195" s="365"/>
      <c r="AS195" s="365"/>
      <c r="AT195" s="365"/>
      <c r="AU195" s="365"/>
      <c r="AV195" s="365"/>
      <c r="AW195" s="365"/>
      <c r="AX195" s="365"/>
      <c r="AY195" s="365"/>
      <c r="AZ195" s="365"/>
      <c r="BA195" s="365"/>
      <c r="BB195" s="365"/>
      <c r="BC195" s="365"/>
      <c r="BD195" s="365"/>
      <c r="BE195" s="365"/>
      <c r="BF195" s="365"/>
      <c r="BG195" s="365"/>
      <c r="BH195" s="365"/>
      <c r="BI195" s="365"/>
      <c r="BJ195" s="365"/>
      <c r="BK195" s="365"/>
      <c r="BL195" s="365"/>
      <c r="BM195" s="365"/>
      <c r="BN195" s="365"/>
      <c r="BO195" s="365"/>
      <c r="BP195" s="365"/>
      <c r="BQ195" s="365"/>
      <c r="BR195" s="365"/>
      <c r="BS195" s="365"/>
      <c r="BT195" s="365"/>
      <c r="BU195" s="365"/>
      <c r="BV195" s="365"/>
      <c r="BW195" s="365"/>
      <c r="BX195" s="365"/>
      <c r="BY195" s="366"/>
      <c r="BZ195" s="366"/>
      <c r="CA195" s="366"/>
      <c r="CB195" s="366"/>
    </row>
    <row r="196" spans="1:80" ht="26.25" customHeight="1" x14ac:dyDescent="0.2">
      <c r="A196" s="789" t="s">
        <v>54</v>
      </c>
      <c r="B196" s="792"/>
      <c r="C196" s="812"/>
      <c r="D196" s="365"/>
      <c r="E196" s="365"/>
      <c r="F196" s="365"/>
      <c r="G196" s="365"/>
      <c r="H196" s="365"/>
      <c r="I196" s="365"/>
      <c r="J196" s="365"/>
      <c r="K196" s="365"/>
      <c r="L196" s="365"/>
      <c r="M196" s="365"/>
      <c r="N196" s="365"/>
      <c r="O196" s="365"/>
      <c r="P196" s="365"/>
      <c r="Q196" s="365"/>
      <c r="R196" s="365"/>
      <c r="S196" s="365"/>
      <c r="T196" s="365"/>
      <c r="U196" s="365"/>
      <c r="V196" s="365"/>
      <c r="W196" s="365"/>
      <c r="X196" s="365"/>
      <c r="Y196" s="365"/>
      <c r="Z196" s="365"/>
      <c r="AA196" s="365"/>
      <c r="AB196" s="365"/>
      <c r="AC196" s="365"/>
      <c r="AD196" s="365"/>
      <c r="AE196" s="365"/>
      <c r="AF196" s="365"/>
      <c r="AG196" s="365"/>
      <c r="AH196" s="365"/>
      <c r="AI196" s="365"/>
      <c r="AJ196" s="365"/>
      <c r="AK196" s="365"/>
      <c r="AL196" s="365"/>
      <c r="AM196" s="365"/>
      <c r="AN196" s="365"/>
      <c r="AO196" s="365"/>
      <c r="AP196" s="365"/>
      <c r="AQ196" s="365"/>
      <c r="AR196" s="365"/>
      <c r="AS196" s="365"/>
      <c r="AT196" s="365"/>
      <c r="AU196" s="365"/>
      <c r="AV196" s="365"/>
      <c r="AW196" s="365"/>
      <c r="AX196" s="365"/>
      <c r="AY196" s="365"/>
      <c r="AZ196" s="365"/>
      <c r="BA196" s="365"/>
      <c r="BB196" s="365"/>
      <c r="BC196" s="365"/>
      <c r="BD196" s="365"/>
      <c r="BE196" s="365"/>
      <c r="BF196" s="365"/>
      <c r="BG196" s="365"/>
      <c r="BH196" s="365"/>
      <c r="BI196" s="365"/>
      <c r="BJ196" s="365"/>
      <c r="BK196" s="365"/>
      <c r="BL196" s="365"/>
      <c r="BM196" s="365"/>
      <c r="BN196" s="365"/>
      <c r="BO196" s="365"/>
      <c r="BP196" s="365"/>
      <c r="BQ196" s="365"/>
      <c r="BR196" s="365"/>
      <c r="BS196" s="365"/>
      <c r="BT196" s="365"/>
      <c r="BU196" s="365"/>
      <c r="BV196" s="365"/>
      <c r="BW196" s="365"/>
      <c r="BX196" s="365"/>
      <c r="BY196" s="366"/>
      <c r="BZ196" s="366"/>
      <c r="CA196" s="366"/>
      <c r="CB196" s="366"/>
    </row>
    <row r="197" spans="1:80" ht="31.5" customHeight="1" x14ac:dyDescent="0.2">
      <c r="A197" s="985" t="s">
        <v>55</v>
      </c>
      <c r="B197" s="767"/>
      <c r="C197" s="812"/>
      <c r="D197" s="365"/>
      <c r="E197" s="365"/>
      <c r="F197" s="365"/>
      <c r="G197" s="365"/>
      <c r="H197" s="365"/>
      <c r="I197" s="365"/>
      <c r="J197" s="365"/>
      <c r="K197" s="365"/>
      <c r="L197" s="365"/>
      <c r="M197" s="365"/>
      <c r="N197" s="365"/>
      <c r="O197" s="365"/>
      <c r="P197" s="365"/>
      <c r="Q197" s="365"/>
      <c r="R197" s="365"/>
      <c r="S197" s="365"/>
      <c r="T197" s="365"/>
      <c r="U197" s="365"/>
      <c r="V197" s="365"/>
      <c r="W197" s="365"/>
      <c r="X197" s="365"/>
      <c r="Y197" s="365"/>
      <c r="Z197" s="365"/>
      <c r="AA197" s="365"/>
      <c r="AB197" s="365"/>
      <c r="AC197" s="365"/>
      <c r="AD197" s="365"/>
      <c r="AE197" s="365"/>
      <c r="AF197" s="365"/>
      <c r="AG197" s="365"/>
      <c r="AH197" s="365"/>
      <c r="AI197" s="365"/>
      <c r="AJ197" s="365"/>
      <c r="AK197" s="365"/>
      <c r="AL197" s="365"/>
      <c r="AM197" s="365"/>
      <c r="AN197" s="365"/>
      <c r="AO197" s="365"/>
      <c r="AP197" s="365"/>
      <c r="AQ197" s="365"/>
      <c r="AR197" s="365"/>
      <c r="AS197" s="365"/>
      <c r="AT197" s="365"/>
      <c r="AU197" s="365"/>
      <c r="AV197" s="365"/>
      <c r="AW197" s="365"/>
      <c r="AX197" s="365"/>
      <c r="AY197" s="365"/>
      <c r="AZ197" s="365"/>
      <c r="BA197" s="365"/>
      <c r="BB197" s="365"/>
      <c r="BC197" s="365"/>
      <c r="BD197" s="365"/>
      <c r="BE197" s="365"/>
      <c r="BF197" s="365"/>
      <c r="BG197" s="365"/>
      <c r="BH197" s="365"/>
      <c r="BI197" s="365"/>
      <c r="BJ197" s="365"/>
      <c r="BK197" s="365"/>
      <c r="BL197" s="365"/>
      <c r="BM197" s="365"/>
      <c r="BN197" s="365"/>
      <c r="BO197" s="365"/>
      <c r="BP197" s="365"/>
      <c r="BQ197" s="365"/>
      <c r="BR197" s="365"/>
      <c r="BS197" s="365"/>
      <c r="BT197" s="365"/>
      <c r="BU197" s="365"/>
      <c r="BV197" s="365"/>
      <c r="BW197" s="365"/>
      <c r="BX197" s="365"/>
      <c r="BY197" s="366"/>
      <c r="BZ197" s="366"/>
      <c r="CA197" s="366"/>
      <c r="CB197" s="366"/>
    </row>
    <row r="198" spans="1:80" ht="15" customHeight="1" x14ac:dyDescent="0.2">
      <c r="A198" s="1041" t="s">
        <v>1</v>
      </c>
      <c r="B198" s="776">
        <v>1321</v>
      </c>
      <c r="C198" s="812"/>
      <c r="D198" s="365"/>
      <c r="E198" s="365"/>
      <c r="F198" s="365"/>
      <c r="G198" s="365"/>
      <c r="H198" s="365"/>
      <c r="I198" s="365"/>
      <c r="J198" s="365"/>
      <c r="K198" s="365"/>
      <c r="L198" s="365"/>
      <c r="M198" s="365"/>
      <c r="N198" s="365"/>
      <c r="O198" s="365"/>
      <c r="P198" s="365"/>
      <c r="Q198" s="365"/>
      <c r="R198" s="365"/>
      <c r="S198" s="365"/>
      <c r="T198" s="365"/>
      <c r="U198" s="365"/>
      <c r="V198" s="365"/>
      <c r="W198" s="365"/>
      <c r="X198" s="365"/>
      <c r="Y198" s="365"/>
      <c r="Z198" s="365"/>
      <c r="AA198" s="365"/>
      <c r="AB198" s="365"/>
      <c r="AC198" s="365"/>
      <c r="AD198" s="365"/>
      <c r="AE198" s="365"/>
      <c r="AF198" s="365"/>
      <c r="AG198" s="365"/>
      <c r="AH198" s="365"/>
      <c r="AI198" s="365"/>
      <c r="AJ198" s="365"/>
      <c r="AK198" s="365"/>
      <c r="AL198" s="365"/>
      <c r="AM198" s="365"/>
      <c r="AN198" s="365"/>
      <c r="AO198" s="365"/>
      <c r="AP198" s="365"/>
      <c r="AQ198" s="365"/>
      <c r="AR198" s="365"/>
      <c r="AS198" s="365"/>
      <c r="AT198" s="365"/>
      <c r="AU198" s="365"/>
      <c r="AV198" s="365"/>
      <c r="AW198" s="365"/>
      <c r="AX198" s="365"/>
      <c r="AY198" s="365"/>
      <c r="AZ198" s="365"/>
      <c r="BA198" s="365"/>
      <c r="BB198" s="365"/>
      <c r="BC198" s="365"/>
      <c r="BD198" s="365"/>
      <c r="BE198" s="365"/>
      <c r="BF198" s="365"/>
      <c r="BG198" s="365"/>
      <c r="BH198" s="365"/>
      <c r="BI198" s="365"/>
      <c r="BJ198" s="365"/>
      <c r="BK198" s="365"/>
      <c r="BL198" s="365"/>
      <c r="BM198" s="365"/>
      <c r="BN198" s="365"/>
      <c r="BO198" s="365"/>
      <c r="BP198" s="365"/>
      <c r="BQ198" s="365"/>
      <c r="BR198" s="365"/>
      <c r="BS198" s="365"/>
      <c r="BT198" s="365"/>
      <c r="BU198" s="365"/>
      <c r="BV198" s="365"/>
      <c r="BW198" s="365"/>
      <c r="BX198" s="365"/>
      <c r="BY198" s="366"/>
      <c r="BZ198" s="366"/>
      <c r="CA198" s="366"/>
      <c r="CB198" s="366"/>
    </row>
    <row r="199" spans="1:80" ht="15" customHeight="1" x14ac:dyDescent="0.2">
      <c r="A199" s="965" t="s">
        <v>183</v>
      </c>
      <c r="B199" s="967"/>
      <c r="C199" s="812"/>
      <c r="D199" s="365"/>
      <c r="E199" s="365"/>
      <c r="F199" s="365"/>
      <c r="G199" s="365"/>
      <c r="H199" s="365"/>
      <c r="I199" s="365"/>
      <c r="J199" s="365"/>
      <c r="K199" s="365"/>
      <c r="L199" s="365"/>
      <c r="M199" s="365"/>
      <c r="N199" s="365"/>
      <c r="O199" s="365"/>
      <c r="P199" s="365"/>
      <c r="Q199" s="365"/>
      <c r="R199" s="365"/>
      <c r="S199" s="365"/>
      <c r="T199" s="365"/>
      <c r="U199" s="365"/>
      <c r="V199" s="365"/>
      <c r="W199" s="365"/>
      <c r="X199" s="365"/>
      <c r="Y199" s="365"/>
      <c r="Z199" s="365"/>
      <c r="AA199" s="365"/>
      <c r="AB199" s="365"/>
      <c r="AC199" s="365"/>
      <c r="AD199" s="365"/>
      <c r="AE199" s="365"/>
      <c r="AF199" s="365"/>
      <c r="AG199" s="365"/>
      <c r="AH199" s="365"/>
      <c r="AI199" s="365"/>
      <c r="AJ199" s="365"/>
      <c r="AK199" s="365"/>
      <c r="AL199" s="365"/>
      <c r="AM199" s="365"/>
      <c r="AN199" s="365"/>
      <c r="AO199" s="365"/>
      <c r="AP199" s="365"/>
      <c r="AQ199" s="365"/>
      <c r="AR199" s="365"/>
      <c r="AS199" s="365"/>
      <c r="AT199" s="365"/>
      <c r="AU199" s="365"/>
      <c r="AV199" s="365"/>
      <c r="AW199" s="365"/>
      <c r="AX199" s="365"/>
      <c r="AY199" s="365"/>
      <c r="AZ199" s="365"/>
      <c r="BA199" s="365"/>
      <c r="BB199" s="365"/>
      <c r="BC199" s="365"/>
      <c r="BD199" s="365"/>
      <c r="BE199" s="365"/>
      <c r="BF199" s="365"/>
      <c r="BG199" s="365"/>
      <c r="BH199" s="365"/>
      <c r="BI199" s="365"/>
      <c r="BJ199" s="365"/>
      <c r="BK199" s="365"/>
      <c r="BL199" s="365"/>
      <c r="BM199" s="365"/>
      <c r="BN199" s="365"/>
      <c r="BO199" s="365"/>
      <c r="BP199" s="365"/>
      <c r="BQ199" s="365"/>
      <c r="BR199" s="365"/>
      <c r="BS199" s="365"/>
      <c r="BT199" s="365"/>
      <c r="BU199" s="365"/>
      <c r="BV199" s="365"/>
      <c r="BW199" s="365"/>
      <c r="BX199" s="365"/>
      <c r="BY199" s="366"/>
      <c r="BZ199" s="366"/>
      <c r="CA199" s="366"/>
      <c r="CB199" s="366"/>
    </row>
    <row r="200" spans="1:80" ht="15" customHeight="1" x14ac:dyDescent="0.2">
      <c r="A200" s="1065" t="s">
        <v>88</v>
      </c>
      <c r="B200" s="895" t="s">
        <v>50</v>
      </c>
      <c r="C200" s="812"/>
      <c r="D200" s="365"/>
      <c r="E200" s="365"/>
      <c r="F200" s="365"/>
      <c r="G200" s="365"/>
      <c r="H200" s="365"/>
      <c r="I200" s="365"/>
      <c r="J200" s="365"/>
      <c r="K200" s="365"/>
      <c r="L200" s="365"/>
      <c r="M200" s="365"/>
      <c r="N200" s="365"/>
      <c r="O200" s="365"/>
      <c r="P200" s="365"/>
      <c r="Q200" s="365"/>
      <c r="R200" s="365"/>
      <c r="S200" s="365"/>
      <c r="T200" s="365"/>
      <c r="U200" s="365"/>
      <c r="V200" s="365"/>
      <c r="W200" s="365"/>
      <c r="X200" s="365"/>
      <c r="Y200" s="365"/>
      <c r="Z200" s="365"/>
      <c r="AA200" s="365"/>
      <c r="AB200" s="365"/>
      <c r="AC200" s="365"/>
      <c r="AD200" s="365"/>
      <c r="AE200" s="365"/>
      <c r="AF200" s="365"/>
      <c r="AG200" s="365"/>
      <c r="AH200" s="365"/>
      <c r="AI200" s="365"/>
      <c r="AJ200" s="365"/>
      <c r="AK200" s="365"/>
      <c r="AL200" s="365"/>
      <c r="AM200" s="365"/>
      <c r="AN200" s="365"/>
      <c r="AO200" s="365"/>
      <c r="AP200" s="365"/>
      <c r="AQ200" s="365"/>
      <c r="AR200" s="365"/>
      <c r="AS200" s="365"/>
      <c r="AT200" s="365"/>
      <c r="AU200" s="365"/>
      <c r="AV200" s="365"/>
      <c r="AW200" s="365"/>
      <c r="AX200" s="365"/>
      <c r="AY200" s="365"/>
      <c r="AZ200" s="365"/>
      <c r="BA200" s="365"/>
      <c r="BB200" s="365"/>
      <c r="BC200" s="365"/>
      <c r="BD200" s="365"/>
      <c r="BE200" s="365"/>
      <c r="BF200" s="365"/>
      <c r="BG200" s="365"/>
      <c r="BH200" s="365"/>
      <c r="BI200" s="365"/>
      <c r="BJ200" s="365"/>
      <c r="BK200" s="365"/>
      <c r="BL200" s="365"/>
      <c r="BM200" s="365"/>
      <c r="BN200" s="365"/>
      <c r="BO200" s="365"/>
      <c r="BP200" s="365"/>
      <c r="BQ200" s="365"/>
      <c r="BR200" s="365"/>
      <c r="BS200" s="365"/>
      <c r="BT200" s="365"/>
      <c r="BU200" s="365"/>
      <c r="BV200" s="365"/>
      <c r="BW200" s="365"/>
      <c r="BX200" s="365"/>
      <c r="BY200" s="366"/>
      <c r="BZ200" s="366"/>
      <c r="CA200" s="366"/>
      <c r="CB200" s="366"/>
    </row>
    <row r="201" spans="1:80" ht="15" customHeight="1" x14ac:dyDescent="0.2">
      <c r="A201" s="768" t="s">
        <v>89</v>
      </c>
      <c r="B201" s="769"/>
      <c r="C201" s="812"/>
      <c r="D201" s="365"/>
      <c r="E201" s="365"/>
      <c r="F201" s="365"/>
      <c r="G201" s="365"/>
      <c r="H201" s="365"/>
      <c r="I201" s="365"/>
      <c r="J201" s="365"/>
      <c r="K201" s="365"/>
      <c r="L201" s="365"/>
      <c r="M201" s="365"/>
      <c r="N201" s="365"/>
      <c r="O201" s="365"/>
      <c r="P201" s="365"/>
      <c r="Q201" s="365"/>
      <c r="R201" s="365"/>
      <c r="S201" s="365"/>
      <c r="T201" s="365"/>
      <c r="U201" s="365"/>
      <c r="V201" s="365"/>
      <c r="W201" s="365"/>
      <c r="X201" s="365"/>
      <c r="Y201" s="365"/>
      <c r="Z201" s="365"/>
      <c r="AA201" s="365"/>
      <c r="AB201" s="365"/>
      <c r="AC201" s="365"/>
      <c r="AD201" s="365"/>
      <c r="AE201" s="365"/>
      <c r="AF201" s="365"/>
      <c r="AG201" s="365"/>
      <c r="AH201" s="365"/>
      <c r="AI201" s="365"/>
      <c r="AJ201" s="365"/>
      <c r="AK201" s="365"/>
      <c r="AL201" s="365"/>
      <c r="AM201" s="365"/>
      <c r="AN201" s="365"/>
      <c r="AO201" s="365"/>
      <c r="AP201" s="365"/>
      <c r="AQ201" s="365"/>
      <c r="AR201" s="365"/>
      <c r="AS201" s="365"/>
      <c r="AT201" s="365"/>
      <c r="AU201" s="365"/>
      <c r="AV201" s="365"/>
      <c r="AW201" s="365"/>
      <c r="AX201" s="365"/>
      <c r="AY201" s="365"/>
      <c r="AZ201" s="365"/>
      <c r="BA201" s="365"/>
      <c r="BB201" s="365"/>
      <c r="BC201" s="365"/>
      <c r="BD201" s="365"/>
      <c r="BE201" s="365"/>
      <c r="BF201" s="365"/>
      <c r="BG201" s="365"/>
      <c r="BH201" s="365"/>
      <c r="BI201" s="365"/>
      <c r="BJ201" s="365"/>
      <c r="BK201" s="365"/>
      <c r="BL201" s="365"/>
      <c r="BM201" s="365"/>
      <c r="BN201" s="365"/>
      <c r="BO201" s="365"/>
      <c r="BP201" s="365"/>
      <c r="BQ201" s="365"/>
      <c r="BR201" s="365"/>
      <c r="BS201" s="365"/>
      <c r="BT201" s="365"/>
      <c r="BU201" s="365"/>
      <c r="BV201" s="365"/>
      <c r="BW201" s="365"/>
      <c r="BX201" s="365"/>
      <c r="BY201" s="366"/>
      <c r="BZ201" s="366"/>
      <c r="CA201" s="366"/>
      <c r="CB201" s="366"/>
    </row>
    <row r="202" spans="1:80" ht="15" customHeight="1" x14ac:dyDescent="0.2">
      <c r="A202" s="809" t="s">
        <v>90</v>
      </c>
      <c r="B202" s="792"/>
      <c r="C202" s="812"/>
      <c r="D202" s="365"/>
      <c r="E202" s="365"/>
      <c r="F202" s="365"/>
      <c r="G202" s="365"/>
      <c r="H202" s="365"/>
      <c r="I202" s="365"/>
      <c r="J202" s="365"/>
      <c r="K202" s="365"/>
      <c r="L202" s="365"/>
      <c r="M202" s="365"/>
      <c r="N202" s="365"/>
      <c r="O202" s="365"/>
      <c r="P202" s="365"/>
      <c r="Q202" s="365"/>
      <c r="R202" s="365"/>
      <c r="S202" s="365"/>
      <c r="T202" s="365"/>
      <c r="U202" s="365"/>
      <c r="V202" s="365"/>
      <c r="W202" s="365"/>
      <c r="X202" s="365"/>
      <c r="Y202" s="365"/>
      <c r="Z202" s="365"/>
      <c r="AA202" s="365"/>
      <c r="AB202" s="365"/>
      <c r="AC202" s="365"/>
      <c r="AD202" s="365"/>
      <c r="AE202" s="365"/>
      <c r="AF202" s="365"/>
      <c r="AG202" s="365"/>
      <c r="AH202" s="365"/>
      <c r="AI202" s="365"/>
      <c r="AJ202" s="365"/>
      <c r="AK202" s="365"/>
      <c r="AL202" s="365"/>
      <c r="AM202" s="365"/>
      <c r="AN202" s="365"/>
      <c r="AO202" s="365"/>
      <c r="AP202" s="365"/>
      <c r="AQ202" s="365"/>
      <c r="AR202" s="365"/>
      <c r="AS202" s="365"/>
      <c r="AT202" s="365"/>
      <c r="AU202" s="365"/>
      <c r="AV202" s="365"/>
      <c r="AW202" s="365"/>
      <c r="AX202" s="365"/>
      <c r="AY202" s="365"/>
      <c r="AZ202" s="365"/>
      <c r="BA202" s="365"/>
      <c r="BB202" s="365"/>
      <c r="BC202" s="365"/>
      <c r="BD202" s="365"/>
      <c r="BE202" s="365"/>
      <c r="BF202" s="365"/>
      <c r="BG202" s="365"/>
      <c r="BH202" s="365"/>
      <c r="BI202" s="365"/>
      <c r="BJ202" s="365"/>
      <c r="BK202" s="365"/>
      <c r="BL202" s="365"/>
      <c r="BM202" s="365"/>
      <c r="BN202" s="365"/>
      <c r="BO202" s="365"/>
      <c r="BP202" s="365"/>
      <c r="BQ202" s="365"/>
      <c r="BR202" s="365"/>
      <c r="BS202" s="365"/>
      <c r="BT202" s="365"/>
      <c r="BU202" s="365"/>
      <c r="BV202" s="365"/>
      <c r="BW202" s="365"/>
      <c r="BX202" s="365"/>
      <c r="BY202" s="366"/>
      <c r="BZ202" s="366"/>
      <c r="CA202" s="366"/>
      <c r="CB202" s="366"/>
    </row>
    <row r="203" spans="1:80" ht="15" customHeight="1" x14ac:dyDescent="0.2">
      <c r="A203" s="810" t="s">
        <v>91</v>
      </c>
      <c r="B203" s="767"/>
      <c r="C203" s="812"/>
      <c r="D203" s="365"/>
      <c r="E203" s="365"/>
      <c r="F203" s="365"/>
      <c r="G203" s="365"/>
      <c r="H203" s="365"/>
      <c r="I203" s="365"/>
      <c r="J203" s="365"/>
      <c r="K203" s="365"/>
      <c r="L203" s="365"/>
      <c r="M203" s="365"/>
      <c r="N203" s="365"/>
      <c r="O203" s="365"/>
      <c r="P203" s="365"/>
      <c r="Q203" s="365"/>
      <c r="R203" s="365"/>
      <c r="S203" s="365"/>
      <c r="T203" s="365"/>
      <c r="U203" s="365"/>
      <c r="V203" s="365"/>
      <c r="W203" s="365"/>
      <c r="X203" s="365"/>
      <c r="Y203" s="365"/>
      <c r="Z203" s="365"/>
      <c r="AA203" s="365"/>
      <c r="AB203" s="365"/>
      <c r="AC203" s="365"/>
      <c r="AD203" s="365"/>
      <c r="AE203" s="365"/>
      <c r="AF203" s="365"/>
      <c r="AG203" s="365"/>
      <c r="AH203" s="365"/>
      <c r="AI203" s="365"/>
      <c r="AJ203" s="365"/>
      <c r="AK203" s="365"/>
      <c r="AL203" s="365"/>
      <c r="AM203" s="365"/>
      <c r="AN203" s="365"/>
      <c r="AO203" s="365"/>
      <c r="AP203" s="365"/>
      <c r="AQ203" s="365"/>
      <c r="AR203" s="365"/>
      <c r="AS203" s="365"/>
      <c r="AT203" s="365"/>
      <c r="AU203" s="365"/>
      <c r="AV203" s="365"/>
      <c r="AW203" s="365"/>
      <c r="AX203" s="365"/>
      <c r="AY203" s="365"/>
      <c r="AZ203" s="365"/>
      <c r="BA203" s="365"/>
      <c r="BB203" s="365"/>
      <c r="BC203" s="365"/>
      <c r="BD203" s="365"/>
      <c r="BE203" s="365"/>
      <c r="BF203" s="365"/>
      <c r="BG203" s="365"/>
      <c r="BH203" s="365"/>
      <c r="BI203" s="365"/>
      <c r="BJ203" s="365"/>
      <c r="BK203" s="365"/>
      <c r="BL203" s="365"/>
      <c r="BM203" s="365"/>
      <c r="BN203" s="365"/>
      <c r="BO203" s="365"/>
      <c r="BP203" s="365"/>
      <c r="BQ203" s="365"/>
      <c r="BR203" s="365"/>
      <c r="BS203" s="365"/>
      <c r="BT203" s="365"/>
      <c r="BU203" s="365"/>
      <c r="BV203" s="365"/>
      <c r="BW203" s="365"/>
      <c r="BX203" s="365"/>
      <c r="BY203" s="366"/>
      <c r="BZ203" s="366"/>
      <c r="CA203" s="366"/>
      <c r="CB203" s="366"/>
    </row>
    <row r="204" spans="1:80" ht="15" customHeight="1" x14ac:dyDescent="0.2">
      <c r="A204" s="1066" t="s">
        <v>184</v>
      </c>
      <c r="B204" s="910"/>
      <c r="C204" s="812"/>
      <c r="D204" s="365"/>
      <c r="E204" s="365"/>
      <c r="F204" s="365"/>
      <c r="G204" s="365"/>
      <c r="H204" s="365"/>
      <c r="I204" s="365"/>
      <c r="J204" s="365"/>
      <c r="K204" s="365"/>
      <c r="L204" s="365"/>
      <c r="M204" s="365"/>
      <c r="N204" s="365"/>
      <c r="O204" s="365"/>
      <c r="P204" s="365"/>
      <c r="Q204" s="365"/>
      <c r="R204" s="365"/>
      <c r="S204" s="365"/>
      <c r="T204" s="365"/>
      <c r="U204" s="365"/>
      <c r="V204" s="365"/>
      <c r="W204" s="365"/>
      <c r="X204" s="365"/>
      <c r="Y204" s="365"/>
      <c r="Z204" s="365"/>
      <c r="AA204" s="365"/>
      <c r="AB204" s="365"/>
      <c r="AC204" s="365"/>
      <c r="AD204" s="365"/>
      <c r="AE204" s="365"/>
      <c r="AF204" s="365"/>
      <c r="AG204" s="365"/>
      <c r="AH204" s="365"/>
      <c r="AI204" s="365"/>
      <c r="AJ204" s="365"/>
      <c r="AK204" s="365"/>
      <c r="AL204" s="365"/>
      <c r="AM204" s="365"/>
      <c r="AN204" s="365"/>
      <c r="AO204" s="365"/>
      <c r="AP204" s="365"/>
      <c r="AQ204" s="365"/>
      <c r="AR204" s="365"/>
      <c r="AS204" s="365"/>
      <c r="AT204" s="365"/>
      <c r="AU204" s="365"/>
      <c r="AV204" s="365"/>
      <c r="AW204" s="365"/>
      <c r="AX204" s="365"/>
      <c r="AY204" s="365"/>
      <c r="AZ204" s="365"/>
      <c r="BA204" s="365"/>
      <c r="BB204" s="365"/>
      <c r="BC204" s="365"/>
      <c r="BD204" s="365"/>
      <c r="BE204" s="365"/>
      <c r="BF204" s="365"/>
      <c r="BG204" s="365"/>
      <c r="BH204" s="365"/>
      <c r="BI204" s="365"/>
      <c r="BJ204" s="365"/>
      <c r="BK204" s="365"/>
      <c r="BL204" s="365"/>
      <c r="BM204" s="365"/>
      <c r="BN204" s="365"/>
      <c r="BO204" s="365"/>
      <c r="BP204" s="365"/>
      <c r="BQ204" s="365"/>
      <c r="BR204" s="365"/>
      <c r="BS204" s="365"/>
      <c r="BT204" s="365"/>
      <c r="BU204" s="365"/>
      <c r="BV204" s="365"/>
      <c r="BW204" s="365"/>
      <c r="BX204" s="365"/>
      <c r="BY204" s="366"/>
      <c r="BZ204" s="366"/>
      <c r="CA204" s="366"/>
      <c r="CB204" s="366"/>
    </row>
    <row r="205" spans="1:80" ht="15" customHeight="1" x14ac:dyDescent="0.2">
      <c r="A205" s="828" t="s">
        <v>56</v>
      </c>
      <c r="B205" s="895" t="s">
        <v>1</v>
      </c>
      <c r="C205" s="812"/>
      <c r="D205" s="365"/>
      <c r="E205" s="365"/>
      <c r="F205" s="365"/>
      <c r="G205" s="365"/>
      <c r="H205" s="365"/>
      <c r="I205" s="365"/>
      <c r="J205" s="365"/>
      <c r="K205" s="365"/>
      <c r="L205" s="365"/>
      <c r="M205" s="365"/>
      <c r="N205" s="365"/>
      <c r="O205" s="365"/>
      <c r="P205" s="365"/>
      <c r="Q205" s="365"/>
      <c r="R205" s="365"/>
      <c r="S205" s="365"/>
      <c r="T205" s="365"/>
      <c r="U205" s="365"/>
      <c r="V205" s="365"/>
      <c r="W205" s="365"/>
      <c r="X205" s="365"/>
      <c r="Y205" s="365"/>
      <c r="Z205" s="365"/>
      <c r="AA205" s="365"/>
      <c r="AB205" s="365"/>
      <c r="AC205" s="365"/>
      <c r="AD205" s="365"/>
      <c r="AE205" s="365"/>
      <c r="AF205" s="365"/>
      <c r="AG205" s="365"/>
      <c r="AH205" s="365"/>
      <c r="AI205" s="365"/>
      <c r="AJ205" s="365"/>
      <c r="AK205" s="365"/>
      <c r="AL205" s="365"/>
      <c r="AM205" s="365"/>
      <c r="AN205" s="365"/>
      <c r="AO205" s="365"/>
      <c r="AP205" s="365"/>
      <c r="AQ205" s="365"/>
      <c r="AR205" s="365"/>
      <c r="AS205" s="365"/>
      <c r="AT205" s="365"/>
      <c r="AU205" s="365"/>
      <c r="AV205" s="365"/>
      <c r="AW205" s="365"/>
      <c r="AX205" s="365"/>
      <c r="AY205" s="365"/>
      <c r="AZ205" s="365"/>
      <c r="BA205" s="365"/>
      <c r="BB205" s="365"/>
      <c r="BC205" s="365"/>
      <c r="BD205" s="365"/>
      <c r="BE205" s="365"/>
      <c r="BF205" s="365"/>
      <c r="BG205" s="365"/>
      <c r="BH205" s="365"/>
      <c r="BI205" s="365"/>
      <c r="BJ205" s="365"/>
      <c r="BK205" s="365"/>
      <c r="BL205" s="365"/>
      <c r="BM205" s="365"/>
      <c r="BN205" s="365"/>
      <c r="BO205" s="365"/>
      <c r="BP205" s="365"/>
      <c r="BQ205" s="365"/>
      <c r="BR205" s="365"/>
      <c r="BS205" s="365"/>
      <c r="BT205" s="365"/>
      <c r="BU205" s="365"/>
      <c r="BV205" s="365"/>
      <c r="BW205" s="365"/>
      <c r="BX205" s="365"/>
      <c r="BY205" s="366"/>
      <c r="BZ205" s="366"/>
      <c r="CA205" s="366"/>
      <c r="CB205" s="366"/>
    </row>
    <row r="206" spans="1:80" ht="15" customHeight="1" x14ac:dyDescent="0.2">
      <c r="A206" s="1067" t="s">
        <v>124</v>
      </c>
      <c r="B206" s="765">
        <v>424</v>
      </c>
      <c r="C206" s="812"/>
      <c r="D206" s="365"/>
      <c r="E206" s="365"/>
      <c r="F206" s="365"/>
      <c r="G206" s="365"/>
      <c r="H206" s="365"/>
      <c r="I206" s="365"/>
      <c r="J206" s="365"/>
      <c r="K206" s="365"/>
      <c r="L206" s="365"/>
      <c r="M206" s="365"/>
      <c r="N206" s="365"/>
      <c r="O206" s="365"/>
      <c r="P206" s="365"/>
      <c r="Q206" s="365"/>
      <c r="R206" s="365"/>
      <c r="S206" s="365"/>
      <c r="T206" s="365"/>
      <c r="U206" s="365"/>
      <c r="V206" s="365"/>
      <c r="W206" s="365"/>
      <c r="X206" s="365"/>
      <c r="Y206" s="365"/>
      <c r="Z206" s="365"/>
      <c r="AA206" s="365"/>
      <c r="AB206" s="365"/>
      <c r="AC206" s="365"/>
      <c r="AD206" s="365"/>
      <c r="AE206" s="365"/>
      <c r="AF206" s="365"/>
      <c r="AG206" s="365"/>
      <c r="AH206" s="365"/>
      <c r="AI206" s="365"/>
      <c r="AJ206" s="365"/>
      <c r="AK206" s="365"/>
      <c r="AL206" s="365"/>
      <c r="AM206" s="365"/>
      <c r="AN206" s="365"/>
      <c r="AO206" s="365"/>
      <c r="AP206" s="365"/>
      <c r="AQ206" s="365"/>
      <c r="AR206" s="365"/>
      <c r="AS206" s="365"/>
      <c r="AT206" s="365"/>
      <c r="AU206" s="365"/>
      <c r="AV206" s="365"/>
      <c r="AW206" s="365"/>
      <c r="AX206" s="365"/>
      <c r="AY206" s="365"/>
      <c r="AZ206" s="365"/>
      <c r="BA206" s="365"/>
      <c r="BB206" s="365"/>
      <c r="BC206" s="365"/>
      <c r="BD206" s="365"/>
      <c r="BE206" s="365"/>
      <c r="BF206" s="365"/>
      <c r="BG206" s="365"/>
      <c r="BH206" s="365"/>
      <c r="BI206" s="365"/>
      <c r="BJ206" s="365"/>
      <c r="BK206" s="365"/>
      <c r="BL206" s="365"/>
      <c r="BM206" s="365"/>
      <c r="BN206" s="365"/>
      <c r="BO206" s="365"/>
      <c r="BP206" s="365"/>
      <c r="BQ206" s="365"/>
      <c r="BR206" s="365"/>
      <c r="BS206" s="365"/>
      <c r="BT206" s="365"/>
      <c r="BU206" s="365"/>
      <c r="BV206" s="365"/>
      <c r="BW206" s="365"/>
      <c r="BX206" s="365"/>
      <c r="BY206" s="366"/>
      <c r="BZ206" s="366"/>
      <c r="CA206" s="366"/>
      <c r="CB206" s="366"/>
    </row>
    <row r="207" spans="1:80" ht="15" customHeight="1" x14ac:dyDescent="0.2">
      <c r="A207" s="1068" t="s">
        <v>135</v>
      </c>
      <c r="B207" s="769"/>
      <c r="C207" s="812"/>
      <c r="D207" s="365"/>
      <c r="E207" s="365"/>
      <c r="F207" s="365"/>
      <c r="G207" s="365"/>
      <c r="H207" s="365"/>
      <c r="I207" s="365"/>
      <c r="J207" s="365"/>
      <c r="K207" s="365"/>
      <c r="L207" s="365"/>
      <c r="M207" s="365"/>
      <c r="N207" s="365"/>
      <c r="O207" s="365"/>
      <c r="P207" s="365"/>
      <c r="Q207" s="365"/>
      <c r="R207" s="365"/>
      <c r="S207" s="365"/>
      <c r="T207" s="365"/>
      <c r="U207" s="365"/>
      <c r="V207" s="365"/>
      <c r="W207" s="365"/>
      <c r="X207" s="365"/>
      <c r="Y207" s="365"/>
      <c r="Z207" s="365"/>
      <c r="AA207" s="365"/>
      <c r="AB207" s="365"/>
      <c r="AC207" s="365"/>
      <c r="AD207" s="365"/>
      <c r="AE207" s="365"/>
      <c r="AF207" s="365"/>
      <c r="AG207" s="365"/>
      <c r="AH207" s="365"/>
      <c r="AI207" s="365"/>
      <c r="AJ207" s="365"/>
      <c r="AK207" s="365"/>
      <c r="AL207" s="365"/>
      <c r="AM207" s="365"/>
      <c r="AN207" s="365"/>
      <c r="AO207" s="365"/>
      <c r="AP207" s="365"/>
      <c r="AQ207" s="365"/>
      <c r="AR207" s="365"/>
      <c r="AS207" s="365"/>
      <c r="AT207" s="365"/>
      <c r="AU207" s="365"/>
      <c r="AV207" s="365"/>
      <c r="AW207" s="365"/>
      <c r="AX207" s="365"/>
      <c r="AY207" s="365"/>
      <c r="AZ207" s="365"/>
      <c r="BA207" s="365"/>
      <c r="BB207" s="365"/>
      <c r="BC207" s="365"/>
      <c r="BD207" s="365"/>
      <c r="BE207" s="365"/>
      <c r="BF207" s="365"/>
      <c r="BG207" s="365"/>
      <c r="BH207" s="365"/>
      <c r="BI207" s="365"/>
      <c r="BJ207" s="365"/>
      <c r="BK207" s="365"/>
      <c r="BL207" s="365"/>
      <c r="BM207" s="365"/>
      <c r="BN207" s="365"/>
      <c r="BO207" s="365"/>
      <c r="BP207" s="365"/>
      <c r="BQ207" s="365"/>
      <c r="BR207" s="365"/>
      <c r="BS207" s="365"/>
      <c r="BT207" s="365"/>
      <c r="BU207" s="365"/>
      <c r="BV207" s="365"/>
      <c r="BW207" s="365"/>
      <c r="BX207" s="365"/>
      <c r="BY207" s="366"/>
      <c r="BZ207" s="366"/>
      <c r="CA207" s="366"/>
      <c r="CB207" s="366"/>
    </row>
    <row r="208" spans="1:80" ht="15" customHeight="1" x14ac:dyDescent="0.2">
      <c r="A208" s="994" t="s">
        <v>125</v>
      </c>
      <c r="B208" s="792">
        <v>1124</v>
      </c>
      <c r="C208" s="812"/>
      <c r="D208" s="365"/>
      <c r="E208" s="365"/>
      <c r="F208" s="365"/>
      <c r="G208" s="365"/>
      <c r="H208" s="365"/>
      <c r="I208" s="365"/>
      <c r="J208" s="365"/>
      <c r="K208" s="365"/>
      <c r="L208" s="365"/>
      <c r="M208" s="365"/>
      <c r="N208" s="365"/>
      <c r="O208" s="365"/>
      <c r="P208" s="365"/>
      <c r="Q208" s="365"/>
      <c r="R208" s="365"/>
      <c r="S208" s="365"/>
      <c r="T208" s="365"/>
      <c r="U208" s="365"/>
      <c r="V208" s="365"/>
      <c r="W208" s="365"/>
      <c r="X208" s="365"/>
      <c r="Y208" s="365"/>
      <c r="Z208" s="365"/>
      <c r="AA208" s="365"/>
      <c r="AB208" s="365"/>
      <c r="AC208" s="365"/>
      <c r="AD208" s="365"/>
      <c r="AE208" s="365"/>
      <c r="AF208" s="365"/>
      <c r="AG208" s="365"/>
      <c r="AH208" s="365"/>
      <c r="AI208" s="365"/>
      <c r="AJ208" s="365"/>
      <c r="AK208" s="365"/>
      <c r="AL208" s="365"/>
      <c r="AM208" s="365"/>
      <c r="AN208" s="365"/>
      <c r="AO208" s="365"/>
      <c r="AP208" s="365"/>
      <c r="AQ208" s="365"/>
      <c r="AR208" s="365"/>
      <c r="AS208" s="365"/>
      <c r="AT208" s="365"/>
      <c r="AU208" s="365"/>
      <c r="AV208" s="365"/>
      <c r="AW208" s="365"/>
      <c r="AX208" s="365"/>
      <c r="AY208" s="365"/>
      <c r="AZ208" s="365"/>
      <c r="BA208" s="365"/>
      <c r="BB208" s="365"/>
      <c r="BC208" s="365"/>
      <c r="BD208" s="365"/>
      <c r="BE208" s="365"/>
      <c r="BF208" s="365"/>
      <c r="BG208" s="365"/>
      <c r="BH208" s="365"/>
      <c r="BI208" s="365"/>
      <c r="BJ208" s="365"/>
      <c r="BK208" s="365"/>
      <c r="BL208" s="365"/>
      <c r="BM208" s="365"/>
      <c r="BN208" s="365"/>
      <c r="BO208" s="365"/>
      <c r="BP208" s="365"/>
      <c r="BQ208" s="365"/>
      <c r="BR208" s="365"/>
      <c r="BS208" s="365"/>
      <c r="BT208" s="365"/>
      <c r="BU208" s="365"/>
      <c r="BV208" s="365"/>
      <c r="BW208" s="365"/>
      <c r="BX208" s="365"/>
      <c r="BY208" s="366"/>
      <c r="BZ208" s="366"/>
      <c r="CA208" s="366"/>
      <c r="CB208" s="366"/>
    </row>
    <row r="209" spans="1:80" ht="15" customHeight="1" x14ac:dyDescent="0.2">
      <c r="A209" s="994" t="s">
        <v>185</v>
      </c>
      <c r="B209" s="792">
        <v>100</v>
      </c>
      <c r="C209" s="812"/>
      <c r="D209" s="365"/>
      <c r="E209" s="365"/>
      <c r="F209" s="365"/>
      <c r="G209" s="365"/>
      <c r="H209" s="365"/>
      <c r="I209" s="365"/>
      <c r="J209" s="365"/>
      <c r="K209" s="365"/>
      <c r="L209" s="365"/>
      <c r="M209" s="365"/>
      <c r="N209" s="365"/>
      <c r="O209" s="365"/>
      <c r="P209" s="365"/>
      <c r="Q209" s="365"/>
      <c r="R209" s="365"/>
      <c r="S209" s="365"/>
      <c r="T209" s="365"/>
      <c r="U209" s="365"/>
      <c r="V209" s="365"/>
      <c r="W209" s="365"/>
      <c r="X209" s="365"/>
      <c r="Y209" s="365"/>
      <c r="Z209" s="365"/>
      <c r="AA209" s="365"/>
      <c r="AB209" s="365"/>
      <c r="AC209" s="365"/>
      <c r="AD209" s="365"/>
      <c r="AE209" s="365"/>
      <c r="AF209" s="365"/>
      <c r="AG209" s="365"/>
      <c r="AH209" s="365"/>
      <c r="AI209" s="365"/>
      <c r="AJ209" s="365"/>
      <c r="AK209" s="365"/>
      <c r="AL209" s="365"/>
      <c r="AM209" s="365"/>
      <c r="AN209" s="365"/>
      <c r="AO209" s="365"/>
      <c r="AP209" s="365"/>
      <c r="AQ209" s="365"/>
      <c r="AR209" s="365"/>
      <c r="AS209" s="365"/>
      <c r="AT209" s="365"/>
      <c r="AU209" s="365"/>
      <c r="AV209" s="365"/>
      <c r="AW209" s="365"/>
      <c r="AX209" s="365"/>
      <c r="AY209" s="365"/>
      <c r="AZ209" s="365"/>
      <c r="BA209" s="365"/>
      <c r="BB209" s="365"/>
      <c r="BC209" s="365"/>
      <c r="BD209" s="365"/>
      <c r="BE209" s="365"/>
      <c r="BF209" s="365"/>
      <c r="BG209" s="365"/>
      <c r="BH209" s="365"/>
      <c r="BI209" s="365"/>
      <c r="BJ209" s="365"/>
      <c r="BK209" s="365"/>
      <c r="BL209" s="365"/>
      <c r="BM209" s="365"/>
      <c r="BN209" s="365"/>
      <c r="BO209" s="365"/>
      <c r="BP209" s="365"/>
      <c r="BQ209" s="365"/>
      <c r="BR209" s="365"/>
      <c r="BS209" s="365"/>
      <c r="BT209" s="365"/>
      <c r="BU209" s="365"/>
      <c r="BV209" s="365"/>
      <c r="BW209" s="365"/>
      <c r="BX209" s="365"/>
      <c r="BY209" s="366"/>
      <c r="BZ209" s="366"/>
      <c r="CA209" s="366"/>
      <c r="CB209" s="366"/>
    </row>
    <row r="210" spans="1:80" ht="15" customHeight="1" x14ac:dyDescent="0.2">
      <c r="A210" s="1069" t="s">
        <v>186</v>
      </c>
      <c r="B210" s="792">
        <v>3104</v>
      </c>
      <c r="C210" s="812"/>
      <c r="D210" s="365"/>
      <c r="E210" s="365"/>
      <c r="F210" s="365"/>
      <c r="G210" s="365"/>
      <c r="H210" s="365"/>
      <c r="I210" s="365"/>
      <c r="J210" s="365"/>
      <c r="K210" s="365"/>
      <c r="L210" s="365"/>
      <c r="M210" s="365"/>
      <c r="N210" s="365"/>
      <c r="O210" s="365"/>
      <c r="P210" s="365"/>
      <c r="Q210" s="365"/>
      <c r="R210" s="365"/>
      <c r="S210" s="365"/>
      <c r="T210" s="365"/>
      <c r="U210" s="365"/>
      <c r="V210" s="365"/>
      <c r="W210" s="365"/>
      <c r="X210" s="365"/>
      <c r="Y210" s="365"/>
      <c r="Z210" s="365"/>
      <c r="AA210" s="365"/>
      <c r="AB210" s="365"/>
      <c r="AC210" s="365"/>
      <c r="AD210" s="365"/>
      <c r="AE210" s="365"/>
      <c r="AF210" s="365"/>
      <c r="AG210" s="365"/>
      <c r="AH210" s="365"/>
      <c r="AI210" s="365"/>
      <c r="AJ210" s="365"/>
      <c r="AK210" s="365"/>
      <c r="AL210" s="365"/>
      <c r="AM210" s="365"/>
      <c r="AN210" s="365"/>
      <c r="AO210" s="365"/>
      <c r="AP210" s="365"/>
      <c r="AQ210" s="365"/>
      <c r="AR210" s="365"/>
      <c r="AS210" s="365"/>
      <c r="AT210" s="365"/>
      <c r="AU210" s="365"/>
      <c r="AV210" s="365"/>
      <c r="AW210" s="365"/>
      <c r="AX210" s="365"/>
      <c r="AY210" s="365"/>
      <c r="AZ210" s="365"/>
      <c r="BA210" s="365"/>
      <c r="BB210" s="365"/>
      <c r="BC210" s="365"/>
      <c r="BD210" s="365"/>
      <c r="BE210" s="365"/>
      <c r="BF210" s="365"/>
      <c r="BG210" s="365"/>
      <c r="BH210" s="365"/>
      <c r="BI210" s="365"/>
      <c r="BJ210" s="365"/>
      <c r="BK210" s="365"/>
      <c r="BL210" s="365"/>
      <c r="BM210" s="365"/>
      <c r="BN210" s="365"/>
      <c r="BO210" s="365"/>
      <c r="BP210" s="365"/>
      <c r="BQ210" s="365"/>
      <c r="BR210" s="365"/>
      <c r="BS210" s="365"/>
      <c r="BT210" s="365"/>
      <c r="BU210" s="365"/>
      <c r="BV210" s="365"/>
      <c r="BW210" s="365"/>
      <c r="BX210" s="365"/>
      <c r="BY210" s="366"/>
      <c r="BZ210" s="366"/>
      <c r="CA210" s="366"/>
      <c r="CB210" s="366"/>
    </row>
    <row r="211" spans="1:80" ht="21.75" customHeight="1" x14ac:dyDescent="0.2">
      <c r="A211" s="994" t="s">
        <v>187</v>
      </c>
      <c r="B211" s="792"/>
      <c r="C211" s="812"/>
      <c r="D211" s="365"/>
      <c r="E211" s="365"/>
      <c r="F211" s="365"/>
      <c r="G211" s="365"/>
      <c r="H211" s="365"/>
      <c r="I211" s="365"/>
      <c r="J211" s="365"/>
      <c r="K211" s="365"/>
      <c r="L211" s="365"/>
      <c r="M211" s="365"/>
      <c r="N211" s="365"/>
      <c r="O211" s="365"/>
      <c r="P211" s="365"/>
      <c r="Q211" s="365"/>
      <c r="R211" s="365"/>
      <c r="S211" s="365"/>
      <c r="T211" s="365"/>
      <c r="U211" s="365"/>
      <c r="V211" s="365"/>
      <c r="W211" s="365"/>
      <c r="X211" s="365"/>
      <c r="Y211" s="365"/>
      <c r="Z211" s="365"/>
      <c r="AA211" s="365"/>
      <c r="AB211" s="365"/>
      <c r="AC211" s="365"/>
      <c r="AD211" s="365"/>
      <c r="AE211" s="365"/>
      <c r="AF211" s="365"/>
      <c r="AG211" s="365"/>
      <c r="AH211" s="365"/>
      <c r="AI211" s="365"/>
      <c r="AJ211" s="365"/>
      <c r="AK211" s="365"/>
      <c r="AL211" s="365"/>
      <c r="AM211" s="365"/>
      <c r="AN211" s="365"/>
      <c r="AO211" s="365"/>
      <c r="AP211" s="365"/>
      <c r="AQ211" s="365"/>
      <c r="AR211" s="365"/>
      <c r="AS211" s="365"/>
      <c r="AT211" s="365"/>
      <c r="AU211" s="365"/>
      <c r="AV211" s="365"/>
      <c r="AW211" s="365"/>
      <c r="AX211" s="365"/>
      <c r="AY211" s="365"/>
      <c r="AZ211" s="365"/>
      <c r="BA211" s="365"/>
      <c r="BB211" s="365"/>
      <c r="BC211" s="365"/>
      <c r="BD211" s="365"/>
      <c r="BE211" s="365"/>
      <c r="BF211" s="365"/>
      <c r="BG211" s="365"/>
      <c r="BH211" s="365"/>
      <c r="BI211" s="365"/>
      <c r="BJ211" s="365"/>
      <c r="BK211" s="365"/>
      <c r="BL211" s="365"/>
      <c r="BM211" s="365"/>
      <c r="BN211" s="365"/>
      <c r="BO211" s="365"/>
      <c r="BP211" s="365"/>
      <c r="BQ211" s="365"/>
      <c r="BR211" s="365"/>
      <c r="BS211" s="365"/>
      <c r="BT211" s="365"/>
      <c r="BU211" s="365"/>
      <c r="BV211" s="365"/>
      <c r="BW211" s="365"/>
      <c r="BX211" s="365"/>
      <c r="BY211" s="366"/>
      <c r="BZ211" s="366"/>
      <c r="CA211" s="366"/>
      <c r="CB211" s="366"/>
    </row>
    <row r="212" spans="1:80" ht="15" customHeight="1" x14ac:dyDescent="0.2">
      <c r="A212" s="994" t="s">
        <v>188</v>
      </c>
      <c r="B212" s="792"/>
      <c r="C212" s="812"/>
      <c r="D212" s="365"/>
      <c r="E212" s="365"/>
      <c r="F212" s="365"/>
      <c r="G212" s="365"/>
      <c r="H212" s="365"/>
      <c r="I212" s="365"/>
      <c r="J212" s="365"/>
      <c r="K212" s="365"/>
      <c r="L212" s="365"/>
      <c r="M212" s="365"/>
      <c r="N212" s="365"/>
      <c r="O212" s="365"/>
      <c r="P212" s="365"/>
      <c r="Q212" s="365"/>
      <c r="R212" s="365"/>
      <c r="S212" s="365"/>
      <c r="T212" s="365"/>
      <c r="U212" s="365"/>
      <c r="V212" s="365"/>
      <c r="W212" s="365"/>
      <c r="X212" s="365"/>
      <c r="Y212" s="365"/>
      <c r="Z212" s="365"/>
      <c r="AA212" s="365"/>
      <c r="AB212" s="365"/>
      <c r="AC212" s="365"/>
      <c r="AD212" s="365"/>
      <c r="AE212" s="365"/>
      <c r="AF212" s="365"/>
      <c r="AG212" s="365"/>
      <c r="AH212" s="365"/>
      <c r="AI212" s="365"/>
      <c r="AJ212" s="365"/>
      <c r="AK212" s="365"/>
      <c r="AL212" s="365"/>
      <c r="AM212" s="365"/>
      <c r="AN212" s="365"/>
      <c r="AO212" s="365"/>
      <c r="AP212" s="365"/>
      <c r="AQ212" s="365"/>
      <c r="AR212" s="365"/>
      <c r="AS212" s="365"/>
      <c r="AT212" s="365"/>
      <c r="AU212" s="365"/>
      <c r="AV212" s="365"/>
      <c r="AW212" s="365"/>
      <c r="AX212" s="365"/>
      <c r="AY212" s="365"/>
      <c r="AZ212" s="365"/>
      <c r="BA212" s="365"/>
      <c r="BB212" s="365"/>
      <c r="BC212" s="365"/>
      <c r="BD212" s="365"/>
      <c r="BE212" s="365"/>
      <c r="BF212" s="365"/>
      <c r="BG212" s="365"/>
      <c r="BH212" s="365"/>
      <c r="BI212" s="365"/>
      <c r="BJ212" s="365"/>
      <c r="BK212" s="365"/>
      <c r="BL212" s="365"/>
      <c r="BM212" s="365"/>
      <c r="BN212" s="365"/>
      <c r="BO212" s="365"/>
      <c r="BP212" s="365"/>
      <c r="BQ212" s="365"/>
      <c r="BR212" s="365"/>
      <c r="BS212" s="365"/>
      <c r="BT212" s="365"/>
      <c r="BU212" s="365"/>
      <c r="BV212" s="365"/>
      <c r="BW212" s="365"/>
      <c r="BX212" s="365"/>
      <c r="BY212" s="366"/>
      <c r="BZ212" s="366"/>
      <c r="CA212" s="366"/>
      <c r="CB212" s="366"/>
    </row>
    <row r="213" spans="1:80" ht="15" customHeight="1" x14ac:dyDescent="0.2">
      <c r="A213" s="994" t="s">
        <v>189</v>
      </c>
      <c r="B213" s="792"/>
      <c r="C213" s="812"/>
      <c r="D213" s="365"/>
      <c r="E213" s="365"/>
      <c r="F213" s="365"/>
      <c r="G213" s="365"/>
      <c r="H213" s="365"/>
      <c r="I213" s="365"/>
      <c r="J213" s="365"/>
      <c r="K213" s="365"/>
      <c r="L213" s="365"/>
      <c r="M213" s="365"/>
      <c r="N213" s="365"/>
      <c r="O213" s="365"/>
      <c r="P213" s="365"/>
      <c r="Q213" s="365"/>
      <c r="R213" s="365"/>
      <c r="S213" s="365"/>
      <c r="T213" s="365"/>
      <c r="U213" s="365"/>
      <c r="V213" s="365"/>
      <c r="W213" s="365"/>
      <c r="X213" s="365"/>
      <c r="Y213" s="365"/>
      <c r="Z213" s="365"/>
      <c r="AA213" s="365"/>
      <c r="AB213" s="365"/>
      <c r="AC213" s="365"/>
      <c r="AD213" s="365"/>
      <c r="AE213" s="365"/>
      <c r="AF213" s="365"/>
      <c r="AG213" s="365"/>
      <c r="AH213" s="365"/>
      <c r="AI213" s="365"/>
      <c r="AJ213" s="365"/>
      <c r="AK213" s="365"/>
      <c r="AL213" s="365"/>
      <c r="AM213" s="365"/>
      <c r="AN213" s="365"/>
      <c r="AO213" s="365"/>
      <c r="AP213" s="365"/>
      <c r="AQ213" s="365"/>
      <c r="AR213" s="365"/>
      <c r="AS213" s="365"/>
      <c r="AT213" s="365"/>
      <c r="AU213" s="365"/>
      <c r="AV213" s="365"/>
      <c r="AW213" s="365"/>
      <c r="AX213" s="365"/>
      <c r="AY213" s="365"/>
      <c r="AZ213" s="365"/>
      <c r="BA213" s="365"/>
      <c r="BB213" s="365"/>
      <c r="BC213" s="365"/>
      <c r="BD213" s="365"/>
      <c r="BE213" s="365"/>
      <c r="BF213" s="365"/>
      <c r="BG213" s="365"/>
      <c r="BH213" s="365"/>
      <c r="BI213" s="365"/>
      <c r="BJ213" s="365"/>
      <c r="BK213" s="365"/>
      <c r="BL213" s="365"/>
      <c r="BM213" s="365"/>
      <c r="BN213" s="365"/>
      <c r="BO213" s="365"/>
      <c r="BP213" s="365"/>
      <c r="BQ213" s="365"/>
      <c r="BR213" s="365"/>
      <c r="BS213" s="365"/>
      <c r="BT213" s="365"/>
      <c r="BU213" s="365"/>
      <c r="BV213" s="365"/>
      <c r="BW213" s="365"/>
      <c r="BX213" s="365"/>
      <c r="BY213" s="366"/>
      <c r="BZ213" s="366"/>
      <c r="CA213" s="366"/>
      <c r="CB213" s="366"/>
    </row>
    <row r="214" spans="1:80" ht="15" customHeight="1" x14ac:dyDescent="0.2">
      <c r="A214" s="994" t="s">
        <v>190</v>
      </c>
      <c r="B214" s="792"/>
      <c r="C214" s="812"/>
      <c r="D214" s="365"/>
      <c r="E214" s="365"/>
      <c r="F214" s="365"/>
      <c r="G214" s="365"/>
      <c r="H214" s="365"/>
      <c r="I214" s="365"/>
      <c r="J214" s="365"/>
      <c r="K214" s="365"/>
      <c r="L214" s="365"/>
      <c r="M214" s="365"/>
      <c r="N214" s="365"/>
      <c r="O214" s="365"/>
      <c r="P214" s="365"/>
      <c r="Q214" s="365"/>
      <c r="R214" s="365"/>
      <c r="S214" s="365"/>
      <c r="T214" s="365"/>
      <c r="U214" s="365"/>
      <c r="V214" s="365"/>
      <c r="W214" s="365"/>
      <c r="X214" s="365"/>
      <c r="Y214" s="365"/>
      <c r="Z214" s="365"/>
      <c r="AA214" s="365"/>
      <c r="AB214" s="365"/>
      <c r="AC214" s="365"/>
      <c r="AD214" s="365"/>
      <c r="AE214" s="365"/>
      <c r="AF214" s="365"/>
      <c r="AG214" s="365"/>
      <c r="AH214" s="365"/>
      <c r="AI214" s="365"/>
      <c r="AJ214" s="365"/>
      <c r="AK214" s="365"/>
      <c r="AL214" s="365"/>
      <c r="AM214" s="365"/>
      <c r="AN214" s="365"/>
      <c r="AO214" s="365"/>
      <c r="AP214" s="365"/>
      <c r="AQ214" s="365"/>
      <c r="AR214" s="365"/>
      <c r="AS214" s="365"/>
      <c r="AT214" s="365"/>
      <c r="AU214" s="365"/>
      <c r="AV214" s="365"/>
      <c r="AW214" s="365"/>
      <c r="AX214" s="365"/>
      <c r="AY214" s="365"/>
      <c r="AZ214" s="365"/>
      <c r="BA214" s="365"/>
      <c r="BB214" s="365"/>
      <c r="BC214" s="365"/>
      <c r="BD214" s="365"/>
      <c r="BE214" s="365"/>
      <c r="BF214" s="365"/>
      <c r="BG214" s="365"/>
      <c r="BH214" s="365"/>
      <c r="BI214" s="365"/>
      <c r="BJ214" s="365"/>
      <c r="BK214" s="365"/>
      <c r="BL214" s="365"/>
      <c r="BM214" s="365"/>
      <c r="BN214" s="365"/>
      <c r="BO214" s="365"/>
      <c r="BP214" s="365"/>
      <c r="BQ214" s="365"/>
      <c r="BR214" s="365"/>
      <c r="BS214" s="365"/>
      <c r="BT214" s="365"/>
      <c r="BU214" s="365"/>
      <c r="BV214" s="365"/>
      <c r="BW214" s="365"/>
      <c r="BX214" s="365"/>
      <c r="BY214" s="366"/>
      <c r="BZ214" s="366"/>
      <c r="CA214" s="366"/>
      <c r="CB214" s="366"/>
    </row>
    <row r="215" spans="1:80" ht="23.25" customHeight="1" x14ac:dyDescent="0.2">
      <c r="A215" s="1070" t="s">
        <v>127</v>
      </c>
      <c r="B215" s="792">
        <v>1442</v>
      </c>
      <c r="C215" s="812"/>
      <c r="D215" s="365"/>
      <c r="E215" s="365"/>
      <c r="F215" s="365"/>
      <c r="G215" s="365"/>
      <c r="H215" s="365"/>
      <c r="I215" s="365"/>
      <c r="J215" s="365"/>
      <c r="K215" s="365"/>
      <c r="L215" s="365"/>
      <c r="M215" s="365"/>
      <c r="N215" s="365"/>
      <c r="O215" s="365"/>
      <c r="P215" s="365"/>
      <c r="Q215" s="365"/>
      <c r="R215" s="365"/>
      <c r="S215" s="365"/>
      <c r="T215" s="365"/>
      <c r="U215" s="365"/>
      <c r="V215" s="365"/>
      <c r="W215" s="365"/>
      <c r="X215" s="365"/>
      <c r="Y215" s="365"/>
      <c r="Z215" s="365"/>
      <c r="AA215" s="365"/>
      <c r="AB215" s="365"/>
      <c r="AC215" s="365"/>
      <c r="AD215" s="365"/>
      <c r="AE215" s="365"/>
      <c r="AF215" s="365"/>
      <c r="AG215" s="365"/>
      <c r="AH215" s="365"/>
      <c r="AI215" s="365"/>
      <c r="AJ215" s="365"/>
      <c r="AK215" s="365"/>
      <c r="AL215" s="365"/>
      <c r="AM215" s="365"/>
      <c r="AN215" s="365"/>
      <c r="AO215" s="365"/>
      <c r="AP215" s="365"/>
      <c r="AQ215" s="365"/>
      <c r="AR215" s="365"/>
      <c r="AS215" s="365"/>
      <c r="AT215" s="365"/>
      <c r="AU215" s="365"/>
      <c r="AV215" s="365"/>
      <c r="AW215" s="365"/>
      <c r="AX215" s="365"/>
      <c r="AY215" s="365"/>
      <c r="AZ215" s="365"/>
      <c r="BA215" s="365"/>
      <c r="BB215" s="365"/>
      <c r="BC215" s="365"/>
      <c r="BD215" s="365"/>
      <c r="BE215" s="365"/>
      <c r="BF215" s="365"/>
      <c r="BG215" s="365"/>
      <c r="BH215" s="365"/>
      <c r="BI215" s="365"/>
      <c r="BJ215" s="365"/>
      <c r="BK215" s="365"/>
      <c r="BL215" s="365"/>
      <c r="BM215" s="365"/>
      <c r="BN215" s="365"/>
      <c r="BO215" s="365"/>
      <c r="BP215" s="365"/>
      <c r="BQ215" s="365"/>
      <c r="BR215" s="365"/>
      <c r="BS215" s="365"/>
      <c r="BT215" s="365"/>
      <c r="BU215" s="365"/>
      <c r="BV215" s="365"/>
      <c r="BW215" s="365"/>
      <c r="BX215" s="365"/>
      <c r="BY215" s="366"/>
      <c r="BZ215" s="366"/>
      <c r="CA215" s="366"/>
      <c r="CB215" s="366"/>
    </row>
    <row r="216" spans="1:80" ht="15" customHeight="1" x14ac:dyDescent="0.2">
      <c r="A216" s="1069" t="s">
        <v>191</v>
      </c>
      <c r="B216" s="792"/>
      <c r="C216" s="812"/>
      <c r="D216" s="365"/>
      <c r="E216" s="365"/>
      <c r="F216" s="365"/>
      <c r="G216" s="365"/>
      <c r="H216" s="365"/>
      <c r="I216" s="365"/>
      <c r="J216" s="365"/>
      <c r="K216" s="365"/>
      <c r="L216" s="365"/>
      <c r="M216" s="365"/>
      <c r="N216" s="365"/>
      <c r="O216" s="365"/>
      <c r="P216" s="365"/>
      <c r="Q216" s="365"/>
      <c r="R216" s="365"/>
      <c r="S216" s="365"/>
      <c r="T216" s="365"/>
      <c r="U216" s="365"/>
      <c r="V216" s="365"/>
      <c r="W216" s="365"/>
      <c r="X216" s="365"/>
      <c r="Y216" s="365"/>
      <c r="Z216" s="365"/>
      <c r="AA216" s="365"/>
      <c r="AB216" s="365"/>
      <c r="AC216" s="365"/>
      <c r="AD216" s="365"/>
      <c r="AE216" s="365"/>
      <c r="AF216" s="365"/>
      <c r="AG216" s="365"/>
      <c r="AH216" s="365"/>
      <c r="AI216" s="365"/>
      <c r="AJ216" s="365"/>
      <c r="AK216" s="365"/>
      <c r="AL216" s="365"/>
      <c r="AM216" s="365"/>
      <c r="AN216" s="365"/>
      <c r="AO216" s="365"/>
      <c r="AP216" s="365"/>
      <c r="AQ216" s="365"/>
      <c r="AR216" s="365"/>
      <c r="AS216" s="365"/>
      <c r="AT216" s="365"/>
      <c r="AU216" s="365"/>
      <c r="AV216" s="365"/>
      <c r="AW216" s="365"/>
      <c r="AX216" s="365"/>
      <c r="AY216" s="365"/>
      <c r="AZ216" s="365"/>
      <c r="BA216" s="365"/>
      <c r="BB216" s="365"/>
      <c r="BC216" s="365"/>
      <c r="BD216" s="365"/>
      <c r="BE216" s="365"/>
      <c r="BF216" s="365"/>
      <c r="BG216" s="365"/>
      <c r="BH216" s="365"/>
      <c r="BI216" s="365"/>
      <c r="BJ216" s="365"/>
      <c r="BK216" s="365"/>
      <c r="BL216" s="365"/>
      <c r="BM216" s="365"/>
      <c r="BN216" s="365"/>
      <c r="BO216" s="365"/>
      <c r="BP216" s="365"/>
      <c r="BQ216" s="365"/>
      <c r="BR216" s="365"/>
      <c r="BS216" s="365"/>
      <c r="BT216" s="365"/>
      <c r="BU216" s="365"/>
      <c r="BV216" s="365"/>
      <c r="BW216" s="365"/>
      <c r="BX216" s="365"/>
      <c r="BY216" s="366"/>
      <c r="BZ216" s="366"/>
      <c r="CA216" s="366"/>
      <c r="CB216" s="366"/>
    </row>
    <row r="217" spans="1:80" ht="15" customHeight="1" x14ac:dyDescent="0.2">
      <c r="A217" s="1069" t="s">
        <v>192</v>
      </c>
      <c r="B217" s="792"/>
      <c r="C217" s="812"/>
      <c r="D217" s="365"/>
      <c r="E217" s="365"/>
      <c r="F217" s="365"/>
      <c r="G217" s="365"/>
      <c r="H217" s="365"/>
      <c r="I217" s="365"/>
      <c r="J217" s="365"/>
      <c r="K217" s="365"/>
      <c r="L217" s="365"/>
      <c r="M217" s="365"/>
      <c r="N217" s="365"/>
      <c r="O217" s="365"/>
      <c r="P217" s="365"/>
      <c r="Q217" s="365"/>
      <c r="R217" s="365"/>
      <c r="S217" s="365"/>
      <c r="T217" s="365"/>
      <c r="U217" s="365"/>
      <c r="V217" s="365"/>
      <c r="W217" s="365"/>
      <c r="X217" s="365"/>
      <c r="Y217" s="365"/>
      <c r="Z217" s="365"/>
      <c r="AA217" s="365"/>
      <c r="AB217" s="365"/>
      <c r="AC217" s="365"/>
      <c r="AD217" s="365"/>
      <c r="AE217" s="365"/>
      <c r="AF217" s="365"/>
      <c r="AG217" s="365"/>
      <c r="AH217" s="365"/>
      <c r="AI217" s="365"/>
      <c r="AJ217" s="365"/>
      <c r="AK217" s="365"/>
      <c r="AL217" s="365"/>
      <c r="AM217" s="365"/>
      <c r="AN217" s="365"/>
      <c r="AO217" s="365"/>
      <c r="AP217" s="365"/>
      <c r="AQ217" s="365"/>
      <c r="AR217" s="365"/>
      <c r="AS217" s="365"/>
      <c r="AT217" s="365"/>
      <c r="AU217" s="365"/>
      <c r="AV217" s="365"/>
      <c r="AW217" s="365"/>
      <c r="AX217" s="365"/>
      <c r="AY217" s="365"/>
      <c r="AZ217" s="365"/>
      <c r="BA217" s="365"/>
      <c r="BB217" s="365"/>
      <c r="BC217" s="365"/>
      <c r="BD217" s="365"/>
      <c r="BE217" s="365"/>
      <c r="BF217" s="365"/>
      <c r="BG217" s="365"/>
      <c r="BH217" s="365"/>
      <c r="BI217" s="365"/>
      <c r="BJ217" s="365"/>
      <c r="BK217" s="365"/>
      <c r="BL217" s="365"/>
      <c r="BM217" s="365"/>
      <c r="BN217" s="365"/>
      <c r="BO217" s="365"/>
      <c r="BP217" s="365"/>
      <c r="BQ217" s="365"/>
      <c r="BR217" s="365"/>
      <c r="BS217" s="365"/>
      <c r="BT217" s="365"/>
      <c r="BU217" s="365"/>
      <c r="BV217" s="365"/>
      <c r="BW217" s="365"/>
      <c r="BX217" s="365"/>
      <c r="BY217" s="366"/>
      <c r="BZ217" s="366"/>
      <c r="CA217" s="366"/>
      <c r="CB217" s="366"/>
    </row>
    <row r="218" spans="1:80" ht="15" customHeight="1" x14ac:dyDescent="0.2">
      <c r="A218" s="994" t="s">
        <v>193</v>
      </c>
      <c r="B218" s="792"/>
      <c r="C218" s="812"/>
      <c r="D218" s="365"/>
      <c r="E218" s="365"/>
      <c r="F218" s="365"/>
      <c r="G218" s="365"/>
      <c r="H218" s="365"/>
      <c r="I218" s="365"/>
      <c r="J218" s="365"/>
      <c r="K218" s="365"/>
      <c r="L218" s="365"/>
      <c r="M218" s="365"/>
      <c r="N218" s="365"/>
      <c r="O218" s="365"/>
      <c r="P218" s="365"/>
      <c r="Q218" s="365"/>
      <c r="R218" s="365"/>
      <c r="S218" s="365"/>
      <c r="T218" s="365"/>
      <c r="U218" s="365"/>
      <c r="V218" s="365"/>
      <c r="W218" s="365"/>
      <c r="X218" s="365"/>
      <c r="Y218" s="365"/>
      <c r="Z218" s="365"/>
      <c r="AA218" s="365"/>
      <c r="AB218" s="365"/>
      <c r="AC218" s="365"/>
      <c r="AD218" s="365"/>
      <c r="AE218" s="365"/>
      <c r="AF218" s="365"/>
      <c r="AG218" s="365"/>
      <c r="AH218" s="365"/>
      <c r="AI218" s="365"/>
      <c r="AJ218" s="365"/>
      <c r="AK218" s="365"/>
      <c r="AL218" s="365"/>
      <c r="AM218" s="365"/>
      <c r="AN218" s="365"/>
      <c r="AO218" s="365"/>
      <c r="AP218" s="365"/>
      <c r="AQ218" s="365"/>
      <c r="AR218" s="365"/>
      <c r="AS218" s="365"/>
      <c r="AT218" s="365"/>
      <c r="AU218" s="365"/>
      <c r="AV218" s="365"/>
      <c r="AW218" s="365"/>
      <c r="AX218" s="365"/>
      <c r="AY218" s="365"/>
      <c r="AZ218" s="365"/>
      <c r="BA218" s="365"/>
      <c r="BB218" s="365"/>
      <c r="BC218" s="365"/>
      <c r="BD218" s="365"/>
      <c r="BE218" s="365"/>
      <c r="BF218" s="365"/>
      <c r="BG218" s="365"/>
      <c r="BH218" s="365"/>
      <c r="BI218" s="365"/>
      <c r="BJ218" s="365"/>
      <c r="BK218" s="365"/>
      <c r="BL218" s="365"/>
      <c r="BM218" s="365"/>
      <c r="BN218" s="365"/>
      <c r="BO218" s="365"/>
      <c r="BP218" s="365"/>
      <c r="BQ218" s="365"/>
      <c r="BR218" s="365"/>
      <c r="BS218" s="365"/>
      <c r="BT218" s="365"/>
      <c r="BU218" s="365"/>
      <c r="BV218" s="365"/>
      <c r="BW218" s="365"/>
      <c r="BX218" s="365"/>
      <c r="BY218" s="366"/>
      <c r="BZ218" s="366"/>
      <c r="CA218" s="366"/>
      <c r="CB218" s="366"/>
    </row>
    <row r="219" spans="1:80" ht="15" customHeight="1" x14ac:dyDescent="0.2">
      <c r="A219" s="1070" t="s">
        <v>194</v>
      </c>
      <c r="B219" s="792"/>
      <c r="C219" s="812"/>
      <c r="D219" s="365"/>
      <c r="E219" s="365"/>
      <c r="F219" s="365"/>
      <c r="G219" s="365"/>
      <c r="H219" s="365"/>
      <c r="I219" s="365"/>
      <c r="J219" s="365"/>
      <c r="K219" s="365"/>
      <c r="L219" s="365"/>
      <c r="M219" s="365"/>
      <c r="N219" s="365"/>
      <c r="O219" s="365"/>
      <c r="P219" s="365"/>
      <c r="Q219" s="365"/>
      <c r="R219" s="365"/>
      <c r="S219" s="365"/>
      <c r="T219" s="365"/>
      <c r="U219" s="365"/>
      <c r="V219" s="365"/>
      <c r="W219" s="365"/>
      <c r="X219" s="365"/>
      <c r="Y219" s="365"/>
      <c r="Z219" s="365"/>
      <c r="AA219" s="365"/>
      <c r="AB219" s="365"/>
      <c r="AC219" s="365"/>
      <c r="AD219" s="365"/>
      <c r="AE219" s="365"/>
      <c r="AF219" s="365"/>
      <c r="AG219" s="365"/>
      <c r="AH219" s="365"/>
      <c r="AI219" s="365"/>
      <c r="AJ219" s="365"/>
      <c r="AK219" s="365"/>
      <c r="AL219" s="365"/>
      <c r="AM219" s="365"/>
      <c r="AN219" s="365"/>
      <c r="AO219" s="365"/>
      <c r="AP219" s="365"/>
      <c r="AQ219" s="365"/>
      <c r="AR219" s="365"/>
      <c r="AS219" s="365"/>
      <c r="AT219" s="365"/>
      <c r="AU219" s="365"/>
      <c r="AV219" s="365"/>
      <c r="AW219" s="365"/>
      <c r="AX219" s="365"/>
      <c r="AY219" s="365"/>
      <c r="AZ219" s="365"/>
      <c r="BA219" s="365"/>
      <c r="BB219" s="365"/>
      <c r="BC219" s="365"/>
      <c r="BD219" s="365"/>
      <c r="BE219" s="365"/>
      <c r="BF219" s="365"/>
      <c r="BG219" s="365"/>
      <c r="BH219" s="365"/>
      <c r="BI219" s="365"/>
      <c r="BJ219" s="365"/>
      <c r="BK219" s="365"/>
      <c r="BL219" s="365"/>
      <c r="BM219" s="365"/>
      <c r="BN219" s="365"/>
      <c r="BO219" s="365"/>
      <c r="BP219" s="365"/>
      <c r="BQ219" s="365"/>
      <c r="BR219" s="365"/>
      <c r="BS219" s="365"/>
      <c r="BT219" s="365"/>
      <c r="BU219" s="365"/>
      <c r="BV219" s="365"/>
      <c r="BW219" s="365"/>
      <c r="BX219" s="365"/>
      <c r="BY219" s="366"/>
      <c r="BZ219" s="366"/>
      <c r="CA219" s="366"/>
      <c r="CB219" s="366"/>
    </row>
    <row r="220" spans="1:80" ht="15" customHeight="1" x14ac:dyDescent="0.2">
      <c r="A220" s="1069" t="s">
        <v>195</v>
      </c>
      <c r="B220" s="792"/>
      <c r="C220" s="812"/>
      <c r="D220" s="365"/>
      <c r="E220" s="365"/>
      <c r="F220" s="365"/>
      <c r="G220" s="365"/>
      <c r="H220" s="365"/>
      <c r="I220" s="365"/>
      <c r="J220" s="365"/>
      <c r="K220" s="365"/>
      <c r="L220" s="365"/>
      <c r="M220" s="365"/>
      <c r="N220" s="365"/>
      <c r="O220" s="365"/>
      <c r="P220" s="365"/>
      <c r="Q220" s="365"/>
      <c r="R220" s="365"/>
      <c r="S220" s="365"/>
      <c r="T220" s="365"/>
      <c r="U220" s="365"/>
      <c r="V220" s="365"/>
      <c r="W220" s="365"/>
      <c r="X220" s="365"/>
      <c r="Y220" s="365"/>
      <c r="Z220" s="365"/>
      <c r="AA220" s="365"/>
      <c r="AB220" s="365"/>
      <c r="AC220" s="365"/>
      <c r="AD220" s="365"/>
      <c r="AE220" s="365"/>
      <c r="AF220" s="365"/>
      <c r="AG220" s="365"/>
      <c r="AH220" s="365"/>
      <c r="AI220" s="365"/>
      <c r="AJ220" s="365"/>
      <c r="AK220" s="365"/>
      <c r="AL220" s="365"/>
      <c r="AM220" s="365"/>
      <c r="AN220" s="365"/>
      <c r="AO220" s="365"/>
      <c r="AP220" s="365"/>
      <c r="AQ220" s="365"/>
      <c r="AR220" s="365"/>
      <c r="AS220" s="365"/>
      <c r="AT220" s="365"/>
      <c r="AU220" s="365"/>
      <c r="AV220" s="365"/>
      <c r="AW220" s="365"/>
      <c r="AX220" s="365"/>
      <c r="AY220" s="365"/>
      <c r="AZ220" s="365"/>
      <c r="BA220" s="365"/>
      <c r="BB220" s="365"/>
      <c r="BC220" s="365"/>
      <c r="BD220" s="365"/>
      <c r="BE220" s="365"/>
      <c r="BF220" s="365"/>
      <c r="BG220" s="365"/>
      <c r="BH220" s="365"/>
      <c r="BI220" s="365"/>
      <c r="BJ220" s="365"/>
      <c r="BK220" s="365"/>
      <c r="BL220" s="365"/>
      <c r="BM220" s="365"/>
      <c r="BN220" s="365"/>
      <c r="BO220" s="365"/>
      <c r="BP220" s="365"/>
      <c r="BQ220" s="365"/>
      <c r="BR220" s="365"/>
      <c r="BS220" s="365"/>
      <c r="BT220" s="365"/>
      <c r="BU220" s="365"/>
      <c r="BV220" s="365"/>
      <c r="BW220" s="365"/>
      <c r="BX220" s="365"/>
      <c r="BY220" s="366"/>
      <c r="BZ220" s="366"/>
      <c r="CA220" s="366"/>
      <c r="CB220" s="366"/>
    </row>
    <row r="221" spans="1:80" ht="15" customHeight="1" x14ac:dyDescent="0.2">
      <c r="A221" s="1070" t="s">
        <v>196</v>
      </c>
      <c r="B221" s="792"/>
      <c r="C221" s="812"/>
      <c r="D221" s="365"/>
      <c r="E221" s="365"/>
      <c r="F221" s="365"/>
      <c r="G221" s="365"/>
      <c r="H221" s="365"/>
      <c r="I221" s="365"/>
      <c r="J221" s="365"/>
      <c r="K221" s="365"/>
      <c r="L221" s="365"/>
      <c r="M221" s="365"/>
      <c r="N221" s="365"/>
      <c r="O221" s="365"/>
      <c r="P221" s="365"/>
      <c r="Q221" s="365"/>
      <c r="R221" s="365"/>
      <c r="S221" s="365"/>
      <c r="T221" s="365"/>
      <c r="U221" s="365"/>
      <c r="V221" s="365"/>
      <c r="W221" s="365"/>
      <c r="X221" s="365"/>
      <c r="Y221" s="365"/>
      <c r="Z221" s="365"/>
      <c r="AA221" s="365"/>
      <c r="AB221" s="365"/>
      <c r="AC221" s="365"/>
      <c r="AD221" s="365"/>
      <c r="AE221" s="365"/>
      <c r="AF221" s="365"/>
      <c r="AG221" s="365"/>
      <c r="AH221" s="365"/>
      <c r="AI221" s="365"/>
      <c r="AJ221" s="365"/>
      <c r="AK221" s="365"/>
      <c r="AL221" s="365"/>
      <c r="AM221" s="365"/>
      <c r="AN221" s="365"/>
      <c r="AO221" s="365"/>
      <c r="AP221" s="365"/>
      <c r="AQ221" s="365"/>
      <c r="AR221" s="365"/>
      <c r="AS221" s="365"/>
      <c r="AT221" s="365"/>
      <c r="AU221" s="365"/>
      <c r="AV221" s="365"/>
      <c r="AW221" s="365"/>
      <c r="AX221" s="365"/>
      <c r="AY221" s="365"/>
      <c r="AZ221" s="365"/>
      <c r="BA221" s="365"/>
      <c r="BB221" s="365"/>
      <c r="BC221" s="365"/>
      <c r="BD221" s="365"/>
      <c r="BE221" s="365"/>
      <c r="BF221" s="365"/>
      <c r="BG221" s="365"/>
      <c r="BH221" s="365"/>
      <c r="BI221" s="365"/>
      <c r="BJ221" s="365"/>
      <c r="BK221" s="365"/>
      <c r="BL221" s="365"/>
      <c r="BM221" s="365"/>
      <c r="BN221" s="365"/>
      <c r="BO221" s="365"/>
      <c r="BP221" s="365"/>
      <c r="BQ221" s="365"/>
      <c r="BR221" s="365"/>
      <c r="BS221" s="365"/>
      <c r="BT221" s="365"/>
      <c r="BU221" s="365"/>
      <c r="BV221" s="365"/>
      <c r="BW221" s="365"/>
      <c r="BX221" s="365"/>
      <c r="BY221" s="366"/>
      <c r="BZ221" s="366"/>
      <c r="CA221" s="366"/>
      <c r="CB221" s="366"/>
    </row>
    <row r="222" spans="1:80" ht="15" customHeight="1" x14ac:dyDescent="0.2">
      <c r="A222" s="1071" t="s">
        <v>197</v>
      </c>
      <c r="B222" s="792"/>
      <c r="C222" s="812"/>
      <c r="D222" s="365"/>
      <c r="E222" s="365"/>
      <c r="F222" s="365"/>
      <c r="G222" s="365"/>
      <c r="H222" s="365"/>
      <c r="I222" s="365"/>
      <c r="J222" s="365"/>
      <c r="K222" s="365"/>
      <c r="L222" s="365"/>
      <c r="M222" s="365"/>
      <c r="N222" s="365"/>
      <c r="O222" s="365"/>
      <c r="P222" s="365"/>
      <c r="Q222" s="365"/>
      <c r="R222" s="365"/>
      <c r="S222" s="365"/>
      <c r="T222" s="365"/>
      <c r="U222" s="365"/>
      <c r="V222" s="365"/>
      <c r="W222" s="365"/>
      <c r="X222" s="365"/>
      <c r="Y222" s="365"/>
      <c r="Z222" s="365"/>
      <c r="AA222" s="365"/>
      <c r="AB222" s="365"/>
      <c r="AC222" s="365"/>
      <c r="AD222" s="365"/>
      <c r="AE222" s="365"/>
      <c r="AF222" s="365"/>
      <c r="AG222" s="365"/>
      <c r="AH222" s="365"/>
      <c r="AI222" s="365"/>
      <c r="AJ222" s="365"/>
      <c r="AK222" s="365"/>
      <c r="AL222" s="365"/>
      <c r="AM222" s="365"/>
      <c r="AN222" s="365"/>
      <c r="AO222" s="365"/>
      <c r="AP222" s="365"/>
      <c r="AQ222" s="365"/>
      <c r="AR222" s="365"/>
      <c r="AS222" s="365"/>
      <c r="AT222" s="365"/>
      <c r="AU222" s="365"/>
      <c r="AV222" s="365"/>
      <c r="AW222" s="365"/>
      <c r="AX222" s="365"/>
      <c r="AY222" s="365"/>
      <c r="AZ222" s="365"/>
      <c r="BA222" s="365"/>
      <c r="BB222" s="365"/>
      <c r="BC222" s="365"/>
      <c r="BD222" s="365"/>
      <c r="BE222" s="365"/>
      <c r="BF222" s="365"/>
      <c r="BG222" s="365"/>
      <c r="BH222" s="365"/>
      <c r="BI222" s="365"/>
      <c r="BJ222" s="365"/>
      <c r="BK222" s="365"/>
      <c r="BL222" s="365"/>
      <c r="BM222" s="365"/>
      <c r="BN222" s="365"/>
      <c r="BO222" s="365"/>
      <c r="BP222" s="365"/>
      <c r="BQ222" s="365"/>
      <c r="BR222" s="365"/>
      <c r="BS222" s="365"/>
      <c r="BT222" s="365"/>
      <c r="BU222" s="365"/>
      <c r="BV222" s="365"/>
      <c r="BW222" s="365"/>
      <c r="BX222" s="365"/>
      <c r="BY222" s="366"/>
      <c r="BZ222" s="366"/>
      <c r="CA222" s="366"/>
      <c r="CB222" s="366"/>
    </row>
    <row r="223" spans="1:80" ht="14.25" x14ac:dyDescent="0.2">
      <c r="A223" s="994" t="s">
        <v>129</v>
      </c>
      <c r="B223" s="792"/>
      <c r="C223" s="812"/>
      <c r="D223" s="365"/>
      <c r="E223" s="365"/>
      <c r="F223" s="365"/>
      <c r="G223" s="365"/>
      <c r="H223" s="365"/>
      <c r="I223" s="365"/>
      <c r="J223" s="365"/>
      <c r="K223" s="365"/>
      <c r="L223" s="365"/>
      <c r="M223" s="365"/>
      <c r="N223" s="365"/>
      <c r="O223" s="365"/>
      <c r="P223" s="365"/>
      <c r="Q223" s="365"/>
      <c r="R223" s="365"/>
      <c r="S223" s="365"/>
      <c r="T223" s="365"/>
      <c r="U223" s="365"/>
      <c r="V223" s="365"/>
      <c r="W223" s="365"/>
      <c r="X223" s="365"/>
      <c r="Y223" s="365"/>
      <c r="Z223" s="365"/>
      <c r="AA223" s="365"/>
      <c r="AB223" s="365"/>
      <c r="AC223" s="365"/>
      <c r="AD223" s="365"/>
      <c r="AE223" s="365"/>
      <c r="AF223" s="365"/>
      <c r="AG223" s="365"/>
      <c r="AH223" s="365"/>
      <c r="AI223" s="365"/>
      <c r="AJ223" s="365"/>
      <c r="AK223" s="365"/>
      <c r="AL223" s="365"/>
      <c r="AM223" s="365"/>
      <c r="AN223" s="365"/>
      <c r="AO223" s="365"/>
      <c r="AP223" s="365"/>
      <c r="AQ223" s="365"/>
      <c r="AR223" s="365"/>
      <c r="AS223" s="365"/>
      <c r="AT223" s="365"/>
      <c r="AU223" s="365"/>
      <c r="AV223" s="365"/>
      <c r="AW223" s="365"/>
      <c r="AX223" s="365"/>
      <c r="AY223" s="365"/>
      <c r="AZ223" s="365"/>
      <c r="BA223" s="365"/>
      <c r="BB223" s="365"/>
      <c r="BC223" s="365"/>
      <c r="BD223" s="365"/>
      <c r="BE223" s="365"/>
      <c r="BF223" s="365"/>
      <c r="BG223" s="365"/>
      <c r="BH223" s="365"/>
      <c r="BI223" s="365"/>
      <c r="BJ223" s="365"/>
      <c r="BK223" s="365"/>
      <c r="BL223" s="365"/>
      <c r="BM223" s="365"/>
      <c r="BN223" s="365"/>
      <c r="BO223" s="365"/>
      <c r="BP223" s="365"/>
      <c r="BQ223" s="365"/>
      <c r="BR223" s="365"/>
      <c r="BS223" s="365"/>
      <c r="BT223" s="365"/>
      <c r="BU223" s="365"/>
      <c r="BV223" s="365"/>
      <c r="BW223" s="365"/>
      <c r="BX223" s="365"/>
      <c r="BY223" s="366"/>
      <c r="BZ223" s="366"/>
      <c r="CA223" s="366"/>
      <c r="CB223" s="366"/>
    </row>
    <row r="224" spans="1:80" ht="32.25" x14ac:dyDescent="0.2">
      <c r="A224" s="1069" t="s">
        <v>198</v>
      </c>
      <c r="B224" s="792"/>
      <c r="C224" s="812"/>
      <c r="D224" s="365"/>
      <c r="E224" s="365"/>
      <c r="F224" s="365"/>
      <c r="G224" s="365"/>
      <c r="H224" s="365"/>
      <c r="I224" s="365"/>
      <c r="J224" s="365"/>
      <c r="K224" s="365"/>
      <c r="L224" s="365"/>
      <c r="M224" s="365"/>
      <c r="N224" s="365"/>
      <c r="O224" s="365"/>
      <c r="P224" s="365"/>
      <c r="Q224" s="365"/>
      <c r="R224" s="365"/>
      <c r="S224" s="365"/>
      <c r="T224" s="365"/>
      <c r="U224" s="365"/>
      <c r="V224" s="365"/>
      <c r="W224" s="365"/>
      <c r="X224" s="365"/>
      <c r="Y224" s="365"/>
      <c r="Z224" s="365"/>
      <c r="AA224" s="365"/>
      <c r="AB224" s="365"/>
      <c r="AC224" s="365"/>
      <c r="AD224" s="365"/>
      <c r="AE224" s="365"/>
      <c r="AF224" s="365"/>
      <c r="AG224" s="365"/>
      <c r="AH224" s="365"/>
      <c r="AI224" s="365"/>
      <c r="AJ224" s="365"/>
      <c r="AK224" s="365"/>
      <c r="AL224" s="365"/>
      <c r="AM224" s="365"/>
      <c r="AN224" s="365"/>
      <c r="AO224" s="365"/>
      <c r="AP224" s="365"/>
      <c r="AQ224" s="365"/>
      <c r="AR224" s="365"/>
      <c r="AS224" s="365"/>
      <c r="AT224" s="365"/>
      <c r="AU224" s="365"/>
      <c r="AV224" s="365"/>
      <c r="AW224" s="365"/>
      <c r="AX224" s="365"/>
      <c r="AY224" s="365"/>
      <c r="AZ224" s="365"/>
      <c r="BA224" s="365"/>
      <c r="BB224" s="365"/>
      <c r="BC224" s="365"/>
      <c r="BD224" s="365"/>
      <c r="BE224" s="365"/>
      <c r="BF224" s="365"/>
      <c r="BG224" s="365"/>
      <c r="BH224" s="365"/>
      <c r="BI224" s="365"/>
      <c r="BJ224" s="365"/>
      <c r="BK224" s="365"/>
      <c r="BL224" s="365"/>
      <c r="BM224" s="365"/>
      <c r="BN224" s="365"/>
      <c r="BO224" s="365"/>
      <c r="BP224" s="365"/>
      <c r="BQ224" s="365"/>
      <c r="BR224" s="365"/>
      <c r="BS224" s="365"/>
      <c r="BT224" s="365"/>
      <c r="BU224" s="365"/>
      <c r="BV224" s="365"/>
      <c r="BW224" s="365"/>
      <c r="BX224" s="365"/>
      <c r="BY224" s="366"/>
      <c r="BZ224" s="366"/>
      <c r="CA224" s="366"/>
      <c r="CB224" s="366"/>
    </row>
    <row r="225" spans="1:80" ht="14.25" x14ac:dyDescent="0.2">
      <c r="A225" s="994" t="s">
        <v>199</v>
      </c>
      <c r="B225" s="792"/>
      <c r="C225" s="812"/>
      <c r="D225" s="365"/>
      <c r="E225" s="365"/>
      <c r="F225" s="365"/>
      <c r="G225" s="365"/>
      <c r="H225" s="365"/>
      <c r="I225" s="365"/>
      <c r="J225" s="365"/>
      <c r="K225" s="365"/>
      <c r="L225" s="365"/>
      <c r="M225" s="365"/>
      <c r="N225" s="365"/>
      <c r="O225" s="365"/>
      <c r="P225" s="365"/>
      <c r="Q225" s="365"/>
      <c r="R225" s="365"/>
      <c r="S225" s="365"/>
      <c r="T225" s="365"/>
      <c r="U225" s="365"/>
      <c r="V225" s="365"/>
      <c r="W225" s="365"/>
      <c r="X225" s="365"/>
      <c r="Y225" s="365"/>
      <c r="Z225" s="365"/>
      <c r="AA225" s="365"/>
      <c r="AB225" s="365"/>
      <c r="AC225" s="365"/>
      <c r="AD225" s="365"/>
      <c r="AE225" s="365"/>
      <c r="AF225" s="365"/>
      <c r="AG225" s="365"/>
      <c r="AH225" s="365"/>
      <c r="AI225" s="365"/>
      <c r="AJ225" s="365"/>
      <c r="AK225" s="365"/>
      <c r="AL225" s="365"/>
      <c r="AM225" s="365"/>
      <c r="AN225" s="365"/>
      <c r="AO225" s="365"/>
      <c r="AP225" s="365"/>
      <c r="AQ225" s="365"/>
      <c r="AR225" s="365"/>
      <c r="AS225" s="365"/>
      <c r="AT225" s="365"/>
      <c r="AU225" s="365"/>
      <c r="AV225" s="365"/>
      <c r="AW225" s="365"/>
      <c r="AX225" s="365"/>
      <c r="AY225" s="365"/>
      <c r="AZ225" s="365"/>
      <c r="BA225" s="365"/>
      <c r="BB225" s="365"/>
      <c r="BC225" s="365"/>
      <c r="BD225" s="365"/>
      <c r="BE225" s="365"/>
      <c r="BF225" s="365"/>
      <c r="BG225" s="365"/>
      <c r="BH225" s="365"/>
      <c r="BI225" s="365"/>
      <c r="BJ225" s="365"/>
      <c r="BK225" s="365"/>
      <c r="BL225" s="365"/>
      <c r="BM225" s="365"/>
      <c r="BN225" s="365"/>
      <c r="BO225" s="365"/>
      <c r="BP225" s="365"/>
      <c r="BQ225" s="365"/>
      <c r="BR225" s="365"/>
      <c r="BS225" s="365"/>
      <c r="BT225" s="365"/>
      <c r="BU225" s="365"/>
      <c r="BV225" s="365"/>
      <c r="BW225" s="365"/>
      <c r="BX225" s="365"/>
      <c r="BY225" s="366"/>
      <c r="BZ225" s="366"/>
      <c r="CA225" s="366"/>
      <c r="CB225" s="366"/>
    </row>
    <row r="226" spans="1:80" ht="21.75" x14ac:dyDescent="0.2">
      <c r="A226" s="1069" t="s">
        <v>200</v>
      </c>
      <c r="B226" s="792"/>
      <c r="C226" s="812"/>
      <c r="D226" s="365"/>
      <c r="E226" s="365"/>
      <c r="F226" s="365"/>
      <c r="G226" s="365"/>
      <c r="H226" s="365"/>
      <c r="I226" s="365"/>
      <c r="J226" s="365"/>
      <c r="K226" s="365"/>
      <c r="L226" s="365"/>
      <c r="M226" s="365"/>
      <c r="N226" s="365"/>
      <c r="O226" s="365"/>
      <c r="P226" s="365"/>
      <c r="Q226" s="365"/>
      <c r="R226" s="365"/>
      <c r="S226" s="365"/>
      <c r="T226" s="365"/>
      <c r="U226" s="365"/>
      <c r="V226" s="365"/>
      <c r="W226" s="365"/>
      <c r="X226" s="365"/>
      <c r="Y226" s="365"/>
      <c r="Z226" s="365"/>
      <c r="AA226" s="365"/>
      <c r="AB226" s="365"/>
      <c r="AC226" s="365"/>
      <c r="AD226" s="365"/>
      <c r="AE226" s="365"/>
      <c r="AF226" s="365"/>
      <c r="AG226" s="365"/>
      <c r="AH226" s="365"/>
      <c r="AI226" s="365"/>
      <c r="AJ226" s="365"/>
      <c r="AK226" s="365"/>
      <c r="AL226" s="365"/>
      <c r="AM226" s="365"/>
      <c r="AN226" s="365"/>
      <c r="AO226" s="365"/>
      <c r="AP226" s="365"/>
      <c r="AQ226" s="365"/>
      <c r="AR226" s="365"/>
      <c r="AS226" s="365"/>
      <c r="AT226" s="365"/>
      <c r="AU226" s="365"/>
      <c r="AV226" s="365"/>
      <c r="AW226" s="365"/>
      <c r="AX226" s="365"/>
      <c r="AY226" s="365"/>
      <c r="AZ226" s="365"/>
      <c r="BA226" s="365"/>
      <c r="BB226" s="365"/>
      <c r="BC226" s="365"/>
      <c r="BD226" s="365"/>
      <c r="BE226" s="365"/>
      <c r="BF226" s="365"/>
      <c r="BG226" s="365"/>
      <c r="BH226" s="365"/>
      <c r="BI226" s="365"/>
      <c r="BJ226" s="365"/>
      <c r="BK226" s="365"/>
      <c r="BL226" s="365"/>
      <c r="BM226" s="365"/>
      <c r="BN226" s="365"/>
      <c r="BO226" s="365"/>
      <c r="BP226" s="365"/>
      <c r="BQ226" s="365"/>
      <c r="BR226" s="365"/>
      <c r="BS226" s="365"/>
      <c r="BT226" s="365"/>
      <c r="BU226" s="365"/>
      <c r="BV226" s="365"/>
      <c r="BW226" s="365"/>
      <c r="BX226" s="365"/>
      <c r="BY226" s="366"/>
      <c r="BZ226" s="366"/>
      <c r="CA226" s="366"/>
      <c r="CB226" s="366"/>
    </row>
    <row r="227" spans="1:80" ht="14.25" x14ac:dyDescent="0.2">
      <c r="A227" s="994" t="s">
        <v>132</v>
      </c>
      <c r="B227" s="792"/>
      <c r="C227" s="812"/>
      <c r="D227" s="365"/>
      <c r="E227" s="365"/>
      <c r="F227" s="365"/>
      <c r="G227" s="365"/>
      <c r="H227" s="365"/>
      <c r="I227" s="365"/>
      <c r="J227" s="365"/>
      <c r="K227" s="365"/>
      <c r="L227" s="365"/>
      <c r="M227" s="365"/>
      <c r="N227" s="365"/>
      <c r="O227" s="365"/>
      <c r="P227" s="365"/>
      <c r="Q227" s="365"/>
      <c r="R227" s="365"/>
      <c r="S227" s="365"/>
      <c r="T227" s="365"/>
      <c r="U227" s="365"/>
      <c r="V227" s="365"/>
      <c r="W227" s="365"/>
      <c r="X227" s="365"/>
      <c r="Y227" s="365"/>
      <c r="Z227" s="365"/>
      <c r="AA227" s="365"/>
      <c r="AB227" s="365"/>
      <c r="AC227" s="365"/>
      <c r="AD227" s="365"/>
      <c r="AE227" s="365"/>
      <c r="AF227" s="365"/>
      <c r="AG227" s="365"/>
      <c r="AH227" s="365"/>
      <c r="AI227" s="365"/>
      <c r="AJ227" s="365"/>
      <c r="AK227" s="365"/>
      <c r="AL227" s="365"/>
      <c r="AM227" s="365"/>
      <c r="AN227" s="365"/>
      <c r="AO227" s="365"/>
      <c r="AP227" s="365"/>
      <c r="AQ227" s="365"/>
      <c r="AR227" s="365"/>
      <c r="AS227" s="365"/>
      <c r="AT227" s="365"/>
      <c r="AU227" s="365"/>
      <c r="AV227" s="365"/>
      <c r="AW227" s="365"/>
      <c r="AX227" s="365"/>
      <c r="AY227" s="365"/>
      <c r="AZ227" s="365"/>
      <c r="BA227" s="365"/>
      <c r="BB227" s="365"/>
      <c r="BC227" s="365"/>
      <c r="BD227" s="365"/>
      <c r="BE227" s="365"/>
      <c r="BF227" s="365"/>
      <c r="BG227" s="365"/>
      <c r="BH227" s="365"/>
      <c r="BI227" s="365"/>
      <c r="BJ227" s="365"/>
      <c r="BK227" s="365"/>
      <c r="BL227" s="365"/>
      <c r="BM227" s="365"/>
      <c r="BN227" s="365"/>
      <c r="BO227" s="365"/>
      <c r="BP227" s="365"/>
      <c r="BQ227" s="365"/>
      <c r="BR227" s="365"/>
      <c r="BS227" s="365"/>
      <c r="BT227" s="365"/>
      <c r="BU227" s="365"/>
      <c r="BV227" s="365"/>
      <c r="BW227" s="365"/>
      <c r="BX227" s="365"/>
      <c r="BY227" s="366"/>
      <c r="BZ227" s="366"/>
      <c r="CA227" s="366"/>
      <c r="CB227" s="366"/>
    </row>
    <row r="228" spans="1:80" ht="14.25" x14ac:dyDescent="0.2">
      <c r="A228" s="994" t="s">
        <v>133</v>
      </c>
      <c r="B228" s="792"/>
      <c r="C228" s="812"/>
      <c r="D228" s="365"/>
      <c r="E228" s="365"/>
      <c r="F228" s="365"/>
      <c r="G228" s="365"/>
      <c r="H228" s="365"/>
      <c r="I228" s="365"/>
      <c r="J228" s="365"/>
      <c r="K228" s="365"/>
      <c r="L228" s="365"/>
      <c r="M228" s="365"/>
      <c r="N228" s="365"/>
      <c r="O228" s="365"/>
      <c r="P228" s="365"/>
      <c r="Q228" s="365"/>
      <c r="R228" s="365"/>
      <c r="S228" s="365"/>
      <c r="T228" s="365"/>
      <c r="U228" s="365"/>
      <c r="V228" s="365"/>
      <c r="W228" s="365"/>
      <c r="X228" s="365"/>
      <c r="Y228" s="365"/>
      <c r="Z228" s="365"/>
      <c r="AA228" s="365"/>
      <c r="AB228" s="365"/>
      <c r="AC228" s="365"/>
      <c r="AD228" s="365"/>
      <c r="AE228" s="365"/>
      <c r="AF228" s="365"/>
      <c r="AG228" s="365"/>
      <c r="AH228" s="365"/>
      <c r="AI228" s="365"/>
      <c r="AJ228" s="365"/>
      <c r="AK228" s="365"/>
      <c r="AL228" s="365"/>
      <c r="AM228" s="365"/>
      <c r="AN228" s="365"/>
      <c r="AO228" s="365"/>
      <c r="AP228" s="365"/>
      <c r="AQ228" s="365"/>
      <c r="AR228" s="365"/>
      <c r="AS228" s="365"/>
      <c r="AT228" s="365"/>
      <c r="AU228" s="365"/>
      <c r="AV228" s="365"/>
      <c r="AW228" s="365"/>
      <c r="AX228" s="365"/>
      <c r="AY228" s="365"/>
      <c r="AZ228" s="365"/>
      <c r="BA228" s="365"/>
      <c r="BB228" s="365"/>
      <c r="BC228" s="365"/>
      <c r="BD228" s="365"/>
      <c r="BE228" s="365"/>
      <c r="BF228" s="365"/>
      <c r="BG228" s="365"/>
      <c r="BH228" s="365"/>
      <c r="BI228" s="365"/>
      <c r="BJ228" s="365"/>
      <c r="BK228" s="365"/>
      <c r="BL228" s="365"/>
      <c r="BM228" s="365"/>
      <c r="BN228" s="365"/>
      <c r="BO228" s="365"/>
      <c r="BP228" s="365"/>
      <c r="BQ228" s="365"/>
      <c r="BR228" s="365"/>
      <c r="BS228" s="365"/>
      <c r="BT228" s="365"/>
      <c r="BU228" s="365"/>
      <c r="BV228" s="365"/>
      <c r="BW228" s="365"/>
      <c r="BX228" s="365"/>
      <c r="BY228" s="366"/>
      <c r="BZ228" s="366"/>
      <c r="CA228" s="366"/>
      <c r="CB228" s="366"/>
    </row>
    <row r="229" spans="1:80" ht="14.25" x14ac:dyDescent="0.2">
      <c r="A229" s="1070" t="s">
        <v>201</v>
      </c>
      <c r="B229" s="792"/>
      <c r="C229" s="812"/>
      <c r="D229" s="365"/>
      <c r="E229" s="365"/>
      <c r="F229" s="365"/>
      <c r="G229" s="365"/>
      <c r="H229" s="365"/>
      <c r="I229" s="365"/>
      <c r="J229" s="365"/>
      <c r="K229" s="365"/>
      <c r="L229" s="365"/>
      <c r="M229" s="365"/>
      <c r="N229" s="365"/>
      <c r="O229" s="365"/>
      <c r="P229" s="365"/>
      <c r="Q229" s="365"/>
      <c r="R229" s="365"/>
      <c r="S229" s="365"/>
      <c r="T229" s="365"/>
      <c r="U229" s="365"/>
      <c r="V229" s="365"/>
      <c r="W229" s="365"/>
      <c r="X229" s="365"/>
      <c r="Y229" s="365"/>
      <c r="Z229" s="365"/>
      <c r="AA229" s="365"/>
      <c r="AB229" s="365"/>
      <c r="AC229" s="365"/>
      <c r="AD229" s="365"/>
      <c r="AE229" s="365"/>
      <c r="AF229" s="365"/>
      <c r="AG229" s="365"/>
      <c r="AH229" s="365"/>
      <c r="AI229" s="365"/>
      <c r="AJ229" s="365"/>
      <c r="AK229" s="365"/>
      <c r="AL229" s="365"/>
      <c r="AM229" s="365"/>
      <c r="AN229" s="365"/>
      <c r="AO229" s="365"/>
      <c r="AP229" s="365"/>
      <c r="AQ229" s="365"/>
      <c r="AR229" s="365"/>
      <c r="AS229" s="365"/>
      <c r="AT229" s="365"/>
      <c r="AU229" s="365"/>
      <c r="AV229" s="365"/>
      <c r="AW229" s="365"/>
      <c r="AX229" s="365"/>
      <c r="AY229" s="365"/>
      <c r="AZ229" s="365"/>
      <c r="BA229" s="365"/>
      <c r="BB229" s="365"/>
      <c r="BC229" s="365"/>
      <c r="BD229" s="365"/>
      <c r="BE229" s="365"/>
      <c r="BF229" s="365"/>
      <c r="BG229" s="365"/>
      <c r="BH229" s="365"/>
      <c r="BI229" s="365"/>
      <c r="BJ229" s="365"/>
      <c r="BK229" s="365"/>
      <c r="BL229" s="365"/>
      <c r="BM229" s="365"/>
      <c r="BN229" s="365"/>
      <c r="BO229" s="365"/>
      <c r="BP229" s="365"/>
      <c r="BQ229" s="365"/>
      <c r="BR229" s="365"/>
      <c r="BS229" s="365"/>
      <c r="BT229" s="365"/>
      <c r="BU229" s="365"/>
      <c r="BV229" s="365"/>
      <c r="BW229" s="365"/>
      <c r="BX229" s="365"/>
      <c r="BY229" s="366"/>
      <c r="BZ229" s="366"/>
      <c r="CA229" s="366"/>
      <c r="CB229" s="366"/>
    </row>
    <row r="230" spans="1:80" ht="14.25" x14ac:dyDescent="0.2">
      <c r="A230" s="1072" t="s">
        <v>202</v>
      </c>
      <c r="B230" s="767"/>
      <c r="C230" s="812"/>
      <c r="D230" s="365"/>
      <c r="E230" s="365"/>
      <c r="F230" s="365"/>
      <c r="G230" s="365"/>
      <c r="H230" s="365"/>
      <c r="I230" s="365"/>
      <c r="J230" s="365"/>
      <c r="K230" s="365"/>
      <c r="L230" s="365"/>
      <c r="M230" s="365"/>
      <c r="N230" s="365"/>
      <c r="O230" s="365"/>
      <c r="P230" s="365"/>
      <c r="Q230" s="365"/>
      <c r="R230" s="365"/>
      <c r="S230" s="365"/>
      <c r="T230" s="365"/>
      <c r="U230" s="365"/>
      <c r="V230" s="365"/>
      <c r="W230" s="365"/>
      <c r="X230" s="365"/>
      <c r="Y230" s="365"/>
      <c r="Z230" s="365"/>
      <c r="AA230" s="365"/>
      <c r="AB230" s="365"/>
      <c r="AC230" s="365"/>
      <c r="AD230" s="365"/>
      <c r="AE230" s="365"/>
      <c r="AF230" s="365"/>
      <c r="AG230" s="365"/>
      <c r="AH230" s="365"/>
      <c r="AI230" s="365"/>
      <c r="AJ230" s="365"/>
      <c r="AK230" s="365"/>
      <c r="AL230" s="365"/>
      <c r="AM230" s="365"/>
      <c r="AN230" s="365"/>
      <c r="AO230" s="365"/>
      <c r="AP230" s="365"/>
      <c r="AQ230" s="365"/>
      <c r="AR230" s="365"/>
      <c r="AS230" s="365"/>
      <c r="AT230" s="365"/>
      <c r="AU230" s="365"/>
      <c r="AV230" s="365"/>
      <c r="AW230" s="365"/>
      <c r="AX230" s="365"/>
      <c r="AY230" s="365"/>
      <c r="AZ230" s="365"/>
      <c r="BA230" s="365"/>
      <c r="BB230" s="365"/>
      <c r="BC230" s="365"/>
      <c r="BD230" s="365"/>
      <c r="BE230" s="365"/>
      <c r="BF230" s="365"/>
      <c r="BG230" s="365"/>
      <c r="BH230" s="365"/>
      <c r="BI230" s="365"/>
      <c r="BJ230" s="365"/>
      <c r="BK230" s="365"/>
      <c r="BL230" s="365"/>
      <c r="BM230" s="365"/>
      <c r="BN230" s="365"/>
      <c r="BO230" s="365"/>
      <c r="BP230" s="365"/>
      <c r="BQ230" s="365"/>
      <c r="BR230" s="365"/>
      <c r="BS230" s="365"/>
      <c r="BT230" s="365"/>
      <c r="BU230" s="365"/>
      <c r="BV230" s="365"/>
      <c r="BW230" s="365"/>
      <c r="BX230" s="365"/>
      <c r="BY230" s="366"/>
      <c r="BZ230" s="366"/>
      <c r="CA230" s="366"/>
      <c r="CB230" s="366"/>
    </row>
    <row r="231" spans="1:80" s="170" customFormat="1" ht="14.25" x14ac:dyDescent="0.2">
      <c r="A231" s="1041" t="s">
        <v>1</v>
      </c>
      <c r="B231" s="776">
        <v>6194</v>
      </c>
      <c r="C231" s="812"/>
      <c r="D231" s="365"/>
      <c r="E231" s="365"/>
      <c r="F231" s="365"/>
      <c r="G231" s="365"/>
      <c r="H231" s="365"/>
      <c r="I231" s="365"/>
      <c r="J231" s="365"/>
      <c r="K231" s="365"/>
      <c r="L231" s="365"/>
      <c r="M231" s="365"/>
      <c r="N231" s="365"/>
      <c r="O231" s="365"/>
      <c r="P231" s="365"/>
      <c r="Q231" s="365"/>
      <c r="R231" s="365"/>
      <c r="S231" s="365"/>
      <c r="T231" s="365"/>
      <c r="U231" s="365"/>
      <c r="V231" s="365"/>
      <c r="W231" s="365"/>
      <c r="X231" s="365"/>
      <c r="Y231" s="365"/>
      <c r="Z231" s="365"/>
      <c r="AA231" s="365"/>
      <c r="AB231" s="365"/>
      <c r="AC231" s="365"/>
      <c r="AD231" s="365"/>
      <c r="AE231" s="365"/>
      <c r="AF231" s="365"/>
      <c r="AG231" s="365"/>
      <c r="AH231" s="365"/>
      <c r="AI231" s="365"/>
      <c r="AJ231" s="365"/>
      <c r="AK231" s="365"/>
      <c r="AL231" s="365"/>
      <c r="AM231" s="365"/>
      <c r="AN231" s="365"/>
      <c r="AO231" s="365"/>
      <c r="AP231" s="365"/>
      <c r="AQ231" s="365"/>
      <c r="AR231" s="365"/>
      <c r="AS231" s="365"/>
      <c r="AT231" s="365"/>
      <c r="AU231" s="365"/>
      <c r="AV231" s="365"/>
      <c r="AW231" s="365"/>
      <c r="AX231" s="365"/>
      <c r="AY231" s="365"/>
      <c r="AZ231" s="365"/>
      <c r="BA231" s="365"/>
      <c r="BB231" s="365"/>
      <c r="BC231" s="365"/>
      <c r="BD231" s="365"/>
      <c r="BE231" s="365"/>
      <c r="BF231" s="365"/>
      <c r="BG231" s="365"/>
      <c r="BH231" s="365"/>
      <c r="BI231" s="365"/>
      <c r="BJ231" s="365"/>
      <c r="BK231" s="365"/>
      <c r="BL231" s="365"/>
      <c r="BM231" s="365"/>
      <c r="BN231" s="365"/>
      <c r="BO231" s="365"/>
      <c r="BP231" s="365"/>
      <c r="BQ231" s="365"/>
      <c r="BR231" s="365"/>
      <c r="BS231" s="365"/>
      <c r="BT231" s="365"/>
      <c r="BU231" s="365"/>
      <c r="BV231" s="365"/>
      <c r="BW231" s="365"/>
      <c r="BX231" s="365"/>
      <c r="BY231" s="366"/>
      <c r="BZ231" s="366"/>
      <c r="CA231" s="366"/>
      <c r="CB231" s="366"/>
    </row>
    <row r="232" spans="1:80" s="170" customFormat="1" ht="14.25" x14ac:dyDescent="0.2">
      <c r="A232" s="365"/>
      <c r="B232" s="365"/>
      <c r="C232" s="365"/>
      <c r="D232" s="365"/>
      <c r="E232" s="365"/>
      <c r="F232" s="365"/>
      <c r="G232" s="365"/>
      <c r="H232" s="365"/>
      <c r="I232" s="365"/>
      <c r="J232" s="365"/>
      <c r="K232" s="365"/>
      <c r="L232" s="365"/>
      <c r="M232" s="365"/>
      <c r="N232" s="365"/>
      <c r="O232" s="365"/>
      <c r="P232" s="365"/>
      <c r="Q232" s="365"/>
      <c r="R232" s="365"/>
      <c r="S232" s="365"/>
      <c r="T232" s="365"/>
      <c r="U232" s="365"/>
      <c r="V232" s="365"/>
      <c r="W232" s="365"/>
      <c r="X232" s="365"/>
      <c r="Y232" s="365"/>
      <c r="Z232" s="365"/>
      <c r="AA232" s="365"/>
      <c r="AB232" s="365"/>
      <c r="AC232" s="365"/>
      <c r="AD232" s="365"/>
      <c r="AE232" s="365"/>
      <c r="AF232" s="365"/>
      <c r="AG232" s="365"/>
      <c r="AH232" s="365"/>
      <c r="AI232" s="365"/>
      <c r="AJ232" s="365"/>
      <c r="AK232" s="365"/>
      <c r="AL232" s="365"/>
      <c r="AM232" s="365"/>
      <c r="AN232" s="365"/>
      <c r="AO232" s="365"/>
      <c r="AP232" s="365"/>
      <c r="AQ232" s="365"/>
      <c r="AR232" s="365"/>
      <c r="AS232" s="365"/>
      <c r="AT232" s="365"/>
      <c r="AU232" s="365"/>
      <c r="AV232" s="365"/>
      <c r="AW232" s="365"/>
      <c r="AX232" s="365"/>
      <c r="AY232" s="365"/>
      <c r="AZ232" s="365"/>
      <c r="BA232" s="365"/>
      <c r="BB232" s="365"/>
      <c r="BC232" s="365"/>
      <c r="BD232" s="365"/>
      <c r="BE232" s="365"/>
      <c r="BF232" s="365"/>
      <c r="BG232" s="365"/>
      <c r="BH232" s="365"/>
      <c r="BI232" s="365"/>
      <c r="BJ232" s="365"/>
      <c r="BK232" s="365"/>
      <c r="BL232" s="365"/>
      <c r="BM232" s="365"/>
      <c r="BN232" s="365"/>
      <c r="BO232" s="365"/>
      <c r="BP232" s="365"/>
      <c r="BQ232" s="365"/>
      <c r="BR232" s="365"/>
      <c r="BS232" s="365"/>
      <c r="BT232" s="365"/>
      <c r="BU232" s="365"/>
      <c r="BV232" s="365"/>
      <c r="BW232" s="365"/>
      <c r="BX232" s="365"/>
      <c r="BY232" s="366"/>
      <c r="BZ232" s="366"/>
      <c r="CA232" s="366"/>
      <c r="CB232" s="366"/>
    </row>
    <row r="233" spans="1:80" s="170" customFormat="1" ht="14.25" x14ac:dyDescent="0.2">
      <c r="A233" s="365"/>
      <c r="B233" s="365"/>
      <c r="C233" s="365"/>
      <c r="D233" s="365"/>
      <c r="E233" s="365"/>
      <c r="F233" s="365"/>
      <c r="G233" s="365"/>
      <c r="H233" s="365"/>
      <c r="I233" s="365"/>
      <c r="J233" s="365"/>
      <c r="K233" s="365"/>
      <c r="L233" s="365"/>
      <c r="M233" s="365"/>
      <c r="N233" s="365"/>
      <c r="O233" s="365"/>
      <c r="P233" s="365"/>
      <c r="Q233" s="365"/>
      <c r="R233" s="365"/>
      <c r="S233" s="365"/>
      <c r="T233" s="365"/>
      <c r="U233" s="365"/>
      <c r="V233" s="365"/>
      <c r="W233" s="365"/>
      <c r="X233" s="365"/>
      <c r="Y233" s="365"/>
      <c r="Z233" s="365"/>
      <c r="AA233" s="365"/>
      <c r="AB233" s="365"/>
      <c r="AC233" s="365"/>
      <c r="AD233" s="365"/>
      <c r="AE233" s="365"/>
      <c r="AF233" s="365"/>
      <c r="AG233" s="365"/>
      <c r="AH233" s="365"/>
      <c r="AI233" s="365"/>
      <c r="AJ233" s="365"/>
      <c r="AK233" s="365"/>
      <c r="AL233" s="365"/>
      <c r="AM233" s="365"/>
      <c r="AN233" s="365"/>
      <c r="AO233" s="365"/>
      <c r="AP233" s="365"/>
      <c r="AQ233" s="365"/>
      <c r="AR233" s="365"/>
      <c r="AS233" s="365"/>
      <c r="AT233" s="365"/>
      <c r="AU233" s="365"/>
      <c r="AV233" s="365"/>
      <c r="AW233" s="365"/>
      <c r="AX233" s="365"/>
      <c r="AY233" s="365"/>
      <c r="AZ233" s="365"/>
      <c r="BA233" s="365"/>
      <c r="BB233" s="365"/>
      <c r="BC233" s="365"/>
      <c r="BD233" s="365"/>
      <c r="BE233" s="365"/>
      <c r="BF233" s="365"/>
      <c r="BG233" s="365"/>
      <c r="BH233" s="365"/>
      <c r="BI233" s="365"/>
      <c r="BJ233" s="365"/>
      <c r="BK233" s="365"/>
      <c r="BL233" s="365"/>
      <c r="BM233" s="365"/>
      <c r="BN233" s="365"/>
      <c r="BO233" s="365"/>
      <c r="BP233" s="365"/>
      <c r="BQ233" s="365"/>
      <c r="BR233" s="365"/>
      <c r="BS233" s="365"/>
      <c r="BT233" s="365"/>
      <c r="BU233" s="365"/>
      <c r="BV233" s="365"/>
      <c r="BW233" s="365"/>
      <c r="BX233" s="365"/>
      <c r="BY233" s="366"/>
      <c r="BZ233" s="366"/>
      <c r="CA233" s="366"/>
      <c r="CB233" s="366"/>
    </row>
    <row r="234" spans="1:80" s="170" customFormat="1" ht="14.25" x14ac:dyDescent="0.2">
      <c r="A234" s="365"/>
      <c r="B234" s="365"/>
      <c r="C234" s="365"/>
      <c r="D234" s="365"/>
      <c r="E234" s="365"/>
      <c r="F234" s="365"/>
      <c r="G234" s="365"/>
      <c r="H234" s="365"/>
      <c r="I234" s="365"/>
      <c r="J234" s="365"/>
      <c r="K234" s="365"/>
      <c r="L234" s="365"/>
      <c r="M234" s="365"/>
      <c r="N234" s="365"/>
      <c r="O234" s="365"/>
      <c r="P234" s="365"/>
      <c r="Q234" s="365"/>
      <c r="R234" s="365"/>
      <c r="S234" s="365"/>
      <c r="T234" s="365"/>
      <c r="U234" s="365"/>
      <c r="V234" s="365"/>
      <c r="W234" s="365"/>
      <c r="X234" s="365"/>
      <c r="Y234" s="365"/>
      <c r="Z234" s="365"/>
      <c r="AA234" s="365"/>
      <c r="AB234" s="365"/>
      <c r="AC234" s="365"/>
      <c r="AD234" s="365"/>
      <c r="AE234" s="365"/>
      <c r="AF234" s="365"/>
      <c r="AG234" s="365"/>
      <c r="AH234" s="365"/>
      <c r="AI234" s="365"/>
      <c r="AJ234" s="365"/>
      <c r="AK234" s="365"/>
      <c r="AL234" s="365"/>
      <c r="AM234" s="365"/>
      <c r="AN234" s="365"/>
      <c r="AO234" s="365"/>
      <c r="AP234" s="365"/>
      <c r="AQ234" s="365"/>
      <c r="AR234" s="365"/>
      <c r="AS234" s="365"/>
      <c r="AT234" s="365"/>
      <c r="AU234" s="365"/>
      <c r="AV234" s="365"/>
      <c r="AW234" s="365"/>
      <c r="AX234" s="365"/>
      <c r="AY234" s="365"/>
      <c r="AZ234" s="365"/>
      <c r="BA234" s="365"/>
      <c r="BB234" s="365"/>
      <c r="BC234" s="365"/>
      <c r="BD234" s="365"/>
      <c r="BE234" s="365"/>
      <c r="BF234" s="365"/>
      <c r="BG234" s="365"/>
      <c r="BH234" s="365"/>
      <c r="BI234" s="365"/>
      <c r="BJ234" s="365"/>
      <c r="BK234" s="365"/>
      <c r="BL234" s="365"/>
      <c r="BM234" s="365"/>
      <c r="BN234" s="365"/>
      <c r="BO234" s="365"/>
      <c r="BP234" s="365"/>
      <c r="BQ234" s="365"/>
      <c r="BR234" s="365"/>
      <c r="BS234" s="365"/>
      <c r="BT234" s="365"/>
      <c r="BU234" s="365"/>
      <c r="BV234" s="365"/>
      <c r="BW234" s="365"/>
      <c r="BX234" s="365"/>
      <c r="BY234" s="366"/>
      <c r="BZ234" s="366"/>
      <c r="CA234" s="366"/>
      <c r="CB234" s="366"/>
    </row>
    <row r="235" spans="1:80" s="170" customFormat="1" ht="12.75" hidden="1" customHeight="1" x14ac:dyDescent="0.2">
      <c r="A235" s="365"/>
      <c r="B235" s="365"/>
      <c r="C235" s="365"/>
      <c r="D235" s="365"/>
      <c r="E235" s="365"/>
      <c r="F235" s="365"/>
      <c r="G235" s="365"/>
      <c r="H235" s="365"/>
      <c r="I235" s="365"/>
      <c r="J235" s="365"/>
      <c r="K235" s="365"/>
      <c r="L235" s="365"/>
      <c r="M235" s="365"/>
      <c r="N235" s="365"/>
      <c r="O235" s="365"/>
      <c r="P235" s="365"/>
      <c r="Q235" s="365"/>
      <c r="R235" s="365"/>
      <c r="S235" s="365"/>
      <c r="T235" s="365"/>
      <c r="U235" s="365"/>
      <c r="V235" s="365"/>
      <c r="W235" s="365"/>
      <c r="X235" s="365"/>
      <c r="Y235" s="365"/>
      <c r="Z235" s="365"/>
      <c r="AA235" s="365"/>
      <c r="AB235" s="365"/>
      <c r="AC235" s="365"/>
      <c r="AD235" s="365"/>
      <c r="AE235" s="365"/>
      <c r="AF235" s="365"/>
      <c r="AG235" s="365"/>
      <c r="AH235" s="365"/>
      <c r="AI235" s="365"/>
      <c r="AJ235" s="365"/>
      <c r="AK235" s="365"/>
      <c r="AL235" s="365"/>
      <c r="AM235" s="365"/>
      <c r="AN235" s="365"/>
      <c r="AO235" s="365"/>
      <c r="AP235" s="365"/>
      <c r="AQ235" s="365"/>
      <c r="AR235" s="365"/>
      <c r="AS235" s="365"/>
      <c r="AT235" s="365"/>
      <c r="AU235" s="365"/>
      <c r="AV235" s="365"/>
      <c r="AW235" s="365"/>
      <c r="AX235" s="365"/>
      <c r="AY235" s="365"/>
      <c r="AZ235" s="365"/>
      <c r="BA235" s="365"/>
      <c r="BB235" s="365"/>
      <c r="BC235" s="365"/>
      <c r="BD235" s="365"/>
      <c r="BE235" s="365"/>
      <c r="BF235" s="365"/>
      <c r="BG235" s="365"/>
      <c r="BH235" s="365"/>
      <c r="BI235" s="365"/>
      <c r="BJ235" s="365"/>
      <c r="BK235" s="365"/>
      <c r="BL235" s="365"/>
      <c r="BM235" s="365"/>
      <c r="BN235" s="365"/>
      <c r="BO235" s="365"/>
      <c r="BP235" s="365"/>
      <c r="BQ235" s="365"/>
      <c r="BR235" s="365"/>
      <c r="BS235" s="365"/>
      <c r="BT235" s="365"/>
      <c r="BU235" s="365"/>
      <c r="BV235" s="365"/>
      <c r="BW235" s="365"/>
      <c r="BX235" s="365"/>
      <c r="BY235" s="366"/>
      <c r="BZ235" s="366"/>
      <c r="CA235" s="366"/>
      <c r="CB235" s="366"/>
    </row>
    <row r="236" spans="1:80" s="170" customFormat="1" ht="12.75" hidden="1" customHeight="1" x14ac:dyDescent="0.2">
      <c r="A236" s="365"/>
      <c r="B236" s="365"/>
      <c r="C236" s="365"/>
      <c r="D236" s="365"/>
      <c r="E236" s="365"/>
      <c r="F236" s="365"/>
      <c r="G236" s="365"/>
      <c r="H236" s="365"/>
      <c r="I236" s="365"/>
      <c r="J236" s="365"/>
      <c r="K236" s="365"/>
      <c r="L236" s="365"/>
      <c r="M236" s="365"/>
      <c r="N236" s="365"/>
      <c r="O236" s="365"/>
      <c r="P236" s="365"/>
      <c r="Q236" s="365"/>
      <c r="R236" s="365"/>
      <c r="S236" s="365"/>
      <c r="T236" s="365"/>
      <c r="U236" s="365"/>
      <c r="V236" s="365"/>
      <c r="W236" s="365"/>
      <c r="X236" s="365"/>
      <c r="Y236" s="365"/>
      <c r="Z236" s="365"/>
      <c r="AA236" s="365"/>
      <c r="AB236" s="365"/>
      <c r="AC236" s="365"/>
      <c r="AD236" s="365"/>
      <c r="AE236" s="365"/>
      <c r="AF236" s="365"/>
      <c r="AG236" s="365"/>
      <c r="AH236" s="365"/>
      <c r="AI236" s="365"/>
      <c r="AJ236" s="365"/>
      <c r="AK236" s="365"/>
      <c r="AL236" s="365"/>
      <c r="AM236" s="365"/>
      <c r="AN236" s="365"/>
      <c r="AO236" s="365"/>
      <c r="AP236" s="365"/>
      <c r="AQ236" s="365"/>
      <c r="AR236" s="365"/>
      <c r="AS236" s="365"/>
      <c r="AT236" s="365"/>
      <c r="AU236" s="365"/>
      <c r="AV236" s="365"/>
      <c r="AW236" s="365"/>
      <c r="AX236" s="365"/>
      <c r="AY236" s="365"/>
      <c r="AZ236" s="365"/>
      <c r="BA236" s="365"/>
      <c r="BB236" s="365"/>
      <c r="BC236" s="365"/>
      <c r="BD236" s="365"/>
      <c r="BE236" s="365"/>
      <c r="BF236" s="365"/>
      <c r="BG236" s="365"/>
      <c r="BH236" s="365"/>
      <c r="BI236" s="365"/>
      <c r="BJ236" s="365"/>
      <c r="BK236" s="365"/>
      <c r="BL236" s="365"/>
      <c r="BM236" s="365"/>
      <c r="BN236" s="365"/>
      <c r="BO236" s="365"/>
      <c r="BP236" s="365"/>
      <c r="BQ236" s="365"/>
      <c r="BR236" s="365"/>
      <c r="BS236" s="365"/>
      <c r="BT236" s="365"/>
      <c r="BU236" s="365"/>
      <c r="BV236" s="365"/>
      <c r="BW236" s="365"/>
      <c r="BX236" s="365"/>
      <c r="BY236" s="366"/>
      <c r="BZ236" s="366"/>
      <c r="CA236" s="366"/>
      <c r="CB236" s="366"/>
    </row>
    <row r="237" spans="1:80" s="170" customFormat="1" ht="12.75" hidden="1" customHeight="1" x14ac:dyDescent="0.2">
      <c r="A237" s="365"/>
      <c r="B237" s="365"/>
      <c r="C237" s="365"/>
      <c r="D237" s="365"/>
      <c r="E237" s="365"/>
      <c r="F237" s="365"/>
      <c r="G237" s="365"/>
      <c r="H237" s="365"/>
      <c r="I237" s="365"/>
      <c r="J237" s="365"/>
      <c r="K237" s="365"/>
      <c r="L237" s="365"/>
      <c r="M237" s="365"/>
      <c r="N237" s="365"/>
      <c r="O237" s="365"/>
      <c r="P237" s="365"/>
      <c r="Q237" s="365"/>
      <c r="R237" s="365"/>
      <c r="S237" s="365"/>
      <c r="T237" s="365"/>
      <c r="U237" s="365"/>
      <c r="V237" s="365"/>
      <c r="W237" s="365"/>
      <c r="X237" s="365"/>
      <c r="Y237" s="365"/>
      <c r="Z237" s="365"/>
      <c r="AA237" s="365"/>
      <c r="AB237" s="365"/>
      <c r="AC237" s="365"/>
      <c r="AD237" s="365"/>
      <c r="AE237" s="365"/>
      <c r="AF237" s="365"/>
      <c r="AG237" s="365"/>
      <c r="AH237" s="365"/>
      <c r="AI237" s="365"/>
      <c r="AJ237" s="365"/>
      <c r="AK237" s="365"/>
      <c r="AL237" s="365"/>
      <c r="AM237" s="365"/>
      <c r="AN237" s="365"/>
      <c r="AO237" s="365"/>
      <c r="AP237" s="365"/>
      <c r="AQ237" s="365"/>
      <c r="AR237" s="365"/>
      <c r="AS237" s="365"/>
      <c r="AT237" s="365"/>
      <c r="AU237" s="365"/>
      <c r="AV237" s="365"/>
      <c r="AW237" s="365"/>
      <c r="AX237" s="365"/>
      <c r="AY237" s="365"/>
      <c r="AZ237" s="365"/>
      <c r="BA237" s="365"/>
      <c r="BB237" s="365"/>
      <c r="BC237" s="365"/>
      <c r="BD237" s="365"/>
      <c r="BE237" s="365"/>
      <c r="BF237" s="365"/>
      <c r="BG237" s="365"/>
      <c r="BH237" s="365"/>
      <c r="BI237" s="365"/>
      <c r="BJ237" s="365"/>
      <c r="BK237" s="365"/>
      <c r="BL237" s="365"/>
      <c r="BM237" s="365"/>
      <c r="BN237" s="365"/>
      <c r="BO237" s="365"/>
      <c r="BP237" s="365"/>
      <c r="BQ237" s="365"/>
      <c r="BR237" s="365"/>
      <c r="BS237" s="365"/>
      <c r="BT237" s="365"/>
      <c r="BU237" s="365"/>
      <c r="BV237" s="365"/>
      <c r="BW237" s="365"/>
      <c r="BX237" s="365"/>
      <c r="BY237" s="366"/>
      <c r="BZ237" s="366"/>
      <c r="CA237" s="366"/>
      <c r="CB237" s="366"/>
    </row>
    <row r="238" spans="1:80" s="170" customFormat="1" ht="12.75" hidden="1" customHeight="1" x14ac:dyDescent="0.2">
      <c r="A238" s="365"/>
      <c r="B238" s="365"/>
      <c r="C238" s="365"/>
      <c r="D238" s="365"/>
      <c r="E238" s="365"/>
      <c r="F238" s="365"/>
      <c r="G238" s="365"/>
      <c r="H238" s="365"/>
      <c r="I238" s="365"/>
      <c r="J238" s="365"/>
      <c r="K238" s="365"/>
      <c r="L238" s="365"/>
      <c r="M238" s="365"/>
      <c r="N238" s="365"/>
      <c r="O238" s="365"/>
      <c r="P238" s="365"/>
      <c r="Q238" s="365"/>
      <c r="R238" s="365"/>
      <c r="S238" s="365"/>
      <c r="T238" s="365"/>
      <c r="U238" s="365"/>
      <c r="V238" s="365"/>
      <c r="W238" s="365"/>
      <c r="X238" s="365"/>
      <c r="Y238" s="365"/>
      <c r="Z238" s="365"/>
      <c r="AA238" s="365"/>
      <c r="AB238" s="365"/>
      <c r="AC238" s="365"/>
      <c r="AD238" s="365"/>
      <c r="AE238" s="365"/>
      <c r="AF238" s="365"/>
      <c r="AG238" s="365"/>
      <c r="AH238" s="365"/>
      <c r="AI238" s="365"/>
      <c r="AJ238" s="365"/>
      <c r="AK238" s="365"/>
      <c r="AL238" s="365"/>
      <c r="AM238" s="365"/>
      <c r="AN238" s="365"/>
      <c r="AO238" s="365"/>
      <c r="AP238" s="365"/>
      <c r="AQ238" s="365"/>
      <c r="AR238" s="365"/>
      <c r="AS238" s="365"/>
      <c r="AT238" s="365"/>
      <c r="AU238" s="365"/>
      <c r="AV238" s="365"/>
      <c r="AW238" s="365"/>
      <c r="AX238" s="365"/>
      <c r="AY238" s="365"/>
      <c r="AZ238" s="365"/>
      <c r="BA238" s="365"/>
      <c r="BB238" s="365"/>
      <c r="BC238" s="365"/>
      <c r="BD238" s="365"/>
      <c r="BE238" s="365"/>
      <c r="BF238" s="365"/>
      <c r="BG238" s="365"/>
      <c r="BH238" s="365"/>
      <c r="BI238" s="365"/>
      <c r="BJ238" s="365"/>
      <c r="BK238" s="365"/>
      <c r="BL238" s="365"/>
      <c r="BM238" s="365"/>
      <c r="BN238" s="365"/>
      <c r="BO238" s="365"/>
      <c r="BP238" s="365"/>
      <c r="BQ238" s="365"/>
      <c r="BR238" s="365"/>
      <c r="BS238" s="365"/>
      <c r="BT238" s="365"/>
      <c r="BU238" s="365"/>
      <c r="BV238" s="365"/>
      <c r="BW238" s="365"/>
      <c r="BX238" s="365"/>
      <c r="BY238" s="366"/>
      <c r="BZ238" s="366"/>
      <c r="CA238" s="366"/>
      <c r="CB238" s="366"/>
    </row>
    <row r="239" spans="1:80" s="170" customFormat="1" ht="14.25" x14ac:dyDescent="0.2">
      <c r="A239" s="365"/>
      <c r="B239" s="365"/>
      <c r="C239" s="365"/>
      <c r="D239" s="365"/>
      <c r="E239" s="365"/>
      <c r="F239" s="365"/>
      <c r="G239" s="365"/>
      <c r="H239" s="365"/>
      <c r="I239" s="365"/>
      <c r="J239" s="365"/>
      <c r="K239" s="365"/>
      <c r="L239" s="365"/>
      <c r="M239" s="365"/>
      <c r="N239" s="365"/>
      <c r="O239" s="365"/>
      <c r="P239" s="365"/>
      <c r="Q239" s="365"/>
      <c r="R239" s="365"/>
      <c r="S239" s="365"/>
      <c r="T239" s="365"/>
      <c r="U239" s="365"/>
      <c r="V239" s="365"/>
      <c r="W239" s="365"/>
      <c r="X239" s="365"/>
      <c r="Y239" s="365"/>
      <c r="Z239" s="365"/>
      <c r="AA239" s="365"/>
      <c r="AB239" s="365"/>
      <c r="AC239" s="365"/>
      <c r="AD239" s="365"/>
      <c r="AE239" s="365"/>
      <c r="AF239" s="365"/>
      <c r="AG239" s="365"/>
      <c r="AH239" s="365"/>
      <c r="AI239" s="365"/>
      <c r="AJ239" s="365"/>
      <c r="AK239" s="365"/>
      <c r="AL239" s="365"/>
      <c r="AM239" s="365"/>
      <c r="AN239" s="365"/>
      <c r="AO239" s="365"/>
      <c r="AP239" s="365"/>
      <c r="AQ239" s="365"/>
      <c r="AR239" s="365"/>
      <c r="AS239" s="365"/>
      <c r="AT239" s="365"/>
      <c r="AU239" s="365"/>
      <c r="AV239" s="365"/>
      <c r="AW239" s="365"/>
      <c r="AX239" s="365"/>
      <c r="AY239" s="365"/>
      <c r="AZ239" s="365"/>
      <c r="BA239" s="365"/>
      <c r="BB239" s="365"/>
      <c r="BC239" s="365"/>
      <c r="BD239" s="365"/>
      <c r="BE239" s="365"/>
      <c r="BF239" s="365"/>
      <c r="BG239" s="365"/>
      <c r="BH239" s="365"/>
      <c r="BI239" s="365"/>
      <c r="BJ239" s="365"/>
      <c r="BK239" s="365"/>
      <c r="BL239" s="365"/>
      <c r="BM239" s="365"/>
      <c r="BN239" s="365"/>
      <c r="BO239" s="365"/>
      <c r="BP239" s="365"/>
      <c r="BQ239" s="365"/>
      <c r="BR239" s="365"/>
      <c r="BS239" s="365"/>
      <c r="BT239" s="365"/>
      <c r="BU239" s="365"/>
      <c r="BV239" s="365"/>
      <c r="BW239" s="365"/>
      <c r="BX239" s="365"/>
      <c r="BY239" s="366"/>
      <c r="BZ239" s="366"/>
      <c r="CA239" s="366"/>
      <c r="CB239" s="366"/>
    </row>
    <row r="240" spans="1:80" ht="14.25" x14ac:dyDescent="0.2">
      <c r="A240" s="365"/>
      <c r="B240" s="365"/>
      <c r="C240" s="365"/>
      <c r="D240" s="365"/>
      <c r="E240" s="365"/>
      <c r="F240" s="365"/>
      <c r="G240" s="365"/>
      <c r="H240" s="365"/>
      <c r="I240" s="365"/>
      <c r="J240" s="365"/>
      <c r="K240" s="365"/>
      <c r="L240" s="365"/>
      <c r="M240" s="365"/>
      <c r="N240" s="365"/>
      <c r="O240" s="365"/>
      <c r="P240" s="365"/>
      <c r="Q240" s="365"/>
      <c r="R240" s="365"/>
      <c r="S240" s="365"/>
      <c r="T240" s="365"/>
      <c r="U240" s="365"/>
      <c r="V240" s="365"/>
      <c r="W240" s="365"/>
      <c r="X240" s="365"/>
      <c r="Y240" s="365"/>
      <c r="Z240" s="365"/>
      <c r="AA240" s="365"/>
      <c r="AB240" s="365"/>
      <c r="AC240" s="365"/>
      <c r="AD240" s="365"/>
      <c r="AE240" s="365"/>
      <c r="AF240" s="365"/>
      <c r="AG240" s="365"/>
      <c r="AH240" s="365"/>
      <c r="AI240" s="365"/>
      <c r="AJ240" s="365"/>
      <c r="AK240" s="365"/>
      <c r="AL240" s="365"/>
      <c r="AM240" s="365"/>
      <c r="AN240" s="365"/>
      <c r="AO240" s="365"/>
      <c r="AP240" s="365"/>
      <c r="AQ240" s="365"/>
      <c r="AR240" s="365"/>
      <c r="AS240" s="365"/>
      <c r="AT240" s="365"/>
      <c r="AU240" s="365"/>
      <c r="AV240" s="365"/>
      <c r="AW240" s="365"/>
      <c r="AX240" s="365"/>
      <c r="AY240" s="365"/>
      <c r="AZ240" s="365"/>
      <c r="BA240" s="365"/>
      <c r="BB240" s="365"/>
      <c r="BC240" s="365"/>
      <c r="BD240" s="365"/>
      <c r="BE240" s="365"/>
      <c r="BF240" s="365"/>
      <c r="BG240" s="365"/>
      <c r="BH240" s="365"/>
      <c r="BI240" s="365"/>
      <c r="BJ240" s="365"/>
      <c r="BK240" s="365"/>
      <c r="BL240" s="365"/>
      <c r="BM240" s="365"/>
      <c r="BN240" s="365"/>
      <c r="BO240" s="365"/>
      <c r="BP240" s="365"/>
      <c r="BQ240" s="365"/>
      <c r="BR240" s="365"/>
      <c r="BS240" s="365"/>
      <c r="BT240" s="365"/>
      <c r="BU240" s="365"/>
      <c r="BV240" s="365"/>
      <c r="BW240" s="365"/>
      <c r="BX240" s="365"/>
      <c r="BY240" s="366"/>
      <c r="BZ240" s="366"/>
      <c r="CA240" s="366"/>
      <c r="CB240" s="366"/>
    </row>
    <row r="241" spans="1:80" ht="14.25" x14ac:dyDescent="0.2">
      <c r="A241" s="365"/>
      <c r="B241" s="365"/>
      <c r="C241" s="365"/>
      <c r="D241" s="365"/>
      <c r="E241" s="365"/>
      <c r="F241" s="365"/>
      <c r="G241" s="365"/>
      <c r="H241" s="365"/>
      <c r="I241" s="365"/>
      <c r="J241" s="365"/>
      <c r="K241" s="365"/>
      <c r="L241" s="365"/>
      <c r="M241" s="365"/>
      <c r="N241" s="365"/>
      <c r="O241" s="365"/>
      <c r="P241" s="365"/>
      <c r="Q241" s="365"/>
      <c r="R241" s="365"/>
      <c r="S241" s="365"/>
      <c r="T241" s="365"/>
      <c r="U241" s="365"/>
      <c r="V241" s="365"/>
      <c r="W241" s="365"/>
      <c r="X241" s="365"/>
      <c r="Y241" s="365"/>
      <c r="Z241" s="365"/>
      <c r="AA241" s="365"/>
      <c r="AB241" s="365"/>
      <c r="AC241" s="365"/>
      <c r="AD241" s="365"/>
      <c r="AE241" s="365"/>
      <c r="AF241" s="365"/>
      <c r="AG241" s="365"/>
      <c r="AH241" s="365"/>
      <c r="AI241" s="365"/>
      <c r="AJ241" s="365"/>
      <c r="AK241" s="365"/>
      <c r="AL241" s="365"/>
      <c r="AM241" s="365"/>
      <c r="AN241" s="365"/>
      <c r="AO241" s="365"/>
      <c r="AP241" s="365"/>
      <c r="AQ241" s="365"/>
      <c r="AR241" s="365"/>
      <c r="AS241" s="365"/>
      <c r="AT241" s="365"/>
      <c r="AU241" s="365"/>
      <c r="AV241" s="365"/>
      <c r="AW241" s="365"/>
      <c r="AX241" s="365"/>
      <c r="AY241" s="365"/>
      <c r="AZ241" s="365"/>
      <c r="BA241" s="365"/>
      <c r="BB241" s="365"/>
      <c r="BC241" s="365"/>
      <c r="BD241" s="365"/>
      <c r="BE241" s="365"/>
      <c r="BF241" s="365"/>
      <c r="BG241" s="365"/>
      <c r="BH241" s="365"/>
      <c r="BI241" s="365"/>
      <c r="BJ241" s="365"/>
      <c r="BK241" s="365"/>
      <c r="BL241" s="365"/>
      <c r="BM241" s="365"/>
      <c r="BN241" s="365"/>
      <c r="BO241" s="365"/>
      <c r="BP241" s="365"/>
      <c r="BQ241" s="365"/>
      <c r="BR241" s="365"/>
      <c r="BS241" s="365"/>
      <c r="BT241" s="365"/>
      <c r="BU241" s="365"/>
      <c r="BV241" s="365"/>
      <c r="BW241" s="365"/>
      <c r="BX241" s="365"/>
      <c r="BY241" s="366"/>
      <c r="BZ241" s="366"/>
      <c r="CA241" s="366"/>
      <c r="CB241" s="366"/>
    </row>
    <row r="242" spans="1:80" ht="14.25" x14ac:dyDescent="0.2">
      <c r="A242" s="365"/>
      <c r="B242" s="365"/>
      <c r="C242" s="365"/>
      <c r="D242" s="365"/>
      <c r="E242" s="365"/>
      <c r="F242" s="365"/>
      <c r="G242" s="365"/>
      <c r="H242" s="365"/>
      <c r="I242" s="365"/>
      <c r="J242" s="365"/>
      <c r="K242" s="365"/>
      <c r="L242" s="365"/>
      <c r="M242" s="365"/>
      <c r="N242" s="365"/>
      <c r="O242" s="365"/>
      <c r="P242" s="365"/>
      <c r="Q242" s="365"/>
      <c r="R242" s="365"/>
      <c r="S242" s="365"/>
      <c r="T242" s="365"/>
      <c r="U242" s="365"/>
      <c r="V242" s="365"/>
      <c r="W242" s="365"/>
      <c r="X242" s="365"/>
      <c r="Y242" s="365"/>
      <c r="Z242" s="365"/>
      <c r="AA242" s="365"/>
      <c r="AB242" s="365"/>
      <c r="AC242" s="365"/>
      <c r="AD242" s="365"/>
      <c r="AE242" s="365"/>
      <c r="AF242" s="365"/>
      <c r="AG242" s="365"/>
      <c r="AH242" s="365"/>
      <c r="AI242" s="365"/>
      <c r="AJ242" s="365"/>
      <c r="AK242" s="365"/>
      <c r="AL242" s="365"/>
      <c r="AM242" s="365"/>
      <c r="AN242" s="365"/>
      <c r="AO242" s="365"/>
      <c r="AP242" s="365"/>
      <c r="AQ242" s="365"/>
      <c r="AR242" s="365"/>
      <c r="AS242" s="365"/>
      <c r="AT242" s="365"/>
      <c r="AU242" s="365"/>
      <c r="AV242" s="365"/>
      <c r="AW242" s="365"/>
      <c r="AX242" s="365"/>
      <c r="AY242" s="365"/>
      <c r="AZ242" s="365"/>
      <c r="BA242" s="365"/>
      <c r="BB242" s="365"/>
      <c r="BC242" s="365"/>
      <c r="BD242" s="365"/>
      <c r="BE242" s="365"/>
      <c r="BF242" s="365"/>
      <c r="BG242" s="365"/>
      <c r="BH242" s="365"/>
      <c r="BI242" s="365"/>
      <c r="BJ242" s="365"/>
      <c r="BK242" s="365"/>
      <c r="BL242" s="365"/>
      <c r="BM242" s="365"/>
      <c r="BN242" s="365"/>
      <c r="BO242" s="365"/>
      <c r="BP242" s="365"/>
      <c r="BQ242" s="365"/>
      <c r="BR242" s="365"/>
      <c r="BS242" s="365"/>
      <c r="BT242" s="365"/>
      <c r="BU242" s="365"/>
      <c r="BV242" s="365"/>
      <c r="BW242" s="365"/>
      <c r="BX242" s="365"/>
      <c r="BY242" s="366"/>
      <c r="BZ242" s="366"/>
      <c r="CA242" s="366"/>
      <c r="CB242" s="366"/>
    </row>
    <row r="243" spans="1:80" ht="14.25" x14ac:dyDescent="0.2">
      <c r="A243" s="365"/>
      <c r="B243" s="365"/>
      <c r="C243" s="365"/>
      <c r="D243" s="365"/>
      <c r="E243" s="365"/>
      <c r="F243" s="365"/>
      <c r="G243" s="365"/>
      <c r="H243" s="365"/>
      <c r="I243" s="365"/>
      <c r="J243" s="365"/>
      <c r="K243" s="365"/>
      <c r="L243" s="365"/>
      <c r="M243" s="365"/>
      <c r="N243" s="365"/>
      <c r="O243" s="365"/>
      <c r="P243" s="365"/>
      <c r="Q243" s="365"/>
      <c r="R243" s="365"/>
      <c r="S243" s="365"/>
      <c r="T243" s="365"/>
      <c r="U243" s="365"/>
      <c r="V243" s="365"/>
      <c r="W243" s="365"/>
      <c r="X243" s="365"/>
      <c r="Y243" s="365"/>
      <c r="Z243" s="365"/>
      <c r="AA243" s="365"/>
      <c r="AB243" s="365"/>
      <c r="AC243" s="365"/>
      <c r="AD243" s="365"/>
      <c r="AE243" s="365"/>
      <c r="AF243" s="365"/>
      <c r="AG243" s="365"/>
      <c r="AH243" s="365"/>
      <c r="AI243" s="365"/>
      <c r="AJ243" s="365"/>
      <c r="AK243" s="365"/>
      <c r="AL243" s="365"/>
      <c r="AM243" s="365"/>
      <c r="AN243" s="365"/>
      <c r="AO243" s="365"/>
      <c r="AP243" s="365"/>
      <c r="AQ243" s="365"/>
      <c r="AR243" s="365"/>
      <c r="AS243" s="365"/>
      <c r="AT243" s="365"/>
      <c r="AU243" s="365"/>
      <c r="AV243" s="365"/>
      <c r="AW243" s="365"/>
      <c r="AX243" s="365"/>
      <c r="AY243" s="365"/>
      <c r="AZ243" s="365"/>
      <c r="BA243" s="365"/>
      <c r="BB243" s="365"/>
      <c r="BC243" s="365"/>
      <c r="BD243" s="365"/>
      <c r="BE243" s="365"/>
      <c r="BF243" s="365"/>
      <c r="BG243" s="365"/>
      <c r="BH243" s="365"/>
      <c r="BI243" s="365"/>
      <c r="BJ243" s="365"/>
      <c r="BK243" s="365"/>
      <c r="BL243" s="365"/>
      <c r="BM243" s="365"/>
      <c r="BN243" s="365"/>
      <c r="BO243" s="365"/>
      <c r="BP243" s="365"/>
      <c r="BQ243" s="365"/>
      <c r="BR243" s="365"/>
      <c r="BS243" s="365"/>
      <c r="BT243" s="365"/>
      <c r="BU243" s="365"/>
      <c r="BV243" s="365"/>
      <c r="BW243" s="365"/>
      <c r="BX243" s="365"/>
      <c r="BY243" s="366"/>
      <c r="BZ243" s="366"/>
      <c r="CA243" s="366"/>
      <c r="CB243" s="366"/>
    </row>
    <row r="244" spans="1:80" ht="14.25" x14ac:dyDescent="0.2">
      <c r="A244" s="365"/>
      <c r="B244" s="365"/>
      <c r="C244" s="365"/>
      <c r="D244" s="365"/>
      <c r="E244" s="365"/>
      <c r="F244" s="365"/>
      <c r="G244" s="365"/>
      <c r="H244" s="365"/>
      <c r="I244" s="365"/>
      <c r="J244" s="365"/>
      <c r="K244" s="365"/>
      <c r="L244" s="365"/>
      <c r="M244" s="365"/>
      <c r="N244" s="365"/>
      <c r="O244" s="365"/>
      <c r="P244" s="365"/>
      <c r="Q244" s="365"/>
      <c r="R244" s="365"/>
      <c r="S244" s="365"/>
      <c r="T244" s="365"/>
      <c r="U244" s="365"/>
      <c r="V244" s="365"/>
      <c r="W244" s="365"/>
      <c r="X244" s="365"/>
      <c r="Y244" s="365"/>
      <c r="Z244" s="365"/>
      <c r="AA244" s="365"/>
      <c r="AB244" s="365"/>
      <c r="AC244" s="365"/>
      <c r="AD244" s="365"/>
      <c r="AE244" s="365"/>
      <c r="AF244" s="365"/>
      <c r="AG244" s="365"/>
      <c r="AH244" s="365"/>
      <c r="AI244" s="365"/>
      <c r="AJ244" s="365"/>
      <c r="AK244" s="365"/>
      <c r="AL244" s="365"/>
      <c r="AM244" s="365"/>
      <c r="AN244" s="365"/>
      <c r="AO244" s="365"/>
      <c r="AP244" s="365"/>
      <c r="AQ244" s="365"/>
      <c r="AR244" s="365"/>
      <c r="AS244" s="365"/>
      <c r="AT244" s="365"/>
      <c r="AU244" s="365"/>
      <c r="AV244" s="365"/>
      <c r="AW244" s="365"/>
      <c r="AX244" s="365"/>
      <c r="AY244" s="365"/>
      <c r="AZ244" s="365"/>
      <c r="BA244" s="365"/>
      <c r="BB244" s="365"/>
      <c r="BC244" s="365"/>
      <c r="BD244" s="365"/>
      <c r="BE244" s="365"/>
      <c r="BF244" s="365"/>
      <c r="BG244" s="365"/>
      <c r="BH244" s="365"/>
      <c r="BI244" s="365"/>
      <c r="BJ244" s="365"/>
      <c r="BK244" s="365"/>
      <c r="BL244" s="365"/>
      <c r="BM244" s="365"/>
      <c r="BN244" s="365"/>
      <c r="BO244" s="365"/>
      <c r="BP244" s="365"/>
      <c r="BQ244" s="365"/>
      <c r="BR244" s="365"/>
      <c r="BS244" s="365"/>
      <c r="BT244" s="365"/>
      <c r="BU244" s="365"/>
      <c r="BV244" s="365"/>
      <c r="BW244" s="365"/>
      <c r="BX244" s="365"/>
      <c r="BY244" s="366"/>
      <c r="BZ244" s="366"/>
      <c r="CA244" s="366"/>
      <c r="CB244" s="366"/>
    </row>
    <row r="245" spans="1:80" ht="14.25" x14ac:dyDescent="0.2">
      <c r="A245" s="365"/>
      <c r="B245" s="365"/>
      <c r="C245" s="365"/>
      <c r="D245" s="365"/>
      <c r="E245" s="365"/>
      <c r="F245" s="365"/>
      <c r="G245" s="365"/>
      <c r="H245" s="365"/>
      <c r="I245" s="365"/>
      <c r="J245" s="365"/>
      <c r="K245" s="365"/>
      <c r="L245" s="365"/>
      <c r="M245" s="365"/>
      <c r="N245" s="365"/>
      <c r="O245" s="365"/>
      <c r="P245" s="365"/>
      <c r="Q245" s="365"/>
      <c r="R245" s="365"/>
      <c r="S245" s="365"/>
      <c r="T245" s="365"/>
      <c r="U245" s="365"/>
      <c r="V245" s="365"/>
      <c r="W245" s="365"/>
      <c r="X245" s="365"/>
      <c r="Y245" s="365"/>
      <c r="Z245" s="365"/>
      <c r="AA245" s="365"/>
      <c r="AB245" s="365"/>
      <c r="AC245" s="365"/>
      <c r="AD245" s="365"/>
      <c r="AE245" s="365"/>
      <c r="AF245" s="365"/>
      <c r="AG245" s="365"/>
      <c r="AH245" s="365"/>
      <c r="AI245" s="365"/>
      <c r="AJ245" s="365"/>
      <c r="AK245" s="365"/>
      <c r="AL245" s="365"/>
      <c r="AM245" s="365"/>
      <c r="AN245" s="365"/>
      <c r="AO245" s="365"/>
      <c r="AP245" s="365"/>
      <c r="AQ245" s="365"/>
      <c r="AR245" s="365"/>
      <c r="AS245" s="365"/>
      <c r="AT245" s="365"/>
      <c r="AU245" s="365"/>
      <c r="AV245" s="365"/>
      <c r="AW245" s="365"/>
      <c r="AX245" s="365"/>
      <c r="AY245" s="365"/>
      <c r="AZ245" s="365"/>
      <c r="BA245" s="365"/>
      <c r="BB245" s="365"/>
      <c r="BC245" s="365"/>
      <c r="BD245" s="365"/>
      <c r="BE245" s="365"/>
      <c r="BF245" s="365"/>
      <c r="BG245" s="365"/>
      <c r="BH245" s="365"/>
      <c r="BI245" s="365"/>
      <c r="BJ245" s="365"/>
      <c r="BK245" s="365"/>
      <c r="BL245" s="365"/>
      <c r="BM245" s="365"/>
      <c r="BN245" s="365"/>
      <c r="BO245" s="365"/>
      <c r="BP245" s="365"/>
      <c r="BQ245" s="365"/>
      <c r="BR245" s="365"/>
      <c r="BS245" s="365"/>
      <c r="BT245" s="365"/>
      <c r="BU245" s="365"/>
      <c r="BV245" s="365"/>
      <c r="BW245" s="365"/>
      <c r="BX245" s="365"/>
      <c r="BY245" s="366"/>
      <c r="BZ245" s="366"/>
      <c r="CA245" s="366"/>
      <c r="CB245" s="366"/>
    </row>
    <row r="246" spans="1:80" ht="14.25" x14ac:dyDescent="0.2">
      <c r="A246" s="365"/>
      <c r="B246" s="365"/>
      <c r="C246" s="365"/>
      <c r="D246" s="365"/>
      <c r="E246" s="365"/>
      <c r="F246" s="365"/>
      <c r="G246" s="365"/>
      <c r="H246" s="365"/>
      <c r="I246" s="365"/>
      <c r="J246" s="365"/>
      <c r="K246" s="365"/>
      <c r="L246" s="365"/>
      <c r="M246" s="365"/>
      <c r="N246" s="365"/>
      <c r="O246" s="365"/>
      <c r="P246" s="365"/>
      <c r="Q246" s="365"/>
      <c r="R246" s="365"/>
      <c r="S246" s="365"/>
      <c r="T246" s="365"/>
      <c r="U246" s="365"/>
      <c r="V246" s="365"/>
      <c r="W246" s="365"/>
      <c r="X246" s="365"/>
      <c r="Y246" s="365"/>
      <c r="Z246" s="365"/>
      <c r="AA246" s="365"/>
      <c r="AB246" s="365"/>
      <c r="AC246" s="365"/>
      <c r="AD246" s="365"/>
      <c r="AE246" s="365"/>
      <c r="AF246" s="365"/>
      <c r="AG246" s="365"/>
      <c r="AH246" s="365"/>
      <c r="AI246" s="365"/>
      <c r="AJ246" s="365"/>
      <c r="AK246" s="365"/>
      <c r="AL246" s="365"/>
      <c r="AM246" s="365"/>
      <c r="AN246" s="365"/>
      <c r="AO246" s="365"/>
      <c r="AP246" s="365"/>
      <c r="AQ246" s="365"/>
      <c r="AR246" s="365"/>
      <c r="AS246" s="365"/>
      <c r="AT246" s="365"/>
      <c r="AU246" s="365"/>
      <c r="AV246" s="365"/>
      <c r="AW246" s="365"/>
      <c r="AX246" s="365"/>
      <c r="AY246" s="365"/>
      <c r="AZ246" s="365"/>
      <c r="BA246" s="365"/>
      <c r="BB246" s="365"/>
      <c r="BC246" s="365"/>
      <c r="BD246" s="365"/>
      <c r="BE246" s="365"/>
      <c r="BF246" s="365"/>
      <c r="BG246" s="365"/>
      <c r="BH246" s="365"/>
      <c r="BI246" s="365"/>
      <c r="BJ246" s="365"/>
      <c r="BK246" s="365"/>
      <c r="BL246" s="365"/>
      <c r="BM246" s="365"/>
      <c r="BN246" s="365"/>
      <c r="BO246" s="365"/>
      <c r="BP246" s="365"/>
      <c r="BQ246" s="365"/>
      <c r="BR246" s="365"/>
      <c r="BS246" s="365"/>
      <c r="BT246" s="365"/>
      <c r="BU246" s="365"/>
      <c r="BV246" s="365"/>
      <c r="BW246" s="365"/>
      <c r="BX246" s="365"/>
      <c r="BY246" s="366"/>
      <c r="BZ246" s="366"/>
      <c r="CA246" s="366"/>
      <c r="CB246" s="366"/>
    </row>
    <row r="247" spans="1:80" ht="14.25" x14ac:dyDescent="0.2">
      <c r="A247" s="365"/>
      <c r="B247" s="365"/>
      <c r="C247" s="365"/>
      <c r="D247" s="365"/>
      <c r="E247" s="365"/>
      <c r="F247" s="365"/>
      <c r="G247" s="365"/>
      <c r="H247" s="365"/>
      <c r="I247" s="365"/>
      <c r="J247" s="365"/>
      <c r="K247" s="365"/>
      <c r="L247" s="365"/>
      <c r="M247" s="365"/>
      <c r="N247" s="365"/>
      <c r="O247" s="365"/>
      <c r="P247" s="365"/>
      <c r="Q247" s="365"/>
      <c r="R247" s="365"/>
      <c r="S247" s="365"/>
      <c r="T247" s="365"/>
      <c r="U247" s="365"/>
      <c r="V247" s="365"/>
      <c r="W247" s="365"/>
      <c r="X247" s="365"/>
      <c r="Y247" s="365"/>
      <c r="Z247" s="365"/>
      <c r="AA247" s="365"/>
      <c r="AB247" s="365"/>
      <c r="AC247" s="365"/>
      <c r="AD247" s="365"/>
      <c r="AE247" s="365"/>
      <c r="AF247" s="365"/>
      <c r="AG247" s="365"/>
      <c r="AH247" s="365"/>
      <c r="AI247" s="365"/>
      <c r="AJ247" s="365"/>
      <c r="AK247" s="365"/>
      <c r="AL247" s="365"/>
      <c r="AM247" s="365"/>
      <c r="AN247" s="365"/>
      <c r="AO247" s="365"/>
      <c r="AP247" s="365"/>
      <c r="AQ247" s="365"/>
      <c r="AR247" s="365"/>
      <c r="AS247" s="365"/>
      <c r="AT247" s="365"/>
      <c r="AU247" s="365"/>
      <c r="AV247" s="365"/>
      <c r="AW247" s="365"/>
      <c r="AX247" s="365"/>
      <c r="AY247" s="365"/>
      <c r="AZ247" s="365"/>
      <c r="BA247" s="365"/>
      <c r="BB247" s="365"/>
      <c r="BC247" s="365"/>
      <c r="BD247" s="365"/>
      <c r="BE247" s="365"/>
      <c r="BF247" s="365"/>
      <c r="BG247" s="365"/>
      <c r="BH247" s="365"/>
      <c r="BI247" s="365"/>
      <c r="BJ247" s="365"/>
      <c r="BK247" s="365"/>
      <c r="BL247" s="365"/>
      <c r="BM247" s="365"/>
      <c r="BN247" s="365"/>
      <c r="BO247" s="365"/>
      <c r="BP247" s="365"/>
      <c r="BQ247" s="365"/>
      <c r="BR247" s="365"/>
      <c r="BS247" s="365"/>
      <c r="BT247" s="365"/>
      <c r="BU247" s="365"/>
      <c r="BV247" s="365"/>
      <c r="BW247" s="365"/>
      <c r="BX247" s="365"/>
      <c r="BY247" s="366"/>
      <c r="BZ247" s="366"/>
      <c r="CA247" s="366"/>
      <c r="CB247" s="366"/>
    </row>
    <row r="248" spans="1:80" ht="14.25" x14ac:dyDescent="0.2">
      <c r="A248" s="365"/>
      <c r="B248" s="365"/>
      <c r="C248" s="365"/>
      <c r="D248" s="365"/>
      <c r="E248" s="365"/>
      <c r="F248" s="365"/>
      <c r="G248" s="365"/>
      <c r="H248" s="365"/>
      <c r="I248" s="365"/>
      <c r="J248" s="365"/>
      <c r="K248" s="365"/>
      <c r="L248" s="365"/>
      <c r="M248" s="365"/>
      <c r="N248" s="365"/>
      <c r="O248" s="365"/>
      <c r="P248" s="365"/>
      <c r="Q248" s="365"/>
      <c r="R248" s="365"/>
      <c r="S248" s="365"/>
      <c r="T248" s="365"/>
      <c r="U248" s="365"/>
      <c r="V248" s="365"/>
      <c r="W248" s="365"/>
      <c r="X248" s="365"/>
      <c r="Y248" s="365"/>
      <c r="Z248" s="365"/>
      <c r="AA248" s="365"/>
      <c r="AB248" s="365"/>
      <c r="AC248" s="365"/>
      <c r="AD248" s="365"/>
      <c r="AE248" s="365"/>
      <c r="AF248" s="365"/>
      <c r="AG248" s="365"/>
      <c r="AH248" s="365"/>
      <c r="AI248" s="365"/>
      <c r="AJ248" s="365"/>
      <c r="AK248" s="365"/>
      <c r="AL248" s="365"/>
      <c r="AM248" s="365"/>
      <c r="AN248" s="365"/>
      <c r="AO248" s="365"/>
      <c r="AP248" s="365"/>
      <c r="AQ248" s="365"/>
      <c r="AR248" s="365"/>
      <c r="AS248" s="365"/>
      <c r="AT248" s="365"/>
      <c r="AU248" s="365"/>
      <c r="AV248" s="365"/>
      <c r="AW248" s="365"/>
      <c r="AX248" s="365"/>
      <c r="AY248" s="365"/>
      <c r="AZ248" s="365"/>
      <c r="BA248" s="365"/>
      <c r="BB248" s="365"/>
      <c r="BC248" s="365"/>
      <c r="BD248" s="365"/>
      <c r="BE248" s="365"/>
      <c r="BF248" s="365"/>
      <c r="BG248" s="365"/>
      <c r="BH248" s="365"/>
      <c r="BI248" s="365"/>
      <c r="BJ248" s="365"/>
      <c r="BK248" s="365"/>
      <c r="BL248" s="365"/>
      <c r="BM248" s="365"/>
      <c r="BN248" s="365"/>
      <c r="BO248" s="365"/>
      <c r="BP248" s="365"/>
      <c r="BQ248" s="365"/>
      <c r="BR248" s="365"/>
      <c r="BS248" s="365"/>
      <c r="BT248" s="365"/>
      <c r="BU248" s="365"/>
      <c r="BV248" s="365"/>
      <c r="BW248" s="365"/>
      <c r="BX248" s="365"/>
      <c r="BY248" s="366"/>
      <c r="BZ248" s="366"/>
      <c r="CA248" s="366"/>
      <c r="CB248" s="366"/>
    </row>
    <row r="249" spans="1:80" ht="14.25" x14ac:dyDescent="0.2">
      <c r="A249" s="365"/>
      <c r="B249" s="365"/>
      <c r="C249" s="365"/>
      <c r="D249" s="365"/>
      <c r="E249" s="365"/>
      <c r="F249" s="365"/>
      <c r="G249" s="365"/>
      <c r="H249" s="365"/>
      <c r="I249" s="365"/>
      <c r="J249" s="365"/>
      <c r="K249" s="365"/>
      <c r="L249" s="365"/>
      <c r="M249" s="365"/>
      <c r="N249" s="365"/>
      <c r="O249" s="365"/>
      <c r="P249" s="365"/>
      <c r="Q249" s="365"/>
      <c r="R249" s="365"/>
      <c r="S249" s="365"/>
      <c r="T249" s="365"/>
      <c r="U249" s="365"/>
      <c r="V249" s="365"/>
      <c r="W249" s="365"/>
      <c r="X249" s="365"/>
      <c r="Y249" s="365"/>
      <c r="Z249" s="365"/>
      <c r="AA249" s="365"/>
      <c r="AB249" s="365"/>
      <c r="AC249" s="365"/>
      <c r="AD249" s="365"/>
      <c r="AE249" s="365"/>
      <c r="AF249" s="365"/>
      <c r="AG249" s="365"/>
      <c r="AH249" s="365"/>
      <c r="AI249" s="365"/>
      <c r="AJ249" s="365"/>
      <c r="AK249" s="365"/>
      <c r="AL249" s="365"/>
      <c r="AM249" s="365"/>
      <c r="AN249" s="365"/>
      <c r="AO249" s="365"/>
      <c r="AP249" s="365"/>
      <c r="AQ249" s="365"/>
      <c r="AR249" s="365"/>
      <c r="AS249" s="365"/>
      <c r="AT249" s="365"/>
      <c r="AU249" s="365"/>
      <c r="AV249" s="365"/>
      <c r="AW249" s="365"/>
      <c r="AX249" s="365"/>
      <c r="AY249" s="365"/>
      <c r="AZ249" s="365"/>
      <c r="BA249" s="365"/>
      <c r="BB249" s="365"/>
      <c r="BC249" s="365"/>
      <c r="BD249" s="365"/>
      <c r="BE249" s="365"/>
      <c r="BF249" s="365"/>
      <c r="BG249" s="365"/>
      <c r="BH249" s="365"/>
      <c r="BI249" s="365"/>
      <c r="BJ249" s="365"/>
      <c r="BK249" s="365"/>
      <c r="BL249" s="365"/>
      <c r="BM249" s="365"/>
      <c r="BN249" s="365"/>
      <c r="BO249" s="365"/>
      <c r="BP249" s="365"/>
      <c r="BQ249" s="365"/>
      <c r="BR249" s="365"/>
      <c r="BS249" s="365"/>
      <c r="BT249" s="365"/>
      <c r="BU249" s="365"/>
      <c r="BV249" s="365"/>
      <c r="BW249" s="365"/>
      <c r="BX249" s="365"/>
      <c r="BY249" s="366"/>
      <c r="BZ249" s="366"/>
      <c r="CA249" s="366"/>
      <c r="CB249" s="366"/>
    </row>
    <row r="250" spans="1:80" ht="14.25" x14ac:dyDescent="0.2">
      <c r="A250" s="365"/>
      <c r="B250" s="365"/>
      <c r="C250" s="365"/>
      <c r="D250" s="365"/>
      <c r="E250" s="365"/>
      <c r="F250" s="365"/>
      <c r="G250" s="365"/>
      <c r="H250" s="365"/>
      <c r="I250" s="365"/>
      <c r="J250" s="365"/>
      <c r="K250" s="365"/>
      <c r="L250" s="365"/>
      <c r="M250" s="365"/>
      <c r="N250" s="365"/>
      <c r="O250" s="365"/>
      <c r="P250" s="365"/>
      <c r="Q250" s="365"/>
      <c r="R250" s="365"/>
      <c r="S250" s="365"/>
      <c r="T250" s="365"/>
      <c r="U250" s="365"/>
      <c r="V250" s="365"/>
      <c r="W250" s="365"/>
      <c r="X250" s="365"/>
      <c r="Y250" s="365"/>
      <c r="Z250" s="365"/>
      <c r="AA250" s="365"/>
      <c r="AB250" s="365"/>
      <c r="AC250" s="365"/>
      <c r="AD250" s="365"/>
      <c r="AE250" s="365"/>
      <c r="AF250" s="365"/>
      <c r="AG250" s="365"/>
      <c r="AH250" s="365"/>
      <c r="AI250" s="365"/>
      <c r="AJ250" s="365"/>
      <c r="AK250" s="365"/>
      <c r="AL250" s="365"/>
      <c r="AM250" s="365"/>
      <c r="AN250" s="365"/>
      <c r="AO250" s="365"/>
      <c r="AP250" s="365"/>
      <c r="AQ250" s="365"/>
      <c r="AR250" s="365"/>
      <c r="AS250" s="365"/>
      <c r="AT250" s="365"/>
      <c r="AU250" s="365"/>
      <c r="AV250" s="365"/>
      <c r="AW250" s="365"/>
      <c r="AX250" s="365"/>
      <c r="AY250" s="365"/>
      <c r="AZ250" s="365"/>
      <c r="BA250" s="365"/>
      <c r="BB250" s="365"/>
      <c r="BC250" s="365"/>
      <c r="BD250" s="365"/>
      <c r="BE250" s="365"/>
      <c r="BF250" s="365"/>
      <c r="BG250" s="365"/>
      <c r="BH250" s="365"/>
      <c r="BI250" s="365"/>
      <c r="BJ250" s="365"/>
      <c r="BK250" s="365"/>
      <c r="BL250" s="365"/>
      <c r="BM250" s="365"/>
      <c r="BN250" s="365"/>
      <c r="BO250" s="365"/>
      <c r="BP250" s="365"/>
      <c r="BQ250" s="365"/>
      <c r="BR250" s="365"/>
      <c r="BS250" s="365"/>
      <c r="BT250" s="365"/>
      <c r="BU250" s="365"/>
      <c r="BV250" s="365"/>
      <c r="BW250" s="365"/>
      <c r="BX250" s="365"/>
      <c r="BY250" s="366"/>
      <c r="BZ250" s="366"/>
      <c r="CA250" s="366"/>
      <c r="CB250" s="366"/>
    </row>
    <row r="251" spans="1:80" ht="14.25" x14ac:dyDescent="0.2">
      <c r="A251" s="365"/>
      <c r="B251" s="365"/>
      <c r="C251" s="365"/>
      <c r="D251" s="365"/>
      <c r="E251" s="365"/>
      <c r="F251" s="365"/>
      <c r="G251" s="365"/>
      <c r="H251" s="365"/>
      <c r="I251" s="365"/>
      <c r="J251" s="365"/>
      <c r="K251" s="365"/>
      <c r="L251" s="365"/>
      <c r="M251" s="365"/>
      <c r="N251" s="365"/>
      <c r="O251" s="365"/>
      <c r="P251" s="365"/>
      <c r="Q251" s="365"/>
      <c r="R251" s="365"/>
      <c r="S251" s="365"/>
      <c r="T251" s="365"/>
      <c r="U251" s="365"/>
      <c r="V251" s="365"/>
      <c r="W251" s="365"/>
      <c r="X251" s="365"/>
      <c r="Y251" s="365"/>
      <c r="Z251" s="365"/>
      <c r="AA251" s="365"/>
      <c r="AB251" s="365"/>
      <c r="AC251" s="365"/>
      <c r="AD251" s="365"/>
      <c r="AE251" s="365"/>
      <c r="AF251" s="365"/>
      <c r="AG251" s="365"/>
      <c r="AH251" s="365"/>
      <c r="AI251" s="365"/>
      <c r="AJ251" s="365"/>
      <c r="AK251" s="365"/>
      <c r="AL251" s="365"/>
      <c r="AM251" s="365"/>
      <c r="AN251" s="365"/>
      <c r="AO251" s="365"/>
      <c r="AP251" s="365"/>
      <c r="AQ251" s="365"/>
      <c r="AR251" s="365"/>
      <c r="AS251" s="365"/>
      <c r="AT251" s="365"/>
      <c r="AU251" s="365"/>
      <c r="AV251" s="365"/>
      <c r="AW251" s="365"/>
      <c r="AX251" s="365"/>
      <c r="AY251" s="365"/>
      <c r="AZ251" s="365"/>
      <c r="BA251" s="365"/>
      <c r="BB251" s="365"/>
      <c r="BC251" s="365"/>
      <c r="BD251" s="365"/>
      <c r="BE251" s="365"/>
      <c r="BF251" s="365"/>
      <c r="BG251" s="365"/>
      <c r="BH251" s="365"/>
      <c r="BI251" s="365"/>
      <c r="BJ251" s="365"/>
      <c r="BK251" s="365"/>
      <c r="BL251" s="365"/>
      <c r="BM251" s="365"/>
      <c r="BN251" s="365"/>
      <c r="BO251" s="365"/>
      <c r="BP251" s="365"/>
      <c r="BQ251" s="365"/>
      <c r="BR251" s="365"/>
      <c r="BS251" s="365"/>
      <c r="BT251" s="365"/>
      <c r="BU251" s="365"/>
      <c r="BV251" s="365"/>
      <c r="BW251" s="365"/>
      <c r="BX251" s="365"/>
      <c r="BY251" s="366"/>
      <c r="BZ251" s="366"/>
      <c r="CA251" s="366"/>
      <c r="CB251" s="366"/>
    </row>
    <row r="252" spans="1:80" ht="14.25" x14ac:dyDescent="0.2">
      <c r="A252" s="365"/>
      <c r="B252" s="365"/>
      <c r="C252" s="365"/>
      <c r="D252" s="365"/>
      <c r="E252" s="365"/>
      <c r="F252" s="365"/>
      <c r="G252" s="365"/>
      <c r="H252" s="365"/>
      <c r="I252" s="365"/>
      <c r="J252" s="365"/>
      <c r="K252" s="365"/>
      <c r="L252" s="365"/>
      <c r="M252" s="365"/>
      <c r="N252" s="365"/>
      <c r="O252" s="365"/>
      <c r="P252" s="365"/>
      <c r="Q252" s="365"/>
      <c r="R252" s="365"/>
      <c r="S252" s="365"/>
      <c r="T252" s="365"/>
      <c r="U252" s="365"/>
      <c r="V252" s="365"/>
      <c r="W252" s="365"/>
      <c r="X252" s="365"/>
      <c r="Y252" s="365"/>
      <c r="Z252" s="365"/>
      <c r="AA252" s="365"/>
      <c r="AB252" s="365"/>
      <c r="AC252" s="365"/>
      <c r="AD252" s="365"/>
      <c r="AE252" s="365"/>
      <c r="AF252" s="365"/>
      <c r="AG252" s="365"/>
      <c r="AH252" s="365"/>
      <c r="AI252" s="365"/>
      <c r="AJ252" s="365"/>
      <c r="AK252" s="365"/>
      <c r="AL252" s="365"/>
      <c r="AM252" s="365"/>
      <c r="AN252" s="365"/>
      <c r="AO252" s="365"/>
      <c r="AP252" s="365"/>
      <c r="AQ252" s="365"/>
      <c r="AR252" s="365"/>
      <c r="AS252" s="365"/>
      <c r="AT252" s="365"/>
      <c r="AU252" s="365"/>
      <c r="AV252" s="365"/>
      <c r="AW252" s="365"/>
      <c r="AX252" s="365"/>
      <c r="AY252" s="365"/>
      <c r="AZ252" s="365"/>
      <c r="BA252" s="365"/>
      <c r="BB252" s="365"/>
      <c r="BC252" s="365"/>
      <c r="BD252" s="365"/>
      <c r="BE252" s="365"/>
      <c r="BF252" s="365"/>
      <c r="BG252" s="365"/>
      <c r="BH252" s="365"/>
      <c r="BI252" s="365"/>
      <c r="BJ252" s="365"/>
      <c r="BK252" s="365"/>
      <c r="BL252" s="365"/>
      <c r="BM252" s="365"/>
      <c r="BN252" s="365"/>
      <c r="BO252" s="365"/>
      <c r="BP252" s="365"/>
      <c r="BQ252" s="365"/>
      <c r="BR252" s="365"/>
      <c r="BS252" s="365"/>
      <c r="BT252" s="365"/>
      <c r="BU252" s="365"/>
      <c r="BV252" s="365"/>
      <c r="BW252" s="365"/>
      <c r="BX252" s="365"/>
      <c r="BY252" s="366"/>
      <c r="BZ252" s="366"/>
      <c r="CA252" s="366"/>
      <c r="CB252" s="366"/>
    </row>
    <row r="253" spans="1:80" ht="14.25" x14ac:dyDescent="0.2">
      <c r="A253" s="365"/>
      <c r="B253" s="365"/>
      <c r="C253" s="365"/>
      <c r="D253" s="365"/>
      <c r="E253" s="365"/>
      <c r="F253" s="365"/>
      <c r="G253" s="365"/>
      <c r="H253" s="365"/>
      <c r="I253" s="365"/>
      <c r="J253" s="365"/>
      <c r="K253" s="365"/>
      <c r="L253" s="365"/>
      <c r="M253" s="365"/>
      <c r="N253" s="365"/>
      <c r="O253" s="365"/>
      <c r="P253" s="365"/>
      <c r="Q253" s="365"/>
      <c r="R253" s="365"/>
      <c r="S253" s="365"/>
      <c r="T253" s="365"/>
      <c r="U253" s="365"/>
      <c r="V253" s="365"/>
      <c r="W253" s="365"/>
      <c r="X253" s="365"/>
      <c r="Y253" s="365"/>
      <c r="Z253" s="365"/>
      <c r="AA253" s="365"/>
      <c r="AB253" s="365"/>
      <c r="AC253" s="365"/>
      <c r="AD253" s="365"/>
      <c r="AE253" s="365"/>
      <c r="AF253" s="365"/>
      <c r="AG253" s="365"/>
      <c r="AH253" s="365"/>
      <c r="AI253" s="365"/>
      <c r="AJ253" s="365"/>
      <c r="AK253" s="365"/>
      <c r="AL253" s="365"/>
      <c r="AM253" s="365"/>
      <c r="AN253" s="365"/>
      <c r="AO253" s="365"/>
      <c r="AP253" s="365"/>
      <c r="AQ253" s="365"/>
      <c r="AR253" s="365"/>
      <c r="AS253" s="365"/>
      <c r="AT253" s="365"/>
      <c r="AU253" s="365"/>
      <c r="AV253" s="365"/>
      <c r="AW253" s="365"/>
      <c r="AX253" s="365"/>
      <c r="AY253" s="365"/>
      <c r="AZ253" s="365"/>
      <c r="BA253" s="365"/>
      <c r="BB253" s="365"/>
      <c r="BC253" s="365"/>
      <c r="BD253" s="365"/>
      <c r="BE253" s="365"/>
      <c r="BF253" s="365"/>
      <c r="BG253" s="365"/>
      <c r="BH253" s="365"/>
      <c r="BI253" s="365"/>
      <c r="BJ253" s="365"/>
      <c r="BK253" s="365"/>
      <c r="BL253" s="365"/>
      <c r="BM253" s="365"/>
      <c r="BN253" s="365"/>
      <c r="BO253" s="365"/>
      <c r="BP253" s="365"/>
      <c r="BQ253" s="365"/>
      <c r="BR253" s="365"/>
      <c r="BS253" s="365"/>
      <c r="BT253" s="365"/>
      <c r="BU253" s="365"/>
      <c r="BV253" s="365"/>
      <c r="BW253" s="365"/>
      <c r="BX253" s="365"/>
      <c r="BY253" s="366"/>
      <c r="BZ253" s="366"/>
      <c r="CA253" s="366"/>
      <c r="CB253" s="366"/>
    </row>
    <row r="254" spans="1:80" ht="14.25" x14ac:dyDescent="0.2">
      <c r="A254" s="365"/>
      <c r="B254" s="365"/>
      <c r="C254" s="365"/>
      <c r="D254" s="365"/>
      <c r="E254" s="365"/>
      <c r="F254" s="365"/>
      <c r="G254" s="365"/>
      <c r="H254" s="365"/>
      <c r="I254" s="365"/>
      <c r="J254" s="365"/>
      <c r="K254" s="365"/>
      <c r="L254" s="365"/>
      <c r="M254" s="365"/>
      <c r="N254" s="365"/>
      <c r="O254" s="365"/>
      <c r="P254" s="365"/>
      <c r="Q254" s="365"/>
      <c r="R254" s="365"/>
      <c r="S254" s="365"/>
      <c r="T254" s="365"/>
      <c r="U254" s="365"/>
      <c r="V254" s="365"/>
      <c r="W254" s="365"/>
      <c r="X254" s="365"/>
      <c r="Y254" s="365"/>
      <c r="Z254" s="365"/>
      <c r="AA254" s="365"/>
      <c r="AB254" s="365"/>
      <c r="AC254" s="365"/>
      <c r="AD254" s="365"/>
      <c r="AE254" s="365"/>
      <c r="AF254" s="365"/>
      <c r="AG254" s="365"/>
      <c r="AH254" s="365"/>
      <c r="AI254" s="365"/>
      <c r="AJ254" s="365"/>
      <c r="AK254" s="365"/>
      <c r="AL254" s="365"/>
      <c r="AM254" s="365"/>
      <c r="AN254" s="365"/>
      <c r="AO254" s="365"/>
      <c r="AP254" s="365"/>
      <c r="AQ254" s="365"/>
      <c r="AR254" s="365"/>
      <c r="AS254" s="365"/>
      <c r="AT254" s="365"/>
      <c r="AU254" s="365"/>
      <c r="AV254" s="365"/>
      <c r="AW254" s="365"/>
      <c r="AX254" s="365"/>
      <c r="AY254" s="365"/>
      <c r="AZ254" s="365"/>
      <c r="BA254" s="365"/>
      <c r="BB254" s="365"/>
      <c r="BC254" s="365"/>
      <c r="BD254" s="365"/>
      <c r="BE254" s="365"/>
      <c r="BF254" s="365"/>
      <c r="BG254" s="365"/>
      <c r="BH254" s="365"/>
      <c r="BI254" s="365"/>
      <c r="BJ254" s="365"/>
      <c r="BK254" s="365"/>
      <c r="BL254" s="365"/>
      <c r="BM254" s="365"/>
      <c r="BN254" s="365"/>
      <c r="BO254" s="365"/>
      <c r="BP254" s="365"/>
      <c r="BQ254" s="365"/>
      <c r="BR254" s="365"/>
      <c r="BS254" s="365"/>
      <c r="BT254" s="365"/>
      <c r="BU254" s="365"/>
      <c r="BV254" s="365"/>
      <c r="BW254" s="365"/>
      <c r="BX254" s="365"/>
      <c r="BY254" s="366"/>
      <c r="BZ254" s="366"/>
      <c r="CA254" s="366"/>
      <c r="CB254" s="366"/>
    </row>
    <row r="255" spans="1:80" ht="14.25" x14ac:dyDescent="0.2">
      <c r="A255" s="365"/>
      <c r="B255" s="365"/>
      <c r="C255" s="365"/>
      <c r="D255" s="365"/>
      <c r="E255" s="365"/>
      <c r="F255" s="365"/>
      <c r="G255" s="365"/>
      <c r="H255" s="365"/>
      <c r="I255" s="365"/>
      <c r="J255" s="365"/>
      <c r="K255" s="365"/>
      <c r="L255" s="365"/>
      <c r="M255" s="365"/>
      <c r="N255" s="365"/>
      <c r="O255" s="365"/>
      <c r="P255" s="365"/>
      <c r="Q255" s="365"/>
      <c r="R255" s="365"/>
      <c r="S255" s="365"/>
      <c r="T255" s="365"/>
      <c r="U255" s="365"/>
      <c r="V255" s="365"/>
      <c r="W255" s="365"/>
      <c r="X255" s="365"/>
      <c r="Y255" s="365"/>
      <c r="Z255" s="365"/>
      <c r="AA255" s="365"/>
      <c r="AB255" s="365"/>
      <c r="AC255" s="365"/>
      <c r="AD255" s="365"/>
      <c r="AE255" s="365"/>
      <c r="AF255" s="365"/>
      <c r="AG255" s="365"/>
      <c r="AH255" s="365"/>
      <c r="AI255" s="365"/>
      <c r="AJ255" s="365"/>
      <c r="AK255" s="365"/>
      <c r="AL255" s="365"/>
      <c r="AM255" s="365"/>
      <c r="AN255" s="365"/>
      <c r="AO255" s="365"/>
      <c r="AP255" s="365"/>
      <c r="AQ255" s="365"/>
      <c r="AR255" s="365"/>
      <c r="AS255" s="365"/>
      <c r="AT255" s="365"/>
      <c r="AU255" s="365"/>
      <c r="AV255" s="365"/>
      <c r="AW255" s="365"/>
      <c r="AX255" s="365"/>
      <c r="AY255" s="365"/>
      <c r="AZ255" s="365"/>
      <c r="BA255" s="365"/>
      <c r="BB255" s="365"/>
      <c r="BC255" s="365"/>
      <c r="BD255" s="365"/>
      <c r="BE255" s="365"/>
      <c r="BF255" s="365"/>
      <c r="BG255" s="365"/>
      <c r="BH255" s="365"/>
      <c r="BI255" s="365"/>
      <c r="BJ255" s="365"/>
      <c r="BK255" s="365"/>
      <c r="BL255" s="365"/>
      <c r="BM255" s="365"/>
      <c r="BN255" s="365"/>
      <c r="BO255" s="365"/>
      <c r="BP255" s="365"/>
      <c r="BQ255" s="365"/>
      <c r="BR255" s="365"/>
      <c r="BS255" s="365"/>
      <c r="BT255" s="365"/>
      <c r="BU255" s="365"/>
      <c r="BV255" s="365"/>
      <c r="BW255" s="365"/>
      <c r="BX255" s="365"/>
      <c r="BY255" s="366"/>
      <c r="BZ255" s="366"/>
      <c r="CA255" s="366"/>
      <c r="CB255" s="366"/>
    </row>
    <row r="256" spans="1:80" ht="14.25" x14ac:dyDescent="0.2">
      <c r="A256" s="365"/>
      <c r="B256" s="365"/>
      <c r="C256" s="365"/>
      <c r="D256" s="365"/>
      <c r="E256" s="365"/>
      <c r="F256" s="365"/>
      <c r="G256" s="365"/>
      <c r="H256" s="365"/>
      <c r="I256" s="365"/>
      <c r="J256" s="365"/>
      <c r="K256" s="365"/>
      <c r="L256" s="365"/>
      <c r="M256" s="365"/>
      <c r="N256" s="365"/>
      <c r="O256" s="365"/>
      <c r="P256" s="365"/>
      <c r="Q256" s="365"/>
      <c r="R256" s="365"/>
      <c r="S256" s="365"/>
      <c r="T256" s="365"/>
      <c r="U256" s="365"/>
      <c r="V256" s="365"/>
      <c r="W256" s="365"/>
      <c r="X256" s="365"/>
      <c r="Y256" s="365"/>
      <c r="Z256" s="365"/>
      <c r="AA256" s="365"/>
      <c r="AB256" s="365"/>
      <c r="AC256" s="365"/>
      <c r="AD256" s="365"/>
      <c r="AE256" s="365"/>
      <c r="AF256" s="365"/>
      <c r="AG256" s="365"/>
      <c r="AH256" s="365"/>
      <c r="AI256" s="365"/>
      <c r="AJ256" s="365"/>
      <c r="AK256" s="365"/>
      <c r="AL256" s="365"/>
      <c r="AM256" s="365"/>
      <c r="AN256" s="365"/>
      <c r="AO256" s="365"/>
      <c r="AP256" s="365"/>
      <c r="AQ256" s="365"/>
      <c r="AR256" s="365"/>
      <c r="AS256" s="365"/>
      <c r="AT256" s="365"/>
      <c r="AU256" s="365"/>
      <c r="AV256" s="365"/>
      <c r="AW256" s="365"/>
      <c r="AX256" s="365"/>
      <c r="AY256" s="365"/>
      <c r="AZ256" s="365"/>
      <c r="BA256" s="365"/>
      <c r="BB256" s="365"/>
      <c r="BC256" s="365"/>
      <c r="BD256" s="365"/>
      <c r="BE256" s="365"/>
      <c r="BF256" s="365"/>
      <c r="BG256" s="365"/>
      <c r="BH256" s="365"/>
      <c r="BI256" s="365"/>
      <c r="BJ256" s="365"/>
      <c r="BK256" s="365"/>
      <c r="BL256" s="365"/>
      <c r="BM256" s="365"/>
      <c r="BN256" s="365"/>
      <c r="BO256" s="365"/>
      <c r="BP256" s="365"/>
      <c r="BQ256" s="365"/>
      <c r="BR256" s="365"/>
      <c r="BS256" s="365"/>
      <c r="BT256" s="365"/>
      <c r="BU256" s="365"/>
      <c r="BV256" s="365"/>
      <c r="BW256" s="365"/>
      <c r="BX256" s="365"/>
      <c r="BY256" s="366"/>
      <c r="BZ256" s="366"/>
      <c r="CA256" s="366"/>
      <c r="CB256" s="366"/>
    </row>
    <row r="257" spans="1:80" ht="14.25" x14ac:dyDescent="0.2">
      <c r="A257" s="365"/>
      <c r="B257" s="365"/>
      <c r="C257" s="365"/>
      <c r="D257" s="365"/>
      <c r="E257" s="365"/>
      <c r="F257" s="365"/>
      <c r="G257" s="365"/>
      <c r="H257" s="365"/>
      <c r="I257" s="365"/>
      <c r="J257" s="365"/>
      <c r="K257" s="365"/>
      <c r="L257" s="365"/>
      <c r="M257" s="365"/>
      <c r="N257" s="365"/>
      <c r="O257" s="365"/>
      <c r="P257" s="365"/>
      <c r="Q257" s="365"/>
      <c r="R257" s="365"/>
      <c r="S257" s="365"/>
      <c r="T257" s="365"/>
      <c r="U257" s="365"/>
      <c r="V257" s="365"/>
      <c r="W257" s="365"/>
      <c r="X257" s="365"/>
      <c r="Y257" s="365"/>
      <c r="Z257" s="365"/>
      <c r="AA257" s="365"/>
      <c r="AB257" s="365"/>
      <c r="AC257" s="365"/>
      <c r="AD257" s="365"/>
      <c r="AE257" s="365"/>
      <c r="AF257" s="365"/>
      <c r="AG257" s="365"/>
      <c r="AH257" s="365"/>
      <c r="AI257" s="365"/>
      <c r="AJ257" s="365"/>
      <c r="AK257" s="365"/>
      <c r="AL257" s="365"/>
      <c r="AM257" s="365"/>
      <c r="AN257" s="365"/>
      <c r="AO257" s="365"/>
      <c r="AP257" s="365"/>
      <c r="AQ257" s="365"/>
      <c r="AR257" s="365"/>
      <c r="AS257" s="365"/>
      <c r="AT257" s="365"/>
      <c r="AU257" s="365"/>
      <c r="AV257" s="365"/>
      <c r="AW257" s="365"/>
      <c r="AX257" s="365"/>
      <c r="AY257" s="365"/>
      <c r="AZ257" s="365"/>
      <c r="BA257" s="365"/>
      <c r="BB257" s="365"/>
      <c r="BC257" s="365"/>
      <c r="BD257" s="365"/>
      <c r="BE257" s="365"/>
      <c r="BF257" s="365"/>
      <c r="BG257" s="365"/>
      <c r="BH257" s="365"/>
      <c r="BI257" s="365"/>
      <c r="BJ257" s="365"/>
      <c r="BK257" s="365"/>
      <c r="BL257" s="365"/>
      <c r="BM257" s="365"/>
      <c r="BN257" s="365"/>
      <c r="BO257" s="365"/>
      <c r="BP257" s="365"/>
      <c r="BQ257" s="365"/>
      <c r="BR257" s="365"/>
      <c r="BS257" s="365"/>
      <c r="BT257" s="365"/>
      <c r="BU257" s="365"/>
      <c r="BV257" s="365"/>
      <c r="BW257" s="365"/>
      <c r="BX257" s="365"/>
      <c r="BY257" s="366"/>
      <c r="BZ257" s="366"/>
      <c r="CA257" s="366"/>
      <c r="CB257" s="366"/>
    </row>
    <row r="258" spans="1:80" ht="14.25" x14ac:dyDescent="0.2">
      <c r="A258" s="365"/>
      <c r="B258" s="365"/>
      <c r="C258" s="365"/>
      <c r="D258" s="365"/>
      <c r="E258" s="365"/>
      <c r="F258" s="365"/>
      <c r="G258" s="365"/>
      <c r="H258" s="365"/>
      <c r="I258" s="365"/>
      <c r="J258" s="365"/>
      <c r="K258" s="365"/>
      <c r="L258" s="365"/>
      <c r="M258" s="365"/>
      <c r="N258" s="365"/>
      <c r="O258" s="365"/>
      <c r="P258" s="365"/>
      <c r="Q258" s="365"/>
      <c r="R258" s="365"/>
      <c r="S258" s="365"/>
      <c r="T258" s="365"/>
      <c r="U258" s="365"/>
      <c r="V258" s="365"/>
      <c r="W258" s="365"/>
      <c r="X258" s="365"/>
      <c r="Y258" s="365"/>
      <c r="Z258" s="365"/>
      <c r="AA258" s="365"/>
      <c r="AB258" s="365"/>
      <c r="AC258" s="365"/>
      <c r="AD258" s="365"/>
      <c r="AE258" s="365"/>
      <c r="AF258" s="365"/>
      <c r="AG258" s="365"/>
      <c r="AH258" s="365"/>
      <c r="AI258" s="365"/>
      <c r="AJ258" s="365"/>
      <c r="AK258" s="365"/>
      <c r="AL258" s="365"/>
      <c r="AM258" s="365"/>
      <c r="AN258" s="365"/>
      <c r="AO258" s="365"/>
      <c r="AP258" s="365"/>
      <c r="AQ258" s="365"/>
      <c r="AR258" s="365"/>
      <c r="AS258" s="365"/>
      <c r="AT258" s="365"/>
      <c r="AU258" s="365"/>
      <c r="AV258" s="365"/>
      <c r="AW258" s="365"/>
      <c r="AX258" s="365"/>
      <c r="AY258" s="365"/>
      <c r="AZ258" s="365"/>
      <c r="BA258" s="365"/>
      <c r="BB258" s="365"/>
      <c r="BC258" s="365"/>
      <c r="BD258" s="365"/>
      <c r="BE258" s="365"/>
      <c r="BF258" s="365"/>
      <c r="BG258" s="365"/>
      <c r="BH258" s="365"/>
      <c r="BI258" s="365"/>
      <c r="BJ258" s="365"/>
      <c r="BK258" s="365"/>
      <c r="BL258" s="365"/>
      <c r="BM258" s="365"/>
      <c r="BN258" s="365"/>
      <c r="BO258" s="365"/>
      <c r="BP258" s="365"/>
      <c r="BQ258" s="365"/>
      <c r="BR258" s="365"/>
      <c r="BS258" s="365"/>
      <c r="BT258" s="365"/>
      <c r="BU258" s="365"/>
      <c r="BV258" s="365"/>
      <c r="BW258" s="365"/>
      <c r="BX258" s="365"/>
      <c r="BY258" s="366"/>
      <c r="BZ258" s="366"/>
      <c r="CA258" s="366"/>
      <c r="CB258" s="366"/>
    </row>
    <row r="259" spans="1:80" ht="14.25" x14ac:dyDescent="0.2">
      <c r="A259" s="365"/>
      <c r="B259" s="365"/>
      <c r="C259" s="365"/>
      <c r="D259" s="365"/>
      <c r="E259" s="365"/>
      <c r="F259" s="365"/>
      <c r="G259" s="365"/>
      <c r="H259" s="365"/>
      <c r="I259" s="365"/>
      <c r="J259" s="365"/>
      <c r="K259" s="365"/>
      <c r="L259" s="365"/>
      <c r="M259" s="365"/>
      <c r="N259" s="365"/>
      <c r="O259" s="365"/>
      <c r="P259" s="365"/>
      <c r="Q259" s="365"/>
      <c r="R259" s="365"/>
      <c r="S259" s="365"/>
      <c r="T259" s="365"/>
      <c r="U259" s="365"/>
      <c r="V259" s="365"/>
      <c r="W259" s="365"/>
      <c r="X259" s="365"/>
      <c r="Y259" s="365"/>
      <c r="Z259" s="365"/>
      <c r="AA259" s="365"/>
      <c r="AB259" s="365"/>
      <c r="AC259" s="365"/>
      <c r="AD259" s="365"/>
      <c r="AE259" s="365"/>
      <c r="AF259" s="365"/>
      <c r="AG259" s="365"/>
      <c r="AH259" s="365"/>
      <c r="AI259" s="365"/>
      <c r="AJ259" s="365"/>
      <c r="AK259" s="365"/>
      <c r="AL259" s="365"/>
      <c r="AM259" s="365"/>
      <c r="AN259" s="365"/>
      <c r="AO259" s="365"/>
      <c r="AP259" s="365"/>
      <c r="AQ259" s="365"/>
      <c r="AR259" s="365"/>
      <c r="AS259" s="365"/>
      <c r="AT259" s="365"/>
      <c r="AU259" s="365"/>
      <c r="AV259" s="365"/>
      <c r="AW259" s="365"/>
      <c r="AX259" s="365"/>
      <c r="AY259" s="365"/>
      <c r="AZ259" s="365"/>
      <c r="BA259" s="365"/>
      <c r="BB259" s="365"/>
      <c r="BC259" s="365"/>
      <c r="BD259" s="365"/>
      <c r="BE259" s="365"/>
      <c r="BF259" s="365"/>
      <c r="BG259" s="365"/>
      <c r="BH259" s="365"/>
      <c r="BI259" s="365"/>
      <c r="BJ259" s="365"/>
      <c r="BK259" s="365"/>
      <c r="BL259" s="365"/>
      <c r="BM259" s="365"/>
      <c r="BN259" s="365"/>
      <c r="BO259" s="365"/>
      <c r="BP259" s="365"/>
      <c r="BQ259" s="365"/>
      <c r="BR259" s="365"/>
      <c r="BS259" s="365"/>
      <c r="BT259" s="365"/>
      <c r="BU259" s="365"/>
      <c r="BV259" s="365"/>
      <c r="BW259" s="365"/>
      <c r="BX259" s="365"/>
      <c r="BY259" s="366"/>
      <c r="BZ259" s="366"/>
      <c r="CA259" s="366"/>
      <c r="CB259" s="366"/>
    </row>
    <row r="260" spans="1:80" ht="14.25" x14ac:dyDescent="0.2">
      <c r="A260" s="365"/>
      <c r="B260" s="365"/>
      <c r="C260" s="365"/>
      <c r="D260" s="365"/>
      <c r="E260" s="365"/>
      <c r="F260" s="365"/>
      <c r="G260" s="365"/>
      <c r="H260" s="365"/>
      <c r="I260" s="365"/>
      <c r="J260" s="365"/>
      <c r="K260" s="365"/>
      <c r="L260" s="365"/>
      <c r="M260" s="365"/>
      <c r="N260" s="365"/>
      <c r="O260" s="365"/>
      <c r="P260" s="365"/>
      <c r="Q260" s="365"/>
      <c r="R260" s="365"/>
      <c r="S260" s="365"/>
      <c r="T260" s="365"/>
      <c r="U260" s="365"/>
      <c r="V260" s="365"/>
      <c r="W260" s="365"/>
      <c r="X260" s="365"/>
      <c r="Y260" s="365"/>
      <c r="Z260" s="365"/>
      <c r="AA260" s="365"/>
      <c r="AB260" s="365"/>
      <c r="AC260" s="365"/>
      <c r="AD260" s="365"/>
      <c r="AE260" s="365"/>
      <c r="AF260" s="365"/>
      <c r="AG260" s="365"/>
      <c r="AH260" s="365"/>
      <c r="AI260" s="365"/>
      <c r="AJ260" s="365"/>
      <c r="AK260" s="365"/>
      <c r="AL260" s="365"/>
      <c r="AM260" s="365"/>
      <c r="AN260" s="365"/>
      <c r="AO260" s="365"/>
      <c r="AP260" s="365"/>
      <c r="AQ260" s="365"/>
      <c r="AR260" s="365"/>
      <c r="AS260" s="365"/>
      <c r="AT260" s="365"/>
      <c r="AU260" s="365"/>
      <c r="AV260" s="365"/>
      <c r="AW260" s="365"/>
      <c r="AX260" s="365"/>
      <c r="AY260" s="365"/>
      <c r="AZ260" s="365"/>
      <c r="BA260" s="365"/>
      <c r="BB260" s="365"/>
      <c r="BC260" s="365"/>
      <c r="BD260" s="365"/>
      <c r="BE260" s="365"/>
      <c r="BF260" s="365"/>
      <c r="BG260" s="365"/>
      <c r="BH260" s="365"/>
      <c r="BI260" s="365"/>
      <c r="BJ260" s="365"/>
      <c r="BK260" s="365"/>
      <c r="BL260" s="365"/>
      <c r="BM260" s="365"/>
      <c r="BN260" s="365"/>
      <c r="BO260" s="365"/>
      <c r="BP260" s="365"/>
      <c r="BQ260" s="365"/>
      <c r="BR260" s="365"/>
      <c r="BS260" s="365"/>
      <c r="BT260" s="365"/>
      <c r="BU260" s="365"/>
      <c r="BV260" s="365"/>
      <c r="BW260" s="365"/>
      <c r="BX260" s="365"/>
      <c r="BY260" s="366"/>
      <c r="BZ260" s="366"/>
      <c r="CA260" s="366"/>
      <c r="CB260" s="366"/>
    </row>
    <row r="261" spans="1:80" ht="14.25" x14ac:dyDescent="0.2">
      <c r="A261" s="365"/>
      <c r="B261" s="365"/>
      <c r="C261" s="365"/>
      <c r="D261" s="365"/>
      <c r="E261" s="365"/>
      <c r="F261" s="365"/>
      <c r="G261" s="365"/>
      <c r="H261" s="365"/>
      <c r="I261" s="365"/>
      <c r="J261" s="365"/>
      <c r="K261" s="365"/>
      <c r="L261" s="365"/>
      <c r="M261" s="365"/>
      <c r="N261" s="365"/>
      <c r="O261" s="365"/>
      <c r="P261" s="365"/>
      <c r="Q261" s="365"/>
      <c r="R261" s="365"/>
      <c r="S261" s="365"/>
      <c r="T261" s="365"/>
      <c r="U261" s="365"/>
      <c r="V261" s="365"/>
      <c r="W261" s="365"/>
      <c r="X261" s="365"/>
      <c r="Y261" s="365"/>
      <c r="Z261" s="365"/>
      <c r="AA261" s="365"/>
      <c r="AB261" s="365"/>
      <c r="AC261" s="365"/>
      <c r="AD261" s="365"/>
      <c r="AE261" s="365"/>
      <c r="AF261" s="365"/>
      <c r="AG261" s="365"/>
      <c r="AH261" s="365"/>
      <c r="AI261" s="365"/>
      <c r="AJ261" s="365"/>
      <c r="AK261" s="365"/>
      <c r="AL261" s="365"/>
      <c r="AM261" s="365"/>
      <c r="AN261" s="365"/>
      <c r="AO261" s="365"/>
      <c r="AP261" s="365"/>
      <c r="AQ261" s="365"/>
      <c r="AR261" s="365"/>
      <c r="AS261" s="365"/>
      <c r="AT261" s="365"/>
      <c r="AU261" s="365"/>
      <c r="AV261" s="365"/>
      <c r="AW261" s="365"/>
      <c r="AX261" s="365"/>
      <c r="AY261" s="365"/>
      <c r="AZ261" s="365"/>
      <c r="BA261" s="365"/>
      <c r="BB261" s="365"/>
      <c r="BC261" s="365"/>
      <c r="BD261" s="365"/>
      <c r="BE261" s="365"/>
      <c r="BF261" s="365"/>
      <c r="BG261" s="365"/>
      <c r="BH261" s="365"/>
      <c r="BI261" s="365"/>
      <c r="BJ261" s="365"/>
      <c r="BK261" s="365"/>
      <c r="BL261" s="365"/>
      <c r="BM261" s="365"/>
      <c r="BN261" s="365"/>
      <c r="BO261" s="365"/>
      <c r="BP261" s="365"/>
      <c r="BQ261" s="365"/>
      <c r="BR261" s="365"/>
      <c r="BS261" s="365"/>
      <c r="BT261" s="365"/>
      <c r="BU261" s="365"/>
      <c r="BV261" s="365"/>
      <c r="BW261" s="365"/>
      <c r="BX261" s="365"/>
      <c r="BY261" s="366"/>
      <c r="BZ261" s="366"/>
      <c r="CA261" s="366"/>
      <c r="CB261" s="366"/>
    </row>
    <row r="262" spans="1:80" ht="14.25" x14ac:dyDescent="0.2">
      <c r="A262" s="365"/>
      <c r="B262" s="365"/>
      <c r="C262" s="365"/>
      <c r="D262" s="365"/>
      <c r="E262" s="365"/>
      <c r="F262" s="365"/>
      <c r="G262" s="365"/>
      <c r="H262" s="365"/>
      <c r="I262" s="365"/>
      <c r="J262" s="365"/>
      <c r="K262" s="365"/>
      <c r="L262" s="365"/>
      <c r="M262" s="365"/>
      <c r="N262" s="365"/>
      <c r="O262" s="365"/>
      <c r="P262" s="365"/>
      <c r="Q262" s="365"/>
      <c r="R262" s="365"/>
      <c r="S262" s="365"/>
      <c r="T262" s="365"/>
      <c r="U262" s="365"/>
      <c r="V262" s="365"/>
      <c r="W262" s="365"/>
      <c r="X262" s="365"/>
      <c r="Y262" s="365"/>
      <c r="Z262" s="365"/>
      <c r="AA262" s="365"/>
      <c r="AB262" s="365"/>
      <c r="AC262" s="365"/>
      <c r="AD262" s="365"/>
      <c r="AE262" s="365"/>
      <c r="AF262" s="365"/>
      <c r="AG262" s="365"/>
      <c r="AH262" s="365"/>
      <c r="AI262" s="365"/>
      <c r="AJ262" s="365"/>
      <c r="AK262" s="365"/>
      <c r="AL262" s="365"/>
      <c r="AM262" s="365"/>
      <c r="AN262" s="365"/>
      <c r="AO262" s="365"/>
      <c r="AP262" s="365"/>
      <c r="AQ262" s="365"/>
      <c r="AR262" s="365"/>
      <c r="AS262" s="365"/>
      <c r="AT262" s="365"/>
      <c r="AU262" s="365"/>
      <c r="AV262" s="365"/>
      <c r="AW262" s="365"/>
      <c r="AX262" s="365"/>
      <c r="AY262" s="365"/>
      <c r="AZ262" s="365"/>
      <c r="BA262" s="365"/>
      <c r="BB262" s="365"/>
      <c r="BC262" s="365"/>
      <c r="BD262" s="365"/>
      <c r="BE262" s="365"/>
      <c r="BF262" s="365"/>
      <c r="BG262" s="365"/>
      <c r="BH262" s="365"/>
      <c r="BI262" s="365"/>
      <c r="BJ262" s="365"/>
      <c r="BK262" s="365"/>
      <c r="BL262" s="365"/>
      <c r="BM262" s="365"/>
      <c r="BN262" s="365"/>
      <c r="BO262" s="365"/>
      <c r="BP262" s="365"/>
      <c r="BQ262" s="365"/>
      <c r="BR262" s="365"/>
      <c r="BS262" s="365"/>
      <c r="BT262" s="365"/>
      <c r="BU262" s="365"/>
      <c r="BV262" s="365"/>
      <c r="BW262" s="365"/>
      <c r="BX262" s="365"/>
      <c r="BY262" s="366"/>
      <c r="BZ262" s="366"/>
      <c r="CA262" s="366"/>
      <c r="CB262" s="366"/>
    </row>
    <row r="263" spans="1:80" ht="14.25" x14ac:dyDescent="0.2">
      <c r="A263" s="365"/>
      <c r="B263" s="365"/>
      <c r="C263" s="365"/>
      <c r="D263" s="365"/>
      <c r="E263" s="365"/>
      <c r="F263" s="365"/>
      <c r="G263" s="365"/>
      <c r="H263" s="365"/>
      <c r="I263" s="365"/>
      <c r="J263" s="365"/>
      <c r="K263" s="365"/>
      <c r="L263" s="365"/>
      <c r="M263" s="365"/>
      <c r="N263" s="365"/>
      <c r="O263" s="365"/>
      <c r="P263" s="365"/>
      <c r="Q263" s="365"/>
      <c r="R263" s="365"/>
      <c r="S263" s="365"/>
      <c r="T263" s="365"/>
      <c r="U263" s="365"/>
      <c r="V263" s="365"/>
      <c r="W263" s="365"/>
      <c r="X263" s="365"/>
      <c r="Y263" s="365"/>
      <c r="Z263" s="365"/>
      <c r="AA263" s="365"/>
      <c r="AB263" s="365"/>
      <c r="AC263" s="365"/>
      <c r="AD263" s="365"/>
      <c r="AE263" s="365"/>
      <c r="AF263" s="365"/>
      <c r="AG263" s="365"/>
      <c r="AH263" s="365"/>
      <c r="AI263" s="365"/>
      <c r="AJ263" s="365"/>
      <c r="AK263" s="365"/>
      <c r="AL263" s="365"/>
      <c r="AM263" s="365"/>
      <c r="AN263" s="365"/>
      <c r="AO263" s="365"/>
      <c r="AP263" s="365"/>
      <c r="AQ263" s="365"/>
      <c r="AR263" s="365"/>
      <c r="AS263" s="365"/>
      <c r="AT263" s="365"/>
      <c r="AU263" s="365"/>
      <c r="AV263" s="365"/>
      <c r="AW263" s="365"/>
      <c r="AX263" s="365"/>
      <c r="AY263" s="365"/>
      <c r="AZ263" s="365"/>
      <c r="BA263" s="365"/>
      <c r="BB263" s="365"/>
      <c r="BC263" s="365"/>
      <c r="BD263" s="365"/>
      <c r="BE263" s="365"/>
      <c r="BF263" s="365"/>
      <c r="BG263" s="365"/>
      <c r="BH263" s="365"/>
      <c r="BI263" s="365"/>
      <c r="BJ263" s="365"/>
      <c r="BK263" s="365"/>
      <c r="BL263" s="365"/>
      <c r="BM263" s="365"/>
      <c r="BN263" s="365"/>
      <c r="BO263" s="365"/>
      <c r="BP263" s="365"/>
      <c r="BQ263" s="365"/>
      <c r="BR263" s="365"/>
      <c r="BS263" s="365"/>
      <c r="BT263" s="365"/>
      <c r="BU263" s="365"/>
      <c r="BV263" s="365"/>
      <c r="BW263" s="365"/>
      <c r="BX263" s="365"/>
      <c r="BY263" s="366"/>
      <c r="BZ263" s="366"/>
      <c r="CA263" s="366"/>
      <c r="CB263" s="366"/>
    </row>
    <row r="264" spans="1:80" ht="14.25" x14ac:dyDescent="0.2">
      <c r="A264" s="365"/>
      <c r="B264" s="365"/>
      <c r="C264" s="365"/>
      <c r="D264" s="365"/>
      <c r="E264" s="365"/>
      <c r="F264" s="365"/>
      <c r="G264" s="365"/>
      <c r="H264" s="365"/>
      <c r="I264" s="365"/>
      <c r="J264" s="365"/>
      <c r="K264" s="365"/>
      <c r="L264" s="365"/>
      <c r="M264" s="365"/>
      <c r="N264" s="365"/>
      <c r="O264" s="365"/>
      <c r="P264" s="365"/>
      <c r="Q264" s="365"/>
      <c r="R264" s="365"/>
      <c r="S264" s="365"/>
      <c r="T264" s="365"/>
      <c r="U264" s="365"/>
      <c r="V264" s="365"/>
      <c r="W264" s="365"/>
      <c r="X264" s="365"/>
      <c r="Y264" s="365"/>
      <c r="Z264" s="365"/>
      <c r="AA264" s="365"/>
      <c r="AB264" s="365"/>
      <c r="AC264" s="365"/>
      <c r="AD264" s="365"/>
      <c r="AE264" s="365"/>
      <c r="AF264" s="365"/>
      <c r="AG264" s="365"/>
      <c r="AH264" s="365"/>
      <c r="AI264" s="365"/>
      <c r="AJ264" s="365"/>
      <c r="AK264" s="365"/>
      <c r="AL264" s="365"/>
      <c r="AM264" s="365"/>
      <c r="AN264" s="365"/>
      <c r="AO264" s="365"/>
      <c r="AP264" s="365"/>
      <c r="AQ264" s="365"/>
      <c r="AR264" s="365"/>
      <c r="AS264" s="365"/>
      <c r="AT264" s="365"/>
      <c r="AU264" s="365"/>
      <c r="AV264" s="365"/>
      <c r="AW264" s="365"/>
      <c r="AX264" s="365"/>
      <c r="AY264" s="365"/>
      <c r="AZ264" s="365"/>
      <c r="BA264" s="365"/>
      <c r="BB264" s="365"/>
      <c r="BC264" s="365"/>
      <c r="BD264" s="365"/>
      <c r="BE264" s="365"/>
      <c r="BF264" s="365"/>
      <c r="BG264" s="365"/>
      <c r="BH264" s="365"/>
      <c r="BI264" s="365"/>
      <c r="BJ264" s="365"/>
      <c r="BK264" s="365"/>
      <c r="BL264" s="365"/>
      <c r="BM264" s="365"/>
      <c r="BN264" s="365"/>
      <c r="BO264" s="365"/>
      <c r="BP264" s="365"/>
      <c r="BQ264" s="365"/>
      <c r="BR264" s="365"/>
      <c r="BS264" s="365"/>
      <c r="BT264" s="365"/>
      <c r="BU264" s="365"/>
      <c r="BV264" s="365"/>
      <c r="BW264" s="365"/>
      <c r="BX264" s="365"/>
      <c r="BY264" s="366"/>
      <c r="BZ264" s="366"/>
      <c r="CA264" s="366"/>
      <c r="CB264" s="366"/>
    </row>
    <row r="265" spans="1:80" ht="14.25" x14ac:dyDescent="0.2">
      <c r="A265" s="365"/>
      <c r="B265" s="365"/>
      <c r="C265" s="365"/>
      <c r="D265" s="365"/>
      <c r="E265" s="365"/>
      <c r="F265" s="365"/>
      <c r="G265" s="365"/>
      <c r="H265" s="365"/>
      <c r="I265" s="365"/>
      <c r="J265" s="365"/>
      <c r="K265" s="365"/>
      <c r="L265" s="365"/>
      <c r="M265" s="365"/>
      <c r="N265" s="365"/>
      <c r="O265" s="365"/>
      <c r="P265" s="365"/>
      <c r="Q265" s="365"/>
      <c r="R265" s="365"/>
      <c r="S265" s="365"/>
      <c r="T265" s="365"/>
      <c r="U265" s="365"/>
      <c r="V265" s="365"/>
      <c r="W265" s="365"/>
      <c r="X265" s="365"/>
      <c r="Y265" s="365"/>
      <c r="Z265" s="365"/>
      <c r="AA265" s="365"/>
      <c r="AB265" s="365"/>
      <c r="AC265" s="365"/>
      <c r="AD265" s="365"/>
      <c r="AE265" s="365"/>
      <c r="AF265" s="365"/>
      <c r="AG265" s="365"/>
      <c r="AH265" s="365"/>
      <c r="AI265" s="365"/>
      <c r="AJ265" s="365"/>
      <c r="AK265" s="365"/>
      <c r="AL265" s="365"/>
      <c r="AM265" s="365"/>
      <c r="AN265" s="365"/>
      <c r="AO265" s="365"/>
      <c r="AP265" s="365"/>
      <c r="AQ265" s="365"/>
      <c r="AR265" s="365"/>
      <c r="AS265" s="365"/>
      <c r="AT265" s="365"/>
      <c r="AU265" s="365"/>
      <c r="AV265" s="365"/>
      <c r="AW265" s="365"/>
      <c r="AX265" s="365"/>
      <c r="AY265" s="365"/>
      <c r="AZ265" s="365"/>
      <c r="BA265" s="365"/>
      <c r="BB265" s="365"/>
      <c r="BC265" s="365"/>
      <c r="BD265" s="365"/>
      <c r="BE265" s="365"/>
      <c r="BF265" s="365"/>
      <c r="BG265" s="365"/>
      <c r="BH265" s="365"/>
      <c r="BI265" s="365"/>
      <c r="BJ265" s="365"/>
      <c r="BK265" s="365"/>
      <c r="BL265" s="365"/>
      <c r="BM265" s="365"/>
      <c r="BN265" s="365"/>
      <c r="BO265" s="365"/>
      <c r="BP265" s="365"/>
      <c r="BQ265" s="365"/>
      <c r="BR265" s="365"/>
      <c r="BS265" s="365"/>
      <c r="BT265" s="365"/>
      <c r="BU265" s="365"/>
      <c r="BV265" s="365"/>
      <c r="BW265" s="365"/>
      <c r="BX265" s="365"/>
      <c r="BY265" s="366"/>
      <c r="BZ265" s="366"/>
      <c r="CA265" s="366"/>
      <c r="CB265" s="366"/>
    </row>
    <row r="266" spans="1:80" ht="14.25" x14ac:dyDescent="0.2">
      <c r="A266" s="365"/>
      <c r="B266" s="365"/>
      <c r="C266" s="365"/>
      <c r="D266" s="365"/>
      <c r="E266" s="365"/>
      <c r="F266" s="365"/>
      <c r="G266" s="365"/>
      <c r="H266" s="365"/>
      <c r="I266" s="365"/>
      <c r="J266" s="365"/>
      <c r="K266" s="365"/>
      <c r="L266" s="365"/>
      <c r="M266" s="365"/>
      <c r="N266" s="365"/>
      <c r="O266" s="365"/>
      <c r="P266" s="365"/>
      <c r="Q266" s="365"/>
      <c r="R266" s="365"/>
      <c r="S266" s="365"/>
      <c r="T266" s="365"/>
      <c r="U266" s="365"/>
      <c r="V266" s="365"/>
      <c r="W266" s="365"/>
      <c r="X266" s="365"/>
      <c r="Y266" s="365"/>
      <c r="Z266" s="365"/>
      <c r="AA266" s="365"/>
      <c r="AB266" s="365"/>
      <c r="AC266" s="365"/>
      <c r="AD266" s="365"/>
      <c r="AE266" s="365"/>
      <c r="AF266" s="365"/>
      <c r="AG266" s="365"/>
      <c r="AH266" s="365"/>
      <c r="AI266" s="365"/>
      <c r="AJ266" s="365"/>
      <c r="AK266" s="365"/>
      <c r="AL266" s="365"/>
      <c r="AM266" s="365"/>
      <c r="AN266" s="365"/>
      <c r="AO266" s="365"/>
      <c r="AP266" s="365"/>
      <c r="AQ266" s="365"/>
      <c r="AR266" s="365"/>
      <c r="AS266" s="365"/>
      <c r="AT266" s="365"/>
      <c r="AU266" s="365"/>
      <c r="AV266" s="365"/>
      <c r="AW266" s="365"/>
      <c r="AX266" s="365"/>
      <c r="AY266" s="365"/>
      <c r="AZ266" s="365"/>
      <c r="BA266" s="365"/>
      <c r="BB266" s="365"/>
      <c r="BC266" s="365"/>
      <c r="BD266" s="365"/>
      <c r="BE266" s="365"/>
      <c r="BF266" s="365"/>
      <c r="BG266" s="365"/>
      <c r="BH266" s="365"/>
      <c r="BI266" s="365"/>
      <c r="BJ266" s="365"/>
      <c r="BK266" s="365"/>
      <c r="BL266" s="365"/>
      <c r="BM266" s="365"/>
      <c r="BN266" s="365"/>
      <c r="BO266" s="365"/>
      <c r="BP266" s="365"/>
      <c r="BQ266" s="365"/>
      <c r="BR266" s="365"/>
      <c r="BS266" s="365"/>
      <c r="BT266" s="365"/>
      <c r="BU266" s="365"/>
      <c r="BV266" s="365"/>
      <c r="BW266" s="365"/>
      <c r="BX266" s="365"/>
      <c r="BY266" s="366"/>
      <c r="BZ266" s="366"/>
      <c r="CA266" s="366"/>
      <c r="CB266" s="366"/>
    </row>
    <row r="267" spans="1:80" ht="14.25" x14ac:dyDescent="0.2">
      <c r="A267" s="365"/>
      <c r="B267" s="365"/>
      <c r="C267" s="365"/>
      <c r="D267" s="365"/>
      <c r="E267" s="365"/>
      <c r="F267" s="365"/>
      <c r="G267" s="365"/>
      <c r="H267" s="365"/>
      <c r="I267" s="365"/>
      <c r="J267" s="365"/>
      <c r="K267" s="365"/>
      <c r="L267" s="365"/>
      <c r="M267" s="365"/>
      <c r="N267" s="365"/>
      <c r="O267" s="365"/>
      <c r="P267" s="365"/>
      <c r="Q267" s="365"/>
      <c r="R267" s="365"/>
      <c r="S267" s="365"/>
      <c r="T267" s="365"/>
      <c r="U267" s="365"/>
      <c r="V267" s="365"/>
      <c r="W267" s="365"/>
      <c r="X267" s="365"/>
      <c r="Y267" s="365"/>
      <c r="Z267" s="365"/>
      <c r="AA267" s="365"/>
      <c r="AB267" s="365"/>
      <c r="AC267" s="365"/>
      <c r="AD267" s="365"/>
      <c r="AE267" s="365"/>
      <c r="AF267" s="365"/>
      <c r="AG267" s="365"/>
      <c r="AH267" s="365"/>
      <c r="AI267" s="365"/>
      <c r="AJ267" s="365"/>
      <c r="AK267" s="365"/>
      <c r="AL267" s="365"/>
      <c r="AM267" s="365"/>
      <c r="AN267" s="365"/>
      <c r="AO267" s="365"/>
      <c r="AP267" s="365"/>
      <c r="AQ267" s="365"/>
      <c r="AR267" s="365"/>
      <c r="AS267" s="365"/>
      <c r="AT267" s="365"/>
      <c r="AU267" s="365"/>
      <c r="AV267" s="365"/>
      <c r="AW267" s="365"/>
      <c r="AX267" s="365"/>
      <c r="AY267" s="365"/>
      <c r="AZ267" s="365"/>
      <c r="BA267" s="365"/>
      <c r="BB267" s="365"/>
      <c r="BC267" s="365"/>
      <c r="BD267" s="365"/>
      <c r="BE267" s="365"/>
      <c r="BF267" s="365"/>
      <c r="BG267" s="365"/>
      <c r="BH267" s="365"/>
      <c r="BI267" s="365"/>
      <c r="BJ267" s="365"/>
      <c r="BK267" s="365"/>
      <c r="BL267" s="365"/>
      <c r="BM267" s="365"/>
      <c r="BN267" s="365"/>
      <c r="BO267" s="365"/>
      <c r="BP267" s="365"/>
      <c r="BQ267" s="365"/>
      <c r="BR267" s="365"/>
      <c r="BS267" s="365"/>
      <c r="BT267" s="365"/>
      <c r="BU267" s="365"/>
      <c r="BV267" s="365"/>
      <c r="BW267" s="365"/>
      <c r="BX267" s="365"/>
      <c r="BY267" s="366"/>
      <c r="BZ267" s="366"/>
      <c r="CA267" s="366"/>
      <c r="CB267" s="366"/>
    </row>
    <row r="268" spans="1:80" ht="14.25" x14ac:dyDescent="0.2">
      <c r="A268" s="365"/>
      <c r="B268" s="365"/>
      <c r="C268" s="365"/>
      <c r="D268" s="365"/>
      <c r="E268" s="365"/>
      <c r="F268" s="365"/>
      <c r="G268" s="365"/>
      <c r="H268" s="365"/>
      <c r="I268" s="365"/>
      <c r="J268" s="365"/>
      <c r="K268" s="365"/>
      <c r="L268" s="365"/>
      <c r="M268" s="365"/>
      <c r="N268" s="365"/>
      <c r="O268" s="365"/>
      <c r="P268" s="365"/>
      <c r="Q268" s="365"/>
      <c r="R268" s="365"/>
      <c r="S268" s="365"/>
      <c r="T268" s="365"/>
      <c r="U268" s="365"/>
      <c r="V268" s="365"/>
      <c r="W268" s="365"/>
      <c r="X268" s="365"/>
      <c r="Y268" s="365"/>
      <c r="Z268" s="365"/>
      <c r="AA268" s="365"/>
      <c r="AB268" s="365"/>
      <c r="AC268" s="365"/>
      <c r="AD268" s="365"/>
      <c r="AE268" s="365"/>
      <c r="AF268" s="365"/>
      <c r="AG268" s="365"/>
      <c r="AH268" s="365"/>
      <c r="AI268" s="365"/>
      <c r="AJ268" s="365"/>
      <c r="AK268" s="365"/>
      <c r="AL268" s="365"/>
      <c r="AM268" s="365"/>
      <c r="AN268" s="365"/>
      <c r="AO268" s="365"/>
      <c r="AP268" s="365"/>
      <c r="AQ268" s="365"/>
      <c r="AR268" s="365"/>
      <c r="AS268" s="365"/>
      <c r="AT268" s="365"/>
      <c r="AU268" s="365"/>
      <c r="AV268" s="365"/>
      <c r="AW268" s="365"/>
      <c r="AX268" s="365"/>
      <c r="AY268" s="365"/>
      <c r="AZ268" s="365"/>
      <c r="BA268" s="365"/>
      <c r="BB268" s="365"/>
      <c r="BC268" s="365"/>
      <c r="BD268" s="365"/>
      <c r="BE268" s="365"/>
      <c r="BF268" s="365"/>
      <c r="BG268" s="365"/>
      <c r="BH268" s="365"/>
      <c r="BI268" s="365"/>
      <c r="BJ268" s="365"/>
      <c r="BK268" s="365"/>
      <c r="BL268" s="365"/>
      <c r="BM268" s="365"/>
      <c r="BN268" s="365"/>
      <c r="BO268" s="365"/>
      <c r="BP268" s="365"/>
      <c r="BQ268" s="365"/>
      <c r="BR268" s="365"/>
      <c r="BS268" s="365"/>
      <c r="BT268" s="365"/>
      <c r="BU268" s="365"/>
      <c r="BV268" s="365"/>
      <c r="BW268" s="365"/>
      <c r="BX268" s="365"/>
      <c r="BY268" s="366"/>
      <c r="BZ268" s="366"/>
      <c r="CA268" s="366"/>
      <c r="CB268" s="366"/>
    </row>
    <row r="269" spans="1:80" ht="14.25" x14ac:dyDescent="0.2">
      <c r="A269" s="365"/>
      <c r="B269" s="365"/>
      <c r="C269" s="365"/>
      <c r="D269" s="365"/>
      <c r="E269" s="365"/>
      <c r="F269" s="365"/>
      <c r="G269" s="365"/>
      <c r="H269" s="365"/>
      <c r="I269" s="365"/>
      <c r="J269" s="365"/>
      <c r="K269" s="365"/>
      <c r="L269" s="365"/>
      <c r="M269" s="365"/>
      <c r="N269" s="365"/>
      <c r="O269" s="365"/>
      <c r="P269" s="365"/>
      <c r="Q269" s="365"/>
      <c r="R269" s="365"/>
      <c r="S269" s="365"/>
      <c r="T269" s="365"/>
      <c r="U269" s="365"/>
      <c r="V269" s="365"/>
      <c r="W269" s="365"/>
      <c r="X269" s="365"/>
      <c r="Y269" s="365"/>
      <c r="Z269" s="365"/>
      <c r="AA269" s="365"/>
      <c r="AB269" s="365"/>
      <c r="AC269" s="365"/>
      <c r="AD269" s="365"/>
      <c r="AE269" s="365"/>
      <c r="AF269" s="365"/>
      <c r="AG269" s="365"/>
      <c r="AH269" s="365"/>
      <c r="AI269" s="365"/>
      <c r="AJ269" s="365"/>
      <c r="AK269" s="365"/>
      <c r="AL269" s="365"/>
      <c r="AM269" s="365"/>
      <c r="AN269" s="365"/>
      <c r="AO269" s="365"/>
      <c r="AP269" s="365"/>
      <c r="AQ269" s="365"/>
      <c r="AR269" s="365"/>
      <c r="AS269" s="365"/>
      <c r="AT269" s="365"/>
      <c r="AU269" s="365"/>
      <c r="AV269" s="365"/>
      <c r="AW269" s="365"/>
      <c r="AX269" s="365"/>
      <c r="AY269" s="365"/>
      <c r="AZ269" s="365"/>
      <c r="BA269" s="365"/>
      <c r="BB269" s="365"/>
      <c r="BC269" s="365"/>
      <c r="BD269" s="365"/>
      <c r="BE269" s="365"/>
      <c r="BF269" s="365"/>
      <c r="BG269" s="365"/>
      <c r="BH269" s="365"/>
      <c r="BI269" s="365"/>
      <c r="BJ269" s="365"/>
      <c r="BK269" s="365"/>
      <c r="BL269" s="365"/>
      <c r="BM269" s="365"/>
      <c r="BN269" s="365"/>
      <c r="BO269" s="365"/>
      <c r="BP269" s="365"/>
      <c r="BQ269" s="365"/>
      <c r="BR269" s="365"/>
      <c r="BS269" s="365"/>
      <c r="BT269" s="365"/>
      <c r="BU269" s="365"/>
      <c r="BV269" s="365"/>
      <c r="BW269" s="365"/>
      <c r="BX269" s="365"/>
      <c r="BY269" s="366"/>
      <c r="BZ269" s="366"/>
      <c r="CA269" s="366"/>
      <c r="CB269" s="366"/>
    </row>
    <row r="270" spans="1:80" ht="14.25" x14ac:dyDescent="0.2">
      <c r="A270" s="365"/>
      <c r="B270" s="365"/>
      <c r="C270" s="365"/>
      <c r="D270" s="365"/>
      <c r="E270" s="365"/>
      <c r="F270" s="365"/>
      <c r="G270" s="365"/>
      <c r="H270" s="365"/>
      <c r="I270" s="365"/>
      <c r="J270" s="365"/>
      <c r="K270" s="365"/>
      <c r="L270" s="365"/>
      <c r="M270" s="365"/>
      <c r="N270" s="365"/>
      <c r="O270" s="365"/>
      <c r="P270" s="365"/>
      <c r="Q270" s="365"/>
      <c r="R270" s="365"/>
      <c r="S270" s="365"/>
      <c r="T270" s="365"/>
      <c r="U270" s="365"/>
      <c r="V270" s="365"/>
      <c r="W270" s="365"/>
      <c r="X270" s="365"/>
      <c r="Y270" s="365"/>
      <c r="Z270" s="365"/>
      <c r="AA270" s="365"/>
      <c r="AB270" s="365"/>
      <c r="AC270" s="365"/>
      <c r="AD270" s="365"/>
      <c r="AE270" s="365"/>
      <c r="AF270" s="365"/>
      <c r="AG270" s="365"/>
      <c r="AH270" s="365"/>
      <c r="AI270" s="365"/>
      <c r="AJ270" s="365"/>
      <c r="AK270" s="365"/>
      <c r="AL270" s="365"/>
      <c r="AM270" s="365"/>
      <c r="AN270" s="365"/>
      <c r="AO270" s="365"/>
      <c r="AP270" s="365"/>
      <c r="AQ270" s="365"/>
      <c r="AR270" s="365"/>
      <c r="AS270" s="365"/>
      <c r="AT270" s="365"/>
      <c r="AU270" s="365"/>
      <c r="AV270" s="365"/>
      <c r="AW270" s="365"/>
      <c r="AX270" s="365"/>
      <c r="AY270" s="365"/>
      <c r="AZ270" s="365"/>
      <c r="BA270" s="365"/>
      <c r="BB270" s="365"/>
      <c r="BC270" s="365"/>
      <c r="BD270" s="365"/>
      <c r="BE270" s="365"/>
      <c r="BF270" s="365"/>
      <c r="BG270" s="365"/>
      <c r="BH270" s="365"/>
      <c r="BI270" s="365"/>
      <c r="BJ270" s="365"/>
      <c r="BK270" s="365"/>
      <c r="BL270" s="365"/>
      <c r="BM270" s="365"/>
      <c r="BN270" s="365"/>
      <c r="BO270" s="365"/>
      <c r="BP270" s="365"/>
      <c r="BQ270" s="365"/>
      <c r="BR270" s="365"/>
      <c r="BS270" s="365"/>
      <c r="BT270" s="365"/>
      <c r="BU270" s="365"/>
      <c r="BV270" s="365"/>
      <c r="BW270" s="365"/>
      <c r="BX270" s="365"/>
      <c r="BY270" s="366"/>
      <c r="BZ270" s="366"/>
      <c r="CA270" s="366"/>
      <c r="CB270" s="366"/>
    </row>
    <row r="271" spans="1:80" ht="14.25" x14ac:dyDescent="0.2">
      <c r="A271" s="365"/>
      <c r="B271" s="365"/>
      <c r="C271" s="365"/>
      <c r="D271" s="365"/>
      <c r="E271" s="365"/>
      <c r="F271" s="365"/>
      <c r="G271" s="365"/>
      <c r="H271" s="365"/>
      <c r="I271" s="365"/>
      <c r="J271" s="365"/>
      <c r="K271" s="365"/>
      <c r="L271" s="365"/>
      <c r="M271" s="365"/>
      <c r="N271" s="365"/>
      <c r="O271" s="365"/>
      <c r="P271" s="365"/>
      <c r="Q271" s="365"/>
      <c r="R271" s="365"/>
      <c r="S271" s="365"/>
      <c r="T271" s="365"/>
      <c r="U271" s="365"/>
      <c r="V271" s="365"/>
      <c r="W271" s="365"/>
      <c r="X271" s="365"/>
      <c r="Y271" s="365"/>
      <c r="Z271" s="365"/>
      <c r="AA271" s="365"/>
      <c r="AB271" s="365"/>
      <c r="AC271" s="365"/>
      <c r="AD271" s="365"/>
      <c r="AE271" s="365"/>
      <c r="AF271" s="365"/>
      <c r="AG271" s="365"/>
      <c r="AH271" s="365"/>
      <c r="AI271" s="365"/>
      <c r="AJ271" s="365"/>
      <c r="AK271" s="365"/>
      <c r="AL271" s="365"/>
      <c r="AM271" s="365"/>
      <c r="AN271" s="365"/>
      <c r="AO271" s="365"/>
      <c r="AP271" s="365"/>
      <c r="AQ271" s="365"/>
      <c r="AR271" s="365"/>
      <c r="AS271" s="365"/>
      <c r="AT271" s="365"/>
      <c r="AU271" s="365"/>
      <c r="AV271" s="365"/>
      <c r="AW271" s="365"/>
      <c r="AX271" s="365"/>
      <c r="AY271" s="365"/>
      <c r="AZ271" s="365"/>
      <c r="BA271" s="365"/>
      <c r="BB271" s="365"/>
      <c r="BC271" s="365"/>
      <c r="BD271" s="365"/>
      <c r="BE271" s="365"/>
      <c r="BF271" s="365"/>
      <c r="BG271" s="365"/>
      <c r="BH271" s="365"/>
      <c r="BI271" s="365"/>
      <c r="BJ271" s="365"/>
      <c r="BK271" s="365"/>
      <c r="BL271" s="365"/>
      <c r="BM271" s="365"/>
      <c r="BN271" s="365"/>
      <c r="BO271" s="365"/>
      <c r="BP271" s="365"/>
      <c r="BQ271" s="365"/>
      <c r="BR271" s="365"/>
      <c r="BS271" s="365"/>
      <c r="BT271" s="365"/>
      <c r="BU271" s="365"/>
      <c r="BV271" s="365"/>
      <c r="BW271" s="365"/>
      <c r="BX271" s="365"/>
      <c r="BY271" s="366"/>
      <c r="BZ271" s="366"/>
      <c r="CA271" s="366"/>
      <c r="CB271" s="366"/>
    </row>
    <row r="272" spans="1:80" ht="14.25" x14ac:dyDescent="0.2">
      <c r="A272" s="365"/>
      <c r="B272" s="365"/>
      <c r="C272" s="365"/>
      <c r="D272" s="365"/>
      <c r="E272" s="365"/>
      <c r="F272" s="365"/>
      <c r="G272" s="365"/>
      <c r="H272" s="365"/>
      <c r="I272" s="365"/>
      <c r="J272" s="365"/>
      <c r="K272" s="365"/>
      <c r="L272" s="365"/>
      <c r="M272" s="365"/>
      <c r="N272" s="365"/>
      <c r="O272" s="365"/>
      <c r="P272" s="365"/>
      <c r="Q272" s="365"/>
      <c r="R272" s="365"/>
      <c r="S272" s="365"/>
      <c r="T272" s="365"/>
      <c r="U272" s="365"/>
      <c r="V272" s="365"/>
      <c r="W272" s="365"/>
      <c r="X272" s="365"/>
      <c r="Y272" s="365"/>
      <c r="Z272" s="365"/>
      <c r="AA272" s="365"/>
      <c r="AB272" s="365"/>
      <c r="AC272" s="365"/>
      <c r="AD272" s="365"/>
      <c r="AE272" s="365"/>
      <c r="AF272" s="365"/>
      <c r="AG272" s="365"/>
      <c r="AH272" s="365"/>
      <c r="AI272" s="365"/>
      <c r="AJ272" s="365"/>
      <c r="AK272" s="365"/>
      <c r="AL272" s="365"/>
      <c r="AM272" s="365"/>
      <c r="AN272" s="365"/>
      <c r="AO272" s="365"/>
      <c r="AP272" s="365"/>
      <c r="AQ272" s="365"/>
      <c r="AR272" s="365"/>
      <c r="AS272" s="365"/>
      <c r="AT272" s="365"/>
      <c r="AU272" s="365"/>
      <c r="AV272" s="365"/>
      <c r="AW272" s="365"/>
      <c r="AX272" s="365"/>
      <c r="AY272" s="365"/>
      <c r="AZ272" s="365"/>
      <c r="BA272" s="365"/>
      <c r="BB272" s="365"/>
      <c r="BC272" s="365"/>
      <c r="BD272" s="365"/>
      <c r="BE272" s="365"/>
      <c r="BF272" s="365"/>
      <c r="BG272" s="365"/>
      <c r="BH272" s="365"/>
      <c r="BI272" s="365"/>
      <c r="BJ272" s="365"/>
      <c r="BK272" s="365"/>
      <c r="BL272" s="365"/>
      <c r="BM272" s="365"/>
      <c r="BN272" s="365"/>
      <c r="BO272" s="365"/>
      <c r="BP272" s="365"/>
      <c r="BQ272" s="365"/>
      <c r="BR272" s="365"/>
      <c r="BS272" s="365"/>
      <c r="BT272" s="365"/>
      <c r="BU272" s="365"/>
      <c r="BV272" s="365"/>
      <c r="BW272" s="365"/>
      <c r="BX272" s="365"/>
      <c r="BY272" s="366"/>
      <c r="BZ272" s="366"/>
      <c r="CA272" s="366"/>
      <c r="CB272" s="366"/>
    </row>
    <row r="273" spans="1:80" ht="14.25" x14ac:dyDescent="0.2">
      <c r="A273" s="365"/>
      <c r="B273" s="365"/>
      <c r="C273" s="365"/>
      <c r="D273" s="365"/>
      <c r="E273" s="365"/>
      <c r="F273" s="365"/>
      <c r="G273" s="365"/>
      <c r="H273" s="365"/>
      <c r="I273" s="365"/>
      <c r="J273" s="365"/>
      <c r="K273" s="365"/>
      <c r="L273" s="365"/>
      <c r="M273" s="365"/>
      <c r="N273" s="365"/>
      <c r="O273" s="365"/>
      <c r="P273" s="365"/>
      <c r="Q273" s="365"/>
      <c r="R273" s="365"/>
      <c r="S273" s="365"/>
      <c r="T273" s="365"/>
      <c r="U273" s="365"/>
      <c r="V273" s="365"/>
      <c r="W273" s="365"/>
      <c r="X273" s="365"/>
      <c r="Y273" s="365"/>
      <c r="Z273" s="365"/>
      <c r="AA273" s="365"/>
      <c r="AB273" s="365"/>
      <c r="AC273" s="365"/>
      <c r="AD273" s="365"/>
      <c r="AE273" s="365"/>
      <c r="AF273" s="365"/>
      <c r="AG273" s="365"/>
      <c r="AH273" s="365"/>
      <c r="AI273" s="365"/>
      <c r="AJ273" s="365"/>
      <c r="AK273" s="365"/>
      <c r="AL273" s="365"/>
      <c r="AM273" s="365"/>
      <c r="AN273" s="365"/>
      <c r="AO273" s="365"/>
      <c r="AP273" s="365"/>
      <c r="AQ273" s="365"/>
      <c r="AR273" s="365"/>
      <c r="AS273" s="365"/>
      <c r="AT273" s="365"/>
      <c r="AU273" s="365"/>
      <c r="AV273" s="365"/>
      <c r="AW273" s="365"/>
      <c r="AX273" s="365"/>
      <c r="AY273" s="365"/>
      <c r="AZ273" s="365"/>
      <c r="BA273" s="365"/>
      <c r="BB273" s="365"/>
      <c r="BC273" s="365"/>
      <c r="BD273" s="365"/>
      <c r="BE273" s="365"/>
      <c r="BF273" s="365"/>
      <c r="BG273" s="365"/>
      <c r="BH273" s="365"/>
      <c r="BI273" s="365"/>
      <c r="BJ273" s="365"/>
      <c r="BK273" s="365"/>
      <c r="BL273" s="365"/>
      <c r="BM273" s="365"/>
      <c r="BN273" s="365"/>
      <c r="BO273" s="365"/>
      <c r="BP273" s="365"/>
      <c r="BQ273" s="365"/>
      <c r="BR273" s="365"/>
      <c r="BS273" s="365"/>
      <c r="BT273" s="365"/>
      <c r="BU273" s="365"/>
      <c r="BV273" s="365"/>
      <c r="BW273" s="365"/>
      <c r="BX273" s="365"/>
      <c r="BY273" s="366"/>
      <c r="BZ273" s="366"/>
      <c r="CA273" s="366"/>
      <c r="CB273" s="366"/>
    </row>
    <row r="274" spans="1:80" ht="14.25" x14ac:dyDescent="0.2">
      <c r="A274" s="365"/>
      <c r="B274" s="365"/>
      <c r="C274" s="365"/>
      <c r="D274" s="365"/>
      <c r="E274" s="365"/>
      <c r="F274" s="365"/>
      <c r="G274" s="365"/>
      <c r="H274" s="365"/>
      <c r="I274" s="365"/>
      <c r="J274" s="365"/>
      <c r="K274" s="365"/>
      <c r="L274" s="365"/>
      <c r="M274" s="365"/>
      <c r="N274" s="365"/>
      <c r="O274" s="365"/>
      <c r="P274" s="365"/>
      <c r="Q274" s="365"/>
      <c r="R274" s="365"/>
      <c r="S274" s="365"/>
      <c r="T274" s="365"/>
      <c r="U274" s="365"/>
      <c r="V274" s="365"/>
      <c r="W274" s="365"/>
      <c r="X274" s="365"/>
      <c r="Y274" s="365"/>
      <c r="Z274" s="365"/>
      <c r="AA274" s="365"/>
      <c r="AB274" s="365"/>
      <c r="AC274" s="365"/>
      <c r="AD274" s="365"/>
      <c r="AE274" s="365"/>
      <c r="AF274" s="365"/>
      <c r="AG274" s="365"/>
      <c r="AH274" s="365"/>
      <c r="AI274" s="365"/>
      <c r="AJ274" s="365"/>
      <c r="AK274" s="365"/>
      <c r="AL274" s="365"/>
      <c r="AM274" s="365"/>
      <c r="AN274" s="365"/>
      <c r="AO274" s="365"/>
      <c r="AP274" s="365"/>
      <c r="AQ274" s="365"/>
      <c r="AR274" s="365"/>
      <c r="AS274" s="365"/>
      <c r="AT274" s="365"/>
      <c r="AU274" s="365"/>
      <c r="AV274" s="365"/>
      <c r="AW274" s="365"/>
      <c r="AX274" s="365"/>
      <c r="AY274" s="365"/>
      <c r="AZ274" s="365"/>
      <c r="BA274" s="365"/>
      <c r="BB274" s="365"/>
      <c r="BC274" s="365"/>
      <c r="BD274" s="365"/>
      <c r="BE274" s="365"/>
      <c r="BF274" s="365"/>
      <c r="BG274" s="365"/>
      <c r="BH274" s="365"/>
      <c r="BI274" s="365"/>
      <c r="BJ274" s="365"/>
      <c r="BK274" s="365"/>
      <c r="BL274" s="365"/>
      <c r="BM274" s="365"/>
      <c r="BN274" s="365"/>
      <c r="BO274" s="365"/>
      <c r="BP274" s="365"/>
      <c r="BQ274" s="365"/>
      <c r="BR274" s="365"/>
      <c r="BS274" s="365"/>
      <c r="BT274" s="365"/>
      <c r="BU274" s="365"/>
      <c r="BV274" s="365"/>
      <c r="BW274" s="365"/>
      <c r="BX274" s="365"/>
      <c r="BY274" s="366"/>
      <c r="BZ274" s="366"/>
      <c r="CA274" s="366"/>
      <c r="CB274" s="366"/>
    </row>
    <row r="275" spans="1:80" ht="14.25" x14ac:dyDescent="0.2">
      <c r="A275" s="365"/>
      <c r="B275" s="365"/>
      <c r="C275" s="365"/>
      <c r="D275" s="365"/>
      <c r="E275" s="365"/>
      <c r="F275" s="365"/>
      <c r="G275" s="365"/>
      <c r="H275" s="365"/>
      <c r="I275" s="365"/>
      <c r="J275" s="365"/>
      <c r="K275" s="365"/>
      <c r="L275" s="365"/>
      <c r="M275" s="365"/>
      <c r="N275" s="365"/>
      <c r="O275" s="365"/>
      <c r="P275" s="365"/>
      <c r="Q275" s="365"/>
      <c r="R275" s="365"/>
      <c r="S275" s="365"/>
      <c r="T275" s="365"/>
      <c r="U275" s="365"/>
      <c r="V275" s="365"/>
      <c r="W275" s="365"/>
      <c r="X275" s="365"/>
      <c r="Y275" s="365"/>
      <c r="Z275" s="365"/>
      <c r="AA275" s="365"/>
      <c r="AB275" s="365"/>
      <c r="AC275" s="365"/>
      <c r="AD275" s="365"/>
      <c r="AE275" s="365"/>
      <c r="AF275" s="365"/>
      <c r="AG275" s="365"/>
      <c r="AH275" s="365"/>
      <c r="AI275" s="365"/>
      <c r="AJ275" s="365"/>
      <c r="AK275" s="365"/>
      <c r="AL275" s="365"/>
      <c r="AM275" s="365"/>
      <c r="AN275" s="365"/>
      <c r="AO275" s="365"/>
      <c r="AP275" s="365"/>
      <c r="AQ275" s="365"/>
      <c r="AR275" s="365"/>
      <c r="AS275" s="365"/>
      <c r="AT275" s="365"/>
      <c r="AU275" s="365"/>
      <c r="AV275" s="365"/>
      <c r="AW275" s="365"/>
      <c r="AX275" s="365"/>
      <c r="AY275" s="365"/>
      <c r="AZ275" s="365"/>
      <c r="BA275" s="365"/>
      <c r="BB275" s="365"/>
      <c r="BC275" s="365"/>
      <c r="BD275" s="365"/>
      <c r="BE275" s="365"/>
      <c r="BF275" s="365"/>
      <c r="BG275" s="365"/>
      <c r="BH275" s="365"/>
      <c r="BI275" s="365"/>
      <c r="BJ275" s="365"/>
      <c r="BK275" s="365"/>
      <c r="BL275" s="365"/>
      <c r="BM275" s="365"/>
      <c r="BN275" s="365"/>
      <c r="BO275" s="365"/>
      <c r="BP275" s="365"/>
      <c r="BQ275" s="365"/>
      <c r="BR275" s="365"/>
      <c r="BS275" s="365"/>
      <c r="BT275" s="365"/>
      <c r="BU275" s="365"/>
      <c r="BV275" s="365"/>
      <c r="BW275" s="365"/>
      <c r="BX275" s="365"/>
      <c r="BY275" s="366"/>
      <c r="BZ275" s="366"/>
      <c r="CA275" s="366"/>
      <c r="CB275" s="366"/>
    </row>
    <row r="276" spans="1:80" ht="14.25" x14ac:dyDescent="0.2">
      <c r="A276" s="365"/>
      <c r="B276" s="365"/>
      <c r="C276" s="365"/>
      <c r="D276" s="365"/>
      <c r="E276" s="365"/>
      <c r="F276" s="365"/>
      <c r="G276" s="365"/>
      <c r="H276" s="365"/>
      <c r="I276" s="365"/>
      <c r="J276" s="365"/>
      <c r="K276" s="365"/>
      <c r="L276" s="365"/>
      <c r="M276" s="365"/>
      <c r="N276" s="365"/>
      <c r="O276" s="365"/>
      <c r="P276" s="365"/>
      <c r="Q276" s="365"/>
      <c r="R276" s="365"/>
      <c r="S276" s="365"/>
      <c r="T276" s="365"/>
      <c r="U276" s="365"/>
      <c r="V276" s="365"/>
      <c r="W276" s="365"/>
      <c r="X276" s="365"/>
      <c r="Y276" s="365"/>
      <c r="Z276" s="365"/>
      <c r="AA276" s="365"/>
      <c r="AB276" s="365"/>
      <c r="AC276" s="365"/>
      <c r="AD276" s="365"/>
      <c r="AE276" s="365"/>
      <c r="AF276" s="365"/>
      <c r="AG276" s="365"/>
      <c r="AH276" s="365"/>
      <c r="AI276" s="365"/>
      <c r="AJ276" s="365"/>
      <c r="AK276" s="365"/>
      <c r="AL276" s="365"/>
      <c r="AM276" s="365"/>
      <c r="AN276" s="365"/>
      <c r="AO276" s="365"/>
      <c r="AP276" s="365"/>
      <c r="AQ276" s="365"/>
      <c r="AR276" s="365"/>
      <c r="AS276" s="365"/>
      <c r="AT276" s="365"/>
      <c r="AU276" s="365"/>
      <c r="AV276" s="365"/>
      <c r="AW276" s="365"/>
      <c r="AX276" s="365"/>
      <c r="AY276" s="365"/>
      <c r="AZ276" s="365"/>
      <c r="BA276" s="365"/>
      <c r="BB276" s="365"/>
      <c r="BC276" s="365"/>
      <c r="BD276" s="365"/>
      <c r="BE276" s="365"/>
      <c r="BF276" s="365"/>
      <c r="BG276" s="365"/>
      <c r="BH276" s="365"/>
      <c r="BI276" s="365"/>
      <c r="BJ276" s="365"/>
      <c r="BK276" s="365"/>
      <c r="BL276" s="365"/>
      <c r="BM276" s="365"/>
      <c r="BN276" s="365"/>
      <c r="BO276" s="365"/>
      <c r="BP276" s="365"/>
      <c r="BQ276" s="365"/>
      <c r="BR276" s="365"/>
      <c r="BS276" s="365"/>
      <c r="BT276" s="365"/>
      <c r="BU276" s="365"/>
      <c r="BV276" s="365"/>
      <c r="BW276" s="365"/>
      <c r="BX276" s="365"/>
      <c r="BY276" s="366"/>
      <c r="BZ276" s="366"/>
      <c r="CA276" s="366"/>
      <c r="CB276" s="366"/>
    </row>
    <row r="277" spans="1:80" ht="14.25" x14ac:dyDescent="0.2">
      <c r="A277" s="365"/>
      <c r="B277" s="365"/>
      <c r="C277" s="365"/>
      <c r="D277" s="365"/>
      <c r="E277" s="365"/>
      <c r="F277" s="365"/>
      <c r="G277" s="365"/>
      <c r="H277" s="365"/>
      <c r="I277" s="365"/>
      <c r="J277" s="365"/>
      <c r="K277" s="365"/>
      <c r="L277" s="365"/>
      <c r="M277" s="365"/>
      <c r="N277" s="365"/>
      <c r="O277" s="365"/>
      <c r="P277" s="365"/>
      <c r="Q277" s="365"/>
      <c r="R277" s="365"/>
      <c r="S277" s="365"/>
      <c r="T277" s="365"/>
      <c r="U277" s="365"/>
      <c r="V277" s="365"/>
      <c r="W277" s="365"/>
      <c r="X277" s="365"/>
      <c r="Y277" s="365"/>
      <c r="Z277" s="365"/>
      <c r="AA277" s="365"/>
      <c r="AB277" s="365"/>
      <c r="AC277" s="365"/>
      <c r="AD277" s="365"/>
      <c r="AE277" s="365"/>
      <c r="AF277" s="365"/>
      <c r="AG277" s="365"/>
      <c r="AH277" s="365"/>
      <c r="AI277" s="365"/>
      <c r="AJ277" s="365"/>
      <c r="AK277" s="365"/>
      <c r="AL277" s="365"/>
      <c r="AM277" s="365"/>
      <c r="AN277" s="365"/>
      <c r="AO277" s="365"/>
      <c r="AP277" s="365"/>
      <c r="AQ277" s="365"/>
      <c r="AR277" s="365"/>
      <c r="AS277" s="365"/>
      <c r="AT277" s="365"/>
      <c r="AU277" s="365"/>
      <c r="AV277" s="365"/>
      <c r="AW277" s="365"/>
      <c r="AX277" s="365"/>
      <c r="AY277" s="365"/>
      <c r="AZ277" s="365"/>
      <c r="BA277" s="365"/>
      <c r="BB277" s="365"/>
      <c r="BC277" s="365"/>
      <c r="BD277" s="365"/>
      <c r="BE277" s="365"/>
      <c r="BF277" s="365"/>
      <c r="BG277" s="365"/>
      <c r="BH277" s="365"/>
      <c r="BI277" s="365"/>
      <c r="BJ277" s="365"/>
      <c r="BK277" s="365"/>
      <c r="BL277" s="365"/>
      <c r="BM277" s="365"/>
      <c r="BN277" s="365"/>
      <c r="BO277" s="365"/>
      <c r="BP277" s="365"/>
      <c r="BQ277" s="365"/>
      <c r="BR277" s="365"/>
      <c r="BS277" s="365"/>
      <c r="BT277" s="365"/>
      <c r="BU277" s="365"/>
      <c r="BV277" s="365"/>
      <c r="BW277" s="365"/>
      <c r="BX277" s="365"/>
      <c r="BY277" s="366"/>
      <c r="BZ277" s="366"/>
      <c r="CA277" s="366"/>
      <c r="CB277" s="366"/>
    </row>
    <row r="278" spans="1:80" ht="14.25" x14ac:dyDescent="0.2">
      <c r="A278" s="365"/>
      <c r="B278" s="365"/>
      <c r="C278" s="365"/>
      <c r="D278" s="365"/>
      <c r="E278" s="365"/>
      <c r="F278" s="365"/>
      <c r="G278" s="365"/>
      <c r="H278" s="365"/>
      <c r="I278" s="365"/>
      <c r="J278" s="365"/>
      <c r="K278" s="365"/>
      <c r="L278" s="365"/>
      <c r="M278" s="365"/>
      <c r="N278" s="365"/>
      <c r="O278" s="365"/>
      <c r="P278" s="365"/>
      <c r="Q278" s="365"/>
      <c r="R278" s="365"/>
      <c r="S278" s="365"/>
      <c r="T278" s="365"/>
      <c r="U278" s="365"/>
      <c r="V278" s="365"/>
      <c r="W278" s="365"/>
      <c r="X278" s="365"/>
      <c r="Y278" s="365"/>
      <c r="Z278" s="365"/>
      <c r="AA278" s="365"/>
      <c r="AB278" s="365"/>
      <c r="AC278" s="365"/>
      <c r="AD278" s="365"/>
      <c r="AE278" s="365"/>
      <c r="AF278" s="365"/>
      <c r="AG278" s="365"/>
      <c r="AH278" s="365"/>
      <c r="AI278" s="365"/>
      <c r="AJ278" s="365"/>
      <c r="AK278" s="365"/>
      <c r="AL278" s="365"/>
      <c r="AM278" s="365"/>
      <c r="AN278" s="365"/>
      <c r="AO278" s="365"/>
      <c r="AP278" s="365"/>
      <c r="AQ278" s="365"/>
      <c r="AR278" s="365"/>
      <c r="AS278" s="365"/>
      <c r="AT278" s="365"/>
      <c r="AU278" s="365"/>
      <c r="AV278" s="365"/>
      <c r="AW278" s="365"/>
      <c r="AX278" s="365"/>
      <c r="AY278" s="365"/>
      <c r="AZ278" s="365"/>
      <c r="BA278" s="365"/>
      <c r="BB278" s="365"/>
      <c r="BC278" s="365"/>
      <c r="BD278" s="365"/>
      <c r="BE278" s="365"/>
      <c r="BF278" s="365"/>
      <c r="BG278" s="365"/>
      <c r="BH278" s="365"/>
      <c r="BI278" s="365"/>
      <c r="BJ278" s="365"/>
      <c r="BK278" s="365"/>
      <c r="BL278" s="365"/>
      <c r="BM278" s="365"/>
      <c r="BN278" s="365"/>
      <c r="BO278" s="365"/>
      <c r="BP278" s="365"/>
      <c r="BQ278" s="365"/>
      <c r="BR278" s="365"/>
      <c r="BS278" s="365"/>
      <c r="BT278" s="365"/>
      <c r="BU278" s="365"/>
      <c r="BV278" s="365"/>
      <c r="BW278" s="365"/>
      <c r="BX278" s="365"/>
      <c r="BY278" s="366"/>
      <c r="BZ278" s="366"/>
      <c r="CA278" s="366"/>
      <c r="CB278" s="366"/>
    </row>
    <row r="279" spans="1:80" ht="14.25" x14ac:dyDescent="0.2">
      <c r="A279" s="365"/>
      <c r="B279" s="365"/>
      <c r="C279" s="365"/>
      <c r="D279" s="365"/>
      <c r="E279" s="365"/>
      <c r="F279" s="365"/>
      <c r="G279" s="365"/>
      <c r="H279" s="365"/>
      <c r="I279" s="365"/>
      <c r="J279" s="365"/>
      <c r="K279" s="365"/>
      <c r="L279" s="365"/>
      <c r="M279" s="365"/>
      <c r="N279" s="365"/>
      <c r="O279" s="365"/>
      <c r="P279" s="365"/>
      <c r="Q279" s="365"/>
      <c r="R279" s="365"/>
      <c r="S279" s="365"/>
      <c r="T279" s="365"/>
      <c r="U279" s="365"/>
      <c r="V279" s="365"/>
      <c r="W279" s="365"/>
      <c r="X279" s="365"/>
      <c r="Y279" s="365"/>
      <c r="Z279" s="365"/>
      <c r="AA279" s="365"/>
      <c r="AB279" s="365"/>
      <c r="AC279" s="365"/>
      <c r="AD279" s="365"/>
      <c r="AE279" s="365"/>
      <c r="AF279" s="365"/>
      <c r="AG279" s="365"/>
      <c r="AH279" s="365"/>
      <c r="AI279" s="365"/>
      <c r="AJ279" s="365"/>
      <c r="AK279" s="365"/>
      <c r="AL279" s="365"/>
      <c r="AM279" s="365"/>
      <c r="AN279" s="365"/>
      <c r="AO279" s="365"/>
      <c r="AP279" s="365"/>
      <c r="AQ279" s="365"/>
      <c r="AR279" s="365"/>
      <c r="AS279" s="365"/>
      <c r="AT279" s="365"/>
      <c r="AU279" s="365"/>
      <c r="AV279" s="365"/>
      <c r="AW279" s="365"/>
      <c r="AX279" s="365"/>
      <c r="AY279" s="365"/>
      <c r="AZ279" s="365"/>
      <c r="BA279" s="365"/>
      <c r="BB279" s="365"/>
      <c r="BC279" s="365"/>
      <c r="BD279" s="365"/>
      <c r="BE279" s="365"/>
      <c r="BF279" s="365"/>
      <c r="BG279" s="365"/>
      <c r="BH279" s="365"/>
      <c r="BI279" s="365"/>
      <c r="BJ279" s="365"/>
      <c r="BK279" s="365"/>
      <c r="BL279" s="365"/>
      <c r="BM279" s="365"/>
      <c r="BN279" s="365"/>
      <c r="BO279" s="365"/>
      <c r="BP279" s="365"/>
      <c r="BQ279" s="365"/>
      <c r="BR279" s="365"/>
      <c r="BS279" s="365"/>
      <c r="BT279" s="365"/>
      <c r="BU279" s="365"/>
      <c r="BV279" s="365"/>
      <c r="BW279" s="365"/>
      <c r="BX279" s="365"/>
      <c r="BY279" s="366"/>
      <c r="BZ279" s="366"/>
      <c r="CA279" s="366"/>
      <c r="CB279" s="366"/>
    </row>
    <row r="280" spans="1:80" ht="14.25" x14ac:dyDescent="0.2">
      <c r="A280" s="365"/>
      <c r="B280" s="365"/>
      <c r="C280" s="365"/>
      <c r="D280" s="365"/>
      <c r="E280" s="365"/>
      <c r="F280" s="365"/>
      <c r="G280" s="365"/>
      <c r="H280" s="365"/>
      <c r="I280" s="365"/>
      <c r="J280" s="365"/>
      <c r="K280" s="365"/>
      <c r="L280" s="365"/>
      <c r="M280" s="365"/>
      <c r="N280" s="365"/>
      <c r="O280" s="365"/>
      <c r="P280" s="365"/>
      <c r="Q280" s="365"/>
      <c r="R280" s="365"/>
      <c r="S280" s="365"/>
      <c r="T280" s="365"/>
      <c r="U280" s="365"/>
      <c r="V280" s="365"/>
      <c r="W280" s="365"/>
      <c r="X280" s="365"/>
      <c r="Y280" s="365"/>
      <c r="Z280" s="365"/>
      <c r="AA280" s="365"/>
      <c r="AB280" s="365"/>
      <c r="AC280" s="365"/>
      <c r="AD280" s="365"/>
      <c r="AE280" s="365"/>
      <c r="AF280" s="365"/>
      <c r="AG280" s="365"/>
      <c r="AH280" s="365"/>
      <c r="AI280" s="365"/>
      <c r="AJ280" s="365"/>
      <c r="AK280" s="365"/>
      <c r="AL280" s="365"/>
      <c r="AM280" s="365"/>
      <c r="AN280" s="365"/>
      <c r="AO280" s="365"/>
      <c r="AP280" s="365"/>
      <c r="AQ280" s="365"/>
      <c r="AR280" s="365"/>
      <c r="AS280" s="365"/>
      <c r="AT280" s="365"/>
      <c r="AU280" s="365"/>
      <c r="AV280" s="365"/>
      <c r="AW280" s="365"/>
      <c r="AX280" s="365"/>
      <c r="AY280" s="365"/>
      <c r="AZ280" s="365"/>
      <c r="BA280" s="365"/>
      <c r="BB280" s="365"/>
      <c r="BC280" s="365"/>
      <c r="BD280" s="365"/>
      <c r="BE280" s="365"/>
      <c r="BF280" s="365"/>
      <c r="BG280" s="365"/>
      <c r="BH280" s="365"/>
      <c r="BI280" s="365"/>
      <c r="BJ280" s="365"/>
      <c r="BK280" s="365"/>
      <c r="BL280" s="365"/>
      <c r="BM280" s="365"/>
      <c r="BN280" s="365"/>
      <c r="BO280" s="365"/>
      <c r="BP280" s="365"/>
      <c r="BQ280" s="365"/>
      <c r="BR280" s="365"/>
      <c r="BS280" s="365"/>
      <c r="BT280" s="365"/>
      <c r="BU280" s="365"/>
      <c r="BV280" s="365"/>
      <c r="BW280" s="365"/>
      <c r="BX280" s="365"/>
      <c r="BY280" s="366"/>
      <c r="BZ280" s="366"/>
      <c r="CA280" s="366"/>
      <c r="CB280" s="366"/>
    </row>
    <row r="281" spans="1:80" ht="14.25" x14ac:dyDescent="0.2">
      <c r="A281" s="365"/>
      <c r="B281" s="365"/>
      <c r="C281" s="365"/>
      <c r="D281" s="365"/>
      <c r="E281" s="365"/>
      <c r="F281" s="365"/>
      <c r="G281" s="365"/>
      <c r="H281" s="365"/>
      <c r="I281" s="365"/>
      <c r="J281" s="365"/>
      <c r="K281" s="365"/>
      <c r="L281" s="365"/>
      <c r="M281" s="365"/>
      <c r="N281" s="365"/>
      <c r="O281" s="365"/>
      <c r="P281" s="365"/>
      <c r="Q281" s="365"/>
      <c r="R281" s="365"/>
      <c r="S281" s="365"/>
      <c r="T281" s="365"/>
      <c r="U281" s="365"/>
      <c r="V281" s="365"/>
      <c r="W281" s="365"/>
      <c r="X281" s="365"/>
      <c r="Y281" s="365"/>
      <c r="Z281" s="365"/>
      <c r="AA281" s="365"/>
      <c r="AB281" s="365"/>
      <c r="AC281" s="365"/>
      <c r="AD281" s="365"/>
      <c r="AE281" s="365"/>
      <c r="AF281" s="365"/>
      <c r="AG281" s="365"/>
      <c r="AH281" s="365"/>
      <c r="AI281" s="365"/>
      <c r="AJ281" s="365"/>
      <c r="AK281" s="365"/>
      <c r="AL281" s="365"/>
      <c r="AM281" s="365"/>
      <c r="AN281" s="365"/>
      <c r="AO281" s="365"/>
      <c r="AP281" s="365"/>
      <c r="AQ281" s="365"/>
      <c r="AR281" s="365"/>
      <c r="AS281" s="365"/>
      <c r="AT281" s="365"/>
      <c r="AU281" s="365"/>
      <c r="AV281" s="365"/>
      <c r="AW281" s="365"/>
      <c r="AX281" s="365"/>
      <c r="AY281" s="365"/>
      <c r="AZ281" s="365"/>
      <c r="BA281" s="365"/>
      <c r="BB281" s="365"/>
      <c r="BC281" s="365"/>
      <c r="BD281" s="365"/>
      <c r="BE281" s="365"/>
      <c r="BF281" s="365"/>
      <c r="BG281" s="365"/>
      <c r="BH281" s="365"/>
      <c r="BI281" s="365"/>
      <c r="BJ281" s="365"/>
      <c r="BK281" s="365"/>
      <c r="BL281" s="365"/>
      <c r="BM281" s="365"/>
      <c r="BN281" s="365"/>
      <c r="BO281" s="365"/>
      <c r="BP281" s="365"/>
      <c r="BQ281" s="365"/>
      <c r="BR281" s="365"/>
      <c r="BS281" s="365"/>
      <c r="BT281" s="365"/>
      <c r="BU281" s="365"/>
      <c r="BV281" s="365"/>
      <c r="BW281" s="365"/>
      <c r="BX281" s="365"/>
      <c r="BY281" s="366"/>
      <c r="BZ281" s="366"/>
      <c r="CA281" s="366"/>
      <c r="CB281" s="366"/>
    </row>
    <row r="282" spans="1:80" ht="14.25" x14ac:dyDescent="0.2">
      <c r="A282" s="365"/>
      <c r="B282" s="365"/>
      <c r="C282" s="365"/>
      <c r="D282" s="365"/>
      <c r="E282" s="365"/>
      <c r="F282" s="365"/>
      <c r="G282" s="365"/>
      <c r="H282" s="365"/>
      <c r="I282" s="365"/>
      <c r="J282" s="365"/>
      <c r="K282" s="365"/>
      <c r="L282" s="365"/>
      <c r="M282" s="365"/>
      <c r="N282" s="365"/>
      <c r="O282" s="365"/>
      <c r="P282" s="365"/>
      <c r="Q282" s="365"/>
      <c r="R282" s="365"/>
      <c r="S282" s="365"/>
      <c r="T282" s="365"/>
      <c r="U282" s="365"/>
      <c r="V282" s="365"/>
      <c r="W282" s="365"/>
      <c r="X282" s="365"/>
      <c r="Y282" s="365"/>
      <c r="Z282" s="365"/>
      <c r="AA282" s="365"/>
      <c r="AB282" s="365"/>
      <c r="AC282" s="365"/>
      <c r="AD282" s="365"/>
      <c r="AE282" s="365"/>
      <c r="AF282" s="365"/>
      <c r="AG282" s="365"/>
      <c r="AH282" s="365"/>
      <c r="AI282" s="365"/>
      <c r="AJ282" s="365"/>
      <c r="AK282" s="365"/>
      <c r="AL282" s="365"/>
      <c r="AM282" s="365"/>
      <c r="AN282" s="365"/>
      <c r="AO282" s="365"/>
      <c r="AP282" s="365"/>
      <c r="AQ282" s="365"/>
      <c r="AR282" s="365"/>
      <c r="AS282" s="365"/>
      <c r="AT282" s="365"/>
      <c r="AU282" s="365"/>
      <c r="AV282" s="365"/>
      <c r="AW282" s="365"/>
      <c r="AX282" s="365"/>
      <c r="AY282" s="365"/>
      <c r="AZ282" s="365"/>
      <c r="BA282" s="365"/>
      <c r="BB282" s="365"/>
      <c r="BC282" s="365"/>
      <c r="BD282" s="365"/>
      <c r="BE282" s="365"/>
      <c r="BF282" s="365"/>
      <c r="BG282" s="365"/>
      <c r="BH282" s="365"/>
      <c r="BI282" s="365"/>
      <c r="BJ282" s="365"/>
      <c r="BK282" s="365"/>
      <c r="BL282" s="365"/>
      <c r="BM282" s="365"/>
      <c r="BN282" s="365"/>
      <c r="BO282" s="365"/>
      <c r="BP282" s="365"/>
      <c r="BQ282" s="365"/>
      <c r="BR282" s="365"/>
      <c r="BS282" s="365"/>
      <c r="BT282" s="365"/>
      <c r="BU282" s="365"/>
      <c r="BV282" s="365"/>
      <c r="BW282" s="365"/>
      <c r="BX282" s="365"/>
      <c r="BY282" s="366"/>
      <c r="BZ282" s="366"/>
      <c r="CA282" s="366"/>
      <c r="CB282" s="366"/>
    </row>
    <row r="283" spans="1:80" ht="14.25" x14ac:dyDescent="0.2">
      <c r="A283" s="365"/>
      <c r="B283" s="365"/>
      <c r="C283" s="365"/>
      <c r="D283" s="365"/>
      <c r="E283" s="365"/>
      <c r="F283" s="365"/>
      <c r="G283" s="365"/>
      <c r="H283" s="365"/>
      <c r="I283" s="365"/>
      <c r="J283" s="365"/>
      <c r="K283" s="365"/>
      <c r="L283" s="365"/>
      <c r="M283" s="365"/>
      <c r="N283" s="365"/>
      <c r="O283" s="365"/>
      <c r="P283" s="365"/>
      <c r="Q283" s="365"/>
      <c r="R283" s="365"/>
      <c r="S283" s="365"/>
      <c r="T283" s="365"/>
      <c r="U283" s="365"/>
      <c r="V283" s="365"/>
      <c r="W283" s="365"/>
      <c r="X283" s="365"/>
      <c r="Y283" s="365"/>
      <c r="Z283" s="365"/>
      <c r="AA283" s="365"/>
      <c r="AB283" s="365"/>
      <c r="AC283" s="365"/>
      <c r="AD283" s="365"/>
      <c r="AE283" s="365"/>
      <c r="AF283" s="365"/>
      <c r="AG283" s="365"/>
      <c r="AH283" s="365"/>
      <c r="AI283" s="365"/>
      <c r="AJ283" s="365"/>
      <c r="AK283" s="365"/>
      <c r="AL283" s="365"/>
      <c r="AM283" s="365"/>
      <c r="AN283" s="365"/>
      <c r="AO283" s="365"/>
      <c r="AP283" s="365"/>
      <c r="AQ283" s="365"/>
      <c r="AR283" s="365"/>
      <c r="AS283" s="365"/>
      <c r="AT283" s="365"/>
      <c r="AU283" s="365"/>
      <c r="AV283" s="365"/>
      <c r="AW283" s="365"/>
      <c r="AX283" s="365"/>
      <c r="AY283" s="365"/>
      <c r="AZ283" s="365"/>
      <c r="BA283" s="365"/>
      <c r="BB283" s="365"/>
      <c r="BC283" s="365"/>
      <c r="BD283" s="365"/>
      <c r="BE283" s="365"/>
      <c r="BF283" s="365"/>
      <c r="BG283" s="365"/>
      <c r="BH283" s="365"/>
      <c r="BI283" s="365"/>
      <c r="BJ283" s="365"/>
      <c r="BK283" s="365"/>
      <c r="BL283" s="365"/>
      <c r="BM283" s="365"/>
      <c r="BN283" s="365"/>
      <c r="BO283" s="365"/>
      <c r="BP283" s="365"/>
      <c r="BQ283" s="365"/>
      <c r="BR283" s="365"/>
      <c r="BS283" s="365"/>
      <c r="BT283" s="365"/>
      <c r="BU283" s="365"/>
      <c r="BV283" s="365"/>
      <c r="BW283" s="365"/>
      <c r="BX283" s="365"/>
      <c r="BY283" s="366"/>
      <c r="BZ283" s="366"/>
      <c r="CA283" s="366"/>
      <c r="CB283" s="366"/>
    </row>
    <row r="284" spans="1:80" ht="14.25" x14ac:dyDescent="0.2">
      <c r="A284" s="365"/>
      <c r="B284" s="365"/>
      <c r="C284" s="365"/>
      <c r="D284" s="365"/>
      <c r="E284" s="365"/>
      <c r="F284" s="365"/>
      <c r="G284" s="365"/>
      <c r="H284" s="365"/>
      <c r="I284" s="365"/>
      <c r="J284" s="365"/>
      <c r="K284" s="365"/>
      <c r="L284" s="365"/>
      <c r="M284" s="365"/>
      <c r="N284" s="365"/>
      <c r="O284" s="365"/>
      <c r="P284" s="365"/>
      <c r="Q284" s="365"/>
      <c r="R284" s="365"/>
      <c r="S284" s="365"/>
      <c r="T284" s="365"/>
      <c r="U284" s="365"/>
      <c r="V284" s="365"/>
      <c r="W284" s="365"/>
      <c r="X284" s="365"/>
      <c r="Y284" s="365"/>
      <c r="Z284" s="365"/>
      <c r="AA284" s="365"/>
      <c r="AB284" s="365"/>
      <c r="AC284" s="365"/>
      <c r="AD284" s="365"/>
      <c r="AE284" s="365"/>
      <c r="AF284" s="365"/>
      <c r="AG284" s="365"/>
      <c r="AH284" s="365"/>
      <c r="AI284" s="365"/>
      <c r="AJ284" s="365"/>
      <c r="AK284" s="365"/>
      <c r="AL284" s="365"/>
      <c r="AM284" s="365"/>
      <c r="AN284" s="365"/>
      <c r="AO284" s="365"/>
      <c r="AP284" s="365"/>
      <c r="AQ284" s="365"/>
      <c r="AR284" s="365"/>
      <c r="AS284" s="365"/>
      <c r="AT284" s="365"/>
      <c r="AU284" s="365"/>
      <c r="AV284" s="365"/>
      <c r="AW284" s="365"/>
      <c r="AX284" s="365"/>
      <c r="AY284" s="365"/>
      <c r="AZ284" s="365"/>
      <c r="BA284" s="365"/>
      <c r="BB284" s="365"/>
      <c r="BC284" s="365"/>
      <c r="BD284" s="365"/>
      <c r="BE284" s="365"/>
      <c r="BF284" s="365"/>
      <c r="BG284" s="365"/>
      <c r="BH284" s="365"/>
      <c r="BI284" s="365"/>
      <c r="BJ284" s="365"/>
      <c r="BK284" s="365"/>
      <c r="BL284" s="365"/>
      <c r="BM284" s="365"/>
      <c r="BN284" s="365"/>
      <c r="BO284" s="365"/>
      <c r="BP284" s="365"/>
      <c r="BQ284" s="365"/>
      <c r="BR284" s="365"/>
      <c r="BS284" s="365"/>
      <c r="BT284" s="365"/>
      <c r="BU284" s="365"/>
      <c r="BV284" s="365"/>
      <c r="BW284" s="365"/>
      <c r="BX284" s="365"/>
      <c r="BY284" s="366"/>
      <c r="BZ284" s="366"/>
      <c r="CA284" s="366"/>
      <c r="CB284" s="366"/>
    </row>
    <row r="285" spans="1:80" ht="14.25" x14ac:dyDescent="0.2">
      <c r="A285" s="365"/>
      <c r="B285" s="365"/>
      <c r="C285" s="365"/>
      <c r="D285" s="365"/>
      <c r="E285" s="365"/>
      <c r="F285" s="365"/>
      <c r="G285" s="365"/>
      <c r="H285" s="365"/>
      <c r="I285" s="365"/>
      <c r="J285" s="365"/>
      <c r="K285" s="365"/>
      <c r="L285" s="365"/>
      <c r="M285" s="365"/>
      <c r="N285" s="365"/>
      <c r="O285" s="365"/>
      <c r="P285" s="365"/>
      <c r="Q285" s="365"/>
      <c r="R285" s="365"/>
      <c r="S285" s="365"/>
      <c r="T285" s="365"/>
      <c r="U285" s="365"/>
      <c r="V285" s="365"/>
      <c r="W285" s="365"/>
      <c r="X285" s="365"/>
      <c r="Y285" s="365"/>
      <c r="Z285" s="365"/>
      <c r="AA285" s="365"/>
      <c r="AB285" s="365"/>
      <c r="AC285" s="365"/>
      <c r="AD285" s="365"/>
      <c r="AE285" s="365"/>
      <c r="AF285" s="365"/>
      <c r="AG285" s="365"/>
      <c r="AH285" s="365"/>
      <c r="AI285" s="365"/>
      <c r="AJ285" s="365"/>
      <c r="AK285" s="365"/>
      <c r="AL285" s="365"/>
      <c r="AM285" s="365"/>
      <c r="AN285" s="365"/>
      <c r="AO285" s="365"/>
      <c r="AP285" s="365"/>
      <c r="AQ285" s="365"/>
      <c r="AR285" s="365"/>
      <c r="AS285" s="365"/>
      <c r="AT285" s="365"/>
      <c r="AU285" s="365"/>
      <c r="AV285" s="365"/>
      <c r="AW285" s="365"/>
      <c r="AX285" s="365"/>
      <c r="AY285" s="365"/>
      <c r="AZ285" s="365"/>
      <c r="BA285" s="365"/>
      <c r="BB285" s="365"/>
      <c r="BC285" s="365"/>
      <c r="BD285" s="365"/>
      <c r="BE285" s="365"/>
      <c r="BF285" s="365"/>
      <c r="BG285" s="365"/>
      <c r="BH285" s="365"/>
      <c r="BI285" s="365"/>
      <c r="BJ285" s="365"/>
      <c r="BK285" s="365"/>
      <c r="BL285" s="365"/>
      <c r="BM285" s="365"/>
      <c r="BN285" s="365"/>
      <c r="BO285" s="365"/>
      <c r="BP285" s="365"/>
      <c r="BQ285" s="365"/>
      <c r="BR285" s="365"/>
      <c r="BS285" s="365"/>
      <c r="BT285" s="365"/>
      <c r="BU285" s="365"/>
      <c r="BV285" s="365"/>
      <c r="BW285" s="365"/>
      <c r="BX285" s="365"/>
      <c r="BY285" s="366"/>
      <c r="BZ285" s="366"/>
      <c r="CA285" s="366"/>
      <c r="CB285" s="366"/>
    </row>
    <row r="286" spans="1:80" ht="14.25" x14ac:dyDescent="0.2">
      <c r="A286" s="365"/>
      <c r="B286" s="365"/>
      <c r="C286" s="365"/>
      <c r="D286" s="365"/>
      <c r="E286" s="365"/>
      <c r="F286" s="365"/>
      <c r="G286" s="365"/>
      <c r="H286" s="365"/>
      <c r="I286" s="365"/>
      <c r="J286" s="365"/>
      <c r="K286" s="365"/>
      <c r="L286" s="365"/>
      <c r="M286" s="365"/>
      <c r="N286" s="365"/>
      <c r="O286" s="365"/>
      <c r="P286" s="365"/>
      <c r="Q286" s="365"/>
      <c r="R286" s="365"/>
      <c r="S286" s="365"/>
      <c r="T286" s="365"/>
      <c r="U286" s="365"/>
      <c r="V286" s="365"/>
      <c r="W286" s="365"/>
      <c r="X286" s="365"/>
      <c r="Y286" s="365"/>
      <c r="Z286" s="365"/>
      <c r="AA286" s="365"/>
      <c r="AB286" s="365"/>
      <c r="AC286" s="365"/>
      <c r="AD286" s="365"/>
      <c r="AE286" s="365"/>
      <c r="AF286" s="365"/>
      <c r="AG286" s="365"/>
      <c r="AH286" s="365"/>
      <c r="AI286" s="365"/>
      <c r="AJ286" s="365"/>
      <c r="AK286" s="365"/>
      <c r="AL286" s="365"/>
      <c r="AM286" s="365"/>
      <c r="AN286" s="365"/>
      <c r="AO286" s="365"/>
      <c r="AP286" s="365"/>
      <c r="AQ286" s="365"/>
      <c r="AR286" s="365"/>
      <c r="AS286" s="365"/>
      <c r="AT286" s="365"/>
      <c r="AU286" s="365"/>
      <c r="AV286" s="365"/>
      <c r="AW286" s="365"/>
      <c r="AX286" s="365"/>
      <c r="AY286" s="365"/>
      <c r="AZ286" s="365"/>
      <c r="BA286" s="365"/>
      <c r="BB286" s="365"/>
      <c r="BC286" s="365"/>
      <c r="BD286" s="365"/>
      <c r="BE286" s="365"/>
      <c r="BF286" s="365"/>
      <c r="BG286" s="365"/>
      <c r="BH286" s="365"/>
      <c r="BI286" s="365"/>
      <c r="BJ286" s="365"/>
      <c r="BK286" s="365"/>
      <c r="BL286" s="365"/>
      <c r="BM286" s="365"/>
      <c r="BN286" s="365"/>
      <c r="BO286" s="365"/>
      <c r="BP286" s="365"/>
      <c r="BQ286" s="365"/>
      <c r="BR286" s="365"/>
      <c r="BS286" s="365"/>
      <c r="BT286" s="365"/>
      <c r="BU286" s="365"/>
      <c r="BV286" s="365"/>
      <c r="BW286" s="365"/>
      <c r="BX286" s="365"/>
      <c r="BY286" s="366"/>
      <c r="BZ286" s="366"/>
      <c r="CA286" s="366"/>
      <c r="CB286" s="366"/>
    </row>
    <row r="287" spans="1:80" ht="14.25" x14ac:dyDescent="0.2">
      <c r="A287" s="365"/>
      <c r="B287" s="365"/>
      <c r="C287" s="365"/>
      <c r="D287" s="365"/>
      <c r="E287" s="365"/>
      <c r="F287" s="365"/>
      <c r="G287" s="365"/>
      <c r="H287" s="365"/>
      <c r="I287" s="365"/>
      <c r="J287" s="365"/>
      <c r="K287" s="365"/>
      <c r="L287" s="365"/>
      <c r="M287" s="365"/>
      <c r="N287" s="365"/>
      <c r="O287" s="365"/>
      <c r="P287" s="365"/>
      <c r="Q287" s="365"/>
      <c r="R287" s="365"/>
      <c r="S287" s="365"/>
      <c r="T287" s="365"/>
      <c r="U287" s="365"/>
      <c r="V287" s="365"/>
      <c r="W287" s="365"/>
      <c r="X287" s="365"/>
      <c r="Y287" s="365"/>
      <c r="Z287" s="365"/>
      <c r="AA287" s="365"/>
      <c r="AB287" s="365"/>
      <c r="AC287" s="365"/>
      <c r="AD287" s="365"/>
      <c r="AE287" s="365"/>
      <c r="AF287" s="365"/>
      <c r="AG287" s="365"/>
      <c r="AH287" s="365"/>
      <c r="AI287" s="365"/>
      <c r="AJ287" s="365"/>
      <c r="AK287" s="365"/>
      <c r="AL287" s="365"/>
      <c r="AM287" s="365"/>
      <c r="AN287" s="365"/>
      <c r="AO287" s="365"/>
      <c r="AP287" s="365"/>
      <c r="AQ287" s="365"/>
      <c r="AR287" s="365"/>
      <c r="AS287" s="365"/>
      <c r="AT287" s="365"/>
      <c r="AU287" s="365"/>
      <c r="AV287" s="365"/>
      <c r="AW287" s="365"/>
      <c r="AX287" s="365"/>
      <c r="AY287" s="365"/>
      <c r="AZ287" s="365"/>
      <c r="BA287" s="365"/>
      <c r="BB287" s="365"/>
      <c r="BC287" s="365"/>
      <c r="BD287" s="365"/>
      <c r="BE287" s="365"/>
      <c r="BF287" s="365"/>
      <c r="BG287" s="365"/>
      <c r="BH287" s="365"/>
      <c r="BI287" s="365"/>
      <c r="BJ287" s="365"/>
      <c r="BK287" s="365"/>
      <c r="BL287" s="365"/>
      <c r="BM287" s="365"/>
      <c r="BN287" s="365"/>
      <c r="BO287" s="365"/>
      <c r="BP287" s="365"/>
      <c r="BQ287" s="365"/>
      <c r="BR287" s="365"/>
      <c r="BS287" s="365"/>
      <c r="BT287" s="365"/>
      <c r="BU287" s="365"/>
      <c r="BV287" s="365"/>
      <c r="BW287" s="365"/>
      <c r="BX287" s="365"/>
      <c r="BY287" s="366"/>
      <c r="BZ287" s="366"/>
      <c r="CA287" s="366"/>
      <c r="CB287" s="366"/>
    </row>
    <row r="288" spans="1:80" ht="14.25" x14ac:dyDescent="0.2">
      <c r="A288" s="365"/>
      <c r="B288" s="365"/>
      <c r="C288" s="365"/>
      <c r="D288" s="365"/>
      <c r="E288" s="365"/>
      <c r="F288" s="365"/>
      <c r="G288" s="365"/>
      <c r="H288" s="365"/>
      <c r="I288" s="365"/>
      <c r="J288" s="365"/>
      <c r="K288" s="365"/>
      <c r="L288" s="365"/>
      <c r="M288" s="365"/>
      <c r="N288" s="365"/>
      <c r="O288" s="365"/>
      <c r="P288" s="365"/>
      <c r="Q288" s="365"/>
      <c r="R288" s="365"/>
      <c r="S288" s="365"/>
      <c r="T288" s="365"/>
      <c r="U288" s="365"/>
      <c r="V288" s="365"/>
      <c r="W288" s="365"/>
      <c r="X288" s="365"/>
      <c r="Y288" s="365"/>
      <c r="Z288" s="365"/>
      <c r="AA288" s="365"/>
      <c r="AB288" s="365"/>
      <c r="AC288" s="365"/>
      <c r="AD288" s="365"/>
      <c r="AE288" s="365"/>
      <c r="AF288" s="365"/>
      <c r="AG288" s="365"/>
      <c r="AH288" s="365"/>
      <c r="AI288" s="365"/>
      <c r="AJ288" s="365"/>
      <c r="AK288" s="365"/>
      <c r="AL288" s="365"/>
      <c r="AM288" s="365"/>
      <c r="AN288" s="365"/>
      <c r="AO288" s="365"/>
      <c r="AP288" s="365"/>
      <c r="AQ288" s="365"/>
      <c r="AR288" s="365"/>
      <c r="AS288" s="365"/>
      <c r="AT288" s="365"/>
      <c r="AU288" s="365"/>
      <c r="AV288" s="365"/>
      <c r="AW288" s="365"/>
      <c r="AX288" s="365"/>
      <c r="AY288" s="365"/>
      <c r="AZ288" s="365"/>
      <c r="BA288" s="365"/>
      <c r="BB288" s="365"/>
      <c r="BC288" s="365"/>
      <c r="BD288" s="365"/>
      <c r="BE288" s="365"/>
      <c r="BF288" s="365"/>
      <c r="BG288" s="365"/>
      <c r="BH288" s="365"/>
      <c r="BI288" s="365"/>
      <c r="BJ288" s="365"/>
      <c r="BK288" s="365"/>
      <c r="BL288" s="365"/>
      <c r="BM288" s="365"/>
      <c r="BN288" s="365"/>
      <c r="BO288" s="365"/>
      <c r="BP288" s="365"/>
      <c r="BQ288" s="365"/>
      <c r="BR288" s="365"/>
      <c r="BS288" s="365"/>
      <c r="BT288" s="365"/>
      <c r="BU288" s="365"/>
      <c r="BV288" s="365"/>
      <c r="BW288" s="365"/>
      <c r="BX288" s="365"/>
      <c r="BY288" s="366"/>
      <c r="BZ288" s="366"/>
      <c r="CA288" s="366"/>
      <c r="CB288" s="366"/>
    </row>
    <row r="289" spans="1:80" ht="14.25" x14ac:dyDescent="0.2">
      <c r="A289" s="365"/>
      <c r="B289" s="365"/>
      <c r="C289" s="365"/>
      <c r="D289" s="365"/>
      <c r="E289" s="365"/>
      <c r="F289" s="365"/>
      <c r="G289" s="365"/>
      <c r="H289" s="365"/>
      <c r="I289" s="365"/>
      <c r="J289" s="365"/>
      <c r="K289" s="365"/>
      <c r="L289" s="365"/>
      <c r="M289" s="365"/>
      <c r="N289" s="365"/>
      <c r="O289" s="365"/>
      <c r="P289" s="365"/>
      <c r="Q289" s="365"/>
      <c r="R289" s="365"/>
      <c r="S289" s="365"/>
      <c r="T289" s="365"/>
      <c r="U289" s="365"/>
      <c r="V289" s="365"/>
      <c r="W289" s="365"/>
      <c r="X289" s="365"/>
      <c r="Y289" s="365"/>
      <c r="Z289" s="365"/>
      <c r="AA289" s="365"/>
      <c r="AB289" s="365"/>
      <c r="AC289" s="365"/>
      <c r="AD289" s="365"/>
      <c r="AE289" s="365"/>
      <c r="AF289" s="365"/>
      <c r="AG289" s="365"/>
      <c r="AH289" s="365"/>
      <c r="AI289" s="365"/>
      <c r="AJ289" s="365"/>
      <c r="AK289" s="365"/>
      <c r="AL289" s="365"/>
      <c r="AM289" s="365"/>
      <c r="AN289" s="365"/>
      <c r="AO289" s="365"/>
      <c r="AP289" s="365"/>
      <c r="AQ289" s="365"/>
      <c r="AR289" s="365"/>
      <c r="AS289" s="365"/>
      <c r="AT289" s="365"/>
      <c r="AU289" s="365"/>
      <c r="AV289" s="365"/>
      <c r="AW289" s="365"/>
      <c r="AX289" s="365"/>
      <c r="AY289" s="365"/>
      <c r="AZ289" s="365"/>
      <c r="BA289" s="365"/>
      <c r="BB289" s="365"/>
      <c r="BC289" s="365"/>
      <c r="BD289" s="365"/>
      <c r="BE289" s="365"/>
      <c r="BF289" s="365"/>
      <c r="BG289" s="365"/>
      <c r="BH289" s="365"/>
      <c r="BI289" s="365"/>
      <c r="BJ289" s="365"/>
      <c r="BK289" s="365"/>
      <c r="BL289" s="365"/>
      <c r="BM289" s="365"/>
      <c r="BN289" s="365"/>
      <c r="BO289" s="365"/>
      <c r="BP289" s="365"/>
      <c r="BQ289" s="365"/>
      <c r="BR289" s="365"/>
      <c r="BS289" s="365"/>
      <c r="BT289" s="365"/>
      <c r="BU289" s="365"/>
      <c r="BV289" s="365"/>
      <c r="BW289" s="365"/>
      <c r="BX289" s="365"/>
      <c r="BY289" s="366"/>
      <c r="BZ289" s="366"/>
      <c r="CA289" s="366"/>
      <c r="CB289" s="366"/>
    </row>
    <row r="290" spans="1:80" ht="14.25" x14ac:dyDescent="0.2">
      <c r="A290" s="365"/>
      <c r="B290" s="365"/>
      <c r="C290" s="365"/>
      <c r="D290" s="365"/>
      <c r="E290" s="365"/>
      <c r="F290" s="365"/>
      <c r="G290" s="365"/>
      <c r="H290" s="365"/>
      <c r="I290" s="365"/>
      <c r="J290" s="365"/>
      <c r="K290" s="365"/>
      <c r="L290" s="365"/>
      <c r="M290" s="365"/>
      <c r="N290" s="365"/>
      <c r="O290" s="365"/>
      <c r="P290" s="365"/>
      <c r="Q290" s="365"/>
      <c r="R290" s="365"/>
      <c r="S290" s="365"/>
      <c r="T290" s="365"/>
      <c r="U290" s="365"/>
      <c r="V290" s="365"/>
      <c r="W290" s="365"/>
      <c r="X290" s="365"/>
      <c r="Y290" s="365"/>
      <c r="Z290" s="365"/>
      <c r="AA290" s="365"/>
      <c r="AB290" s="365"/>
      <c r="AC290" s="365"/>
      <c r="AD290" s="365"/>
      <c r="AE290" s="365"/>
      <c r="AF290" s="365"/>
      <c r="AG290" s="365"/>
      <c r="AH290" s="365"/>
      <c r="AI290" s="365"/>
      <c r="AJ290" s="365"/>
      <c r="AK290" s="365"/>
      <c r="AL290" s="365"/>
      <c r="AM290" s="365"/>
      <c r="AN290" s="365"/>
      <c r="AO290" s="365"/>
      <c r="AP290" s="365"/>
      <c r="AQ290" s="365"/>
      <c r="AR290" s="365"/>
      <c r="AS290" s="365"/>
      <c r="AT290" s="365"/>
      <c r="AU290" s="365"/>
      <c r="AV290" s="365"/>
      <c r="AW290" s="365"/>
      <c r="AX290" s="365"/>
      <c r="AY290" s="365"/>
      <c r="AZ290" s="365"/>
      <c r="BA290" s="365"/>
      <c r="BB290" s="365"/>
      <c r="BC290" s="365"/>
      <c r="BD290" s="365"/>
      <c r="BE290" s="365"/>
      <c r="BF290" s="365"/>
      <c r="BG290" s="365"/>
      <c r="BH290" s="365"/>
      <c r="BI290" s="365"/>
      <c r="BJ290" s="365"/>
      <c r="BK290" s="365"/>
      <c r="BL290" s="365"/>
      <c r="BM290" s="365"/>
      <c r="BN290" s="365"/>
      <c r="BO290" s="365"/>
      <c r="BP290" s="365"/>
      <c r="BQ290" s="365"/>
      <c r="BR290" s="365"/>
      <c r="BS290" s="365"/>
      <c r="BT290" s="365"/>
      <c r="BU290" s="365"/>
      <c r="BV290" s="365"/>
      <c r="BW290" s="365"/>
      <c r="BX290" s="365"/>
      <c r="BY290" s="366"/>
      <c r="BZ290" s="366"/>
      <c r="CA290" s="366"/>
      <c r="CB290" s="366"/>
    </row>
    <row r="291" spans="1:80" ht="14.25" x14ac:dyDescent="0.2">
      <c r="A291" s="365"/>
      <c r="B291" s="365"/>
      <c r="C291" s="365"/>
      <c r="D291" s="365"/>
      <c r="E291" s="365"/>
      <c r="F291" s="365"/>
      <c r="G291" s="365"/>
      <c r="H291" s="365"/>
      <c r="I291" s="365"/>
      <c r="J291" s="365"/>
      <c r="K291" s="365"/>
      <c r="L291" s="365"/>
      <c r="M291" s="365"/>
      <c r="N291" s="365"/>
      <c r="O291" s="365"/>
      <c r="P291" s="365"/>
      <c r="Q291" s="365"/>
      <c r="R291" s="365"/>
      <c r="S291" s="365"/>
      <c r="T291" s="365"/>
      <c r="U291" s="365"/>
      <c r="V291" s="365"/>
      <c r="W291" s="365"/>
      <c r="X291" s="365"/>
      <c r="Y291" s="365"/>
      <c r="Z291" s="365"/>
      <c r="AA291" s="365"/>
      <c r="AB291" s="365"/>
      <c r="AC291" s="365"/>
      <c r="AD291" s="365"/>
      <c r="AE291" s="365"/>
      <c r="AF291" s="365"/>
      <c r="AG291" s="365"/>
      <c r="AH291" s="365"/>
      <c r="AI291" s="365"/>
      <c r="AJ291" s="365"/>
      <c r="AK291" s="365"/>
      <c r="AL291" s="365"/>
      <c r="AM291" s="365"/>
      <c r="AN291" s="365"/>
      <c r="AO291" s="365"/>
      <c r="AP291" s="365"/>
      <c r="AQ291" s="365"/>
      <c r="AR291" s="365"/>
      <c r="AS291" s="365"/>
      <c r="AT291" s="365"/>
      <c r="AU291" s="365"/>
      <c r="AV291" s="365"/>
      <c r="AW291" s="365"/>
      <c r="AX291" s="365"/>
      <c r="AY291" s="365"/>
      <c r="AZ291" s="365"/>
      <c r="BA291" s="365"/>
      <c r="BB291" s="365"/>
      <c r="BC291" s="365"/>
      <c r="BD291" s="365"/>
      <c r="BE291" s="365"/>
      <c r="BF291" s="365"/>
      <c r="BG291" s="365"/>
      <c r="BH291" s="365"/>
      <c r="BI291" s="365"/>
      <c r="BJ291" s="365"/>
      <c r="BK291" s="365"/>
      <c r="BL291" s="365"/>
      <c r="BM291" s="365"/>
      <c r="BN291" s="365"/>
      <c r="BO291" s="365"/>
      <c r="BP291" s="365"/>
      <c r="BQ291" s="365"/>
      <c r="BR291" s="365"/>
      <c r="BS291" s="365"/>
      <c r="BT291" s="365"/>
      <c r="BU291" s="365"/>
      <c r="BV291" s="365"/>
      <c r="BW291" s="365"/>
      <c r="BX291" s="365"/>
      <c r="BY291" s="366"/>
      <c r="BZ291" s="366"/>
      <c r="CA291" s="366"/>
      <c r="CB291" s="366"/>
    </row>
    <row r="292" spans="1:80" ht="14.25" x14ac:dyDescent="0.2">
      <c r="A292" s="365"/>
      <c r="B292" s="365"/>
      <c r="C292" s="365"/>
      <c r="D292" s="365"/>
      <c r="E292" s="365"/>
      <c r="F292" s="365"/>
      <c r="G292" s="365"/>
      <c r="H292" s="365"/>
      <c r="I292" s="365"/>
      <c r="J292" s="365"/>
      <c r="K292" s="365"/>
      <c r="L292" s="365"/>
      <c r="M292" s="365"/>
      <c r="N292" s="365"/>
      <c r="O292" s="365"/>
      <c r="P292" s="365"/>
      <c r="Q292" s="365"/>
      <c r="R292" s="365"/>
      <c r="S292" s="365"/>
      <c r="T292" s="365"/>
      <c r="U292" s="365"/>
      <c r="V292" s="365"/>
      <c r="W292" s="365"/>
      <c r="X292" s="365"/>
      <c r="Y292" s="365"/>
      <c r="Z292" s="365"/>
      <c r="AA292" s="365"/>
      <c r="AB292" s="365"/>
      <c r="AC292" s="365"/>
      <c r="AD292" s="365"/>
      <c r="AE292" s="365"/>
      <c r="AF292" s="365"/>
      <c r="AG292" s="365"/>
      <c r="AH292" s="365"/>
      <c r="AI292" s="365"/>
      <c r="AJ292" s="365"/>
      <c r="AK292" s="365"/>
      <c r="AL292" s="365"/>
      <c r="AM292" s="365"/>
      <c r="AN292" s="365"/>
      <c r="AO292" s="365"/>
      <c r="AP292" s="365"/>
      <c r="AQ292" s="365"/>
      <c r="AR292" s="365"/>
      <c r="AS292" s="365"/>
      <c r="AT292" s="365"/>
      <c r="AU292" s="365"/>
      <c r="AV292" s="365"/>
      <c r="AW292" s="365"/>
      <c r="AX292" s="365"/>
      <c r="AY292" s="365"/>
      <c r="AZ292" s="365"/>
      <c r="BA292" s="365"/>
      <c r="BB292" s="365"/>
      <c r="BC292" s="365"/>
      <c r="BD292" s="365"/>
      <c r="BE292" s="365"/>
      <c r="BF292" s="365"/>
      <c r="BG292" s="365"/>
      <c r="BH292" s="365"/>
      <c r="BI292" s="365"/>
      <c r="BJ292" s="365"/>
      <c r="BK292" s="365"/>
      <c r="BL292" s="365"/>
      <c r="BM292" s="365"/>
      <c r="BN292" s="365"/>
      <c r="BO292" s="365"/>
      <c r="BP292" s="365"/>
      <c r="BQ292" s="365"/>
      <c r="BR292" s="365"/>
      <c r="BS292" s="365"/>
      <c r="BT292" s="365"/>
      <c r="BU292" s="365"/>
      <c r="BV292" s="365"/>
      <c r="BW292" s="365"/>
      <c r="BX292" s="365"/>
      <c r="BY292" s="366"/>
      <c r="BZ292" s="366"/>
      <c r="CA292" s="366"/>
      <c r="CB292" s="366"/>
    </row>
    <row r="293" spans="1:80" ht="14.25" x14ac:dyDescent="0.2">
      <c r="A293" s="365"/>
      <c r="B293" s="365"/>
      <c r="C293" s="365"/>
      <c r="D293" s="365"/>
      <c r="E293" s="365"/>
      <c r="F293" s="365"/>
      <c r="G293" s="365"/>
      <c r="H293" s="365"/>
      <c r="I293" s="365"/>
      <c r="J293" s="365"/>
      <c r="K293" s="365"/>
      <c r="L293" s="365"/>
      <c r="M293" s="365"/>
      <c r="N293" s="365"/>
      <c r="O293" s="365"/>
      <c r="P293" s="365"/>
      <c r="Q293" s="365"/>
      <c r="R293" s="365"/>
      <c r="S293" s="365"/>
      <c r="T293" s="365"/>
      <c r="U293" s="365"/>
      <c r="V293" s="365"/>
      <c r="W293" s="365"/>
      <c r="X293" s="365"/>
      <c r="Y293" s="365"/>
      <c r="Z293" s="365"/>
      <c r="AA293" s="365"/>
      <c r="AB293" s="365"/>
      <c r="AC293" s="365"/>
      <c r="AD293" s="365"/>
      <c r="AE293" s="365"/>
      <c r="AF293" s="365"/>
      <c r="AG293" s="365"/>
      <c r="AH293" s="365"/>
      <c r="AI293" s="365"/>
      <c r="AJ293" s="365"/>
      <c r="AK293" s="365"/>
      <c r="AL293" s="365"/>
      <c r="AM293" s="365"/>
      <c r="AN293" s="365"/>
      <c r="AO293" s="365"/>
      <c r="AP293" s="365"/>
      <c r="AQ293" s="365"/>
      <c r="AR293" s="365"/>
      <c r="AS293" s="365"/>
      <c r="AT293" s="365"/>
      <c r="AU293" s="365"/>
      <c r="AV293" s="365"/>
      <c r="AW293" s="365"/>
      <c r="AX293" s="365"/>
      <c r="AY293" s="365"/>
      <c r="AZ293" s="365"/>
      <c r="BA293" s="365"/>
      <c r="BB293" s="365"/>
      <c r="BC293" s="365"/>
      <c r="BD293" s="365"/>
      <c r="BE293" s="365"/>
      <c r="BF293" s="365"/>
      <c r="BG293" s="365"/>
      <c r="BH293" s="365"/>
      <c r="BI293" s="365"/>
      <c r="BJ293" s="365"/>
      <c r="BK293" s="365"/>
      <c r="BL293" s="365"/>
      <c r="BM293" s="365"/>
      <c r="BN293" s="365"/>
      <c r="BO293" s="365"/>
      <c r="BP293" s="365"/>
      <c r="BQ293" s="365"/>
      <c r="BR293" s="365"/>
      <c r="BS293" s="365"/>
      <c r="BT293" s="365"/>
      <c r="BU293" s="365"/>
      <c r="BV293" s="365"/>
      <c r="BW293" s="365"/>
      <c r="BX293" s="365"/>
      <c r="BY293" s="366"/>
      <c r="BZ293" s="366"/>
      <c r="CA293" s="366"/>
      <c r="CB293" s="366"/>
    </row>
    <row r="294" spans="1:80" ht="14.25" x14ac:dyDescent="0.2">
      <c r="A294" s="365"/>
      <c r="B294" s="365"/>
      <c r="C294" s="365"/>
      <c r="D294" s="365"/>
      <c r="E294" s="365"/>
      <c r="F294" s="365"/>
      <c r="G294" s="365"/>
      <c r="H294" s="365"/>
      <c r="I294" s="365"/>
      <c r="J294" s="365"/>
      <c r="K294" s="365"/>
      <c r="L294" s="365"/>
      <c r="M294" s="365"/>
      <c r="N294" s="365"/>
      <c r="O294" s="365"/>
      <c r="P294" s="365"/>
      <c r="Q294" s="365"/>
      <c r="R294" s="365"/>
      <c r="S294" s="365"/>
      <c r="T294" s="365"/>
      <c r="U294" s="365"/>
      <c r="V294" s="365"/>
      <c r="W294" s="365"/>
      <c r="X294" s="365"/>
      <c r="Y294" s="365"/>
      <c r="Z294" s="365"/>
      <c r="AA294" s="365"/>
      <c r="AB294" s="365"/>
      <c r="AC294" s="365"/>
      <c r="AD294" s="365"/>
      <c r="AE294" s="365"/>
      <c r="AF294" s="365"/>
      <c r="AG294" s="365"/>
      <c r="AH294" s="365"/>
      <c r="AI294" s="365"/>
      <c r="AJ294" s="365"/>
      <c r="AK294" s="365"/>
      <c r="AL294" s="365"/>
      <c r="AM294" s="365"/>
      <c r="AN294" s="365"/>
      <c r="AO294" s="365"/>
      <c r="AP294" s="365"/>
      <c r="AQ294" s="365"/>
      <c r="AR294" s="365"/>
      <c r="AS294" s="365"/>
      <c r="AT294" s="365"/>
      <c r="AU294" s="365"/>
      <c r="AV294" s="365"/>
      <c r="AW294" s="365"/>
      <c r="AX294" s="365"/>
      <c r="AY294" s="365"/>
      <c r="AZ294" s="365"/>
      <c r="BA294" s="365"/>
      <c r="BB294" s="365"/>
      <c r="BC294" s="365"/>
      <c r="BD294" s="365"/>
      <c r="BE294" s="365"/>
      <c r="BF294" s="365"/>
      <c r="BG294" s="365"/>
      <c r="BH294" s="365"/>
      <c r="BI294" s="365"/>
      <c r="BJ294" s="365"/>
      <c r="BK294" s="365"/>
      <c r="BL294" s="365"/>
      <c r="BM294" s="365"/>
      <c r="BN294" s="365"/>
      <c r="BO294" s="365"/>
      <c r="BP294" s="365"/>
      <c r="BQ294" s="365"/>
      <c r="BR294" s="365"/>
      <c r="BS294" s="365"/>
      <c r="BT294" s="365"/>
      <c r="BU294" s="365"/>
      <c r="BV294" s="365"/>
      <c r="BW294" s="365"/>
      <c r="BX294" s="365"/>
      <c r="BY294" s="366"/>
      <c r="BZ294" s="366"/>
      <c r="CA294" s="366"/>
      <c r="CB294" s="366"/>
    </row>
    <row r="295" spans="1:80" ht="14.25" x14ac:dyDescent="0.2">
      <c r="A295" s="1073">
        <v>9281</v>
      </c>
      <c r="B295" s="1073">
        <v>0</v>
      </c>
      <c r="C295" s="365"/>
      <c r="D295" s="365"/>
      <c r="E295" s="365"/>
      <c r="F295" s="365"/>
      <c r="G295" s="365"/>
      <c r="H295" s="365"/>
      <c r="I295" s="365"/>
      <c r="J295" s="365"/>
      <c r="K295" s="365"/>
      <c r="L295" s="365"/>
      <c r="M295" s="365"/>
      <c r="N295" s="365"/>
      <c r="O295" s="365"/>
      <c r="P295" s="365"/>
      <c r="Q295" s="365"/>
      <c r="R295" s="365"/>
      <c r="S295" s="365"/>
      <c r="T295" s="365"/>
      <c r="U295" s="365"/>
      <c r="V295" s="365"/>
      <c r="W295" s="365"/>
      <c r="X295" s="365"/>
      <c r="Y295" s="365"/>
      <c r="Z295" s="365"/>
      <c r="AA295" s="365"/>
      <c r="AB295" s="365"/>
      <c r="AC295" s="365"/>
      <c r="AD295" s="365"/>
      <c r="AE295" s="365"/>
      <c r="AF295" s="365"/>
      <c r="AG295" s="365"/>
      <c r="AH295" s="365"/>
      <c r="AI295" s="365"/>
      <c r="AJ295" s="365"/>
      <c r="AK295" s="365"/>
      <c r="AL295" s="365"/>
      <c r="AM295" s="365"/>
      <c r="AN295" s="365"/>
      <c r="AO295" s="365"/>
      <c r="AP295" s="365"/>
      <c r="AQ295" s="365"/>
      <c r="AR295" s="365"/>
      <c r="AS295" s="365"/>
      <c r="AT295" s="365"/>
      <c r="AU295" s="365"/>
      <c r="AV295" s="365"/>
      <c r="AW295" s="365"/>
      <c r="AX295" s="365"/>
      <c r="AY295" s="365"/>
      <c r="AZ295" s="365"/>
      <c r="BA295" s="365"/>
      <c r="BB295" s="365"/>
      <c r="BC295" s="365"/>
      <c r="BD295" s="365"/>
      <c r="BE295" s="365"/>
      <c r="BF295" s="365"/>
      <c r="BG295" s="365"/>
      <c r="BH295" s="365"/>
      <c r="BI295" s="365"/>
      <c r="BJ295" s="365"/>
      <c r="BK295" s="365"/>
      <c r="BL295" s="365"/>
      <c r="BM295" s="365"/>
      <c r="BN295" s="365"/>
      <c r="BO295" s="365"/>
      <c r="BP295" s="365"/>
      <c r="BQ295" s="365"/>
      <c r="BR295" s="365"/>
      <c r="BS295" s="365"/>
      <c r="BT295" s="365"/>
      <c r="BU295" s="365"/>
      <c r="BV295" s="365"/>
      <c r="BW295" s="365"/>
      <c r="BX295" s="365"/>
      <c r="BY295" s="366"/>
      <c r="BZ295" s="366"/>
      <c r="CA295" s="366"/>
      <c r="CB295" s="366"/>
    </row>
    <row r="296" spans="1:80" ht="14.25" x14ac:dyDescent="0.2">
      <c r="A296" s="365"/>
      <c r="B296" s="365"/>
      <c r="C296" s="365"/>
      <c r="D296" s="365"/>
      <c r="E296" s="365"/>
      <c r="F296" s="365"/>
      <c r="G296" s="365"/>
      <c r="H296" s="365"/>
      <c r="I296" s="365"/>
      <c r="J296" s="365"/>
      <c r="K296" s="365"/>
      <c r="L296" s="365"/>
      <c r="M296" s="365"/>
      <c r="N296" s="365"/>
      <c r="O296" s="365"/>
      <c r="P296" s="365"/>
      <c r="Q296" s="365"/>
      <c r="R296" s="365"/>
      <c r="S296" s="365"/>
      <c r="T296" s="365"/>
      <c r="U296" s="365"/>
      <c r="V296" s="365"/>
      <c r="W296" s="365"/>
      <c r="X296" s="365"/>
      <c r="Y296" s="365"/>
      <c r="Z296" s="365"/>
      <c r="AA296" s="365"/>
      <c r="AB296" s="365"/>
      <c r="AC296" s="365"/>
      <c r="AD296" s="365"/>
      <c r="AE296" s="365"/>
      <c r="AF296" s="365"/>
      <c r="AG296" s="365"/>
      <c r="AH296" s="365"/>
      <c r="AI296" s="365"/>
      <c r="AJ296" s="365"/>
      <c r="AK296" s="365"/>
      <c r="AL296" s="365"/>
      <c r="AM296" s="365"/>
      <c r="AN296" s="365"/>
      <c r="AO296" s="365"/>
      <c r="AP296" s="365"/>
      <c r="AQ296" s="365"/>
      <c r="AR296" s="365"/>
      <c r="AS296" s="365"/>
      <c r="AT296" s="365"/>
      <c r="AU296" s="365"/>
      <c r="AV296" s="365"/>
      <c r="AW296" s="365"/>
      <c r="AX296" s="365"/>
      <c r="AY296" s="365"/>
      <c r="AZ296" s="365"/>
      <c r="BA296" s="365"/>
      <c r="BB296" s="365"/>
      <c r="BC296" s="365"/>
      <c r="BD296" s="365"/>
      <c r="BE296" s="365"/>
      <c r="BF296" s="365"/>
      <c r="BG296" s="365"/>
      <c r="BH296" s="365"/>
      <c r="BI296" s="365"/>
      <c r="BJ296" s="365"/>
      <c r="BK296" s="365"/>
      <c r="BL296" s="365"/>
      <c r="BM296" s="365"/>
      <c r="BN296" s="365"/>
      <c r="BO296" s="365"/>
      <c r="BP296" s="365"/>
      <c r="BQ296" s="365"/>
      <c r="BR296" s="365"/>
      <c r="BS296" s="365"/>
      <c r="BT296" s="365"/>
      <c r="BU296" s="365"/>
      <c r="BV296" s="365"/>
      <c r="BW296" s="365"/>
      <c r="BX296" s="365"/>
      <c r="BY296" s="366"/>
      <c r="BZ296" s="366"/>
      <c r="CA296" s="366"/>
      <c r="CB296" s="366"/>
    </row>
  </sheetData>
  <mergeCells count="158">
    <mergeCell ref="AR176:AR178"/>
    <mergeCell ref="E148:F148"/>
    <mergeCell ref="G148:H148"/>
    <mergeCell ref="I148:J148"/>
    <mergeCell ref="K148:L148"/>
    <mergeCell ref="M148:N148"/>
    <mergeCell ref="O148:P148"/>
    <mergeCell ref="B29:C29"/>
    <mergeCell ref="AQ176:AQ178"/>
    <mergeCell ref="AE177:AF177"/>
    <mergeCell ref="AG177:AH177"/>
    <mergeCell ref="AI177:AJ177"/>
    <mergeCell ref="AK177:AL177"/>
    <mergeCell ref="AM177:AN177"/>
    <mergeCell ref="AO177:AP177"/>
    <mergeCell ref="S177:T177"/>
    <mergeCell ref="U177:V177"/>
    <mergeCell ref="W177:X177"/>
    <mergeCell ref="Y177:Z177"/>
    <mergeCell ref="AA177:AB177"/>
    <mergeCell ref="AC177:AD177"/>
    <mergeCell ref="G177:H177"/>
    <mergeCell ref="I177:J177"/>
    <mergeCell ref="K177:L177"/>
    <mergeCell ref="A176:A178"/>
    <mergeCell ref="B176:D177"/>
    <mergeCell ref="E176:AP176"/>
    <mergeCell ref="E177:F177"/>
    <mergeCell ref="AG148:AH148"/>
    <mergeCell ref="AI148:AJ148"/>
    <mergeCell ref="AK148:AL148"/>
    <mergeCell ref="AM148:AN148"/>
    <mergeCell ref="AO148:AP148"/>
    <mergeCell ref="U148:V148"/>
    <mergeCell ref="W148:X148"/>
    <mergeCell ref="Y148:Z148"/>
    <mergeCell ref="AA148:AB148"/>
    <mergeCell ref="AC148:AD148"/>
    <mergeCell ref="AE148:AF148"/>
    <mergeCell ref="M177:N177"/>
    <mergeCell ref="O177:P177"/>
    <mergeCell ref="Q177:R177"/>
    <mergeCell ref="Q148:R148"/>
    <mergeCell ref="S148:T148"/>
    <mergeCell ref="AK53:AL53"/>
    <mergeCell ref="AM53:AN53"/>
    <mergeCell ref="AO53:AP53"/>
    <mergeCell ref="B126:B127"/>
    <mergeCell ref="C126:D126"/>
    <mergeCell ref="E126:F126"/>
    <mergeCell ref="G126:H126"/>
    <mergeCell ref="I126:J126"/>
    <mergeCell ref="A120:A121"/>
    <mergeCell ref="B120:B121"/>
    <mergeCell ref="C120:E120"/>
    <mergeCell ref="F120:F121"/>
    <mergeCell ref="G120:G121"/>
    <mergeCell ref="H120:J120"/>
    <mergeCell ref="A113:B113"/>
    <mergeCell ref="A44:A46"/>
    <mergeCell ref="B44:C44"/>
    <mergeCell ref="B45:C45"/>
    <mergeCell ref="B46:C46"/>
    <mergeCell ref="A31:A43"/>
    <mergeCell ref="B43:C43"/>
    <mergeCell ref="AQ52:AQ54"/>
    <mergeCell ref="E53:F53"/>
    <mergeCell ref="G53:H53"/>
    <mergeCell ref="I53:J53"/>
    <mergeCell ref="K53:L53"/>
    <mergeCell ref="M53:N53"/>
    <mergeCell ref="O53:P53"/>
    <mergeCell ref="Q53:R53"/>
    <mergeCell ref="S53:T53"/>
    <mergeCell ref="W53:X53"/>
    <mergeCell ref="U53:V53"/>
    <mergeCell ref="Y53:Z53"/>
    <mergeCell ref="AA53:AB53"/>
    <mergeCell ref="AC53:AD53"/>
    <mergeCell ref="AE53:AF53"/>
    <mergeCell ref="E52:AP52"/>
    <mergeCell ref="AG53:AH53"/>
    <mergeCell ref="AI53:AJ53"/>
    <mergeCell ref="AT10:AT12"/>
    <mergeCell ref="AR52:AT52"/>
    <mergeCell ref="AU52:AU54"/>
    <mergeCell ref="AR53:AR54"/>
    <mergeCell ref="AS53:AS54"/>
    <mergeCell ref="AT53:AT54"/>
    <mergeCell ref="A6:N6"/>
    <mergeCell ref="A10:A12"/>
    <mergeCell ref="B10:D11"/>
    <mergeCell ref="E10:AP10"/>
    <mergeCell ref="AK11:AL11"/>
    <mergeCell ref="AM11:AN11"/>
    <mergeCell ref="AO11:AP11"/>
    <mergeCell ref="W11:X11"/>
    <mergeCell ref="Y11:Z11"/>
    <mergeCell ref="AQ10:AS10"/>
    <mergeCell ref="AQ11:AQ12"/>
    <mergeCell ref="AR11:AR12"/>
    <mergeCell ref="AS11:AS12"/>
    <mergeCell ref="AC11:AD11"/>
    <mergeCell ref="AA11:AB11"/>
    <mergeCell ref="E11:F11"/>
    <mergeCell ref="G11:H11"/>
    <mergeCell ref="I11:J11"/>
    <mergeCell ref="A112:B112"/>
    <mergeCell ref="A115:C116"/>
    <mergeCell ref="D115:D116"/>
    <mergeCell ref="E115:G115"/>
    <mergeCell ref="H115:H116"/>
    <mergeCell ref="E147:AP147"/>
    <mergeCell ref="AR148:AS148"/>
    <mergeCell ref="A128:A131"/>
    <mergeCell ref="A132:A136"/>
    <mergeCell ref="A137:A142"/>
    <mergeCell ref="A143:A144"/>
    <mergeCell ref="A147:A149"/>
    <mergeCell ref="B147:D148"/>
    <mergeCell ref="K120:K121"/>
    <mergeCell ref="L120:L121"/>
    <mergeCell ref="A126:A127"/>
    <mergeCell ref="AQ148:AQ149"/>
    <mergeCell ref="AQ147:AS147"/>
    <mergeCell ref="B32:C32"/>
    <mergeCell ref="B33:C33"/>
    <mergeCell ref="B34:C34"/>
    <mergeCell ref="B35:C35"/>
    <mergeCell ref="B36:C36"/>
    <mergeCell ref="K11:L11"/>
    <mergeCell ref="M11:N11"/>
    <mergeCell ref="A110:B111"/>
    <mergeCell ref="C110:C111"/>
    <mergeCell ref="D110:F110"/>
    <mergeCell ref="G110:G111"/>
    <mergeCell ref="B37:C37"/>
    <mergeCell ref="B38:C38"/>
    <mergeCell ref="A47:A49"/>
    <mergeCell ref="B47:C47"/>
    <mergeCell ref="B48:C48"/>
    <mergeCell ref="B49:C49"/>
    <mergeCell ref="B50:C50"/>
    <mergeCell ref="A52:A54"/>
    <mergeCell ref="B52:D53"/>
    <mergeCell ref="B39:C39"/>
    <mergeCell ref="B40:C40"/>
    <mergeCell ref="B41:C41"/>
    <mergeCell ref="B42:C42"/>
    <mergeCell ref="O11:P11"/>
    <mergeCell ref="AI11:AJ11"/>
    <mergeCell ref="AE11:AF11"/>
    <mergeCell ref="AG11:AH11"/>
    <mergeCell ref="Q11:R11"/>
    <mergeCell ref="S11:T11"/>
    <mergeCell ref="U11:V11"/>
    <mergeCell ref="A30:C30"/>
    <mergeCell ref="B31:C31"/>
  </mergeCells>
  <dataValidations count="2">
    <dataValidation type="whole" allowBlank="1" showInputMessage="1" showErrorMessage="1" errorTitle="ERROR" error="Por favor ingrese solo Números." sqref="A27:A296 A1:A24 AV151:AV296 AT152:AT296 AV1:AV149 B1:D296 E176:AP296 CB151:CB296 AQ1:AS296 AU1:AU296 AT1:AT150 AW1:CA296 CB1:CB149 E1:L174 N1:AP174 M1:M121 M125:M174">
      <formula1>0</formula1>
      <formula2>1000000000</formula2>
    </dataValidation>
    <dataValidation allowBlank="1" showInputMessage="1" showErrorMessage="1" errorTitle="ERROR" error="Por favor ingrese solo Números." sqref="A25:A26 AV150 E175:AP175 AT151 CB150 M122:M124"/>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allowBlank="1" showInputMessage="1" showErrorMessage="1" errorTitle="Error" error="Por favor ingrese números enteros">
          <xm:sqref>Z297:AA1048576 JT141 TP141 ADL141 ANH141 AXD141 BGZ141 BQV141 CAR141 CKN141 CUJ141 DEF141 DOB141 DXX141 EHT141 ERP141 FBL141 FLH141 FVD141 GEZ141 GOV141 GYR141 HIN141 HSJ141 ICF141 IMB141 IVX141 JFT141 JPP141 JZL141 KJH141 KTD141 LCZ141 LMV141 LWR141 MGN141 MQJ141 NAF141 NKB141 NTX141 ODT141 ONP141 OXL141 PHH141 PRD141 QAZ141 QKV141 QUR141 REN141 ROJ141 RYF141 SIB141 SRX141 TBT141 TLP141 TVL141 UFH141 UPD141 UYZ141 VIV141 VSR141 WCN141 WMJ141 WWF141 X65677 JT65677 TP65677 ADL65677 ANH65677 AXD65677 BGZ65677 BQV65677 CAR65677 CKN65677 CUJ65677 DEF65677 DOB65677 DXX65677 EHT65677 ERP65677 FBL65677 FLH65677 FVD65677 GEZ65677 GOV65677 GYR65677 HIN65677 HSJ65677 ICF65677 IMB65677 IVX65677 JFT65677 JPP65677 JZL65677 KJH65677 KTD65677 LCZ65677 LMV65677 LWR65677 MGN65677 MQJ65677 NAF65677 NKB65677 NTX65677 ODT65677 ONP65677 OXL65677 PHH65677 PRD65677 QAZ65677 QKV65677 QUR65677 REN65677 ROJ65677 RYF65677 SIB65677 SRX65677 TBT65677 TLP65677 TVL65677 UFH65677 UPD65677 UYZ65677 VIV65677 VSR65677 WCN65677 WMJ65677 WWF65677 X131213 JT131213 TP131213 ADL131213 ANH131213 AXD131213 BGZ131213 BQV131213 CAR131213 CKN131213 CUJ131213 DEF131213 DOB131213 DXX131213 EHT131213 ERP131213 FBL131213 FLH131213 FVD131213 GEZ131213 GOV131213 GYR131213 HIN131213 HSJ131213 ICF131213 IMB131213 IVX131213 JFT131213 JPP131213 JZL131213 KJH131213 KTD131213 LCZ131213 LMV131213 LWR131213 MGN131213 MQJ131213 NAF131213 NKB131213 NTX131213 ODT131213 ONP131213 OXL131213 PHH131213 PRD131213 QAZ131213 QKV131213 QUR131213 REN131213 ROJ131213 RYF131213 SIB131213 SRX131213 TBT131213 TLP131213 TVL131213 UFH131213 UPD131213 UYZ131213 VIV131213 VSR131213 WCN131213 WMJ131213 WWF131213 X196749 JT196749 TP196749 ADL196749 ANH196749 AXD196749 BGZ196749 BQV196749 CAR196749 CKN196749 CUJ196749 DEF196749 DOB196749 DXX196749 EHT196749 ERP196749 FBL196749 FLH196749 FVD196749 GEZ196749 GOV196749 GYR196749 HIN196749 HSJ196749 ICF196749 IMB196749 IVX196749 JFT196749 JPP196749 JZL196749 KJH196749 KTD196749 LCZ196749 LMV196749 LWR196749 MGN196749 MQJ196749 NAF196749 NKB196749 NTX196749 ODT196749 ONP196749 OXL196749 PHH196749 PRD196749 QAZ196749 QKV196749 QUR196749 REN196749 ROJ196749 RYF196749 SIB196749 SRX196749 TBT196749 TLP196749 TVL196749 UFH196749 UPD196749 UYZ196749 VIV196749 VSR196749 WCN196749 WMJ196749 WWF196749 X262285 JT262285 TP262285 ADL262285 ANH262285 AXD262285 BGZ262285 BQV262285 CAR262285 CKN262285 CUJ262285 DEF262285 DOB262285 DXX262285 EHT262285 ERP262285 FBL262285 FLH262285 FVD262285 GEZ262285 GOV262285 GYR262285 HIN262285 HSJ262285 ICF262285 IMB262285 IVX262285 JFT262285 JPP262285 JZL262285 KJH262285 KTD262285 LCZ262285 LMV262285 LWR262285 MGN262285 MQJ262285 NAF262285 NKB262285 NTX262285 ODT262285 ONP262285 OXL262285 PHH262285 PRD262285 QAZ262285 QKV262285 QUR262285 REN262285 ROJ262285 RYF262285 SIB262285 SRX262285 TBT262285 TLP262285 TVL262285 UFH262285 UPD262285 UYZ262285 VIV262285 VSR262285 WCN262285 WMJ262285 WWF262285 X327821 JT327821 TP327821 ADL327821 ANH327821 AXD327821 BGZ327821 BQV327821 CAR327821 CKN327821 CUJ327821 DEF327821 DOB327821 DXX327821 EHT327821 ERP327821 FBL327821 FLH327821 FVD327821 GEZ327821 GOV327821 GYR327821 HIN327821 HSJ327821 ICF327821 IMB327821 IVX327821 JFT327821 JPP327821 JZL327821 KJH327821 KTD327821 LCZ327821 LMV327821 LWR327821 MGN327821 MQJ327821 NAF327821 NKB327821 NTX327821 ODT327821 ONP327821 OXL327821 PHH327821 PRD327821 QAZ327821 QKV327821 QUR327821 REN327821 ROJ327821 RYF327821 SIB327821 SRX327821 TBT327821 TLP327821 TVL327821 UFH327821 UPD327821 UYZ327821 VIV327821 VSR327821 WCN327821 WMJ327821 WWF327821 X393357 JT393357 TP393357 ADL393357 ANH393357 AXD393357 BGZ393357 BQV393357 CAR393357 CKN393357 CUJ393357 DEF393357 DOB393357 DXX393357 EHT393357 ERP393357 FBL393357 FLH393357 FVD393357 GEZ393357 GOV393357 GYR393357 HIN393357 HSJ393357 ICF393357 IMB393357 IVX393357 JFT393357 JPP393357 JZL393357 KJH393357 KTD393357 LCZ393357 LMV393357 LWR393357 MGN393357 MQJ393357 NAF393357 NKB393357 NTX393357 ODT393357 ONP393357 OXL393357 PHH393357 PRD393357 QAZ393357 QKV393357 QUR393357 REN393357 ROJ393357 RYF393357 SIB393357 SRX393357 TBT393357 TLP393357 TVL393357 UFH393357 UPD393357 UYZ393357 VIV393357 VSR393357 WCN393357 WMJ393357 WWF393357 X458893 JT458893 TP458893 ADL458893 ANH458893 AXD458893 BGZ458893 BQV458893 CAR458893 CKN458893 CUJ458893 DEF458893 DOB458893 DXX458893 EHT458893 ERP458893 FBL458893 FLH458893 FVD458893 GEZ458893 GOV458893 GYR458893 HIN458893 HSJ458893 ICF458893 IMB458893 IVX458893 JFT458893 JPP458893 JZL458893 KJH458893 KTD458893 LCZ458893 LMV458893 LWR458893 MGN458893 MQJ458893 NAF458893 NKB458893 NTX458893 ODT458893 ONP458893 OXL458893 PHH458893 PRD458893 QAZ458893 QKV458893 QUR458893 REN458893 ROJ458893 RYF458893 SIB458893 SRX458893 TBT458893 TLP458893 TVL458893 UFH458893 UPD458893 UYZ458893 VIV458893 VSR458893 WCN458893 WMJ458893 WWF458893 X524429 JT524429 TP524429 ADL524429 ANH524429 AXD524429 BGZ524429 BQV524429 CAR524429 CKN524429 CUJ524429 DEF524429 DOB524429 DXX524429 EHT524429 ERP524429 FBL524429 FLH524429 FVD524429 GEZ524429 GOV524429 GYR524429 HIN524429 HSJ524429 ICF524429 IMB524429 IVX524429 JFT524429 JPP524429 JZL524429 KJH524429 KTD524429 LCZ524429 LMV524429 LWR524429 MGN524429 MQJ524429 NAF524429 NKB524429 NTX524429 ODT524429 ONP524429 OXL524429 PHH524429 PRD524429 QAZ524429 QKV524429 QUR524429 REN524429 ROJ524429 RYF524429 SIB524429 SRX524429 TBT524429 TLP524429 TVL524429 UFH524429 UPD524429 UYZ524429 VIV524429 VSR524429 WCN524429 WMJ524429 WWF524429 X589965 JT589965 TP589965 ADL589965 ANH589965 AXD589965 BGZ589965 BQV589965 CAR589965 CKN589965 CUJ589965 DEF589965 DOB589965 DXX589965 EHT589965 ERP589965 FBL589965 FLH589965 FVD589965 GEZ589965 GOV589965 GYR589965 HIN589965 HSJ589965 ICF589965 IMB589965 IVX589965 JFT589965 JPP589965 JZL589965 KJH589965 KTD589965 LCZ589965 LMV589965 LWR589965 MGN589965 MQJ589965 NAF589965 NKB589965 NTX589965 ODT589965 ONP589965 OXL589965 PHH589965 PRD589965 QAZ589965 QKV589965 QUR589965 REN589965 ROJ589965 RYF589965 SIB589965 SRX589965 TBT589965 TLP589965 TVL589965 UFH589965 UPD589965 UYZ589965 VIV589965 VSR589965 WCN589965 WMJ589965 WWF589965 X655501 JT655501 TP655501 ADL655501 ANH655501 AXD655501 BGZ655501 BQV655501 CAR655501 CKN655501 CUJ655501 DEF655501 DOB655501 DXX655501 EHT655501 ERP655501 FBL655501 FLH655501 FVD655501 GEZ655501 GOV655501 GYR655501 HIN655501 HSJ655501 ICF655501 IMB655501 IVX655501 JFT655501 JPP655501 JZL655501 KJH655501 KTD655501 LCZ655501 LMV655501 LWR655501 MGN655501 MQJ655501 NAF655501 NKB655501 NTX655501 ODT655501 ONP655501 OXL655501 PHH655501 PRD655501 QAZ655501 QKV655501 QUR655501 REN655501 ROJ655501 RYF655501 SIB655501 SRX655501 TBT655501 TLP655501 TVL655501 UFH655501 UPD655501 UYZ655501 VIV655501 VSR655501 WCN655501 WMJ655501 WWF655501 X721037 JT721037 TP721037 ADL721037 ANH721037 AXD721037 BGZ721037 BQV721037 CAR721037 CKN721037 CUJ721037 DEF721037 DOB721037 DXX721037 EHT721037 ERP721037 FBL721037 FLH721037 FVD721037 GEZ721037 GOV721037 GYR721037 HIN721037 HSJ721037 ICF721037 IMB721037 IVX721037 JFT721037 JPP721037 JZL721037 KJH721037 KTD721037 LCZ721037 LMV721037 LWR721037 MGN721037 MQJ721037 NAF721037 NKB721037 NTX721037 ODT721037 ONP721037 OXL721037 PHH721037 PRD721037 QAZ721037 QKV721037 QUR721037 REN721037 ROJ721037 RYF721037 SIB721037 SRX721037 TBT721037 TLP721037 TVL721037 UFH721037 UPD721037 UYZ721037 VIV721037 VSR721037 WCN721037 WMJ721037 WWF721037 X786573 JT786573 TP786573 ADL786573 ANH786573 AXD786573 BGZ786573 BQV786573 CAR786573 CKN786573 CUJ786573 DEF786573 DOB786573 DXX786573 EHT786573 ERP786573 FBL786573 FLH786573 FVD786573 GEZ786573 GOV786573 GYR786573 HIN786573 HSJ786573 ICF786573 IMB786573 IVX786573 JFT786573 JPP786573 JZL786573 KJH786573 KTD786573 LCZ786573 LMV786573 LWR786573 MGN786573 MQJ786573 NAF786573 NKB786573 NTX786573 ODT786573 ONP786573 OXL786573 PHH786573 PRD786573 QAZ786573 QKV786573 QUR786573 REN786573 ROJ786573 RYF786573 SIB786573 SRX786573 TBT786573 TLP786573 TVL786573 UFH786573 UPD786573 UYZ786573 VIV786573 VSR786573 WCN786573 WMJ786573 WWF786573 X852109 JT852109 TP852109 ADL852109 ANH852109 AXD852109 BGZ852109 BQV852109 CAR852109 CKN852109 CUJ852109 DEF852109 DOB852109 DXX852109 EHT852109 ERP852109 FBL852109 FLH852109 FVD852109 GEZ852109 GOV852109 GYR852109 HIN852109 HSJ852109 ICF852109 IMB852109 IVX852109 JFT852109 JPP852109 JZL852109 KJH852109 KTD852109 LCZ852109 LMV852109 LWR852109 MGN852109 MQJ852109 NAF852109 NKB852109 NTX852109 ODT852109 ONP852109 OXL852109 PHH852109 PRD852109 QAZ852109 QKV852109 QUR852109 REN852109 ROJ852109 RYF852109 SIB852109 SRX852109 TBT852109 TLP852109 TVL852109 UFH852109 UPD852109 UYZ852109 VIV852109 VSR852109 WCN852109 WMJ852109 WWF852109 X917645 JT917645 TP917645 ADL917645 ANH917645 AXD917645 BGZ917645 BQV917645 CAR917645 CKN917645 CUJ917645 DEF917645 DOB917645 DXX917645 EHT917645 ERP917645 FBL917645 FLH917645 FVD917645 GEZ917645 GOV917645 GYR917645 HIN917645 HSJ917645 ICF917645 IMB917645 IVX917645 JFT917645 JPP917645 JZL917645 KJH917645 KTD917645 LCZ917645 LMV917645 LWR917645 MGN917645 MQJ917645 NAF917645 NKB917645 NTX917645 ODT917645 ONP917645 OXL917645 PHH917645 PRD917645 QAZ917645 QKV917645 QUR917645 REN917645 ROJ917645 RYF917645 SIB917645 SRX917645 TBT917645 TLP917645 TVL917645 UFH917645 UPD917645 UYZ917645 VIV917645 VSR917645 WCN917645 WMJ917645 WWF917645 X983181 JT983181 TP983181 ADL983181 ANH983181 AXD983181 BGZ983181 BQV983181 CAR983181 CKN983181 CUJ983181 DEF983181 DOB983181 DXX983181 EHT983181 ERP983181 FBL983181 FLH983181 FVD983181 GEZ983181 GOV983181 GYR983181 HIN983181 HSJ983181 ICF983181 IMB983181 IVX983181 JFT983181 JPP983181 JZL983181 KJH983181 KTD983181 LCZ983181 LMV983181 LWR983181 MGN983181 MQJ983181 NAF983181 NKB983181 NTX983181 ODT983181 ONP983181 OXL983181 PHH983181 PRD983181 QAZ983181 QKV983181 QUR983181 REN983181 ROJ983181 RYF983181 SIB983181 SRX983181 TBT983181 TLP983181 TVL983181 UFH983181 UPD983181 UYZ983181 VIV983181 VSR983181 WCN983181 WMJ983181 WWF983181 TKS983135:TKS983159 JV1:JW1048576 TR1:TS1048576 ADN1:ADO1048576 ANJ1:ANK1048576 AXF1:AXG1048576 BHB1:BHC1048576 BQX1:BQY1048576 CAT1:CAU1048576 CKP1:CKQ1048576 CUL1:CUM1048576 DEH1:DEI1048576 DOD1:DOE1048576 DXZ1:DYA1048576 EHV1:EHW1048576 ERR1:ERS1048576 FBN1:FBO1048576 FLJ1:FLK1048576 FVF1:FVG1048576 GFB1:GFC1048576 GOX1:GOY1048576 GYT1:GYU1048576 HIP1:HIQ1048576 HSL1:HSM1048576 ICH1:ICI1048576 IMD1:IME1048576 IVZ1:IWA1048576 JFV1:JFW1048576 JPR1:JPS1048576 JZN1:JZO1048576 KJJ1:KJK1048576 KTF1:KTG1048576 LDB1:LDC1048576 LMX1:LMY1048576 LWT1:LWU1048576 MGP1:MGQ1048576 MQL1:MQM1048576 NAH1:NAI1048576 NKD1:NKE1048576 NTZ1:NUA1048576 ODV1:ODW1048576 ONR1:ONS1048576 OXN1:OXO1048576 PHJ1:PHK1048576 PRF1:PRG1048576 QBB1:QBC1048576 QKX1:QKY1048576 QUT1:QUU1048576 REP1:REQ1048576 ROL1:ROM1048576 RYH1:RYI1048576 SID1:SIE1048576 SRZ1:SSA1048576 TBV1:TBW1048576 TLR1:TLS1048576 TVN1:TVO1048576 UFJ1:UFK1048576 UPF1:UPG1048576 UZB1:UZC1048576 VIX1:VIY1048576 VST1:VSU1048576 WCP1:WCQ1048576 WML1:WMM1048576 WWH1:WWI1048576 TUO983135:TUO983159 IW2:IW43 SS2:SS43 ACO2:ACO43 AMK2:AMK43 AWG2:AWG43 BGC2:BGC43 BPY2:BPY43 BZU2:BZU43 CJQ2:CJQ43 CTM2:CTM43 DDI2:DDI43 DNE2:DNE43 DXA2:DXA43 EGW2:EGW43 EQS2:EQS43 FAO2:FAO43 FKK2:FKK43 FUG2:FUG43 GEC2:GEC43 GNY2:GNY43 GXU2:GXU43 HHQ2:HHQ43 HRM2:HRM43 IBI2:IBI43 ILE2:ILE43 IVA2:IVA43 JEW2:JEW43 JOS2:JOS43 JYO2:JYO43 KIK2:KIK43 KSG2:KSG43 LCC2:LCC43 LLY2:LLY43 LVU2:LVU43 MFQ2:MFQ43 MPM2:MPM43 MZI2:MZI43 NJE2:NJE43 NTA2:NTA43 OCW2:OCW43 OMS2:OMS43 OWO2:OWO43 PGK2:PGK43 PQG2:PQG43 QAC2:QAC43 QJY2:QJY43 QTU2:QTU43 RDQ2:RDQ43 RNM2:RNM43 RXI2:RXI43 SHE2:SHE43 SRA2:SRA43 TAW2:TAW43 TKS2:TKS43 TUO2:TUO43 UEK2:UEK43 UOG2:UOG43 UYC2:UYC43 VHY2:VHY43 VRU2:VRU43 WBQ2:WBQ43 WLM2:WLM43 WVI2:WVI43 A65538:A65579 IW65538:IW65579 SS65538:SS65579 ACO65538:ACO65579 AMK65538:AMK65579 AWG65538:AWG65579 BGC65538:BGC65579 BPY65538:BPY65579 BZU65538:BZU65579 CJQ65538:CJQ65579 CTM65538:CTM65579 DDI65538:DDI65579 DNE65538:DNE65579 DXA65538:DXA65579 EGW65538:EGW65579 EQS65538:EQS65579 FAO65538:FAO65579 FKK65538:FKK65579 FUG65538:FUG65579 GEC65538:GEC65579 GNY65538:GNY65579 GXU65538:GXU65579 HHQ65538:HHQ65579 HRM65538:HRM65579 IBI65538:IBI65579 ILE65538:ILE65579 IVA65538:IVA65579 JEW65538:JEW65579 JOS65538:JOS65579 JYO65538:JYO65579 KIK65538:KIK65579 KSG65538:KSG65579 LCC65538:LCC65579 LLY65538:LLY65579 LVU65538:LVU65579 MFQ65538:MFQ65579 MPM65538:MPM65579 MZI65538:MZI65579 NJE65538:NJE65579 NTA65538:NTA65579 OCW65538:OCW65579 OMS65538:OMS65579 OWO65538:OWO65579 PGK65538:PGK65579 PQG65538:PQG65579 QAC65538:QAC65579 QJY65538:QJY65579 QTU65538:QTU65579 RDQ65538:RDQ65579 RNM65538:RNM65579 RXI65538:RXI65579 SHE65538:SHE65579 SRA65538:SRA65579 TAW65538:TAW65579 TKS65538:TKS65579 TUO65538:TUO65579 UEK65538:UEK65579 UOG65538:UOG65579 UYC65538:UYC65579 VHY65538:VHY65579 VRU65538:VRU65579 WBQ65538:WBQ65579 WLM65538:WLM65579 WVI65538:WVI65579 A131074:A131115 IW131074:IW131115 SS131074:SS131115 ACO131074:ACO131115 AMK131074:AMK131115 AWG131074:AWG131115 BGC131074:BGC131115 BPY131074:BPY131115 BZU131074:BZU131115 CJQ131074:CJQ131115 CTM131074:CTM131115 DDI131074:DDI131115 DNE131074:DNE131115 DXA131074:DXA131115 EGW131074:EGW131115 EQS131074:EQS131115 FAO131074:FAO131115 FKK131074:FKK131115 FUG131074:FUG131115 GEC131074:GEC131115 GNY131074:GNY131115 GXU131074:GXU131115 HHQ131074:HHQ131115 HRM131074:HRM131115 IBI131074:IBI131115 ILE131074:ILE131115 IVA131074:IVA131115 JEW131074:JEW131115 JOS131074:JOS131115 JYO131074:JYO131115 KIK131074:KIK131115 KSG131074:KSG131115 LCC131074:LCC131115 LLY131074:LLY131115 LVU131074:LVU131115 MFQ131074:MFQ131115 MPM131074:MPM131115 MZI131074:MZI131115 NJE131074:NJE131115 NTA131074:NTA131115 OCW131074:OCW131115 OMS131074:OMS131115 OWO131074:OWO131115 PGK131074:PGK131115 PQG131074:PQG131115 QAC131074:QAC131115 QJY131074:QJY131115 QTU131074:QTU131115 RDQ131074:RDQ131115 RNM131074:RNM131115 RXI131074:RXI131115 SHE131074:SHE131115 SRA131074:SRA131115 TAW131074:TAW131115 TKS131074:TKS131115 TUO131074:TUO131115 UEK131074:UEK131115 UOG131074:UOG131115 UYC131074:UYC131115 VHY131074:VHY131115 VRU131074:VRU131115 WBQ131074:WBQ131115 WLM131074:WLM131115 WVI131074:WVI131115 A196610:A196651 IW196610:IW196651 SS196610:SS196651 ACO196610:ACO196651 AMK196610:AMK196651 AWG196610:AWG196651 BGC196610:BGC196651 BPY196610:BPY196651 BZU196610:BZU196651 CJQ196610:CJQ196651 CTM196610:CTM196651 DDI196610:DDI196651 DNE196610:DNE196651 DXA196610:DXA196651 EGW196610:EGW196651 EQS196610:EQS196651 FAO196610:FAO196651 FKK196610:FKK196651 FUG196610:FUG196651 GEC196610:GEC196651 GNY196610:GNY196651 GXU196610:GXU196651 HHQ196610:HHQ196651 HRM196610:HRM196651 IBI196610:IBI196651 ILE196610:ILE196651 IVA196610:IVA196651 JEW196610:JEW196651 JOS196610:JOS196651 JYO196610:JYO196651 KIK196610:KIK196651 KSG196610:KSG196651 LCC196610:LCC196651 LLY196610:LLY196651 LVU196610:LVU196651 MFQ196610:MFQ196651 MPM196610:MPM196651 MZI196610:MZI196651 NJE196610:NJE196651 NTA196610:NTA196651 OCW196610:OCW196651 OMS196610:OMS196651 OWO196610:OWO196651 PGK196610:PGK196651 PQG196610:PQG196651 QAC196610:QAC196651 QJY196610:QJY196651 QTU196610:QTU196651 RDQ196610:RDQ196651 RNM196610:RNM196651 RXI196610:RXI196651 SHE196610:SHE196651 SRA196610:SRA196651 TAW196610:TAW196651 TKS196610:TKS196651 TUO196610:TUO196651 UEK196610:UEK196651 UOG196610:UOG196651 UYC196610:UYC196651 VHY196610:VHY196651 VRU196610:VRU196651 WBQ196610:WBQ196651 WLM196610:WLM196651 WVI196610:WVI196651 A262146:A262187 IW262146:IW262187 SS262146:SS262187 ACO262146:ACO262187 AMK262146:AMK262187 AWG262146:AWG262187 BGC262146:BGC262187 BPY262146:BPY262187 BZU262146:BZU262187 CJQ262146:CJQ262187 CTM262146:CTM262187 DDI262146:DDI262187 DNE262146:DNE262187 DXA262146:DXA262187 EGW262146:EGW262187 EQS262146:EQS262187 FAO262146:FAO262187 FKK262146:FKK262187 FUG262146:FUG262187 GEC262146:GEC262187 GNY262146:GNY262187 GXU262146:GXU262187 HHQ262146:HHQ262187 HRM262146:HRM262187 IBI262146:IBI262187 ILE262146:ILE262187 IVA262146:IVA262187 JEW262146:JEW262187 JOS262146:JOS262187 JYO262146:JYO262187 KIK262146:KIK262187 KSG262146:KSG262187 LCC262146:LCC262187 LLY262146:LLY262187 LVU262146:LVU262187 MFQ262146:MFQ262187 MPM262146:MPM262187 MZI262146:MZI262187 NJE262146:NJE262187 NTA262146:NTA262187 OCW262146:OCW262187 OMS262146:OMS262187 OWO262146:OWO262187 PGK262146:PGK262187 PQG262146:PQG262187 QAC262146:QAC262187 QJY262146:QJY262187 QTU262146:QTU262187 RDQ262146:RDQ262187 RNM262146:RNM262187 RXI262146:RXI262187 SHE262146:SHE262187 SRA262146:SRA262187 TAW262146:TAW262187 TKS262146:TKS262187 TUO262146:TUO262187 UEK262146:UEK262187 UOG262146:UOG262187 UYC262146:UYC262187 VHY262146:VHY262187 VRU262146:VRU262187 WBQ262146:WBQ262187 WLM262146:WLM262187 WVI262146:WVI262187 A327682:A327723 IW327682:IW327723 SS327682:SS327723 ACO327682:ACO327723 AMK327682:AMK327723 AWG327682:AWG327723 BGC327682:BGC327723 BPY327682:BPY327723 BZU327682:BZU327723 CJQ327682:CJQ327723 CTM327682:CTM327723 DDI327682:DDI327723 DNE327682:DNE327723 DXA327682:DXA327723 EGW327682:EGW327723 EQS327682:EQS327723 FAO327682:FAO327723 FKK327682:FKK327723 FUG327682:FUG327723 GEC327682:GEC327723 GNY327682:GNY327723 GXU327682:GXU327723 HHQ327682:HHQ327723 HRM327682:HRM327723 IBI327682:IBI327723 ILE327682:ILE327723 IVA327682:IVA327723 JEW327682:JEW327723 JOS327682:JOS327723 JYO327682:JYO327723 KIK327682:KIK327723 KSG327682:KSG327723 LCC327682:LCC327723 LLY327682:LLY327723 LVU327682:LVU327723 MFQ327682:MFQ327723 MPM327682:MPM327723 MZI327682:MZI327723 NJE327682:NJE327723 NTA327682:NTA327723 OCW327682:OCW327723 OMS327682:OMS327723 OWO327682:OWO327723 PGK327682:PGK327723 PQG327682:PQG327723 QAC327682:QAC327723 QJY327682:QJY327723 QTU327682:QTU327723 RDQ327682:RDQ327723 RNM327682:RNM327723 RXI327682:RXI327723 SHE327682:SHE327723 SRA327682:SRA327723 TAW327682:TAW327723 TKS327682:TKS327723 TUO327682:TUO327723 UEK327682:UEK327723 UOG327682:UOG327723 UYC327682:UYC327723 VHY327682:VHY327723 VRU327682:VRU327723 WBQ327682:WBQ327723 WLM327682:WLM327723 WVI327682:WVI327723 A393218:A393259 IW393218:IW393259 SS393218:SS393259 ACO393218:ACO393259 AMK393218:AMK393259 AWG393218:AWG393259 BGC393218:BGC393259 BPY393218:BPY393259 BZU393218:BZU393259 CJQ393218:CJQ393259 CTM393218:CTM393259 DDI393218:DDI393259 DNE393218:DNE393259 DXA393218:DXA393259 EGW393218:EGW393259 EQS393218:EQS393259 FAO393218:FAO393259 FKK393218:FKK393259 FUG393218:FUG393259 GEC393218:GEC393259 GNY393218:GNY393259 GXU393218:GXU393259 HHQ393218:HHQ393259 HRM393218:HRM393259 IBI393218:IBI393259 ILE393218:ILE393259 IVA393218:IVA393259 JEW393218:JEW393259 JOS393218:JOS393259 JYO393218:JYO393259 KIK393218:KIK393259 KSG393218:KSG393259 LCC393218:LCC393259 LLY393218:LLY393259 LVU393218:LVU393259 MFQ393218:MFQ393259 MPM393218:MPM393259 MZI393218:MZI393259 NJE393218:NJE393259 NTA393218:NTA393259 OCW393218:OCW393259 OMS393218:OMS393259 OWO393218:OWO393259 PGK393218:PGK393259 PQG393218:PQG393259 QAC393218:QAC393259 QJY393218:QJY393259 QTU393218:QTU393259 RDQ393218:RDQ393259 RNM393218:RNM393259 RXI393218:RXI393259 SHE393218:SHE393259 SRA393218:SRA393259 TAW393218:TAW393259 TKS393218:TKS393259 TUO393218:TUO393259 UEK393218:UEK393259 UOG393218:UOG393259 UYC393218:UYC393259 VHY393218:VHY393259 VRU393218:VRU393259 WBQ393218:WBQ393259 WLM393218:WLM393259 WVI393218:WVI393259 A458754:A458795 IW458754:IW458795 SS458754:SS458795 ACO458754:ACO458795 AMK458754:AMK458795 AWG458754:AWG458795 BGC458754:BGC458795 BPY458754:BPY458795 BZU458754:BZU458795 CJQ458754:CJQ458795 CTM458754:CTM458795 DDI458754:DDI458795 DNE458754:DNE458795 DXA458754:DXA458795 EGW458754:EGW458795 EQS458754:EQS458795 FAO458754:FAO458795 FKK458754:FKK458795 FUG458754:FUG458795 GEC458754:GEC458795 GNY458754:GNY458795 GXU458754:GXU458795 HHQ458754:HHQ458795 HRM458754:HRM458795 IBI458754:IBI458795 ILE458754:ILE458795 IVA458754:IVA458795 JEW458754:JEW458795 JOS458754:JOS458795 JYO458754:JYO458795 KIK458754:KIK458795 KSG458754:KSG458795 LCC458754:LCC458795 LLY458754:LLY458795 LVU458754:LVU458795 MFQ458754:MFQ458795 MPM458754:MPM458795 MZI458754:MZI458795 NJE458754:NJE458795 NTA458754:NTA458795 OCW458754:OCW458795 OMS458754:OMS458795 OWO458754:OWO458795 PGK458754:PGK458795 PQG458754:PQG458795 QAC458754:QAC458795 QJY458754:QJY458795 QTU458754:QTU458795 RDQ458754:RDQ458795 RNM458754:RNM458795 RXI458754:RXI458795 SHE458754:SHE458795 SRA458754:SRA458795 TAW458754:TAW458795 TKS458754:TKS458795 TUO458754:TUO458795 UEK458754:UEK458795 UOG458754:UOG458795 UYC458754:UYC458795 VHY458754:VHY458795 VRU458754:VRU458795 WBQ458754:WBQ458795 WLM458754:WLM458795 WVI458754:WVI458795 A524290:A524331 IW524290:IW524331 SS524290:SS524331 ACO524290:ACO524331 AMK524290:AMK524331 AWG524290:AWG524331 BGC524290:BGC524331 BPY524290:BPY524331 BZU524290:BZU524331 CJQ524290:CJQ524331 CTM524290:CTM524331 DDI524290:DDI524331 DNE524290:DNE524331 DXA524290:DXA524331 EGW524290:EGW524331 EQS524290:EQS524331 FAO524290:FAO524331 FKK524290:FKK524331 FUG524290:FUG524331 GEC524290:GEC524331 GNY524290:GNY524331 GXU524290:GXU524331 HHQ524290:HHQ524331 HRM524290:HRM524331 IBI524290:IBI524331 ILE524290:ILE524331 IVA524290:IVA524331 JEW524290:JEW524331 JOS524290:JOS524331 JYO524290:JYO524331 KIK524290:KIK524331 KSG524290:KSG524331 LCC524290:LCC524331 LLY524290:LLY524331 LVU524290:LVU524331 MFQ524290:MFQ524331 MPM524290:MPM524331 MZI524290:MZI524331 NJE524290:NJE524331 NTA524290:NTA524331 OCW524290:OCW524331 OMS524290:OMS524331 OWO524290:OWO524331 PGK524290:PGK524331 PQG524290:PQG524331 QAC524290:QAC524331 QJY524290:QJY524331 QTU524290:QTU524331 RDQ524290:RDQ524331 RNM524290:RNM524331 RXI524290:RXI524331 SHE524290:SHE524331 SRA524290:SRA524331 TAW524290:TAW524331 TKS524290:TKS524331 TUO524290:TUO524331 UEK524290:UEK524331 UOG524290:UOG524331 UYC524290:UYC524331 VHY524290:VHY524331 VRU524290:VRU524331 WBQ524290:WBQ524331 WLM524290:WLM524331 WVI524290:WVI524331 A589826:A589867 IW589826:IW589867 SS589826:SS589867 ACO589826:ACO589867 AMK589826:AMK589867 AWG589826:AWG589867 BGC589826:BGC589867 BPY589826:BPY589867 BZU589826:BZU589867 CJQ589826:CJQ589867 CTM589826:CTM589867 DDI589826:DDI589867 DNE589826:DNE589867 DXA589826:DXA589867 EGW589826:EGW589867 EQS589826:EQS589867 FAO589826:FAO589867 FKK589826:FKK589867 FUG589826:FUG589867 GEC589826:GEC589867 GNY589826:GNY589867 GXU589826:GXU589867 HHQ589826:HHQ589867 HRM589826:HRM589867 IBI589826:IBI589867 ILE589826:ILE589867 IVA589826:IVA589867 JEW589826:JEW589867 JOS589826:JOS589867 JYO589826:JYO589867 KIK589826:KIK589867 KSG589826:KSG589867 LCC589826:LCC589867 LLY589826:LLY589867 LVU589826:LVU589867 MFQ589826:MFQ589867 MPM589826:MPM589867 MZI589826:MZI589867 NJE589826:NJE589867 NTA589826:NTA589867 OCW589826:OCW589867 OMS589826:OMS589867 OWO589826:OWO589867 PGK589826:PGK589867 PQG589826:PQG589867 QAC589826:QAC589867 QJY589826:QJY589867 QTU589826:QTU589867 RDQ589826:RDQ589867 RNM589826:RNM589867 RXI589826:RXI589867 SHE589826:SHE589867 SRA589826:SRA589867 TAW589826:TAW589867 TKS589826:TKS589867 TUO589826:TUO589867 UEK589826:UEK589867 UOG589826:UOG589867 UYC589826:UYC589867 VHY589826:VHY589867 VRU589826:VRU589867 WBQ589826:WBQ589867 WLM589826:WLM589867 WVI589826:WVI589867 A655362:A655403 IW655362:IW655403 SS655362:SS655403 ACO655362:ACO655403 AMK655362:AMK655403 AWG655362:AWG655403 BGC655362:BGC655403 BPY655362:BPY655403 BZU655362:BZU655403 CJQ655362:CJQ655403 CTM655362:CTM655403 DDI655362:DDI655403 DNE655362:DNE655403 DXA655362:DXA655403 EGW655362:EGW655403 EQS655362:EQS655403 FAO655362:FAO655403 FKK655362:FKK655403 FUG655362:FUG655403 GEC655362:GEC655403 GNY655362:GNY655403 GXU655362:GXU655403 HHQ655362:HHQ655403 HRM655362:HRM655403 IBI655362:IBI655403 ILE655362:ILE655403 IVA655362:IVA655403 JEW655362:JEW655403 JOS655362:JOS655403 JYO655362:JYO655403 KIK655362:KIK655403 KSG655362:KSG655403 LCC655362:LCC655403 LLY655362:LLY655403 LVU655362:LVU655403 MFQ655362:MFQ655403 MPM655362:MPM655403 MZI655362:MZI655403 NJE655362:NJE655403 NTA655362:NTA655403 OCW655362:OCW655403 OMS655362:OMS655403 OWO655362:OWO655403 PGK655362:PGK655403 PQG655362:PQG655403 QAC655362:QAC655403 QJY655362:QJY655403 QTU655362:QTU655403 RDQ655362:RDQ655403 RNM655362:RNM655403 RXI655362:RXI655403 SHE655362:SHE655403 SRA655362:SRA655403 TAW655362:TAW655403 TKS655362:TKS655403 TUO655362:TUO655403 UEK655362:UEK655403 UOG655362:UOG655403 UYC655362:UYC655403 VHY655362:VHY655403 VRU655362:VRU655403 WBQ655362:WBQ655403 WLM655362:WLM655403 WVI655362:WVI655403 A720898:A720939 IW720898:IW720939 SS720898:SS720939 ACO720898:ACO720939 AMK720898:AMK720939 AWG720898:AWG720939 BGC720898:BGC720939 BPY720898:BPY720939 BZU720898:BZU720939 CJQ720898:CJQ720939 CTM720898:CTM720939 DDI720898:DDI720939 DNE720898:DNE720939 DXA720898:DXA720939 EGW720898:EGW720939 EQS720898:EQS720939 FAO720898:FAO720939 FKK720898:FKK720939 FUG720898:FUG720939 GEC720898:GEC720939 GNY720898:GNY720939 GXU720898:GXU720939 HHQ720898:HHQ720939 HRM720898:HRM720939 IBI720898:IBI720939 ILE720898:ILE720939 IVA720898:IVA720939 JEW720898:JEW720939 JOS720898:JOS720939 JYO720898:JYO720939 KIK720898:KIK720939 KSG720898:KSG720939 LCC720898:LCC720939 LLY720898:LLY720939 LVU720898:LVU720939 MFQ720898:MFQ720939 MPM720898:MPM720939 MZI720898:MZI720939 NJE720898:NJE720939 NTA720898:NTA720939 OCW720898:OCW720939 OMS720898:OMS720939 OWO720898:OWO720939 PGK720898:PGK720939 PQG720898:PQG720939 QAC720898:QAC720939 QJY720898:QJY720939 QTU720898:QTU720939 RDQ720898:RDQ720939 RNM720898:RNM720939 RXI720898:RXI720939 SHE720898:SHE720939 SRA720898:SRA720939 TAW720898:TAW720939 TKS720898:TKS720939 TUO720898:TUO720939 UEK720898:UEK720939 UOG720898:UOG720939 UYC720898:UYC720939 VHY720898:VHY720939 VRU720898:VRU720939 WBQ720898:WBQ720939 WLM720898:WLM720939 WVI720898:WVI720939 A786434:A786475 IW786434:IW786475 SS786434:SS786475 ACO786434:ACO786475 AMK786434:AMK786475 AWG786434:AWG786475 BGC786434:BGC786475 BPY786434:BPY786475 BZU786434:BZU786475 CJQ786434:CJQ786475 CTM786434:CTM786475 DDI786434:DDI786475 DNE786434:DNE786475 DXA786434:DXA786475 EGW786434:EGW786475 EQS786434:EQS786475 FAO786434:FAO786475 FKK786434:FKK786475 FUG786434:FUG786475 GEC786434:GEC786475 GNY786434:GNY786475 GXU786434:GXU786475 HHQ786434:HHQ786475 HRM786434:HRM786475 IBI786434:IBI786475 ILE786434:ILE786475 IVA786434:IVA786475 JEW786434:JEW786475 JOS786434:JOS786475 JYO786434:JYO786475 KIK786434:KIK786475 KSG786434:KSG786475 LCC786434:LCC786475 LLY786434:LLY786475 LVU786434:LVU786475 MFQ786434:MFQ786475 MPM786434:MPM786475 MZI786434:MZI786475 NJE786434:NJE786475 NTA786434:NTA786475 OCW786434:OCW786475 OMS786434:OMS786475 OWO786434:OWO786475 PGK786434:PGK786475 PQG786434:PQG786475 QAC786434:QAC786475 QJY786434:QJY786475 QTU786434:QTU786475 RDQ786434:RDQ786475 RNM786434:RNM786475 RXI786434:RXI786475 SHE786434:SHE786475 SRA786434:SRA786475 TAW786434:TAW786475 TKS786434:TKS786475 TUO786434:TUO786475 UEK786434:UEK786475 UOG786434:UOG786475 UYC786434:UYC786475 VHY786434:VHY786475 VRU786434:VRU786475 WBQ786434:WBQ786475 WLM786434:WLM786475 WVI786434:WVI786475 A851970:A852011 IW851970:IW852011 SS851970:SS852011 ACO851970:ACO852011 AMK851970:AMK852011 AWG851970:AWG852011 BGC851970:BGC852011 BPY851970:BPY852011 BZU851970:BZU852011 CJQ851970:CJQ852011 CTM851970:CTM852011 DDI851970:DDI852011 DNE851970:DNE852011 DXA851970:DXA852011 EGW851970:EGW852011 EQS851970:EQS852011 FAO851970:FAO852011 FKK851970:FKK852011 FUG851970:FUG852011 GEC851970:GEC852011 GNY851970:GNY852011 GXU851970:GXU852011 HHQ851970:HHQ852011 HRM851970:HRM852011 IBI851970:IBI852011 ILE851970:ILE852011 IVA851970:IVA852011 JEW851970:JEW852011 JOS851970:JOS852011 JYO851970:JYO852011 KIK851970:KIK852011 KSG851970:KSG852011 LCC851970:LCC852011 LLY851970:LLY852011 LVU851970:LVU852011 MFQ851970:MFQ852011 MPM851970:MPM852011 MZI851970:MZI852011 NJE851970:NJE852011 NTA851970:NTA852011 OCW851970:OCW852011 OMS851970:OMS852011 OWO851970:OWO852011 PGK851970:PGK852011 PQG851970:PQG852011 QAC851970:QAC852011 QJY851970:QJY852011 QTU851970:QTU852011 RDQ851970:RDQ852011 RNM851970:RNM852011 RXI851970:RXI852011 SHE851970:SHE852011 SRA851970:SRA852011 TAW851970:TAW852011 TKS851970:TKS852011 TUO851970:TUO852011 UEK851970:UEK852011 UOG851970:UOG852011 UYC851970:UYC852011 VHY851970:VHY852011 VRU851970:VRU852011 WBQ851970:WBQ852011 WLM851970:WLM852011 WVI851970:WVI852011 A917506:A917547 IW917506:IW917547 SS917506:SS917547 ACO917506:ACO917547 AMK917506:AMK917547 AWG917506:AWG917547 BGC917506:BGC917547 BPY917506:BPY917547 BZU917506:BZU917547 CJQ917506:CJQ917547 CTM917506:CTM917547 DDI917506:DDI917547 DNE917506:DNE917547 DXA917506:DXA917547 EGW917506:EGW917547 EQS917506:EQS917547 FAO917506:FAO917547 FKK917506:FKK917547 FUG917506:FUG917547 GEC917506:GEC917547 GNY917506:GNY917547 GXU917506:GXU917547 HHQ917506:HHQ917547 HRM917506:HRM917547 IBI917506:IBI917547 ILE917506:ILE917547 IVA917506:IVA917547 JEW917506:JEW917547 JOS917506:JOS917547 JYO917506:JYO917547 KIK917506:KIK917547 KSG917506:KSG917547 LCC917506:LCC917547 LLY917506:LLY917547 LVU917506:LVU917547 MFQ917506:MFQ917547 MPM917506:MPM917547 MZI917506:MZI917547 NJE917506:NJE917547 NTA917506:NTA917547 OCW917506:OCW917547 OMS917506:OMS917547 OWO917506:OWO917547 PGK917506:PGK917547 PQG917506:PQG917547 QAC917506:QAC917547 QJY917506:QJY917547 QTU917506:QTU917547 RDQ917506:RDQ917547 RNM917506:RNM917547 RXI917506:RXI917547 SHE917506:SHE917547 SRA917506:SRA917547 TAW917506:TAW917547 TKS917506:TKS917547 TUO917506:TUO917547 UEK917506:UEK917547 UOG917506:UOG917547 UYC917506:UYC917547 VHY917506:VHY917547 VRU917506:VRU917547 WBQ917506:WBQ917547 WLM917506:WLM917547 WVI917506:WVI917547 A983042:A983083 IW983042:IW983083 SS983042:SS983083 ACO983042:ACO983083 AMK983042:AMK983083 AWG983042:AWG983083 BGC983042:BGC983083 BPY983042:BPY983083 BZU983042:BZU983083 CJQ983042:CJQ983083 CTM983042:CTM983083 DDI983042:DDI983083 DNE983042:DNE983083 DXA983042:DXA983083 EGW983042:EGW983083 EQS983042:EQS983083 FAO983042:FAO983083 FKK983042:FKK983083 FUG983042:FUG983083 GEC983042:GEC983083 GNY983042:GNY983083 GXU983042:GXU983083 HHQ983042:HHQ983083 HRM983042:HRM983083 IBI983042:IBI983083 ILE983042:ILE983083 IVA983042:IVA983083 JEW983042:JEW983083 JOS983042:JOS983083 JYO983042:JYO983083 KIK983042:KIK983083 KSG983042:KSG983083 LCC983042:LCC983083 LLY983042:LLY983083 LVU983042:LVU983083 MFQ983042:MFQ983083 MPM983042:MPM983083 MZI983042:MZI983083 NJE983042:NJE983083 NTA983042:NTA983083 OCW983042:OCW983083 OMS983042:OMS983083 OWO983042:OWO983083 PGK983042:PGK983083 PQG983042:PQG983083 QAC983042:QAC983083 QJY983042:QJY983083 QTU983042:QTU983083 RDQ983042:RDQ983083 RNM983042:RNM983083 RXI983042:RXI983083 SHE983042:SHE983083 SRA983042:SRA983083 TAW983042:TAW983083 TKS983042:TKS983083 TUO983042:TUO983083 UEK983042:UEK983083 UOG983042:UOG983083 UYC983042:UYC983083 VHY983042:VHY983083 VRU983042:VRU983083 WBQ983042:WBQ983083 WLM983042:WLM983083 WVI983042:WVI983083 UEK983135:UEK983159 IX46:IY46 ST46:SU46 ACP46:ACQ46 AML46:AMM46 AWH46:AWI46 BGD46:BGE46 BPZ46:BQA46 BZV46:BZW46 CJR46:CJS46 CTN46:CTO46 DDJ46:DDK46 DNF46:DNG46 DXB46:DXC46 EGX46:EGY46 EQT46:EQU46 FAP46:FAQ46 FKL46:FKM46 FUH46:FUI46 GED46:GEE46 GNZ46:GOA46 GXV46:GXW46 HHR46:HHS46 HRN46:HRO46 IBJ46:IBK46 ILF46:ILG46 IVB46:IVC46 JEX46:JEY46 JOT46:JOU46 JYP46:JYQ46 KIL46:KIM46 KSH46:KSI46 LCD46:LCE46 LLZ46:LMA46 LVV46:LVW46 MFR46:MFS46 MPN46:MPO46 MZJ46:MZK46 NJF46:NJG46 NTB46:NTC46 OCX46:OCY46 OMT46:OMU46 OWP46:OWQ46 PGL46:PGM46 PQH46:PQI46 QAD46:QAE46 QJZ46:QKA46 QTV46:QTW46 RDR46:RDS46 RNN46:RNO46 RXJ46:RXK46 SHF46:SHG46 SRB46:SRC46 TAX46:TAY46 TKT46:TKU46 TUP46:TUQ46 UEL46:UEM46 UOH46:UOI46 UYD46:UYE46 VHZ46:VIA46 VRV46:VRW46 WBR46:WBS46 WLN46:WLO46 WVJ46:WVK46 B65582:C65582 IX65582:IY65582 ST65582:SU65582 ACP65582:ACQ65582 AML65582:AMM65582 AWH65582:AWI65582 BGD65582:BGE65582 BPZ65582:BQA65582 BZV65582:BZW65582 CJR65582:CJS65582 CTN65582:CTO65582 DDJ65582:DDK65582 DNF65582:DNG65582 DXB65582:DXC65582 EGX65582:EGY65582 EQT65582:EQU65582 FAP65582:FAQ65582 FKL65582:FKM65582 FUH65582:FUI65582 GED65582:GEE65582 GNZ65582:GOA65582 GXV65582:GXW65582 HHR65582:HHS65582 HRN65582:HRO65582 IBJ65582:IBK65582 ILF65582:ILG65582 IVB65582:IVC65582 JEX65582:JEY65582 JOT65582:JOU65582 JYP65582:JYQ65582 KIL65582:KIM65582 KSH65582:KSI65582 LCD65582:LCE65582 LLZ65582:LMA65582 LVV65582:LVW65582 MFR65582:MFS65582 MPN65582:MPO65582 MZJ65582:MZK65582 NJF65582:NJG65582 NTB65582:NTC65582 OCX65582:OCY65582 OMT65582:OMU65582 OWP65582:OWQ65582 PGL65582:PGM65582 PQH65582:PQI65582 QAD65582:QAE65582 QJZ65582:QKA65582 QTV65582:QTW65582 RDR65582:RDS65582 RNN65582:RNO65582 RXJ65582:RXK65582 SHF65582:SHG65582 SRB65582:SRC65582 TAX65582:TAY65582 TKT65582:TKU65582 TUP65582:TUQ65582 UEL65582:UEM65582 UOH65582:UOI65582 UYD65582:UYE65582 VHZ65582:VIA65582 VRV65582:VRW65582 WBR65582:WBS65582 WLN65582:WLO65582 WVJ65582:WVK65582 B131118:C131118 IX131118:IY131118 ST131118:SU131118 ACP131118:ACQ131118 AML131118:AMM131118 AWH131118:AWI131118 BGD131118:BGE131118 BPZ131118:BQA131118 BZV131118:BZW131118 CJR131118:CJS131118 CTN131118:CTO131118 DDJ131118:DDK131118 DNF131118:DNG131118 DXB131118:DXC131118 EGX131118:EGY131118 EQT131118:EQU131118 FAP131118:FAQ131118 FKL131118:FKM131118 FUH131118:FUI131118 GED131118:GEE131118 GNZ131118:GOA131118 GXV131118:GXW131118 HHR131118:HHS131118 HRN131118:HRO131118 IBJ131118:IBK131118 ILF131118:ILG131118 IVB131118:IVC131118 JEX131118:JEY131118 JOT131118:JOU131118 JYP131118:JYQ131118 KIL131118:KIM131118 KSH131118:KSI131118 LCD131118:LCE131118 LLZ131118:LMA131118 LVV131118:LVW131118 MFR131118:MFS131118 MPN131118:MPO131118 MZJ131118:MZK131118 NJF131118:NJG131118 NTB131118:NTC131118 OCX131118:OCY131118 OMT131118:OMU131118 OWP131118:OWQ131118 PGL131118:PGM131118 PQH131118:PQI131118 QAD131118:QAE131118 QJZ131118:QKA131118 QTV131118:QTW131118 RDR131118:RDS131118 RNN131118:RNO131118 RXJ131118:RXK131118 SHF131118:SHG131118 SRB131118:SRC131118 TAX131118:TAY131118 TKT131118:TKU131118 TUP131118:TUQ131118 UEL131118:UEM131118 UOH131118:UOI131118 UYD131118:UYE131118 VHZ131118:VIA131118 VRV131118:VRW131118 WBR131118:WBS131118 WLN131118:WLO131118 WVJ131118:WVK131118 B196654:C196654 IX196654:IY196654 ST196654:SU196654 ACP196654:ACQ196654 AML196654:AMM196654 AWH196654:AWI196654 BGD196654:BGE196654 BPZ196654:BQA196654 BZV196654:BZW196654 CJR196654:CJS196654 CTN196654:CTO196654 DDJ196654:DDK196654 DNF196654:DNG196654 DXB196654:DXC196654 EGX196654:EGY196654 EQT196654:EQU196654 FAP196654:FAQ196654 FKL196654:FKM196654 FUH196654:FUI196654 GED196654:GEE196654 GNZ196654:GOA196654 GXV196654:GXW196654 HHR196654:HHS196654 HRN196654:HRO196654 IBJ196654:IBK196654 ILF196654:ILG196654 IVB196654:IVC196654 JEX196654:JEY196654 JOT196654:JOU196654 JYP196654:JYQ196654 KIL196654:KIM196654 KSH196654:KSI196654 LCD196654:LCE196654 LLZ196654:LMA196654 LVV196654:LVW196654 MFR196654:MFS196654 MPN196654:MPO196654 MZJ196654:MZK196654 NJF196654:NJG196654 NTB196654:NTC196654 OCX196654:OCY196654 OMT196654:OMU196654 OWP196654:OWQ196654 PGL196654:PGM196654 PQH196654:PQI196654 QAD196654:QAE196654 QJZ196654:QKA196654 QTV196654:QTW196654 RDR196654:RDS196654 RNN196654:RNO196654 RXJ196654:RXK196654 SHF196654:SHG196654 SRB196654:SRC196654 TAX196654:TAY196654 TKT196654:TKU196654 TUP196654:TUQ196654 UEL196654:UEM196654 UOH196654:UOI196654 UYD196654:UYE196654 VHZ196654:VIA196654 VRV196654:VRW196654 WBR196654:WBS196654 WLN196654:WLO196654 WVJ196654:WVK196654 B262190:C262190 IX262190:IY262190 ST262190:SU262190 ACP262190:ACQ262190 AML262190:AMM262190 AWH262190:AWI262190 BGD262190:BGE262190 BPZ262190:BQA262190 BZV262190:BZW262190 CJR262190:CJS262190 CTN262190:CTO262190 DDJ262190:DDK262190 DNF262190:DNG262190 DXB262190:DXC262190 EGX262190:EGY262190 EQT262190:EQU262190 FAP262190:FAQ262190 FKL262190:FKM262190 FUH262190:FUI262190 GED262190:GEE262190 GNZ262190:GOA262190 GXV262190:GXW262190 HHR262190:HHS262190 HRN262190:HRO262190 IBJ262190:IBK262190 ILF262190:ILG262190 IVB262190:IVC262190 JEX262190:JEY262190 JOT262190:JOU262190 JYP262190:JYQ262190 KIL262190:KIM262190 KSH262190:KSI262190 LCD262190:LCE262190 LLZ262190:LMA262190 LVV262190:LVW262190 MFR262190:MFS262190 MPN262190:MPO262190 MZJ262190:MZK262190 NJF262190:NJG262190 NTB262190:NTC262190 OCX262190:OCY262190 OMT262190:OMU262190 OWP262190:OWQ262190 PGL262190:PGM262190 PQH262190:PQI262190 QAD262190:QAE262190 QJZ262190:QKA262190 QTV262190:QTW262190 RDR262190:RDS262190 RNN262190:RNO262190 RXJ262190:RXK262190 SHF262190:SHG262190 SRB262190:SRC262190 TAX262190:TAY262190 TKT262190:TKU262190 TUP262190:TUQ262190 UEL262190:UEM262190 UOH262190:UOI262190 UYD262190:UYE262190 VHZ262190:VIA262190 VRV262190:VRW262190 WBR262190:WBS262190 WLN262190:WLO262190 WVJ262190:WVK262190 B327726:C327726 IX327726:IY327726 ST327726:SU327726 ACP327726:ACQ327726 AML327726:AMM327726 AWH327726:AWI327726 BGD327726:BGE327726 BPZ327726:BQA327726 BZV327726:BZW327726 CJR327726:CJS327726 CTN327726:CTO327726 DDJ327726:DDK327726 DNF327726:DNG327726 DXB327726:DXC327726 EGX327726:EGY327726 EQT327726:EQU327726 FAP327726:FAQ327726 FKL327726:FKM327726 FUH327726:FUI327726 GED327726:GEE327726 GNZ327726:GOA327726 GXV327726:GXW327726 HHR327726:HHS327726 HRN327726:HRO327726 IBJ327726:IBK327726 ILF327726:ILG327726 IVB327726:IVC327726 JEX327726:JEY327726 JOT327726:JOU327726 JYP327726:JYQ327726 KIL327726:KIM327726 KSH327726:KSI327726 LCD327726:LCE327726 LLZ327726:LMA327726 LVV327726:LVW327726 MFR327726:MFS327726 MPN327726:MPO327726 MZJ327726:MZK327726 NJF327726:NJG327726 NTB327726:NTC327726 OCX327726:OCY327726 OMT327726:OMU327726 OWP327726:OWQ327726 PGL327726:PGM327726 PQH327726:PQI327726 QAD327726:QAE327726 QJZ327726:QKA327726 QTV327726:QTW327726 RDR327726:RDS327726 RNN327726:RNO327726 RXJ327726:RXK327726 SHF327726:SHG327726 SRB327726:SRC327726 TAX327726:TAY327726 TKT327726:TKU327726 TUP327726:TUQ327726 UEL327726:UEM327726 UOH327726:UOI327726 UYD327726:UYE327726 VHZ327726:VIA327726 VRV327726:VRW327726 WBR327726:WBS327726 WLN327726:WLO327726 WVJ327726:WVK327726 B393262:C393262 IX393262:IY393262 ST393262:SU393262 ACP393262:ACQ393262 AML393262:AMM393262 AWH393262:AWI393262 BGD393262:BGE393262 BPZ393262:BQA393262 BZV393262:BZW393262 CJR393262:CJS393262 CTN393262:CTO393262 DDJ393262:DDK393262 DNF393262:DNG393262 DXB393262:DXC393262 EGX393262:EGY393262 EQT393262:EQU393262 FAP393262:FAQ393262 FKL393262:FKM393262 FUH393262:FUI393262 GED393262:GEE393262 GNZ393262:GOA393262 GXV393262:GXW393262 HHR393262:HHS393262 HRN393262:HRO393262 IBJ393262:IBK393262 ILF393262:ILG393262 IVB393262:IVC393262 JEX393262:JEY393262 JOT393262:JOU393262 JYP393262:JYQ393262 KIL393262:KIM393262 KSH393262:KSI393262 LCD393262:LCE393262 LLZ393262:LMA393262 LVV393262:LVW393262 MFR393262:MFS393262 MPN393262:MPO393262 MZJ393262:MZK393262 NJF393262:NJG393262 NTB393262:NTC393262 OCX393262:OCY393262 OMT393262:OMU393262 OWP393262:OWQ393262 PGL393262:PGM393262 PQH393262:PQI393262 QAD393262:QAE393262 QJZ393262:QKA393262 QTV393262:QTW393262 RDR393262:RDS393262 RNN393262:RNO393262 RXJ393262:RXK393262 SHF393262:SHG393262 SRB393262:SRC393262 TAX393262:TAY393262 TKT393262:TKU393262 TUP393262:TUQ393262 UEL393262:UEM393262 UOH393262:UOI393262 UYD393262:UYE393262 VHZ393262:VIA393262 VRV393262:VRW393262 WBR393262:WBS393262 WLN393262:WLO393262 WVJ393262:WVK393262 B458798:C458798 IX458798:IY458798 ST458798:SU458798 ACP458798:ACQ458798 AML458798:AMM458798 AWH458798:AWI458798 BGD458798:BGE458798 BPZ458798:BQA458798 BZV458798:BZW458798 CJR458798:CJS458798 CTN458798:CTO458798 DDJ458798:DDK458798 DNF458798:DNG458798 DXB458798:DXC458798 EGX458798:EGY458798 EQT458798:EQU458798 FAP458798:FAQ458798 FKL458798:FKM458798 FUH458798:FUI458798 GED458798:GEE458798 GNZ458798:GOA458798 GXV458798:GXW458798 HHR458798:HHS458798 HRN458798:HRO458798 IBJ458798:IBK458798 ILF458798:ILG458798 IVB458798:IVC458798 JEX458798:JEY458798 JOT458798:JOU458798 JYP458798:JYQ458798 KIL458798:KIM458798 KSH458798:KSI458798 LCD458798:LCE458798 LLZ458798:LMA458798 LVV458798:LVW458798 MFR458798:MFS458798 MPN458798:MPO458798 MZJ458798:MZK458798 NJF458798:NJG458798 NTB458798:NTC458798 OCX458798:OCY458798 OMT458798:OMU458798 OWP458798:OWQ458798 PGL458798:PGM458798 PQH458798:PQI458798 QAD458798:QAE458798 QJZ458798:QKA458798 QTV458798:QTW458798 RDR458798:RDS458798 RNN458798:RNO458798 RXJ458798:RXK458798 SHF458798:SHG458798 SRB458798:SRC458798 TAX458798:TAY458798 TKT458798:TKU458798 TUP458798:TUQ458798 UEL458798:UEM458798 UOH458798:UOI458798 UYD458798:UYE458798 VHZ458798:VIA458798 VRV458798:VRW458798 WBR458798:WBS458798 WLN458798:WLO458798 WVJ458798:WVK458798 B524334:C524334 IX524334:IY524334 ST524334:SU524334 ACP524334:ACQ524334 AML524334:AMM524334 AWH524334:AWI524334 BGD524334:BGE524334 BPZ524334:BQA524334 BZV524334:BZW524334 CJR524334:CJS524334 CTN524334:CTO524334 DDJ524334:DDK524334 DNF524334:DNG524334 DXB524334:DXC524334 EGX524334:EGY524334 EQT524334:EQU524334 FAP524334:FAQ524334 FKL524334:FKM524334 FUH524334:FUI524334 GED524334:GEE524334 GNZ524334:GOA524334 GXV524334:GXW524334 HHR524334:HHS524334 HRN524334:HRO524334 IBJ524334:IBK524334 ILF524334:ILG524334 IVB524334:IVC524334 JEX524334:JEY524334 JOT524334:JOU524334 JYP524334:JYQ524334 KIL524334:KIM524334 KSH524334:KSI524334 LCD524334:LCE524334 LLZ524334:LMA524334 LVV524334:LVW524334 MFR524334:MFS524334 MPN524334:MPO524334 MZJ524334:MZK524334 NJF524334:NJG524334 NTB524334:NTC524334 OCX524334:OCY524334 OMT524334:OMU524334 OWP524334:OWQ524334 PGL524334:PGM524334 PQH524334:PQI524334 QAD524334:QAE524334 QJZ524334:QKA524334 QTV524334:QTW524334 RDR524334:RDS524334 RNN524334:RNO524334 RXJ524334:RXK524334 SHF524334:SHG524334 SRB524334:SRC524334 TAX524334:TAY524334 TKT524334:TKU524334 TUP524334:TUQ524334 UEL524334:UEM524334 UOH524334:UOI524334 UYD524334:UYE524334 VHZ524334:VIA524334 VRV524334:VRW524334 WBR524334:WBS524334 WLN524334:WLO524334 WVJ524334:WVK524334 B589870:C589870 IX589870:IY589870 ST589870:SU589870 ACP589870:ACQ589870 AML589870:AMM589870 AWH589870:AWI589870 BGD589870:BGE589870 BPZ589870:BQA589870 BZV589870:BZW589870 CJR589870:CJS589870 CTN589870:CTO589870 DDJ589870:DDK589870 DNF589870:DNG589870 DXB589870:DXC589870 EGX589870:EGY589870 EQT589870:EQU589870 FAP589870:FAQ589870 FKL589870:FKM589870 FUH589870:FUI589870 GED589870:GEE589870 GNZ589870:GOA589870 GXV589870:GXW589870 HHR589870:HHS589870 HRN589870:HRO589870 IBJ589870:IBK589870 ILF589870:ILG589870 IVB589870:IVC589870 JEX589870:JEY589870 JOT589870:JOU589870 JYP589870:JYQ589870 KIL589870:KIM589870 KSH589870:KSI589870 LCD589870:LCE589870 LLZ589870:LMA589870 LVV589870:LVW589870 MFR589870:MFS589870 MPN589870:MPO589870 MZJ589870:MZK589870 NJF589870:NJG589870 NTB589870:NTC589870 OCX589870:OCY589870 OMT589870:OMU589870 OWP589870:OWQ589870 PGL589870:PGM589870 PQH589870:PQI589870 QAD589870:QAE589870 QJZ589870:QKA589870 QTV589870:QTW589870 RDR589870:RDS589870 RNN589870:RNO589870 RXJ589870:RXK589870 SHF589870:SHG589870 SRB589870:SRC589870 TAX589870:TAY589870 TKT589870:TKU589870 TUP589870:TUQ589870 UEL589870:UEM589870 UOH589870:UOI589870 UYD589870:UYE589870 VHZ589870:VIA589870 VRV589870:VRW589870 WBR589870:WBS589870 WLN589870:WLO589870 WVJ589870:WVK589870 B655406:C655406 IX655406:IY655406 ST655406:SU655406 ACP655406:ACQ655406 AML655406:AMM655406 AWH655406:AWI655406 BGD655406:BGE655406 BPZ655406:BQA655406 BZV655406:BZW655406 CJR655406:CJS655406 CTN655406:CTO655406 DDJ655406:DDK655406 DNF655406:DNG655406 DXB655406:DXC655406 EGX655406:EGY655406 EQT655406:EQU655406 FAP655406:FAQ655406 FKL655406:FKM655406 FUH655406:FUI655406 GED655406:GEE655406 GNZ655406:GOA655406 GXV655406:GXW655406 HHR655406:HHS655406 HRN655406:HRO655406 IBJ655406:IBK655406 ILF655406:ILG655406 IVB655406:IVC655406 JEX655406:JEY655406 JOT655406:JOU655406 JYP655406:JYQ655406 KIL655406:KIM655406 KSH655406:KSI655406 LCD655406:LCE655406 LLZ655406:LMA655406 LVV655406:LVW655406 MFR655406:MFS655406 MPN655406:MPO655406 MZJ655406:MZK655406 NJF655406:NJG655406 NTB655406:NTC655406 OCX655406:OCY655406 OMT655406:OMU655406 OWP655406:OWQ655406 PGL655406:PGM655406 PQH655406:PQI655406 QAD655406:QAE655406 QJZ655406:QKA655406 QTV655406:QTW655406 RDR655406:RDS655406 RNN655406:RNO655406 RXJ655406:RXK655406 SHF655406:SHG655406 SRB655406:SRC655406 TAX655406:TAY655406 TKT655406:TKU655406 TUP655406:TUQ655406 UEL655406:UEM655406 UOH655406:UOI655406 UYD655406:UYE655406 VHZ655406:VIA655406 VRV655406:VRW655406 WBR655406:WBS655406 WLN655406:WLO655406 WVJ655406:WVK655406 B720942:C720942 IX720942:IY720942 ST720942:SU720942 ACP720942:ACQ720942 AML720942:AMM720942 AWH720942:AWI720942 BGD720942:BGE720942 BPZ720942:BQA720942 BZV720942:BZW720942 CJR720942:CJS720942 CTN720942:CTO720942 DDJ720942:DDK720942 DNF720942:DNG720942 DXB720942:DXC720942 EGX720942:EGY720942 EQT720942:EQU720942 FAP720942:FAQ720942 FKL720942:FKM720942 FUH720942:FUI720942 GED720942:GEE720942 GNZ720942:GOA720942 GXV720942:GXW720942 HHR720942:HHS720942 HRN720942:HRO720942 IBJ720942:IBK720942 ILF720942:ILG720942 IVB720942:IVC720942 JEX720942:JEY720942 JOT720942:JOU720942 JYP720942:JYQ720942 KIL720942:KIM720942 KSH720942:KSI720942 LCD720942:LCE720942 LLZ720942:LMA720942 LVV720942:LVW720942 MFR720942:MFS720942 MPN720942:MPO720942 MZJ720942:MZK720942 NJF720942:NJG720942 NTB720942:NTC720942 OCX720942:OCY720942 OMT720942:OMU720942 OWP720942:OWQ720942 PGL720942:PGM720942 PQH720942:PQI720942 QAD720942:QAE720942 QJZ720942:QKA720942 QTV720942:QTW720942 RDR720942:RDS720942 RNN720942:RNO720942 RXJ720942:RXK720942 SHF720942:SHG720942 SRB720942:SRC720942 TAX720942:TAY720942 TKT720942:TKU720942 TUP720942:TUQ720942 UEL720942:UEM720942 UOH720942:UOI720942 UYD720942:UYE720942 VHZ720942:VIA720942 VRV720942:VRW720942 WBR720942:WBS720942 WLN720942:WLO720942 WVJ720942:WVK720942 B786478:C786478 IX786478:IY786478 ST786478:SU786478 ACP786478:ACQ786478 AML786478:AMM786478 AWH786478:AWI786478 BGD786478:BGE786478 BPZ786478:BQA786478 BZV786478:BZW786478 CJR786478:CJS786478 CTN786478:CTO786478 DDJ786478:DDK786478 DNF786478:DNG786478 DXB786478:DXC786478 EGX786478:EGY786478 EQT786478:EQU786478 FAP786478:FAQ786478 FKL786478:FKM786478 FUH786478:FUI786478 GED786478:GEE786478 GNZ786478:GOA786478 GXV786478:GXW786478 HHR786478:HHS786478 HRN786478:HRO786478 IBJ786478:IBK786478 ILF786478:ILG786478 IVB786478:IVC786478 JEX786478:JEY786478 JOT786478:JOU786478 JYP786478:JYQ786478 KIL786478:KIM786478 KSH786478:KSI786478 LCD786478:LCE786478 LLZ786478:LMA786478 LVV786478:LVW786478 MFR786478:MFS786478 MPN786478:MPO786478 MZJ786478:MZK786478 NJF786478:NJG786478 NTB786478:NTC786478 OCX786478:OCY786478 OMT786478:OMU786478 OWP786478:OWQ786478 PGL786478:PGM786478 PQH786478:PQI786478 QAD786478:QAE786478 QJZ786478:QKA786478 QTV786478:QTW786478 RDR786478:RDS786478 RNN786478:RNO786478 RXJ786478:RXK786478 SHF786478:SHG786478 SRB786478:SRC786478 TAX786478:TAY786478 TKT786478:TKU786478 TUP786478:TUQ786478 UEL786478:UEM786478 UOH786478:UOI786478 UYD786478:UYE786478 VHZ786478:VIA786478 VRV786478:VRW786478 WBR786478:WBS786478 WLN786478:WLO786478 WVJ786478:WVK786478 B852014:C852014 IX852014:IY852014 ST852014:SU852014 ACP852014:ACQ852014 AML852014:AMM852014 AWH852014:AWI852014 BGD852014:BGE852014 BPZ852014:BQA852014 BZV852014:BZW852014 CJR852014:CJS852014 CTN852014:CTO852014 DDJ852014:DDK852014 DNF852014:DNG852014 DXB852014:DXC852014 EGX852014:EGY852014 EQT852014:EQU852014 FAP852014:FAQ852014 FKL852014:FKM852014 FUH852014:FUI852014 GED852014:GEE852014 GNZ852014:GOA852014 GXV852014:GXW852014 HHR852014:HHS852014 HRN852014:HRO852014 IBJ852014:IBK852014 ILF852014:ILG852014 IVB852014:IVC852014 JEX852014:JEY852014 JOT852014:JOU852014 JYP852014:JYQ852014 KIL852014:KIM852014 KSH852014:KSI852014 LCD852014:LCE852014 LLZ852014:LMA852014 LVV852014:LVW852014 MFR852014:MFS852014 MPN852014:MPO852014 MZJ852014:MZK852014 NJF852014:NJG852014 NTB852014:NTC852014 OCX852014:OCY852014 OMT852014:OMU852014 OWP852014:OWQ852014 PGL852014:PGM852014 PQH852014:PQI852014 QAD852014:QAE852014 QJZ852014:QKA852014 QTV852014:QTW852014 RDR852014:RDS852014 RNN852014:RNO852014 RXJ852014:RXK852014 SHF852014:SHG852014 SRB852014:SRC852014 TAX852014:TAY852014 TKT852014:TKU852014 TUP852014:TUQ852014 UEL852014:UEM852014 UOH852014:UOI852014 UYD852014:UYE852014 VHZ852014:VIA852014 VRV852014:VRW852014 WBR852014:WBS852014 WLN852014:WLO852014 WVJ852014:WVK852014 B917550:C917550 IX917550:IY917550 ST917550:SU917550 ACP917550:ACQ917550 AML917550:AMM917550 AWH917550:AWI917550 BGD917550:BGE917550 BPZ917550:BQA917550 BZV917550:BZW917550 CJR917550:CJS917550 CTN917550:CTO917550 DDJ917550:DDK917550 DNF917550:DNG917550 DXB917550:DXC917550 EGX917550:EGY917550 EQT917550:EQU917550 FAP917550:FAQ917550 FKL917550:FKM917550 FUH917550:FUI917550 GED917550:GEE917550 GNZ917550:GOA917550 GXV917550:GXW917550 HHR917550:HHS917550 HRN917550:HRO917550 IBJ917550:IBK917550 ILF917550:ILG917550 IVB917550:IVC917550 JEX917550:JEY917550 JOT917550:JOU917550 JYP917550:JYQ917550 KIL917550:KIM917550 KSH917550:KSI917550 LCD917550:LCE917550 LLZ917550:LMA917550 LVV917550:LVW917550 MFR917550:MFS917550 MPN917550:MPO917550 MZJ917550:MZK917550 NJF917550:NJG917550 NTB917550:NTC917550 OCX917550:OCY917550 OMT917550:OMU917550 OWP917550:OWQ917550 PGL917550:PGM917550 PQH917550:PQI917550 QAD917550:QAE917550 QJZ917550:QKA917550 QTV917550:QTW917550 RDR917550:RDS917550 RNN917550:RNO917550 RXJ917550:RXK917550 SHF917550:SHG917550 SRB917550:SRC917550 TAX917550:TAY917550 TKT917550:TKU917550 TUP917550:TUQ917550 UEL917550:UEM917550 UOH917550:UOI917550 UYD917550:UYE917550 VHZ917550:VIA917550 VRV917550:VRW917550 WBR917550:WBS917550 WLN917550:WLO917550 WVJ917550:WVK917550 B983086:C983086 IX983086:IY983086 ST983086:SU983086 ACP983086:ACQ983086 AML983086:AMM983086 AWH983086:AWI983086 BGD983086:BGE983086 BPZ983086:BQA983086 BZV983086:BZW983086 CJR983086:CJS983086 CTN983086:CTO983086 DDJ983086:DDK983086 DNF983086:DNG983086 DXB983086:DXC983086 EGX983086:EGY983086 EQT983086:EQU983086 FAP983086:FAQ983086 FKL983086:FKM983086 FUH983086:FUI983086 GED983086:GEE983086 GNZ983086:GOA983086 GXV983086:GXW983086 HHR983086:HHS983086 HRN983086:HRO983086 IBJ983086:IBK983086 ILF983086:ILG983086 IVB983086:IVC983086 JEX983086:JEY983086 JOT983086:JOU983086 JYP983086:JYQ983086 KIL983086:KIM983086 KSH983086:KSI983086 LCD983086:LCE983086 LLZ983086:LMA983086 LVV983086:LVW983086 MFR983086:MFS983086 MPN983086:MPO983086 MZJ983086:MZK983086 NJF983086:NJG983086 NTB983086:NTC983086 OCX983086:OCY983086 OMT983086:OMU983086 OWP983086:OWQ983086 PGL983086:PGM983086 PQH983086:PQI983086 QAD983086:QAE983086 QJZ983086:QKA983086 QTV983086:QTW983086 RDR983086:RDS983086 RNN983086:RNO983086 RXJ983086:RXK983086 SHF983086:SHG983086 SRB983086:SRC983086 TAX983086:TAY983086 TKT983086:TKU983086 TUP983086:TUQ983086 UEL983086:UEM983086 UOH983086:UOI983086 UYD983086:UYE983086 VHZ983086:VIA983086 VRV983086:VRW983086 WBR983086:WBS983086 WLN983086:WLO983086 WVJ983086:WVK983086 UOG983135:UOG983159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UYC983135:UYC983159 JE45:JE47 TA45:TA47 ACW45:ACW47 AMS45:AMS47 AWO45:AWO47 BGK45:BGK47 BQG45:BQG47 CAC45:CAC47 CJY45:CJY47 CTU45:CTU47 DDQ45:DDQ47 DNM45:DNM47 DXI45:DXI47 EHE45:EHE47 ERA45:ERA47 FAW45:FAW47 FKS45:FKS47 FUO45:FUO47 GEK45:GEK47 GOG45:GOG47 GYC45:GYC47 HHY45:HHY47 HRU45:HRU47 IBQ45:IBQ47 ILM45:ILM47 IVI45:IVI47 JFE45:JFE47 JPA45:JPA47 JYW45:JYW47 KIS45:KIS47 KSO45:KSO47 LCK45:LCK47 LMG45:LMG47 LWC45:LWC47 MFY45:MFY47 MPU45:MPU47 MZQ45:MZQ47 NJM45:NJM47 NTI45:NTI47 ODE45:ODE47 ONA45:ONA47 OWW45:OWW47 PGS45:PGS47 PQO45:PQO47 QAK45:QAK47 QKG45:QKG47 QUC45:QUC47 RDY45:RDY47 RNU45:RNU47 RXQ45:RXQ47 SHM45:SHM47 SRI45:SRI47 TBE45:TBE47 TLA45:TLA47 TUW45:TUW47 UES45:UES47 UOO45:UOO47 UYK45:UYK47 VIG45:VIG47 VSC45:VSC47 WBY45:WBY47 WLU45:WLU47 WVQ45:WVQ47 I65581:I65583 JE65581:JE65583 TA65581:TA65583 ACW65581:ACW65583 AMS65581:AMS65583 AWO65581:AWO65583 BGK65581:BGK65583 BQG65581:BQG65583 CAC65581:CAC65583 CJY65581:CJY65583 CTU65581:CTU65583 DDQ65581:DDQ65583 DNM65581:DNM65583 DXI65581:DXI65583 EHE65581:EHE65583 ERA65581:ERA65583 FAW65581:FAW65583 FKS65581:FKS65583 FUO65581:FUO65583 GEK65581:GEK65583 GOG65581:GOG65583 GYC65581:GYC65583 HHY65581:HHY65583 HRU65581:HRU65583 IBQ65581:IBQ65583 ILM65581:ILM65583 IVI65581:IVI65583 JFE65581:JFE65583 JPA65581:JPA65583 JYW65581:JYW65583 KIS65581:KIS65583 KSO65581:KSO65583 LCK65581:LCK65583 LMG65581:LMG65583 LWC65581:LWC65583 MFY65581:MFY65583 MPU65581:MPU65583 MZQ65581:MZQ65583 NJM65581:NJM65583 NTI65581:NTI65583 ODE65581:ODE65583 ONA65581:ONA65583 OWW65581:OWW65583 PGS65581:PGS65583 PQO65581:PQO65583 QAK65581:QAK65583 QKG65581:QKG65583 QUC65581:QUC65583 RDY65581:RDY65583 RNU65581:RNU65583 RXQ65581:RXQ65583 SHM65581:SHM65583 SRI65581:SRI65583 TBE65581:TBE65583 TLA65581:TLA65583 TUW65581:TUW65583 UES65581:UES65583 UOO65581:UOO65583 UYK65581:UYK65583 VIG65581:VIG65583 VSC65581:VSC65583 WBY65581:WBY65583 WLU65581:WLU65583 WVQ65581:WVQ65583 I131117:I131119 JE131117:JE131119 TA131117:TA131119 ACW131117:ACW131119 AMS131117:AMS131119 AWO131117:AWO131119 BGK131117:BGK131119 BQG131117:BQG131119 CAC131117:CAC131119 CJY131117:CJY131119 CTU131117:CTU131119 DDQ131117:DDQ131119 DNM131117:DNM131119 DXI131117:DXI131119 EHE131117:EHE131119 ERA131117:ERA131119 FAW131117:FAW131119 FKS131117:FKS131119 FUO131117:FUO131119 GEK131117:GEK131119 GOG131117:GOG131119 GYC131117:GYC131119 HHY131117:HHY131119 HRU131117:HRU131119 IBQ131117:IBQ131119 ILM131117:ILM131119 IVI131117:IVI131119 JFE131117:JFE131119 JPA131117:JPA131119 JYW131117:JYW131119 KIS131117:KIS131119 KSO131117:KSO131119 LCK131117:LCK131119 LMG131117:LMG131119 LWC131117:LWC131119 MFY131117:MFY131119 MPU131117:MPU131119 MZQ131117:MZQ131119 NJM131117:NJM131119 NTI131117:NTI131119 ODE131117:ODE131119 ONA131117:ONA131119 OWW131117:OWW131119 PGS131117:PGS131119 PQO131117:PQO131119 QAK131117:QAK131119 QKG131117:QKG131119 QUC131117:QUC131119 RDY131117:RDY131119 RNU131117:RNU131119 RXQ131117:RXQ131119 SHM131117:SHM131119 SRI131117:SRI131119 TBE131117:TBE131119 TLA131117:TLA131119 TUW131117:TUW131119 UES131117:UES131119 UOO131117:UOO131119 UYK131117:UYK131119 VIG131117:VIG131119 VSC131117:VSC131119 WBY131117:WBY131119 WLU131117:WLU131119 WVQ131117:WVQ131119 I196653:I196655 JE196653:JE196655 TA196653:TA196655 ACW196653:ACW196655 AMS196653:AMS196655 AWO196653:AWO196655 BGK196653:BGK196655 BQG196653:BQG196655 CAC196653:CAC196655 CJY196653:CJY196655 CTU196653:CTU196655 DDQ196653:DDQ196655 DNM196653:DNM196655 DXI196653:DXI196655 EHE196653:EHE196655 ERA196653:ERA196655 FAW196653:FAW196655 FKS196653:FKS196655 FUO196653:FUO196655 GEK196653:GEK196655 GOG196653:GOG196655 GYC196653:GYC196655 HHY196653:HHY196655 HRU196653:HRU196655 IBQ196653:IBQ196655 ILM196653:ILM196655 IVI196653:IVI196655 JFE196653:JFE196655 JPA196653:JPA196655 JYW196653:JYW196655 KIS196653:KIS196655 KSO196653:KSO196655 LCK196653:LCK196655 LMG196653:LMG196655 LWC196653:LWC196655 MFY196653:MFY196655 MPU196653:MPU196655 MZQ196653:MZQ196655 NJM196653:NJM196655 NTI196653:NTI196655 ODE196653:ODE196655 ONA196653:ONA196655 OWW196653:OWW196655 PGS196653:PGS196655 PQO196653:PQO196655 QAK196653:QAK196655 QKG196653:QKG196655 QUC196653:QUC196655 RDY196653:RDY196655 RNU196653:RNU196655 RXQ196653:RXQ196655 SHM196653:SHM196655 SRI196653:SRI196655 TBE196653:TBE196655 TLA196653:TLA196655 TUW196653:TUW196655 UES196653:UES196655 UOO196653:UOO196655 UYK196653:UYK196655 VIG196653:VIG196655 VSC196653:VSC196655 WBY196653:WBY196655 WLU196653:WLU196655 WVQ196653:WVQ196655 I262189:I262191 JE262189:JE262191 TA262189:TA262191 ACW262189:ACW262191 AMS262189:AMS262191 AWO262189:AWO262191 BGK262189:BGK262191 BQG262189:BQG262191 CAC262189:CAC262191 CJY262189:CJY262191 CTU262189:CTU262191 DDQ262189:DDQ262191 DNM262189:DNM262191 DXI262189:DXI262191 EHE262189:EHE262191 ERA262189:ERA262191 FAW262189:FAW262191 FKS262189:FKS262191 FUO262189:FUO262191 GEK262189:GEK262191 GOG262189:GOG262191 GYC262189:GYC262191 HHY262189:HHY262191 HRU262189:HRU262191 IBQ262189:IBQ262191 ILM262189:ILM262191 IVI262189:IVI262191 JFE262189:JFE262191 JPA262189:JPA262191 JYW262189:JYW262191 KIS262189:KIS262191 KSO262189:KSO262191 LCK262189:LCK262191 LMG262189:LMG262191 LWC262189:LWC262191 MFY262189:MFY262191 MPU262189:MPU262191 MZQ262189:MZQ262191 NJM262189:NJM262191 NTI262189:NTI262191 ODE262189:ODE262191 ONA262189:ONA262191 OWW262189:OWW262191 PGS262189:PGS262191 PQO262189:PQO262191 QAK262189:QAK262191 QKG262189:QKG262191 QUC262189:QUC262191 RDY262189:RDY262191 RNU262189:RNU262191 RXQ262189:RXQ262191 SHM262189:SHM262191 SRI262189:SRI262191 TBE262189:TBE262191 TLA262189:TLA262191 TUW262189:TUW262191 UES262189:UES262191 UOO262189:UOO262191 UYK262189:UYK262191 VIG262189:VIG262191 VSC262189:VSC262191 WBY262189:WBY262191 WLU262189:WLU262191 WVQ262189:WVQ262191 I327725:I327727 JE327725:JE327727 TA327725:TA327727 ACW327725:ACW327727 AMS327725:AMS327727 AWO327725:AWO327727 BGK327725:BGK327727 BQG327725:BQG327727 CAC327725:CAC327727 CJY327725:CJY327727 CTU327725:CTU327727 DDQ327725:DDQ327727 DNM327725:DNM327727 DXI327725:DXI327727 EHE327725:EHE327727 ERA327725:ERA327727 FAW327725:FAW327727 FKS327725:FKS327727 FUO327725:FUO327727 GEK327725:GEK327727 GOG327725:GOG327727 GYC327725:GYC327727 HHY327725:HHY327727 HRU327725:HRU327727 IBQ327725:IBQ327727 ILM327725:ILM327727 IVI327725:IVI327727 JFE327725:JFE327727 JPA327725:JPA327727 JYW327725:JYW327727 KIS327725:KIS327727 KSO327725:KSO327727 LCK327725:LCK327727 LMG327725:LMG327727 LWC327725:LWC327727 MFY327725:MFY327727 MPU327725:MPU327727 MZQ327725:MZQ327727 NJM327725:NJM327727 NTI327725:NTI327727 ODE327725:ODE327727 ONA327725:ONA327727 OWW327725:OWW327727 PGS327725:PGS327727 PQO327725:PQO327727 QAK327725:QAK327727 QKG327725:QKG327727 QUC327725:QUC327727 RDY327725:RDY327727 RNU327725:RNU327727 RXQ327725:RXQ327727 SHM327725:SHM327727 SRI327725:SRI327727 TBE327725:TBE327727 TLA327725:TLA327727 TUW327725:TUW327727 UES327725:UES327727 UOO327725:UOO327727 UYK327725:UYK327727 VIG327725:VIG327727 VSC327725:VSC327727 WBY327725:WBY327727 WLU327725:WLU327727 WVQ327725:WVQ327727 I393261:I393263 JE393261:JE393263 TA393261:TA393263 ACW393261:ACW393263 AMS393261:AMS393263 AWO393261:AWO393263 BGK393261:BGK393263 BQG393261:BQG393263 CAC393261:CAC393263 CJY393261:CJY393263 CTU393261:CTU393263 DDQ393261:DDQ393263 DNM393261:DNM393263 DXI393261:DXI393263 EHE393261:EHE393263 ERA393261:ERA393263 FAW393261:FAW393263 FKS393261:FKS393263 FUO393261:FUO393263 GEK393261:GEK393263 GOG393261:GOG393263 GYC393261:GYC393263 HHY393261:HHY393263 HRU393261:HRU393263 IBQ393261:IBQ393263 ILM393261:ILM393263 IVI393261:IVI393263 JFE393261:JFE393263 JPA393261:JPA393263 JYW393261:JYW393263 KIS393261:KIS393263 KSO393261:KSO393263 LCK393261:LCK393263 LMG393261:LMG393263 LWC393261:LWC393263 MFY393261:MFY393263 MPU393261:MPU393263 MZQ393261:MZQ393263 NJM393261:NJM393263 NTI393261:NTI393263 ODE393261:ODE393263 ONA393261:ONA393263 OWW393261:OWW393263 PGS393261:PGS393263 PQO393261:PQO393263 QAK393261:QAK393263 QKG393261:QKG393263 QUC393261:QUC393263 RDY393261:RDY393263 RNU393261:RNU393263 RXQ393261:RXQ393263 SHM393261:SHM393263 SRI393261:SRI393263 TBE393261:TBE393263 TLA393261:TLA393263 TUW393261:TUW393263 UES393261:UES393263 UOO393261:UOO393263 UYK393261:UYK393263 VIG393261:VIG393263 VSC393261:VSC393263 WBY393261:WBY393263 WLU393261:WLU393263 WVQ393261:WVQ393263 I458797:I458799 JE458797:JE458799 TA458797:TA458799 ACW458797:ACW458799 AMS458797:AMS458799 AWO458797:AWO458799 BGK458797:BGK458799 BQG458797:BQG458799 CAC458797:CAC458799 CJY458797:CJY458799 CTU458797:CTU458799 DDQ458797:DDQ458799 DNM458797:DNM458799 DXI458797:DXI458799 EHE458797:EHE458799 ERA458797:ERA458799 FAW458797:FAW458799 FKS458797:FKS458799 FUO458797:FUO458799 GEK458797:GEK458799 GOG458797:GOG458799 GYC458797:GYC458799 HHY458797:HHY458799 HRU458797:HRU458799 IBQ458797:IBQ458799 ILM458797:ILM458799 IVI458797:IVI458799 JFE458797:JFE458799 JPA458797:JPA458799 JYW458797:JYW458799 KIS458797:KIS458799 KSO458797:KSO458799 LCK458797:LCK458799 LMG458797:LMG458799 LWC458797:LWC458799 MFY458797:MFY458799 MPU458797:MPU458799 MZQ458797:MZQ458799 NJM458797:NJM458799 NTI458797:NTI458799 ODE458797:ODE458799 ONA458797:ONA458799 OWW458797:OWW458799 PGS458797:PGS458799 PQO458797:PQO458799 QAK458797:QAK458799 QKG458797:QKG458799 QUC458797:QUC458799 RDY458797:RDY458799 RNU458797:RNU458799 RXQ458797:RXQ458799 SHM458797:SHM458799 SRI458797:SRI458799 TBE458797:TBE458799 TLA458797:TLA458799 TUW458797:TUW458799 UES458797:UES458799 UOO458797:UOO458799 UYK458797:UYK458799 VIG458797:VIG458799 VSC458797:VSC458799 WBY458797:WBY458799 WLU458797:WLU458799 WVQ458797:WVQ458799 I524333:I524335 JE524333:JE524335 TA524333:TA524335 ACW524333:ACW524335 AMS524333:AMS524335 AWO524333:AWO524335 BGK524333:BGK524335 BQG524333:BQG524335 CAC524333:CAC524335 CJY524333:CJY524335 CTU524333:CTU524335 DDQ524333:DDQ524335 DNM524333:DNM524335 DXI524333:DXI524335 EHE524333:EHE524335 ERA524333:ERA524335 FAW524333:FAW524335 FKS524333:FKS524335 FUO524333:FUO524335 GEK524333:GEK524335 GOG524333:GOG524335 GYC524333:GYC524335 HHY524333:HHY524335 HRU524333:HRU524335 IBQ524333:IBQ524335 ILM524333:ILM524335 IVI524333:IVI524335 JFE524333:JFE524335 JPA524333:JPA524335 JYW524333:JYW524335 KIS524333:KIS524335 KSO524333:KSO524335 LCK524333:LCK524335 LMG524333:LMG524335 LWC524333:LWC524335 MFY524333:MFY524335 MPU524333:MPU524335 MZQ524333:MZQ524335 NJM524333:NJM524335 NTI524333:NTI524335 ODE524333:ODE524335 ONA524333:ONA524335 OWW524333:OWW524335 PGS524333:PGS524335 PQO524333:PQO524335 QAK524333:QAK524335 QKG524333:QKG524335 QUC524333:QUC524335 RDY524333:RDY524335 RNU524333:RNU524335 RXQ524333:RXQ524335 SHM524333:SHM524335 SRI524333:SRI524335 TBE524333:TBE524335 TLA524333:TLA524335 TUW524333:TUW524335 UES524333:UES524335 UOO524333:UOO524335 UYK524333:UYK524335 VIG524333:VIG524335 VSC524333:VSC524335 WBY524333:WBY524335 WLU524333:WLU524335 WVQ524333:WVQ524335 I589869:I589871 JE589869:JE589871 TA589869:TA589871 ACW589869:ACW589871 AMS589869:AMS589871 AWO589869:AWO589871 BGK589869:BGK589871 BQG589869:BQG589871 CAC589869:CAC589871 CJY589869:CJY589871 CTU589869:CTU589871 DDQ589869:DDQ589871 DNM589869:DNM589871 DXI589869:DXI589871 EHE589869:EHE589871 ERA589869:ERA589871 FAW589869:FAW589871 FKS589869:FKS589871 FUO589869:FUO589871 GEK589869:GEK589871 GOG589869:GOG589871 GYC589869:GYC589871 HHY589869:HHY589871 HRU589869:HRU589871 IBQ589869:IBQ589871 ILM589869:ILM589871 IVI589869:IVI589871 JFE589869:JFE589871 JPA589869:JPA589871 JYW589869:JYW589871 KIS589869:KIS589871 KSO589869:KSO589871 LCK589869:LCK589871 LMG589869:LMG589871 LWC589869:LWC589871 MFY589869:MFY589871 MPU589869:MPU589871 MZQ589869:MZQ589871 NJM589869:NJM589871 NTI589869:NTI589871 ODE589869:ODE589871 ONA589869:ONA589871 OWW589869:OWW589871 PGS589869:PGS589871 PQO589869:PQO589871 QAK589869:QAK589871 QKG589869:QKG589871 QUC589869:QUC589871 RDY589869:RDY589871 RNU589869:RNU589871 RXQ589869:RXQ589871 SHM589869:SHM589871 SRI589869:SRI589871 TBE589869:TBE589871 TLA589869:TLA589871 TUW589869:TUW589871 UES589869:UES589871 UOO589869:UOO589871 UYK589869:UYK589871 VIG589869:VIG589871 VSC589869:VSC589871 WBY589869:WBY589871 WLU589869:WLU589871 WVQ589869:WVQ589871 I655405:I655407 JE655405:JE655407 TA655405:TA655407 ACW655405:ACW655407 AMS655405:AMS655407 AWO655405:AWO655407 BGK655405:BGK655407 BQG655405:BQG655407 CAC655405:CAC655407 CJY655405:CJY655407 CTU655405:CTU655407 DDQ655405:DDQ655407 DNM655405:DNM655407 DXI655405:DXI655407 EHE655405:EHE655407 ERA655405:ERA655407 FAW655405:FAW655407 FKS655405:FKS655407 FUO655405:FUO655407 GEK655405:GEK655407 GOG655405:GOG655407 GYC655405:GYC655407 HHY655405:HHY655407 HRU655405:HRU655407 IBQ655405:IBQ655407 ILM655405:ILM655407 IVI655405:IVI655407 JFE655405:JFE655407 JPA655405:JPA655407 JYW655405:JYW655407 KIS655405:KIS655407 KSO655405:KSO655407 LCK655405:LCK655407 LMG655405:LMG655407 LWC655405:LWC655407 MFY655405:MFY655407 MPU655405:MPU655407 MZQ655405:MZQ655407 NJM655405:NJM655407 NTI655405:NTI655407 ODE655405:ODE655407 ONA655405:ONA655407 OWW655405:OWW655407 PGS655405:PGS655407 PQO655405:PQO655407 QAK655405:QAK655407 QKG655405:QKG655407 QUC655405:QUC655407 RDY655405:RDY655407 RNU655405:RNU655407 RXQ655405:RXQ655407 SHM655405:SHM655407 SRI655405:SRI655407 TBE655405:TBE655407 TLA655405:TLA655407 TUW655405:TUW655407 UES655405:UES655407 UOO655405:UOO655407 UYK655405:UYK655407 VIG655405:VIG655407 VSC655405:VSC655407 WBY655405:WBY655407 WLU655405:WLU655407 WVQ655405:WVQ655407 I720941:I720943 JE720941:JE720943 TA720941:TA720943 ACW720941:ACW720943 AMS720941:AMS720943 AWO720941:AWO720943 BGK720941:BGK720943 BQG720941:BQG720943 CAC720941:CAC720943 CJY720941:CJY720943 CTU720941:CTU720943 DDQ720941:DDQ720943 DNM720941:DNM720943 DXI720941:DXI720943 EHE720941:EHE720943 ERA720941:ERA720943 FAW720941:FAW720943 FKS720941:FKS720943 FUO720941:FUO720943 GEK720941:GEK720943 GOG720941:GOG720943 GYC720941:GYC720943 HHY720941:HHY720943 HRU720941:HRU720943 IBQ720941:IBQ720943 ILM720941:ILM720943 IVI720941:IVI720943 JFE720941:JFE720943 JPA720941:JPA720943 JYW720941:JYW720943 KIS720941:KIS720943 KSO720941:KSO720943 LCK720941:LCK720943 LMG720941:LMG720943 LWC720941:LWC720943 MFY720941:MFY720943 MPU720941:MPU720943 MZQ720941:MZQ720943 NJM720941:NJM720943 NTI720941:NTI720943 ODE720941:ODE720943 ONA720941:ONA720943 OWW720941:OWW720943 PGS720941:PGS720943 PQO720941:PQO720943 QAK720941:QAK720943 QKG720941:QKG720943 QUC720941:QUC720943 RDY720941:RDY720943 RNU720941:RNU720943 RXQ720941:RXQ720943 SHM720941:SHM720943 SRI720941:SRI720943 TBE720941:TBE720943 TLA720941:TLA720943 TUW720941:TUW720943 UES720941:UES720943 UOO720941:UOO720943 UYK720941:UYK720943 VIG720941:VIG720943 VSC720941:VSC720943 WBY720941:WBY720943 WLU720941:WLU720943 WVQ720941:WVQ720943 I786477:I786479 JE786477:JE786479 TA786477:TA786479 ACW786477:ACW786479 AMS786477:AMS786479 AWO786477:AWO786479 BGK786477:BGK786479 BQG786477:BQG786479 CAC786477:CAC786479 CJY786477:CJY786479 CTU786477:CTU786479 DDQ786477:DDQ786479 DNM786477:DNM786479 DXI786477:DXI786479 EHE786477:EHE786479 ERA786477:ERA786479 FAW786477:FAW786479 FKS786477:FKS786479 FUO786477:FUO786479 GEK786477:GEK786479 GOG786477:GOG786479 GYC786477:GYC786479 HHY786477:HHY786479 HRU786477:HRU786479 IBQ786477:IBQ786479 ILM786477:ILM786479 IVI786477:IVI786479 JFE786477:JFE786479 JPA786477:JPA786479 JYW786477:JYW786479 KIS786477:KIS786479 KSO786477:KSO786479 LCK786477:LCK786479 LMG786477:LMG786479 LWC786477:LWC786479 MFY786477:MFY786479 MPU786477:MPU786479 MZQ786477:MZQ786479 NJM786477:NJM786479 NTI786477:NTI786479 ODE786477:ODE786479 ONA786477:ONA786479 OWW786477:OWW786479 PGS786477:PGS786479 PQO786477:PQO786479 QAK786477:QAK786479 QKG786477:QKG786479 QUC786477:QUC786479 RDY786477:RDY786479 RNU786477:RNU786479 RXQ786477:RXQ786479 SHM786477:SHM786479 SRI786477:SRI786479 TBE786477:TBE786479 TLA786477:TLA786479 TUW786477:TUW786479 UES786477:UES786479 UOO786477:UOO786479 UYK786477:UYK786479 VIG786477:VIG786479 VSC786477:VSC786479 WBY786477:WBY786479 WLU786477:WLU786479 WVQ786477:WVQ786479 I852013:I852015 JE852013:JE852015 TA852013:TA852015 ACW852013:ACW852015 AMS852013:AMS852015 AWO852013:AWO852015 BGK852013:BGK852015 BQG852013:BQG852015 CAC852013:CAC852015 CJY852013:CJY852015 CTU852013:CTU852015 DDQ852013:DDQ852015 DNM852013:DNM852015 DXI852013:DXI852015 EHE852013:EHE852015 ERA852013:ERA852015 FAW852013:FAW852015 FKS852013:FKS852015 FUO852013:FUO852015 GEK852013:GEK852015 GOG852013:GOG852015 GYC852013:GYC852015 HHY852013:HHY852015 HRU852013:HRU852015 IBQ852013:IBQ852015 ILM852013:ILM852015 IVI852013:IVI852015 JFE852013:JFE852015 JPA852013:JPA852015 JYW852013:JYW852015 KIS852013:KIS852015 KSO852013:KSO852015 LCK852013:LCK852015 LMG852013:LMG852015 LWC852013:LWC852015 MFY852013:MFY852015 MPU852013:MPU852015 MZQ852013:MZQ852015 NJM852013:NJM852015 NTI852013:NTI852015 ODE852013:ODE852015 ONA852013:ONA852015 OWW852013:OWW852015 PGS852013:PGS852015 PQO852013:PQO852015 QAK852013:QAK852015 QKG852013:QKG852015 QUC852013:QUC852015 RDY852013:RDY852015 RNU852013:RNU852015 RXQ852013:RXQ852015 SHM852013:SHM852015 SRI852013:SRI852015 TBE852013:TBE852015 TLA852013:TLA852015 TUW852013:TUW852015 UES852013:UES852015 UOO852013:UOO852015 UYK852013:UYK852015 VIG852013:VIG852015 VSC852013:VSC852015 WBY852013:WBY852015 WLU852013:WLU852015 WVQ852013:WVQ852015 I917549:I917551 JE917549:JE917551 TA917549:TA917551 ACW917549:ACW917551 AMS917549:AMS917551 AWO917549:AWO917551 BGK917549:BGK917551 BQG917549:BQG917551 CAC917549:CAC917551 CJY917549:CJY917551 CTU917549:CTU917551 DDQ917549:DDQ917551 DNM917549:DNM917551 DXI917549:DXI917551 EHE917549:EHE917551 ERA917549:ERA917551 FAW917549:FAW917551 FKS917549:FKS917551 FUO917549:FUO917551 GEK917549:GEK917551 GOG917549:GOG917551 GYC917549:GYC917551 HHY917549:HHY917551 HRU917549:HRU917551 IBQ917549:IBQ917551 ILM917549:ILM917551 IVI917549:IVI917551 JFE917549:JFE917551 JPA917549:JPA917551 JYW917549:JYW917551 KIS917549:KIS917551 KSO917549:KSO917551 LCK917549:LCK917551 LMG917549:LMG917551 LWC917549:LWC917551 MFY917549:MFY917551 MPU917549:MPU917551 MZQ917549:MZQ917551 NJM917549:NJM917551 NTI917549:NTI917551 ODE917549:ODE917551 ONA917549:ONA917551 OWW917549:OWW917551 PGS917549:PGS917551 PQO917549:PQO917551 QAK917549:QAK917551 QKG917549:QKG917551 QUC917549:QUC917551 RDY917549:RDY917551 RNU917549:RNU917551 RXQ917549:RXQ917551 SHM917549:SHM917551 SRI917549:SRI917551 TBE917549:TBE917551 TLA917549:TLA917551 TUW917549:TUW917551 UES917549:UES917551 UOO917549:UOO917551 UYK917549:UYK917551 VIG917549:VIG917551 VSC917549:VSC917551 WBY917549:WBY917551 WLU917549:WLU917551 WVQ917549:WVQ917551 I983085:I983087 JE983085:JE983087 TA983085:TA983087 ACW983085:ACW983087 AMS983085:AMS983087 AWO983085:AWO983087 BGK983085:BGK983087 BQG983085:BQG983087 CAC983085:CAC983087 CJY983085:CJY983087 CTU983085:CTU983087 DDQ983085:DDQ983087 DNM983085:DNM983087 DXI983085:DXI983087 EHE983085:EHE983087 ERA983085:ERA983087 FAW983085:FAW983087 FKS983085:FKS983087 FUO983085:FUO983087 GEK983085:GEK983087 GOG983085:GOG983087 GYC983085:GYC983087 HHY983085:HHY983087 HRU983085:HRU983087 IBQ983085:IBQ983087 ILM983085:ILM983087 IVI983085:IVI983087 JFE983085:JFE983087 JPA983085:JPA983087 JYW983085:JYW983087 KIS983085:KIS983087 KSO983085:KSO983087 LCK983085:LCK983087 LMG983085:LMG983087 LWC983085:LWC983087 MFY983085:MFY983087 MPU983085:MPU983087 MZQ983085:MZQ983087 NJM983085:NJM983087 NTI983085:NTI983087 ODE983085:ODE983087 ONA983085:ONA983087 OWW983085:OWW983087 PGS983085:PGS983087 PQO983085:PQO983087 QAK983085:QAK983087 QKG983085:QKG983087 QUC983085:QUC983087 RDY983085:RDY983087 RNU983085:RNU983087 RXQ983085:RXQ983087 SHM983085:SHM983087 SRI983085:SRI983087 TBE983085:TBE983087 TLA983085:TLA983087 TUW983085:TUW983087 UES983085:UES983087 UOO983085:UOO983087 UYK983085:UYK983087 VIG983085:VIG983087 VSC983085:VSC983087 WBY983085:WBY983087 WLU983085:WLU983087 WVQ983085:WVQ983087 VHY983135:VHY983159 JE166 TA166 ACW166 AMS166 AWO166 BGK166 BQG166 CAC166 CJY166 CTU166 DDQ166 DNM166 DXI166 EHE166 ERA166 FAW166 FKS166 FUO166 GEK166 GOG166 GYC166 HHY166 HRU166 IBQ166 ILM166 IVI166 JFE166 JPA166 JYW166 KIS166 KSO166 LCK166 LMG166 LWC166 MFY166 MPU166 MZQ166 NJM166 NTI166 ODE166 ONA166 OWW166 PGS166 PQO166 QAK166 QKG166 QUC166 RDY166 RNU166 RXQ166 SHM166 SRI166 TBE166 TLA166 TUW166 UES166 UOO166 UYK166 VIG166 VSC166 WBY166 WLU166 WVQ166 I65702 JE65702 TA65702 ACW65702 AMS65702 AWO65702 BGK65702 BQG65702 CAC65702 CJY65702 CTU65702 DDQ65702 DNM65702 DXI65702 EHE65702 ERA65702 FAW65702 FKS65702 FUO65702 GEK65702 GOG65702 GYC65702 HHY65702 HRU65702 IBQ65702 ILM65702 IVI65702 JFE65702 JPA65702 JYW65702 KIS65702 KSO65702 LCK65702 LMG65702 LWC65702 MFY65702 MPU65702 MZQ65702 NJM65702 NTI65702 ODE65702 ONA65702 OWW65702 PGS65702 PQO65702 QAK65702 QKG65702 QUC65702 RDY65702 RNU65702 RXQ65702 SHM65702 SRI65702 TBE65702 TLA65702 TUW65702 UES65702 UOO65702 UYK65702 VIG65702 VSC65702 WBY65702 WLU65702 WVQ65702 I131238 JE131238 TA131238 ACW131238 AMS131238 AWO131238 BGK131238 BQG131238 CAC131238 CJY131238 CTU131238 DDQ131238 DNM131238 DXI131238 EHE131238 ERA131238 FAW131238 FKS131238 FUO131238 GEK131238 GOG131238 GYC131238 HHY131238 HRU131238 IBQ131238 ILM131238 IVI131238 JFE131238 JPA131238 JYW131238 KIS131238 KSO131238 LCK131238 LMG131238 LWC131238 MFY131238 MPU131238 MZQ131238 NJM131238 NTI131238 ODE131238 ONA131238 OWW131238 PGS131238 PQO131238 QAK131238 QKG131238 QUC131238 RDY131238 RNU131238 RXQ131238 SHM131238 SRI131238 TBE131238 TLA131238 TUW131238 UES131238 UOO131238 UYK131238 VIG131238 VSC131238 WBY131238 WLU131238 WVQ131238 I196774 JE196774 TA196774 ACW196774 AMS196774 AWO196774 BGK196774 BQG196774 CAC196774 CJY196774 CTU196774 DDQ196774 DNM196774 DXI196774 EHE196774 ERA196774 FAW196774 FKS196774 FUO196774 GEK196774 GOG196774 GYC196774 HHY196774 HRU196774 IBQ196774 ILM196774 IVI196774 JFE196774 JPA196774 JYW196774 KIS196774 KSO196774 LCK196774 LMG196774 LWC196774 MFY196774 MPU196774 MZQ196774 NJM196774 NTI196774 ODE196774 ONA196774 OWW196774 PGS196774 PQO196774 QAK196774 QKG196774 QUC196774 RDY196774 RNU196774 RXQ196774 SHM196774 SRI196774 TBE196774 TLA196774 TUW196774 UES196774 UOO196774 UYK196774 VIG196774 VSC196774 WBY196774 WLU196774 WVQ196774 I262310 JE262310 TA262310 ACW262310 AMS262310 AWO262310 BGK262310 BQG262310 CAC262310 CJY262310 CTU262310 DDQ262310 DNM262310 DXI262310 EHE262310 ERA262310 FAW262310 FKS262310 FUO262310 GEK262310 GOG262310 GYC262310 HHY262310 HRU262310 IBQ262310 ILM262310 IVI262310 JFE262310 JPA262310 JYW262310 KIS262310 KSO262310 LCK262310 LMG262310 LWC262310 MFY262310 MPU262310 MZQ262310 NJM262310 NTI262310 ODE262310 ONA262310 OWW262310 PGS262310 PQO262310 QAK262310 QKG262310 QUC262310 RDY262310 RNU262310 RXQ262310 SHM262310 SRI262310 TBE262310 TLA262310 TUW262310 UES262310 UOO262310 UYK262310 VIG262310 VSC262310 WBY262310 WLU262310 WVQ262310 I327846 JE327846 TA327846 ACW327846 AMS327846 AWO327846 BGK327846 BQG327846 CAC327846 CJY327846 CTU327846 DDQ327846 DNM327846 DXI327846 EHE327846 ERA327846 FAW327846 FKS327846 FUO327846 GEK327846 GOG327846 GYC327846 HHY327846 HRU327846 IBQ327846 ILM327846 IVI327846 JFE327846 JPA327846 JYW327846 KIS327846 KSO327846 LCK327846 LMG327846 LWC327846 MFY327846 MPU327846 MZQ327846 NJM327846 NTI327846 ODE327846 ONA327846 OWW327846 PGS327846 PQO327846 QAK327846 QKG327846 QUC327846 RDY327846 RNU327846 RXQ327846 SHM327846 SRI327846 TBE327846 TLA327846 TUW327846 UES327846 UOO327846 UYK327846 VIG327846 VSC327846 WBY327846 WLU327846 WVQ327846 I393382 JE393382 TA393382 ACW393382 AMS393382 AWO393382 BGK393382 BQG393382 CAC393382 CJY393382 CTU393382 DDQ393382 DNM393382 DXI393382 EHE393382 ERA393382 FAW393382 FKS393382 FUO393382 GEK393382 GOG393382 GYC393382 HHY393382 HRU393382 IBQ393382 ILM393382 IVI393382 JFE393382 JPA393382 JYW393382 KIS393382 KSO393382 LCK393382 LMG393382 LWC393382 MFY393382 MPU393382 MZQ393382 NJM393382 NTI393382 ODE393382 ONA393382 OWW393382 PGS393382 PQO393382 QAK393382 QKG393382 QUC393382 RDY393382 RNU393382 RXQ393382 SHM393382 SRI393382 TBE393382 TLA393382 TUW393382 UES393382 UOO393382 UYK393382 VIG393382 VSC393382 WBY393382 WLU393382 WVQ393382 I458918 JE458918 TA458918 ACW458918 AMS458918 AWO458918 BGK458918 BQG458918 CAC458918 CJY458918 CTU458918 DDQ458918 DNM458918 DXI458918 EHE458918 ERA458918 FAW458918 FKS458918 FUO458918 GEK458918 GOG458918 GYC458918 HHY458918 HRU458918 IBQ458918 ILM458918 IVI458918 JFE458918 JPA458918 JYW458918 KIS458918 KSO458918 LCK458918 LMG458918 LWC458918 MFY458918 MPU458918 MZQ458918 NJM458918 NTI458918 ODE458918 ONA458918 OWW458918 PGS458918 PQO458918 QAK458918 QKG458918 QUC458918 RDY458918 RNU458918 RXQ458918 SHM458918 SRI458918 TBE458918 TLA458918 TUW458918 UES458918 UOO458918 UYK458918 VIG458918 VSC458918 WBY458918 WLU458918 WVQ458918 I524454 JE524454 TA524454 ACW524454 AMS524454 AWO524454 BGK524454 BQG524454 CAC524454 CJY524454 CTU524454 DDQ524454 DNM524454 DXI524454 EHE524454 ERA524454 FAW524454 FKS524454 FUO524454 GEK524454 GOG524454 GYC524454 HHY524454 HRU524454 IBQ524454 ILM524454 IVI524454 JFE524454 JPA524454 JYW524454 KIS524454 KSO524454 LCK524454 LMG524454 LWC524454 MFY524454 MPU524454 MZQ524454 NJM524454 NTI524454 ODE524454 ONA524454 OWW524454 PGS524454 PQO524454 QAK524454 QKG524454 QUC524454 RDY524454 RNU524454 RXQ524454 SHM524454 SRI524454 TBE524454 TLA524454 TUW524454 UES524454 UOO524454 UYK524454 VIG524454 VSC524454 WBY524454 WLU524454 WVQ524454 I589990 JE589990 TA589990 ACW589990 AMS589990 AWO589990 BGK589990 BQG589990 CAC589990 CJY589990 CTU589990 DDQ589990 DNM589990 DXI589990 EHE589990 ERA589990 FAW589990 FKS589990 FUO589990 GEK589990 GOG589990 GYC589990 HHY589990 HRU589990 IBQ589990 ILM589990 IVI589990 JFE589990 JPA589990 JYW589990 KIS589990 KSO589990 LCK589990 LMG589990 LWC589990 MFY589990 MPU589990 MZQ589990 NJM589990 NTI589990 ODE589990 ONA589990 OWW589990 PGS589990 PQO589990 QAK589990 QKG589990 QUC589990 RDY589990 RNU589990 RXQ589990 SHM589990 SRI589990 TBE589990 TLA589990 TUW589990 UES589990 UOO589990 UYK589990 VIG589990 VSC589990 WBY589990 WLU589990 WVQ589990 I655526 JE655526 TA655526 ACW655526 AMS655526 AWO655526 BGK655526 BQG655526 CAC655526 CJY655526 CTU655526 DDQ655526 DNM655526 DXI655526 EHE655526 ERA655526 FAW655526 FKS655526 FUO655526 GEK655526 GOG655526 GYC655526 HHY655526 HRU655526 IBQ655526 ILM655526 IVI655526 JFE655526 JPA655526 JYW655526 KIS655526 KSO655526 LCK655526 LMG655526 LWC655526 MFY655526 MPU655526 MZQ655526 NJM655526 NTI655526 ODE655526 ONA655526 OWW655526 PGS655526 PQO655526 QAK655526 QKG655526 QUC655526 RDY655526 RNU655526 RXQ655526 SHM655526 SRI655526 TBE655526 TLA655526 TUW655526 UES655526 UOO655526 UYK655526 VIG655526 VSC655526 WBY655526 WLU655526 WVQ655526 I721062 JE721062 TA721062 ACW721062 AMS721062 AWO721062 BGK721062 BQG721062 CAC721062 CJY721062 CTU721062 DDQ721062 DNM721062 DXI721062 EHE721062 ERA721062 FAW721062 FKS721062 FUO721062 GEK721062 GOG721062 GYC721062 HHY721062 HRU721062 IBQ721062 ILM721062 IVI721062 JFE721062 JPA721062 JYW721062 KIS721062 KSO721062 LCK721062 LMG721062 LWC721062 MFY721062 MPU721062 MZQ721062 NJM721062 NTI721062 ODE721062 ONA721062 OWW721062 PGS721062 PQO721062 QAK721062 QKG721062 QUC721062 RDY721062 RNU721062 RXQ721062 SHM721062 SRI721062 TBE721062 TLA721062 TUW721062 UES721062 UOO721062 UYK721062 VIG721062 VSC721062 WBY721062 WLU721062 WVQ721062 I786598 JE786598 TA786598 ACW786598 AMS786598 AWO786598 BGK786598 BQG786598 CAC786598 CJY786598 CTU786598 DDQ786598 DNM786598 DXI786598 EHE786598 ERA786598 FAW786598 FKS786598 FUO786598 GEK786598 GOG786598 GYC786598 HHY786598 HRU786598 IBQ786598 ILM786598 IVI786598 JFE786598 JPA786598 JYW786598 KIS786598 KSO786598 LCK786598 LMG786598 LWC786598 MFY786598 MPU786598 MZQ786598 NJM786598 NTI786598 ODE786598 ONA786598 OWW786598 PGS786598 PQO786598 QAK786598 QKG786598 QUC786598 RDY786598 RNU786598 RXQ786598 SHM786598 SRI786598 TBE786598 TLA786598 TUW786598 UES786598 UOO786598 UYK786598 VIG786598 VSC786598 WBY786598 WLU786598 WVQ786598 I852134 JE852134 TA852134 ACW852134 AMS852134 AWO852134 BGK852134 BQG852134 CAC852134 CJY852134 CTU852134 DDQ852134 DNM852134 DXI852134 EHE852134 ERA852134 FAW852134 FKS852134 FUO852134 GEK852134 GOG852134 GYC852134 HHY852134 HRU852134 IBQ852134 ILM852134 IVI852134 JFE852134 JPA852134 JYW852134 KIS852134 KSO852134 LCK852134 LMG852134 LWC852134 MFY852134 MPU852134 MZQ852134 NJM852134 NTI852134 ODE852134 ONA852134 OWW852134 PGS852134 PQO852134 QAK852134 QKG852134 QUC852134 RDY852134 RNU852134 RXQ852134 SHM852134 SRI852134 TBE852134 TLA852134 TUW852134 UES852134 UOO852134 UYK852134 VIG852134 VSC852134 WBY852134 WLU852134 WVQ852134 I917670 JE917670 TA917670 ACW917670 AMS917670 AWO917670 BGK917670 BQG917670 CAC917670 CJY917670 CTU917670 DDQ917670 DNM917670 DXI917670 EHE917670 ERA917670 FAW917670 FKS917670 FUO917670 GEK917670 GOG917670 GYC917670 HHY917670 HRU917670 IBQ917670 ILM917670 IVI917670 JFE917670 JPA917670 JYW917670 KIS917670 KSO917670 LCK917670 LMG917670 LWC917670 MFY917670 MPU917670 MZQ917670 NJM917670 NTI917670 ODE917670 ONA917670 OWW917670 PGS917670 PQO917670 QAK917670 QKG917670 QUC917670 RDY917670 RNU917670 RXQ917670 SHM917670 SRI917670 TBE917670 TLA917670 TUW917670 UES917670 UOO917670 UYK917670 VIG917670 VSC917670 WBY917670 WLU917670 WVQ917670 I983206 JE983206 TA983206 ACW983206 AMS983206 AWO983206 BGK983206 BQG983206 CAC983206 CJY983206 CTU983206 DDQ983206 DNM983206 DXI983206 EHE983206 ERA983206 FAW983206 FKS983206 FUO983206 GEK983206 GOG983206 GYC983206 HHY983206 HRU983206 IBQ983206 ILM983206 IVI983206 JFE983206 JPA983206 JYW983206 KIS983206 KSO983206 LCK983206 LMG983206 LWC983206 MFY983206 MPU983206 MZQ983206 NJM983206 NTI983206 ODE983206 ONA983206 OWW983206 PGS983206 PQO983206 QAK983206 QKG983206 QUC983206 RDY983206 RNU983206 RXQ983206 SHM983206 SRI983206 TBE983206 TLA983206 TUW983206 UES983206 UOO983206 UYK983206 VIG983206 VSC983206 WBY983206 WLU983206 WVQ983206 VRU983135:VRU983159 IY114:JG115 SU114:TC115 ACQ114:ACY115 AMM114:AMU115 AWI114:AWQ115 BGE114:BGM115 BQA114:BQI115 BZW114:CAE115 CJS114:CKA115 CTO114:CTW115 DDK114:DDS115 DNG114:DNO115 DXC114:DXK115 EGY114:EHG115 EQU114:ERC115 FAQ114:FAY115 FKM114:FKU115 FUI114:FUQ115 GEE114:GEM115 GOA114:GOI115 GXW114:GYE115 HHS114:HIA115 HRO114:HRW115 IBK114:IBS115 ILG114:ILO115 IVC114:IVK115 JEY114:JFG115 JOU114:JPC115 JYQ114:JYY115 KIM114:KIU115 KSI114:KSQ115 LCE114:LCM115 LMA114:LMI115 LVW114:LWE115 MFS114:MGA115 MPO114:MPW115 MZK114:MZS115 NJG114:NJO115 NTC114:NTK115 OCY114:ODG115 OMU114:ONC115 OWQ114:OWY115 PGM114:PGU115 PQI114:PQQ115 QAE114:QAM115 QKA114:QKI115 QTW114:QUE115 RDS114:REA115 RNO114:RNW115 RXK114:RXS115 SHG114:SHO115 SRC114:SRK115 TAY114:TBG115 TKU114:TLC115 TUQ114:TUY115 UEM114:UEU115 UOI114:UOQ115 UYE114:UYM115 VIA114:VII115 VRW114:VSE115 WBS114:WCA115 WLO114:WLW115 WVK114:WVS115 C65650:K65651 IY65650:JG65651 SU65650:TC65651 ACQ65650:ACY65651 AMM65650:AMU65651 AWI65650:AWQ65651 BGE65650:BGM65651 BQA65650:BQI65651 BZW65650:CAE65651 CJS65650:CKA65651 CTO65650:CTW65651 DDK65650:DDS65651 DNG65650:DNO65651 DXC65650:DXK65651 EGY65650:EHG65651 EQU65650:ERC65651 FAQ65650:FAY65651 FKM65650:FKU65651 FUI65650:FUQ65651 GEE65650:GEM65651 GOA65650:GOI65651 GXW65650:GYE65651 HHS65650:HIA65651 HRO65650:HRW65651 IBK65650:IBS65651 ILG65650:ILO65651 IVC65650:IVK65651 JEY65650:JFG65651 JOU65650:JPC65651 JYQ65650:JYY65651 KIM65650:KIU65651 KSI65650:KSQ65651 LCE65650:LCM65651 LMA65650:LMI65651 LVW65650:LWE65651 MFS65650:MGA65651 MPO65650:MPW65651 MZK65650:MZS65651 NJG65650:NJO65651 NTC65650:NTK65651 OCY65650:ODG65651 OMU65650:ONC65651 OWQ65650:OWY65651 PGM65650:PGU65651 PQI65650:PQQ65651 QAE65650:QAM65651 QKA65650:QKI65651 QTW65650:QUE65651 RDS65650:REA65651 RNO65650:RNW65651 RXK65650:RXS65651 SHG65650:SHO65651 SRC65650:SRK65651 TAY65650:TBG65651 TKU65650:TLC65651 TUQ65650:TUY65651 UEM65650:UEU65651 UOI65650:UOQ65651 UYE65650:UYM65651 VIA65650:VII65651 VRW65650:VSE65651 WBS65650:WCA65651 WLO65650:WLW65651 WVK65650:WVS65651 C131186:K131187 IY131186:JG131187 SU131186:TC131187 ACQ131186:ACY131187 AMM131186:AMU131187 AWI131186:AWQ131187 BGE131186:BGM131187 BQA131186:BQI131187 BZW131186:CAE131187 CJS131186:CKA131187 CTO131186:CTW131187 DDK131186:DDS131187 DNG131186:DNO131187 DXC131186:DXK131187 EGY131186:EHG131187 EQU131186:ERC131187 FAQ131186:FAY131187 FKM131186:FKU131187 FUI131186:FUQ131187 GEE131186:GEM131187 GOA131186:GOI131187 GXW131186:GYE131187 HHS131186:HIA131187 HRO131186:HRW131187 IBK131186:IBS131187 ILG131186:ILO131187 IVC131186:IVK131187 JEY131186:JFG131187 JOU131186:JPC131187 JYQ131186:JYY131187 KIM131186:KIU131187 KSI131186:KSQ131187 LCE131186:LCM131187 LMA131186:LMI131187 LVW131186:LWE131187 MFS131186:MGA131187 MPO131186:MPW131187 MZK131186:MZS131187 NJG131186:NJO131187 NTC131186:NTK131187 OCY131186:ODG131187 OMU131186:ONC131187 OWQ131186:OWY131187 PGM131186:PGU131187 PQI131186:PQQ131187 QAE131186:QAM131187 QKA131186:QKI131187 QTW131186:QUE131187 RDS131186:REA131187 RNO131186:RNW131187 RXK131186:RXS131187 SHG131186:SHO131187 SRC131186:SRK131187 TAY131186:TBG131187 TKU131186:TLC131187 TUQ131186:TUY131187 UEM131186:UEU131187 UOI131186:UOQ131187 UYE131186:UYM131187 VIA131186:VII131187 VRW131186:VSE131187 WBS131186:WCA131187 WLO131186:WLW131187 WVK131186:WVS131187 C196722:K196723 IY196722:JG196723 SU196722:TC196723 ACQ196722:ACY196723 AMM196722:AMU196723 AWI196722:AWQ196723 BGE196722:BGM196723 BQA196722:BQI196723 BZW196722:CAE196723 CJS196722:CKA196723 CTO196722:CTW196723 DDK196722:DDS196723 DNG196722:DNO196723 DXC196722:DXK196723 EGY196722:EHG196723 EQU196722:ERC196723 FAQ196722:FAY196723 FKM196722:FKU196723 FUI196722:FUQ196723 GEE196722:GEM196723 GOA196722:GOI196723 GXW196722:GYE196723 HHS196722:HIA196723 HRO196722:HRW196723 IBK196722:IBS196723 ILG196722:ILO196723 IVC196722:IVK196723 JEY196722:JFG196723 JOU196722:JPC196723 JYQ196722:JYY196723 KIM196722:KIU196723 KSI196722:KSQ196723 LCE196722:LCM196723 LMA196722:LMI196723 LVW196722:LWE196723 MFS196722:MGA196723 MPO196722:MPW196723 MZK196722:MZS196723 NJG196722:NJO196723 NTC196722:NTK196723 OCY196722:ODG196723 OMU196722:ONC196723 OWQ196722:OWY196723 PGM196722:PGU196723 PQI196722:PQQ196723 QAE196722:QAM196723 QKA196722:QKI196723 QTW196722:QUE196723 RDS196722:REA196723 RNO196722:RNW196723 RXK196722:RXS196723 SHG196722:SHO196723 SRC196722:SRK196723 TAY196722:TBG196723 TKU196722:TLC196723 TUQ196722:TUY196723 UEM196722:UEU196723 UOI196722:UOQ196723 UYE196722:UYM196723 VIA196722:VII196723 VRW196722:VSE196723 WBS196722:WCA196723 WLO196722:WLW196723 WVK196722:WVS196723 C262258:K262259 IY262258:JG262259 SU262258:TC262259 ACQ262258:ACY262259 AMM262258:AMU262259 AWI262258:AWQ262259 BGE262258:BGM262259 BQA262258:BQI262259 BZW262258:CAE262259 CJS262258:CKA262259 CTO262258:CTW262259 DDK262258:DDS262259 DNG262258:DNO262259 DXC262258:DXK262259 EGY262258:EHG262259 EQU262258:ERC262259 FAQ262258:FAY262259 FKM262258:FKU262259 FUI262258:FUQ262259 GEE262258:GEM262259 GOA262258:GOI262259 GXW262258:GYE262259 HHS262258:HIA262259 HRO262258:HRW262259 IBK262258:IBS262259 ILG262258:ILO262259 IVC262258:IVK262259 JEY262258:JFG262259 JOU262258:JPC262259 JYQ262258:JYY262259 KIM262258:KIU262259 KSI262258:KSQ262259 LCE262258:LCM262259 LMA262258:LMI262259 LVW262258:LWE262259 MFS262258:MGA262259 MPO262258:MPW262259 MZK262258:MZS262259 NJG262258:NJO262259 NTC262258:NTK262259 OCY262258:ODG262259 OMU262258:ONC262259 OWQ262258:OWY262259 PGM262258:PGU262259 PQI262258:PQQ262259 QAE262258:QAM262259 QKA262258:QKI262259 QTW262258:QUE262259 RDS262258:REA262259 RNO262258:RNW262259 RXK262258:RXS262259 SHG262258:SHO262259 SRC262258:SRK262259 TAY262258:TBG262259 TKU262258:TLC262259 TUQ262258:TUY262259 UEM262258:UEU262259 UOI262258:UOQ262259 UYE262258:UYM262259 VIA262258:VII262259 VRW262258:VSE262259 WBS262258:WCA262259 WLO262258:WLW262259 WVK262258:WVS262259 C327794:K327795 IY327794:JG327795 SU327794:TC327795 ACQ327794:ACY327795 AMM327794:AMU327795 AWI327794:AWQ327795 BGE327794:BGM327795 BQA327794:BQI327795 BZW327794:CAE327795 CJS327794:CKA327795 CTO327794:CTW327795 DDK327794:DDS327795 DNG327794:DNO327795 DXC327794:DXK327795 EGY327794:EHG327795 EQU327794:ERC327795 FAQ327794:FAY327795 FKM327794:FKU327795 FUI327794:FUQ327795 GEE327794:GEM327795 GOA327794:GOI327795 GXW327794:GYE327795 HHS327794:HIA327795 HRO327794:HRW327795 IBK327794:IBS327795 ILG327794:ILO327795 IVC327794:IVK327795 JEY327794:JFG327795 JOU327794:JPC327795 JYQ327794:JYY327795 KIM327794:KIU327795 KSI327794:KSQ327795 LCE327794:LCM327795 LMA327794:LMI327795 LVW327794:LWE327795 MFS327794:MGA327795 MPO327794:MPW327795 MZK327794:MZS327795 NJG327794:NJO327795 NTC327794:NTK327795 OCY327794:ODG327795 OMU327794:ONC327795 OWQ327794:OWY327795 PGM327794:PGU327795 PQI327794:PQQ327795 QAE327794:QAM327795 QKA327794:QKI327795 QTW327794:QUE327795 RDS327794:REA327795 RNO327794:RNW327795 RXK327794:RXS327795 SHG327794:SHO327795 SRC327794:SRK327795 TAY327794:TBG327795 TKU327794:TLC327795 TUQ327794:TUY327795 UEM327794:UEU327795 UOI327794:UOQ327795 UYE327794:UYM327795 VIA327794:VII327795 VRW327794:VSE327795 WBS327794:WCA327795 WLO327794:WLW327795 WVK327794:WVS327795 C393330:K393331 IY393330:JG393331 SU393330:TC393331 ACQ393330:ACY393331 AMM393330:AMU393331 AWI393330:AWQ393331 BGE393330:BGM393331 BQA393330:BQI393331 BZW393330:CAE393331 CJS393330:CKA393331 CTO393330:CTW393331 DDK393330:DDS393331 DNG393330:DNO393331 DXC393330:DXK393331 EGY393330:EHG393331 EQU393330:ERC393331 FAQ393330:FAY393331 FKM393330:FKU393331 FUI393330:FUQ393331 GEE393330:GEM393331 GOA393330:GOI393331 GXW393330:GYE393331 HHS393330:HIA393331 HRO393330:HRW393331 IBK393330:IBS393331 ILG393330:ILO393331 IVC393330:IVK393331 JEY393330:JFG393331 JOU393330:JPC393331 JYQ393330:JYY393331 KIM393330:KIU393331 KSI393330:KSQ393331 LCE393330:LCM393331 LMA393330:LMI393331 LVW393330:LWE393331 MFS393330:MGA393331 MPO393330:MPW393331 MZK393330:MZS393331 NJG393330:NJO393331 NTC393330:NTK393331 OCY393330:ODG393331 OMU393330:ONC393331 OWQ393330:OWY393331 PGM393330:PGU393331 PQI393330:PQQ393331 QAE393330:QAM393331 QKA393330:QKI393331 QTW393330:QUE393331 RDS393330:REA393331 RNO393330:RNW393331 RXK393330:RXS393331 SHG393330:SHO393331 SRC393330:SRK393331 TAY393330:TBG393331 TKU393330:TLC393331 TUQ393330:TUY393331 UEM393330:UEU393331 UOI393330:UOQ393331 UYE393330:UYM393331 VIA393330:VII393331 VRW393330:VSE393331 WBS393330:WCA393331 WLO393330:WLW393331 WVK393330:WVS393331 C458866:K458867 IY458866:JG458867 SU458866:TC458867 ACQ458866:ACY458867 AMM458866:AMU458867 AWI458866:AWQ458867 BGE458866:BGM458867 BQA458866:BQI458867 BZW458866:CAE458867 CJS458866:CKA458867 CTO458866:CTW458867 DDK458866:DDS458867 DNG458866:DNO458867 DXC458866:DXK458867 EGY458866:EHG458867 EQU458866:ERC458867 FAQ458866:FAY458867 FKM458866:FKU458867 FUI458866:FUQ458867 GEE458866:GEM458867 GOA458866:GOI458867 GXW458866:GYE458867 HHS458866:HIA458867 HRO458866:HRW458867 IBK458866:IBS458867 ILG458866:ILO458867 IVC458866:IVK458867 JEY458866:JFG458867 JOU458866:JPC458867 JYQ458866:JYY458867 KIM458866:KIU458867 KSI458866:KSQ458867 LCE458866:LCM458867 LMA458866:LMI458867 LVW458866:LWE458867 MFS458866:MGA458867 MPO458866:MPW458867 MZK458866:MZS458867 NJG458866:NJO458867 NTC458866:NTK458867 OCY458866:ODG458867 OMU458866:ONC458867 OWQ458866:OWY458867 PGM458866:PGU458867 PQI458866:PQQ458867 QAE458866:QAM458867 QKA458866:QKI458867 QTW458866:QUE458867 RDS458866:REA458867 RNO458866:RNW458867 RXK458866:RXS458867 SHG458866:SHO458867 SRC458866:SRK458867 TAY458866:TBG458867 TKU458866:TLC458867 TUQ458866:TUY458867 UEM458866:UEU458867 UOI458866:UOQ458867 UYE458866:UYM458867 VIA458866:VII458867 VRW458866:VSE458867 WBS458866:WCA458867 WLO458866:WLW458867 WVK458866:WVS458867 C524402:K524403 IY524402:JG524403 SU524402:TC524403 ACQ524402:ACY524403 AMM524402:AMU524403 AWI524402:AWQ524403 BGE524402:BGM524403 BQA524402:BQI524403 BZW524402:CAE524403 CJS524402:CKA524403 CTO524402:CTW524403 DDK524402:DDS524403 DNG524402:DNO524403 DXC524402:DXK524403 EGY524402:EHG524403 EQU524402:ERC524403 FAQ524402:FAY524403 FKM524402:FKU524403 FUI524402:FUQ524403 GEE524402:GEM524403 GOA524402:GOI524403 GXW524402:GYE524403 HHS524402:HIA524403 HRO524402:HRW524403 IBK524402:IBS524403 ILG524402:ILO524403 IVC524402:IVK524403 JEY524402:JFG524403 JOU524402:JPC524403 JYQ524402:JYY524403 KIM524402:KIU524403 KSI524402:KSQ524403 LCE524402:LCM524403 LMA524402:LMI524403 LVW524402:LWE524403 MFS524402:MGA524403 MPO524402:MPW524403 MZK524402:MZS524403 NJG524402:NJO524403 NTC524402:NTK524403 OCY524402:ODG524403 OMU524402:ONC524403 OWQ524402:OWY524403 PGM524402:PGU524403 PQI524402:PQQ524403 QAE524402:QAM524403 QKA524402:QKI524403 QTW524402:QUE524403 RDS524402:REA524403 RNO524402:RNW524403 RXK524402:RXS524403 SHG524402:SHO524403 SRC524402:SRK524403 TAY524402:TBG524403 TKU524402:TLC524403 TUQ524402:TUY524403 UEM524402:UEU524403 UOI524402:UOQ524403 UYE524402:UYM524403 VIA524402:VII524403 VRW524402:VSE524403 WBS524402:WCA524403 WLO524402:WLW524403 WVK524402:WVS524403 C589938:K589939 IY589938:JG589939 SU589938:TC589939 ACQ589938:ACY589939 AMM589938:AMU589939 AWI589938:AWQ589939 BGE589938:BGM589939 BQA589938:BQI589939 BZW589938:CAE589939 CJS589938:CKA589939 CTO589938:CTW589939 DDK589938:DDS589939 DNG589938:DNO589939 DXC589938:DXK589939 EGY589938:EHG589939 EQU589938:ERC589939 FAQ589938:FAY589939 FKM589938:FKU589939 FUI589938:FUQ589939 GEE589938:GEM589939 GOA589938:GOI589939 GXW589938:GYE589939 HHS589938:HIA589939 HRO589938:HRW589939 IBK589938:IBS589939 ILG589938:ILO589939 IVC589938:IVK589939 JEY589938:JFG589939 JOU589938:JPC589939 JYQ589938:JYY589939 KIM589938:KIU589939 KSI589938:KSQ589939 LCE589938:LCM589939 LMA589938:LMI589939 LVW589938:LWE589939 MFS589938:MGA589939 MPO589938:MPW589939 MZK589938:MZS589939 NJG589938:NJO589939 NTC589938:NTK589939 OCY589938:ODG589939 OMU589938:ONC589939 OWQ589938:OWY589939 PGM589938:PGU589939 PQI589938:PQQ589939 QAE589938:QAM589939 QKA589938:QKI589939 QTW589938:QUE589939 RDS589938:REA589939 RNO589938:RNW589939 RXK589938:RXS589939 SHG589938:SHO589939 SRC589938:SRK589939 TAY589938:TBG589939 TKU589938:TLC589939 TUQ589938:TUY589939 UEM589938:UEU589939 UOI589938:UOQ589939 UYE589938:UYM589939 VIA589938:VII589939 VRW589938:VSE589939 WBS589938:WCA589939 WLO589938:WLW589939 WVK589938:WVS589939 C655474:K655475 IY655474:JG655475 SU655474:TC655475 ACQ655474:ACY655475 AMM655474:AMU655475 AWI655474:AWQ655475 BGE655474:BGM655475 BQA655474:BQI655475 BZW655474:CAE655475 CJS655474:CKA655475 CTO655474:CTW655475 DDK655474:DDS655475 DNG655474:DNO655475 DXC655474:DXK655475 EGY655474:EHG655475 EQU655474:ERC655475 FAQ655474:FAY655475 FKM655474:FKU655475 FUI655474:FUQ655475 GEE655474:GEM655475 GOA655474:GOI655475 GXW655474:GYE655475 HHS655474:HIA655475 HRO655474:HRW655475 IBK655474:IBS655475 ILG655474:ILO655475 IVC655474:IVK655475 JEY655474:JFG655475 JOU655474:JPC655475 JYQ655474:JYY655475 KIM655474:KIU655475 KSI655474:KSQ655475 LCE655474:LCM655475 LMA655474:LMI655475 LVW655474:LWE655475 MFS655474:MGA655475 MPO655474:MPW655475 MZK655474:MZS655475 NJG655474:NJO655475 NTC655474:NTK655475 OCY655474:ODG655475 OMU655474:ONC655475 OWQ655474:OWY655475 PGM655474:PGU655475 PQI655474:PQQ655475 QAE655474:QAM655475 QKA655474:QKI655475 QTW655474:QUE655475 RDS655474:REA655475 RNO655474:RNW655475 RXK655474:RXS655475 SHG655474:SHO655475 SRC655474:SRK655475 TAY655474:TBG655475 TKU655474:TLC655475 TUQ655474:TUY655475 UEM655474:UEU655475 UOI655474:UOQ655475 UYE655474:UYM655475 VIA655474:VII655475 VRW655474:VSE655475 WBS655474:WCA655475 WLO655474:WLW655475 WVK655474:WVS655475 C721010:K721011 IY721010:JG721011 SU721010:TC721011 ACQ721010:ACY721011 AMM721010:AMU721011 AWI721010:AWQ721011 BGE721010:BGM721011 BQA721010:BQI721011 BZW721010:CAE721011 CJS721010:CKA721011 CTO721010:CTW721011 DDK721010:DDS721011 DNG721010:DNO721011 DXC721010:DXK721011 EGY721010:EHG721011 EQU721010:ERC721011 FAQ721010:FAY721011 FKM721010:FKU721011 FUI721010:FUQ721011 GEE721010:GEM721011 GOA721010:GOI721011 GXW721010:GYE721011 HHS721010:HIA721011 HRO721010:HRW721011 IBK721010:IBS721011 ILG721010:ILO721011 IVC721010:IVK721011 JEY721010:JFG721011 JOU721010:JPC721011 JYQ721010:JYY721011 KIM721010:KIU721011 KSI721010:KSQ721011 LCE721010:LCM721011 LMA721010:LMI721011 LVW721010:LWE721011 MFS721010:MGA721011 MPO721010:MPW721011 MZK721010:MZS721011 NJG721010:NJO721011 NTC721010:NTK721011 OCY721010:ODG721011 OMU721010:ONC721011 OWQ721010:OWY721011 PGM721010:PGU721011 PQI721010:PQQ721011 QAE721010:QAM721011 QKA721010:QKI721011 QTW721010:QUE721011 RDS721010:REA721011 RNO721010:RNW721011 RXK721010:RXS721011 SHG721010:SHO721011 SRC721010:SRK721011 TAY721010:TBG721011 TKU721010:TLC721011 TUQ721010:TUY721011 UEM721010:UEU721011 UOI721010:UOQ721011 UYE721010:UYM721011 VIA721010:VII721011 VRW721010:VSE721011 WBS721010:WCA721011 WLO721010:WLW721011 WVK721010:WVS721011 C786546:K786547 IY786546:JG786547 SU786546:TC786547 ACQ786546:ACY786547 AMM786546:AMU786547 AWI786546:AWQ786547 BGE786546:BGM786547 BQA786546:BQI786547 BZW786546:CAE786547 CJS786546:CKA786547 CTO786546:CTW786547 DDK786546:DDS786547 DNG786546:DNO786547 DXC786546:DXK786547 EGY786546:EHG786547 EQU786546:ERC786547 FAQ786546:FAY786547 FKM786546:FKU786547 FUI786546:FUQ786547 GEE786546:GEM786547 GOA786546:GOI786547 GXW786546:GYE786547 HHS786546:HIA786547 HRO786546:HRW786547 IBK786546:IBS786547 ILG786546:ILO786547 IVC786546:IVK786547 JEY786546:JFG786547 JOU786546:JPC786547 JYQ786546:JYY786547 KIM786546:KIU786547 KSI786546:KSQ786547 LCE786546:LCM786547 LMA786546:LMI786547 LVW786546:LWE786547 MFS786546:MGA786547 MPO786546:MPW786547 MZK786546:MZS786547 NJG786546:NJO786547 NTC786546:NTK786547 OCY786546:ODG786547 OMU786546:ONC786547 OWQ786546:OWY786547 PGM786546:PGU786547 PQI786546:PQQ786547 QAE786546:QAM786547 QKA786546:QKI786547 QTW786546:QUE786547 RDS786546:REA786547 RNO786546:RNW786547 RXK786546:RXS786547 SHG786546:SHO786547 SRC786546:SRK786547 TAY786546:TBG786547 TKU786546:TLC786547 TUQ786546:TUY786547 UEM786546:UEU786547 UOI786546:UOQ786547 UYE786546:UYM786547 VIA786546:VII786547 VRW786546:VSE786547 WBS786546:WCA786547 WLO786546:WLW786547 WVK786546:WVS786547 C852082:K852083 IY852082:JG852083 SU852082:TC852083 ACQ852082:ACY852083 AMM852082:AMU852083 AWI852082:AWQ852083 BGE852082:BGM852083 BQA852082:BQI852083 BZW852082:CAE852083 CJS852082:CKA852083 CTO852082:CTW852083 DDK852082:DDS852083 DNG852082:DNO852083 DXC852082:DXK852083 EGY852082:EHG852083 EQU852082:ERC852083 FAQ852082:FAY852083 FKM852082:FKU852083 FUI852082:FUQ852083 GEE852082:GEM852083 GOA852082:GOI852083 GXW852082:GYE852083 HHS852082:HIA852083 HRO852082:HRW852083 IBK852082:IBS852083 ILG852082:ILO852083 IVC852082:IVK852083 JEY852082:JFG852083 JOU852082:JPC852083 JYQ852082:JYY852083 KIM852082:KIU852083 KSI852082:KSQ852083 LCE852082:LCM852083 LMA852082:LMI852083 LVW852082:LWE852083 MFS852082:MGA852083 MPO852082:MPW852083 MZK852082:MZS852083 NJG852082:NJO852083 NTC852082:NTK852083 OCY852082:ODG852083 OMU852082:ONC852083 OWQ852082:OWY852083 PGM852082:PGU852083 PQI852082:PQQ852083 QAE852082:QAM852083 QKA852082:QKI852083 QTW852082:QUE852083 RDS852082:REA852083 RNO852082:RNW852083 RXK852082:RXS852083 SHG852082:SHO852083 SRC852082:SRK852083 TAY852082:TBG852083 TKU852082:TLC852083 TUQ852082:TUY852083 UEM852082:UEU852083 UOI852082:UOQ852083 UYE852082:UYM852083 VIA852082:VII852083 VRW852082:VSE852083 WBS852082:WCA852083 WLO852082:WLW852083 WVK852082:WVS852083 C917618:K917619 IY917618:JG917619 SU917618:TC917619 ACQ917618:ACY917619 AMM917618:AMU917619 AWI917618:AWQ917619 BGE917618:BGM917619 BQA917618:BQI917619 BZW917618:CAE917619 CJS917618:CKA917619 CTO917618:CTW917619 DDK917618:DDS917619 DNG917618:DNO917619 DXC917618:DXK917619 EGY917618:EHG917619 EQU917618:ERC917619 FAQ917618:FAY917619 FKM917618:FKU917619 FUI917618:FUQ917619 GEE917618:GEM917619 GOA917618:GOI917619 GXW917618:GYE917619 HHS917618:HIA917619 HRO917618:HRW917619 IBK917618:IBS917619 ILG917618:ILO917619 IVC917618:IVK917619 JEY917618:JFG917619 JOU917618:JPC917619 JYQ917618:JYY917619 KIM917618:KIU917619 KSI917618:KSQ917619 LCE917618:LCM917619 LMA917618:LMI917619 LVW917618:LWE917619 MFS917618:MGA917619 MPO917618:MPW917619 MZK917618:MZS917619 NJG917618:NJO917619 NTC917618:NTK917619 OCY917618:ODG917619 OMU917618:ONC917619 OWQ917618:OWY917619 PGM917618:PGU917619 PQI917618:PQQ917619 QAE917618:QAM917619 QKA917618:QKI917619 QTW917618:QUE917619 RDS917618:REA917619 RNO917618:RNW917619 RXK917618:RXS917619 SHG917618:SHO917619 SRC917618:SRK917619 TAY917618:TBG917619 TKU917618:TLC917619 TUQ917618:TUY917619 UEM917618:UEU917619 UOI917618:UOQ917619 UYE917618:UYM917619 VIA917618:VII917619 VRW917618:VSE917619 WBS917618:WCA917619 WLO917618:WLW917619 WVK917618:WVS917619 C983154:K983155 IY983154:JG983155 SU983154:TC983155 ACQ983154:ACY983155 AMM983154:AMU983155 AWI983154:AWQ983155 BGE983154:BGM983155 BQA983154:BQI983155 BZW983154:CAE983155 CJS983154:CKA983155 CTO983154:CTW983155 DDK983154:DDS983155 DNG983154:DNO983155 DXC983154:DXK983155 EGY983154:EHG983155 EQU983154:ERC983155 FAQ983154:FAY983155 FKM983154:FKU983155 FUI983154:FUQ983155 GEE983154:GEM983155 GOA983154:GOI983155 GXW983154:GYE983155 HHS983154:HIA983155 HRO983154:HRW983155 IBK983154:IBS983155 ILG983154:ILO983155 IVC983154:IVK983155 JEY983154:JFG983155 JOU983154:JPC983155 JYQ983154:JYY983155 KIM983154:KIU983155 KSI983154:KSQ983155 LCE983154:LCM983155 LMA983154:LMI983155 LVW983154:LWE983155 MFS983154:MGA983155 MPO983154:MPW983155 MZK983154:MZS983155 NJG983154:NJO983155 NTC983154:NTK983155 OCY983154:ODG983155 OMU983154:ONC983155 OWQ983154:OWY983155 PGM983154:PGU983155 PQI983154:PQQ983155 QAE983154:QAM983155 QKA983154:QKI983155 QTW983154:QUE983155 RDS983154:REA983155 RNO983154:RNW983155 RXK983154:RXS983155 SHG983154:SHO983155 SRC983154:SRK983155 TAY983154:TBG983155 TKU983154:TLC983155 TUQ983154:TUY983155 UEM983154:UEU983155 UOI983154:UOQ983155 UYE983154:UYM983155 VIA983154:VII983155 VRW983154:VSE983155 WBS983154:WCA983155 WLO983154:WLW983155 WVK983154:WVS983155 A297:A65536 IY161:IZ161 SU161:SV161 ACQ161:ACR161 AMM161:AMN161 AWI161:AWJ161 BGE161:BGF161 BQA161:BQB161 BZW161:BZX161 CJS161:CJT161 CTO161:CTP161 DDK161:DDL161 DNG161:DNH161 DXC161:DXD161 EGY161:EGZ161 EQU161:EQV161 FAQ161:FAR161 FKM161:FKN161 FUI161:FUJ161 GEE161:GEF161 GOA161:GOB161 GXW161:GXX161 HHS161:HHT161 HRO161:HRP161 IBK161:IBL161 ILG161:ILH161 IVC161:IVD161 JEY161:JEZ161 JOU161:JOV161 JYQ161:JYR161 KIM161:KIN161 KSI161:KSJ161 LCE161:LCF161 LMA161:LMB161 LVW161:LVX161 MFS161:MFT161 MPO161:MPP161 MZK161:MZL161 NJG161:NJH161 NTC161:NTD161 OCY161:OCZ161 OMU161:OMV161 OWQ161:OWR161 PGM161:PGN161 PQI161:PQJ161 QAE161:QAF161 QKA161:QKB161 QTW161:QTX161 RDS161:RDT161 RNO161:RNP161 RXK161:RXL161 SHG161:SHH161 SRC161:SRD161 TAY161:TAZ161 TKU161:TKV161 TUQ161:TUR161 UEM161:UEN161 UOI161:UOJ161 UYE161:UYF161 VIA161:VIB161 VRW161:VRX161 WBS161:WBT161 WLO161:WLP161 WVK161:WVL161 C65697:D65697 IY65697:IZ65697 SU65697:SV65697 ACQ65697:ACR65697 AMM65697:AMN65697 AWI65697:AWJ65697 BGE65697:BGF65697 BQA65697:BQB65697 BZW65697:BZX65697 CJS65697:CJT65697 CTO65697:CTP65697 DDK65697:DDL65697 DNG65697:DNH65697 DXC65697:DXD65697 EGY65697:EGZ65697 EQU65697:EQV65697 FAQ65697:FAR65697 FKM65697:FKN65697 FUI65697:FUJ65697 GEE65697:GEF65697 GOA65697:GOB65697 GXW65697:GXX65697 HHS65697:HHT65697 HRO65697:HRP65697 IBK65697:IBL65697 ILG65697:ILH65697 IVC65697:IVD65697 JEY65697:JEZ65697 JOU65697:JOV65697 JYQ65697:JYR65697 KIM65697:KIN65697 KSI65697:KSJ65697 LCE65697:LCF65697 LMA65697:LMB65697 LVW65697:LVX65697 MFS65697:MFT65697 MPO65697:MPP65697 MZK65697:MZL65697 NJG65697:NJH65697 NTC65697:NTD65697 OCY65697:OCZ65697 OMU65697:OMV65697 OWQ65697:OWR65697 PGM65697:PGN65697 PQI65697:PQJ65697 QAE65697:QAF65697 QKA65697:QKB65697 QTW65697:QTX65697 RDS65697:RDT65697 RNO65697:RNP65697 RXK65697:RXL65697 SHG65697:SHH65697 SRC65697:SRD65697 TAY65697:TAZ65697 TKU65697:TKV65697 TUQ65697:TUR65697 UEM65697:UEN65697 UOI65697:UOJ65697 UYE65697:UYF65697 VIA65697:VIB65697 VRW65697:VRX65697 WBS65697:WBT65697 WLO65697:WLP65697 WVK65697:WVL65697 C131233:D131233 IY131233:IZ131233 SU131233:SV131233 ACQ131233:ACR131233 AMM131233:AMN131233 AWI131233:AWJ131233 BGE131233:BGF131233 BQA131233:BQB131233 BZW131233:BZX131233 CJS131233:CJT131233 CTO131233:CTP131233 DDK131233:DDL131233 DNG131233:DNH131233 DXC131233:DXD131233 EGY131233:EGZ131233 EQU131233:EQV131233 FAQ131233:FAR131233 FKM131233:FKN131233 FUI131233:FUJ131233 GEE131233:GEF131233 GOA131233:GOB131233 GXW131233:GXX131233 HHS131233:HHT131233 HRO131233:HRP131233 IBK131233:IBL131233 ILG131233:ILH131233 IVC131233:IVD131233 JEY131233:JEZ131233 JOU131233:JOV131233 JYQ131233:JYR131233 KIM131233:KIN131233 KSI131233:KSJ131233 LCE131233:LCF131233 LMA131233:LMB131233 LVW131233:LVX131233 MFS131233:MFT131233 MPO131233:MPP131233 MZK131233:MZL131233 NJG131233:NJH131233 NTC131233:NTD131233 OCY131233:OCZ131233 OMU131233:OMV131233 OWQ131233:OWR131233 PGM131233:PGN131233 PQI131233:PQJ131233 QAE131233:QAF131233 QKA131233:QKB131233 QTW131233:QTX131233 RDS131233:RDT131233 RNO131233:RNP131233 RXK131233:RXL131233 SHG131233:SHH131233 SRC131233:SRD131233 TAY131233:TAZ131233 TKU131233:TKV131233 TUQ131233:TUR131233 UEM131233:UEN131233 UOI131233:UOJ131233 UYE131233:UYF131233 VIA131233:VIB131233 VRW131233:VRX131233 WBS131233:WBT131233 WLO131233:WLP131233 WVK131233:WVL131233 C196769:D196769 IY196769:IZ196769 SU196769:SV196769 ACQ196769:ACR196769 AMM196769:AMN196769 AWI196769:AWJ196769 BGE196769:BGF196769 BQA196769:BQB196769 BZW196769:BZX196769 CJS196769:CJT196769 CTO196769:CTP196769 DDK196769:DDL196769 DNG196769:DNH196769 DXC196769:DXD196769 EGY196769:EGZ196769 EQU196769:EQV196769 FAQ196769:FAR196769 FKM196769:FKN196769 FUI196769:FUJ196769 GEE196769:GEF196769 GOA196769:GOB196769 GXW196769:GXX196769 HHS196769:HHT196769 HRO196769:HRP196769 IBK196769:IBL196769 ILG196769:ILH196769 IVC196769:IVD196769 JEY196769:JEZ196769 JOU196769:JOV196769 JYQ196769:JYR196769 KIM196769:KIN196769 KSI196769:KSJ196769 LCE196769:LCF196769 LMA196769:LMB196769 LVW196769:LVX196769 MFS196769:MFT196769 MPO196769:MPP196769 MZK196769:MZL196769 NJG196769:NJH196769 NTC196769:NTD196769 OCY196769:OCZ196769 OMU196769:OMV196769 OWQ196769:OWR196769 PGM196769:PGN196769 PQI196769:PQJ196769 QAE196769:QAF196769 QKA196769:QKB196769 QTW196769:QTX196769 RDS196769:RDT196769 RNO196769:RNP196769 RXK196769:RXL196769 SHG196769:SHH196769 SRC196769:SRD196769 TAY196769:TAZ196769 TKU196769:TKV196769 TUQ196769:TUR196769 UEM196769:UEN196769 UOI196769:UOJ196769 UYE196769:UYF196769 VIA196769:VIB196769 VRW196769:VRX196769 WBS196769:WBT196769 WLO196769:WLP196769 WVK196769:WVL196769 C262305:D262305 IY262305:IZ262305 SU262305:SV262305 ACQ262305:ACR262305 AMM262305:AMN262305 AWI262305:AWJ262305 BGE262305:BGF262305 BQA262305:BQB262305 BZW262305:BZX262305 CJS262305:CJT262305 CTO262305:CTP262305 DDK262305:DDL262305 DNG262305:DNH262305 DXC262305:DXD262305 EGY262305:EGZ262305 EQU262305:EQV262305 FAQ262305:FAR262305 FKM262305:FKN262305 FUI262305:FUJ262305 GEE262305:GEF262305 GOA262305:GOB262305 GXW262305:GXX262305 HHS262305:HHT262305 HRO262305:HRP262305 IBK262305:IBL262305 ILG262305:ILH262305 IVC262305:IVD262305 JEY262305:JEZ262305 JOU262305:JOV262305 JYQ262305:JYR262305 KIM262305:KIN262305 KSI262305:KSJ262305 LCE262305:LCF262305 LMA262305:LMB262305 LVW262305:LVX262305 MFS262305:MFT262305 MPO262305:MPP262305 MZK262305:MZL262305 NJG262305:NJH262305 NTC262305:NTD262305 OCY262305:OCZ262305 OMU262305:OMV262305 OWQ262305:OWR262305 PGM262305:PGN262305 PQI262305:PQJ262305 QAE262305:QAF262305 QKA262305:QKB262305 QTW262305:QTX262305 RDS262305:RDT262305 RNO262305:RNP262305 RXK262305:RXL262305 SHG262305:SHH262305 SRC262305:SRD262305 TAY262305:TAZ262305 TKU262305:TKV262305 TUQ262305:TUR262305 UEM262305:UEN262305 UOI262305:UOJ262305 UYE262305:UYF262305 VIA262305:VIB262305 VRW262305:VRX262305 WBS262305:WBT262305 WLO262305:WLP262305 WVK262305:WVL262305 C327841:D327841 IY327841:IZ327841 SU327841:SV327841 ACQ327841:ACR327841 AMM327841:AMN327841 AWI327841:AWJ327841 BGE327841:BGF327841 BQA327841:BQB327841 BZW327841:BZX327841 CJS327841:CJT327841 CTO327841:CTP327841 DDK327841:DDL327841 DNG327841:DNH327841 DXC327841:DXD327841 EGY327841:EGZ327841 EQU327841:EQV327841 FAQ327841:FAR327841 FKM327841:FKN327841 FUI327841:FUJ327841 GEE327841:GEF327841 GOA327841:GOB327841 GXW327841:GXX327841 HHS327841:HHT327841 HRO327841:HRP327841 IBK327841:IBL327841 ILG327841:ILH327841 IVC327841:IVD327841 JEY327841:JEZ327841 JOU327841:JOV327841 JYQ327841:JYR327841 KIM327841:KIN327841 KSI327841:KSJ327841 LCE327841:LCF327841 LMA327841:LMB327841 LVW327841:LVX327841 MFS327841:MFT327841 MPO327841:MPP327841 MZK327841:MZL327841 NJG327841:NJH327841 NTC327841:NTD327841 OCY327841:OCZ327841 OMU327841:OMV327841 OWQ327841:OWR327841 PGM327841:PGN327841 PQI327841:PQJ327841 QAE327841:QAF327841 QKA327841:QKB327841 QTW327841:QTX327841 RDS327841:RDT327841 RNO327841:RNP327841 RXK327841:RXL327841 SHG327841:SHH327841 SRC327841:SRD327841 TAY327841:TAZ327841 TKU327841:TKV327841 TUQ327841:TUR327841 UEM327841:UEN327841 UOI327841:UOJ327841 UYE327841:UYF327841 VIA327841:VIB327841 VRW327841:VRX327841 WBS327841:WBT327841 WLO327841:WLP327841 WVK327841:WVL327841 C393377:D393377 IY393377:IZ393377 SU393377:SV393377 ACQ393377:ACR393377 AMM393377:AMN393377 AWI393377:AWJ393377 BGE393377:BGF393377 BQA393377:BQB393377 BZW393377:BZX393377 CJS393377:CJT393377 CTO393377:CTP393377 DDK393377:DDL393377 DNG393377:DNH393377 DXC393377:DXD393377 EGY393377:EGZ393377 EQU393377:EQV393377 FAQ393377:FAR393377 FKM393377:FKN393377 FUI393377:FUJ393377 GEE393377:GEF393377 GOA393377:GOB393377 GXW393377:GXX393377 HHS393377:HHT393377 HRO393377:HRP393377 IBK393377:IBL393377 ILG393377:ILH393377 IVC393377:IVD393377 JEY393377:JEZ393377 JOU393377:JOV393377 JYQ393377:JYR393377 KIM393377:KIN393377 KSI393377:KSJ393377 LCE393377:LCF393377 LMA393377:LMB393377 LVW393377:LVX393377 MFS393377:MFT393377 MPO393377:MPP393377 MZK393377:MZL393377 NJG393377:NJH393377 NTC393377:NTD393377 OCY393377:OCZ393377 OMU393377:OMV393377 OWQ393377:OWR393377 PGM393377:PGN393377 PQI393377:PQJ393377 QAE393377:QAF393377 QKA393377:QKB393377 QTW393377:QTX393377 RDS393377:RDT393377 RNO393377:RNP393377 RXK393377:RXL393377 SHG393377:SHH393377 SRC393377:SRD393377 TAY393377:TAZ393377 TKU393377:TKV393377 TUQ393377:TUR393377 UEM393377:UEN393377 UOI393377:UOJ393377 UYE393377:UYF393377 VIA393377:VIB393377 VRW393377:VRX393377 WBS393377:WBT393377 WLO393377:WLP393377 WVK393377:WVL393377 C458913:D458913 IY458913:IZ458913 SU458913:SV458913 ACQ458913:ACR458913 AMM458913:AMN458913 AWI458913:AWJ458913 BGE458913:BGF458913 BQA458913:BQB458913 BZW458913:BZX458913 CJS458913:CJT458913 CTO458913:CTP458913 DDK458913:DDL458913 DNG458913:DNH458913 DXC458913:DXD458913 EGY458913:EGZ458913 EQU458913:EQV458913 FAQ458913:FAR458913 FKM458913:FKN458913 FUI458913:FUJ458913 GEE458913:GEF458913 GOA458913:GOB458913 GXW458913:GXX458913 HHS458913:HHT458913 HRO458913:HRP458913 IBK458913:IBL458913 ILG458913:ILH458913 IVC458913:IVD458913 JEY458913:JEZ458913 JOU458913:JOV458913 JYQ458913:JYR458913 KIM458913:KIN458913 KSI458913:KSJ458913 LCE458913:LCF458913 LMA458913:LMB458913 LVW458913:LVX458913 MFS458913:MFT458913 MPO458913:MPP458913 MZK458913:MZL458913 NJG458913:NJH458913 NTC458913:NTD458913 OCY458913:OCZ458913 OMU458913:OMV458913 OWQ458913:OWR458913 PGM458913:PGN458913 PQI458913:PQJ458913 QAE458913:QAF458913 QKA458913:QKB458913 QTW458913:QTX458913 RDS458913:RDT458913 RNO458913:RNP458913 RXK458913:RXL458913 SHG458913:SHH458913 SRC458913:SRD458913 TAY458913:TAZ458913 TKU458913:TKV458913 TUQ458913:TUR458913 UEM458913:UEN458913 UOI458913:UOJ458913 UYE458913:UYF458913 VIA458913:VIB458913 VRW458913:VRX458913 WBS458913:WBT458913 WLO458913:WLP458913 WVK458913:WVL458913 C524449:D524449 IY524449:IZ524449 SU524449:SV524449 ACQ524449:ACR524449 AMM524449:AMN524449 AWI524449:AWJ524449 BGE524449:BGF524449 BQA524449:BQB524449 BZW524449:BZX524449 CJS524449:CJT524449 CTO524449:CTP524449 DDK524449:DDL524449 DNG524449:DNH524449 DXC524449:DXD524449 EGY524449:EGZ524449 EQU524449:EQV524449 FAQ524449:FAR524449 FKM524449:FKN524449 FUI524449:FUJ524449 GEE524449:GEF524449 GOA524449:GOB524449 GXW524449:GXX524449 HHS524449:HHT524449 HRO524449:HRP524449 IBK524449:IBL524449 ILG524449:ILH524449 IVC524449:IVD524449 JEY524449:JEZ524449 JOU524449:JOV524449 JYQ524449:JYR524449 KIM524449:KIN524449 KSI524449:KSJ524449 LCE524449:LCF524449 LMA524449:LMB524449 LVW524449:LVX524449 MFS524449:MFT524449 MPO524449:MPP524449 MZK524449:MZL524449 NJG524449:NJH524449 NTC524449:NTD524449 OCY524449:OCZ524449 OMU524449:OMV524449 OWQ524449:OWR524449 PGM524449:PGN524449 PQI524449:PQJ524449 QAE524449:QAF524449 QKA524449:QKB524449 QTW524449:QTX524449 RDS524449:RDT524449 RNO524449:RNP524449 RXK524449:RXL524449 SHG524449:SHH524449 SRC524449:SRD524449 TAY524449:TAZ524449 TKU524449:TKV524449 TUQ524449:TUR524449 UEM524449:UEN524449 UOI524449:UOJ524449 UYE524449:UYF524449 VIA524449:VIB524449 VRW524449:VRX524449 WBS524449:WBT524449 WLO524449:WLP524449 WVK524449:WVL524449 C589985:D589985 IY589985:IZ589985 SU589985:SV589985 ACQ589985:ACR589985 AMM589985:AMN589985 AWI589985:AWJ589985 BGE589985:BGF589985 BQA589985:BQB589985 BZW589985:BZX589985 CJS589985:CJT589985 CTO589985:CTP589985 DDK589985:DDL589985 DNG589985:DNH589985 DXC589985:DXD589985 EGY589985:EGZ589985 EQU589985:EQV589985 FAQ589985:FAR589985 FKM589985:FKN589985 FUI589985:FUJ589985 GEE589985:GEF589985 GOA589985:GOB589985 GXW589985:GXX589985 HHS589985:HHT589985 HRO589985:HRP589985 IBK589985:IBL589985 ILG589985:ILH589985 IVC589985:IVD589985 JEY589985:JEZ589985 JOU589985:JOV589985 JYQ589985:JYR589985 KIM589985:KIN589985 KSI589985:KSJ589985 LCE589985:LCF589985 LMA589985:LMB589985 LVW589985:LVX589985 MFS589985:MFT589985 MPO589985:MPP589985 MZK589985:MZL589985 NJG589985:NJH589985 NTC589985:NTD589985 OCY589985:OCZ589985 OMU589985:OMV589985 OWQ589985:OWR589985 PGM589985:PGN589985 PQI589985:PQJ589985 QAE589985:QAF589985 QKA589985:QKB589985 QTW589985:QTX589985 RDS589985:RDT589985 RNO589985:RNP589985 RXK589985:RXL589985 SHG589985:SHH589985 SRC589985:SRD589985 TAY589985:TAZ589985 TKU589985:TKV589985 TUQ589985:TUR589985 UEM589985:UEN589985 UOI589985:UOJ589985 UYE589985:UYF589985 VIA589985:VIB589985 VRW589985:VRX589985 WBS589985:WBT589985 WLO589985:WLP589985 WVK589985:WVL589985 C655521:D655521 IY655521:IZ655521 SU655521:SV655521 ACQ655521:ACR655521 AMM655521:AMN655521 AWI655521:AWJ655521 BGE655521:BGF655521 BQA655521:BQB655521 BZW655521:BZX655521 CJS655521:CJT655521 CTO655521:CTP655521 DDK655521:DDL655521 DNG655521:DNH655521 DXC655521:DXD655521 EGY655521:EGZ655521 EQU655521:EQV655521 FAQ655521:FAR655521 FKM655521:FKN655521 FUI655521:FUJ655521 GEE655521:GEF655521 GOA655521:GOB655521 GXW655521:GXX655521 HHS655521:HHT655521 HRO655521:HRP655521 IBK655521:IBL655521 ILG655521:ILH655521 IVC655521:IVD655521 JEY655521:JEZ655521 JOU655521:JOV655521 JYQ655521:JYR655521 KIM655521:KIN655521 KSI655521:KSJ655521 LCE655521:LCF655521 LMA655521:LMB655521 LVW655521:LVX655521 MFS655521:MFT655521 MPO655521:MPP655521 MZK655521:MZL655521 NJG655521:NJH655521 NTC655521:NTD655521 OCY655521:OCZ655521 OMU655521:OMV655521 OWQ655521:OWR655521 PGM655521:PGN655521 PQI655521:PQJ655521 QAE655521:QAF655521 QKA655521:QKB655521 QTW655521:QTX655521 RDS655521:RDT655521 RNO655521:RNP655521 RXK655521:RXL655521 SHG655521:SHH655521 SRC655521:SRD655521 TAY655521:TAZ655521 TKU655521:TKV655521 TUQ655521:TUR655521 UEM655521:UEN655521 UOI655521:UOJ655521 UYE655521:UYF655521 VIA655521:VIB655521 VRW655521:VRX655521 WBS655521:WBT655521 WLO655521:WLP655521 WVK655521:WVL655521 C721057:D721057 IY721057:IZ721057 SU721057:SV721057 ACQ721057:ACR721057 AMM721057:AMN721057 AWI721057:AWJ721057 BGE721057:BGF721057 BQA721057:BQB721057 BZW721057:BZX721057 CJS721057:CJT721057 CTO721057:CTP721057 DDK721057:DDL721057 DNG721057:DNH721057 DXC721057:DXD721057 EGY721057:EGZ721057 EQU721057:EQV721057 FAQ721057:FAR721057 FKM721057:FKN721057 FUI721057:FUJ721057 GEE721057:GEF721057 GOA721057:GOB721057 GXW721057:GXX721057 HHS721057:HHT721057 HRO721057:HRP721057 IBK721057:IBL721057 ILG721057:ILH721057 IVC721057:IVD721057 JEY721057:JEZ721057 JOU721057:JOV721057 JYQ721057:JYR721057 KIM721057:KIN721057 KSI721057:KSJ721057 LCE721057:LCF721057 LMA721057:LMB721057 LVW721057:LVX721057 MFS721057:MFT721057 MPO721057:MPP721057 MZK721057:MZL721057 NJG721057:NJH721057 NTC721057:NTD721057 OCY721057:OCZ721057 OMU721057:OMV721057 OWQ721057:OWR721057 PGM721057:PGN721057 PQI721057:PQJ721057 QAE721057:QAF721057 QKA721057:QKB721057 QTW721057:QTX721057 RDS721057:RDT721057 RNO721057:RNP721057 RXK721057:RXL721057 SHG721057:SHH721057 SRC721057:SRD721057 TAY721057:TAZ721057 TKU721057:TKV721057 TUQ721057:TUR721057 UEM721057:UEN721057 UOI721057:UOJ721057 UYE721057:UYF721057 VIA721057:VIB721057 VRW721057:VRX721057 WBS721057:WBT721057 WLO721057:WLP721057 WVK721057:WVL721057 C786593:D786593 IY786593:IZ786593 SU786593:SV786593 ACQ786593:ACR786593 AMM786593:AMN786593 AWI786593:AWJ786593 BGE786593:BGF786593 BQA786593:BQB786593 BZW786593:BZX786593 CJS786593:CJT786593 CTO786593:CTP786593 DDK786593:DDL786593 DNG786593:DNH786593 DXC786593:DXD786593 EGY786593:EGZ786593 EQU786593:EQV786593 FAQ786593:FAR786593 FKM786593:FKN786593 FUI786593:FUJ786593 GEE786593:GEF786593 GOA786593:GOB786593 GXW786593:GXX786593 HHS786593:HHT786593 HRO786593:HRP786593 IBK786593:IBL786593 ILG786593:ILH786593 IVC786593:IVD786593 JEY786593:JEZ786593 JOU786593:JOV786593 JYQ786593:JYR786593 KIM786593:KIN786593 KSI786593:KSJ786593 LCE786593:LCF786593 LMA786593:LMB786593 LVW786593:LVX786593 MFS786593:MFT786593 MPO786593:MPP786593 MZK786593:MZL786593 NJG786593:NJH786593 NTC786593:NTD786593 OCY786593:OCZ786593 OMU786593:OMV786593 OWQ786593:OWR786593 PGM786593:PGN786593 PQI786593:PQJ786593 QAE786593:QAF786593 QKA786593:QKB786593 QTW786593:QTX786593 RDS786593:RDT786593 RNO786593:RNP786593 RXK786593:RXL786593 SHG786593:SHH786593 SRC786593:SRD786593 TAY786593:TAZ786593 TKU786593:TKV786593 TUQ786593:TUR786593 UEM786593:UEN786593 UOI786593:UOJ786593 UYE786593:UYF786593 VIA786593:VIB786593 VRW786593:VRX786593 WBS786593:WBT786593 WLO786593:WLP786593 WVK786593:WVL786593 C852129:D852129 IY852129:IZ852129 SU852129:SV852129 ACQ852129:ACR852129 AMM852129:AMN852129 AWI852129:AWJ852129 BGE852129:BGF852129 BQA852129:BQB852129 BZW852129:BZX852129 CJS852129:CJT852129 CTO852129:CTP852129 DDK852129:DDL852129 DNG852129:DNH852129 DXC852129:DXD852129 EGY852129:EGZ852129 EQU852129:EQV852129 FAQ852129:FAR852129 FKM852129:FKN852129 FUI852129:FUJ852129 GEE852129:GEF852129 GOA852129:GOB852129 GXW852129:GXX852129 HHS852129:HHT852129 HRO852129:HRP852129 IBK852129:IBL852129 ILG852129:ILH852129 IVC852129:IVD852129 JEY852129:JEZ852129 JOU852129:JOV852129 JYQ852129:JYR852129 KIM852129:KIN852129 KSI852129:KSJ852129 LCE852129:LCF852129 LMA852129:LMB852129 LVW852129:LVX852129 MFS852129:MFT852129 MPO852129:MPP852129 MZK852129:MZL852129 NJG852129:NJH852129 NTC852129:NTD852129 OCY852129:OCZ852129 OMU852129:OMV852129 OWQ852129:OWR852129 PGM852129:PGN852129 PQI852129:PQJ852129 QAE852129:QAF852129 QKA852129:QKB852129 QTW852129:QTX852129 RDS852129:RDT852129 RNO852129:RNP852129 RXK852129:RXL852129 SHG852129:SHH852129 SRC852129:SRD852129 TAY852129:TAZ852129 TKU852129:TKV852129 TUQ852129:TUR852129 UEM852129:UEN852129 UOI852129:UOJ852129 UYE852129:UYF852129 VIA852129:VIB852129 VRW852129:VRX852129 WBS852129:WBT852129 WLO852129:WLP852129 WVK852129:WVL852129 C917665:D917665 IY917665:IZ917665 SU917665:SV917665 ACQ917665:ACR917665 AMM917665:AMN917665 AWI917665:AWJ917665 BGE917665:BGF917665 BQA917665:BQB917665 BZW917665:BZX917665 CJS917665:CJT917665 CTO917665:CTP917665 DDK917665:DDL917665 DNG917665:DNH917665 DXC917665:DXD917665 EGY917665:EGZ917665 EQU917665:EQV917665 FAQ917665:FAR917665 FKM917665:FKN917665 FUI917665:FUJ917665 GEE917665:GEF917665 GOA917665:GOB917665 GXW917665:GXX917665 HHS917665:HHT917665 HRO917665:HRP917665 IBK917665:IBL917665 ILG917665:ILH917665 IVC917665:IVD917665 JEY917665:JEZ917665 JOU917665:JOV917665 JYQ917665:JYR917665 KIM917665:KIN917665 KSI917665:KSJ917665 LCE917665:LCF917665 LMA917665:LMB917665 LVW917665:LVX917665 MFS917665:MFT917665 MPO917665:MPP917665 MZK917665:MZL917665 NJG917665:NJH917665 NTC917665:NTD917665 OCY917665:OCZ917665 OMU917665:OMV917665 OWQ917665:OWR917665 PGM917665:PGN917665 PQI917665:PQJ917665 QAE917665:QAF917665 QKA917665:QKB917665 QTW917665:QTX917665 RDS917665:RDT917665 RNO917665:RNP917665 RXK917665:RXL917665 SHG917665:SHH917665 SRC917665:SRD917665 TAY917665:TAZ917665 TKU917665:TKV917665 TUQ917665:TUR917665 UEM917665:UEN917665 UOI917665:UOJ917665 UYE917665:UYF917665 VIA917665:VIB917665 VRW917665:VRX917665 WBS917665:WBT917665 WLO917665:WLP917665 WVK917665:WVL917665 C983201:D983201 IY983201:IZ983201 SU983201:SV983201 ACQ983201:ACR983201 AMM983201:AMN983201 AWI983201:AWJ983201 BGE983201:BGF983201 BQA983201:BQB983201 BZW983201:BZX983201 CJS983201:CJT983201 CTO983201:CTP983201 DDK983201:DDL983201 DNG983201:DNH983201 DXC983201:DXD983201 EGY983201:EGZ983201 EQU983201:EQV983201 FAQ983201:FAR983201 FKM983201:FKN983201 FUI983201:FUJ983201 GEE983201:GEF983201 GOA983201:GOB983201 GXW983201:GXX983201 HHS983201:HHT983201 HRO983201:HRP983201 IBK983201:IBL983201 ILG983201:ILH983201 IVC983201:IVD983201 JEY983201:JEZ983201 JOU983201:JOV983201 JYQ983201:JYR983201 KIM983201:KIN983201 KSI983201:KSJ983201 LCE983201:LCF983201 LMA983201:LMB983201 LVW983201:LVX983201 MFS983201:MFT983201 MPO983201:MPP983201 MZK983201:MZL983201 NJG983201:NJH983201 NTC983201:NTD983201 OCY983201:OCZ983201 OMU983201:OMV983201 OWQ983201:OWR983201 PGM983201:PGN983201 PQI983201:PQJ983201 QAE983201:QAF983201 QKA983201:QKB983201 QTW983201:QTX983201 RDS983201:RDT983201 RNO983201:RNP983201 RXK983201:RXL983201 SHG983201:SHH983201 SRC983201:SRD983201 TAY983201:TAZ983201 TKU983201:TKV983201 TUQ983201:TUR983201 UEM983201:UEN983201 UOI983201:UOJ983201 UYE983201:UYF983201 VIA983201:VIB983201 VRW983201:VRX983201 WBS983201:WBT983201 WLO983201:WLP983201 WVK983201:WVL983201 WBQ983135:WBQ983159 IW121:IW65536 SS121:SS65536 ACO121:ACO65536 AMK121:AMK65536 AWG121:AWG65536 BGC121:BGC65536 BPY121:BPY65536 BZU121:BZU65536 CJQ121:CJQ65536 CTM121:CTM65536 DDI121:DDI65536 DNE121:DNE65536 DXA121:DXA65536 EGW121:EGW65536 EQS121:EQS65536 FAO121:FAO65536 FKK121:FKK65536 FUG121:FUG65536 GEC121:GEC65536 GNY121:GNY65536 GXU121:GXU65536 HHQ121:HHQ65536 HRM121:HRM65536 IBI121:IBI65536 ILE121:ILE65536 IVA121:IVA65536 JEW121:JEW65536 JOS121:JOS65536 JYO121:JYO65536 KIK121:KIK65536 KSG121:KSG65536 LCC121:LCC65536 LLY121:LLY65536 LVU121:LVU65536 MFQ121:MFQ65536 MPM121:MPM65536 MZI121:MZI65536 NJE121:NJE65536 NTA121:NTA65536 OCW121:OCW65536 OMS121:OMS65536 OWO121:OWO65536 PGK121:PGK65536 PQG121:PQG65536 QAC121:QAC65536 QJY121:QJY65536 QTU121:QTU65536 RDQ121:RDQ65536 RNM121:RNM65536 RXI121:RXI65536 SHE121:SHE65536 SRA121:SRA65536 TAW121:TAW65536 TKS121:TKS65536 TUO121:TUO65536 UEK121:UEK65536 UOG121:UOG65536 UYC121:UYC65536 VHY121:VHY65536 VRU121:VRU65536 WBQ121:WBQ65536 WLM121:WLM65536 WVI121:WVI65536 A65657:A131072 IW65657:IW131072 SS65657:SS131072 ACO65657:ACO131072 AMK65657:AMK131072 AWG65657:AWG131072 BGC65657:BGC131072 BPY65657:BPY131072 BZU65657:BZU131072 CJQ65657:CJQ131072 CTM65657:CTM131072 DDI65657:DDI131072 DNE65657:DNE131072 DXA65657:DXA131072 EGW65657:EGW131072 EQS65657:EQS131072 FAO65657:FAO131072 FKK65657:FKK131072 FUG65657:FUG131072 GEC65657:GEC131072 GNY65657:GNY131072 GXU65657:GXU131072 HHQ65657:HHQ131072 HRM65657:HRM131072 IBI65657:IBI131072 ILE65657:ILE131072 IVA65657:IVA131072 JEW65657:JEW131072 JOS65657:JOS131072 JYO65657:JYO131072 KIK65657:KIK131072 KSG65657:KSG131072 LCC65657:LCC131072 LLY65657:LLY131072 LVU65657:LVU131072 MFQ65657:MFQ131072 MPM65657:MPM131072 MZI65657:MZI131072 NJE65657:NJE131072 NTA65657:NTA131072 OCW65657:OCW131072 OMS65657:OMS131072 OWO65657:OWO131072 PGK65657:PGK131072 PQG65657:PQG131072 QAC65657:QAC131072 QJY65657:QJY131072 QTU65657:QTU131072 RDQ65657:RDQ131072 RNM65657:RNM131072 RXI65657:RXI131072 SHE65657:SHE131072 SRA65657:SRA131072 TAW65657:TAW131072 TKS65657:TKS131072 TUO65657:TUO131072 UEK65657:UEK131072 UOG65657:UOG131072 UYC65657:UYC131072 VHY65657:VHY131072 VRU65657:VRU131072 WBQ65657:WBQ131072 WLM65657:WLM131072 WVI65657:WVI131072 A131193:A196608 IW131193:IW196608 SS131193:SS196608 ACO131193:ACO196608 AMK131193:AMK196608 AWG131193:AWG196608 BGC131193:BGC196608 BPY131193:BPY196608 BZU131193:BZU196608 CJQ131193:CJQ196608 CTM131193:CTM196608 DDI131193:DDI196608 DNE131193:DNE196608 DXA131193:DXA196608 EGW131193:EGW196608 EQS131193:EQS196608 FAO131193:FAO196608 FKK131193:FKK196608 FUG131193:FUG196608 GEC131193:GEC196608 GNY131193:GNY196608 GXU131193:GXU196608 HHQ131193:HHQ196608 HRM131193:HRM196608 IBI131193:IBI196608 ILE131193:ILE196608 IVA131193:IVA196608 JEW131193:JEW196608 JOS131193:JOS196608 JYO131193:JYO196608 KIK131193:KIK196608 KSG131193:KSG196608 LCC131193:LCC196608 LLY131193:LLY196608 LVU131193:LVU196608 MFQ131193:MFQ196608 MPM131193:MPM196608 MZI131193:MZI196608 NJE131193:NJE196608 NTA131193:NTA196608 OCW131193:OCW196608 OMS131193:OMS196608 OWO131193:OWO196608 PGK131193:PGK196608 PQG131193:PQG196608 QAC131193:QAC196608 QJY131193:QJY196608 QTU131193:QTU196608 RDQ131193:RDQ196608 RNM131193:RNM196608 RXI131193:RXI196608 SHE131193:SHE196608 SRA131193:SRA196608 TAW131193:TAW196608 TKS131193:TKS196608 TUO131193:TUO196608 UEK131193:UEK196608 UOG131193:UOG196608 UYC131193:UYC196608 VHY131193:VHY196608 VRU131193:VRU196608 WBQ131193:WBQ196608 WLM131193:WLM196608 WVI131193:WVI196608 A196729:A262144 IW196729:IW262144 SS196729:SS262144 ACO196729:ACO262144 AMK196729:AMK262144 AWG196729:AWG262144 BGC196729:BGC262144 BPY196729:BPY262144 BZU196729:BZU262144 CJQ196729:CJQ262144 CTM196729:CTM262144 DDI196729:DDI262144 DNE196729:DNE262144 DXA196729:DXA262144 EGW196729:EGW262144 EQS196729:EQS262144 FAO196729:FAO262144 FKK196729:FKK262144 FUG196729:FUG262144 GEC196729:GEC262144 GNY196729:GNY262144 GXU196729:GXU262144 HHQ196729:HHQ262144 HRM196729:HRM262144 IBI196729:IBI262144 ILE196729:ILE262144 IVA196729:IVA262144 JEW196729:JEW262144 JOS196729:JOS262144 JYO196729:JYO262144 KIK196729:KIK262144 KSG196729:KSG262144 LCC196729:LCC262144 LLY196729:LLY262144 LVU196729:LVU262144 MFQ196729:MFQ262144 MPM196729:MPM262144 MZI196729:MZI262144 NJE196729:NJE262144 NTA196729:NTA262144 OCW196729:OCW262144 OMS196729:OMS262144 OWO196729:OWO262144 PGK196729:PGK262144 PQG196729:PQG262144 QAC196729:QAC262144 QJY196729:QJY262144 QTU196729:QTU262144 RDQ196729:RDQ262144 RNM196729:RNM262144 RXI196729:RXI262144 SHE196729:SHE262144 SRA196729:SRA262144 TAW196729:TAW262144 TKS196729:TKS262144 TUO196729:TUO262144 UEK196729:UEK262144 UOG196729:UOG262144 UYC196729:UYC262144 VHY196729:VHY262144 VRU196729:VRU262144 WBQ196729:WBQ262144 WLM196729:WLM262144 WVI196729:WVI262144 A262265:A327680 IW262265:IW327680 SS262265:SS327680 ACO262265:ACO327680 AMK262265:AMK327680 AWG262265:AWG327680 BGC262265:BGC327680 BPY262265:BPY327680 BZU262265:BZU327680 CJQ262265:CJQ327680 CTM262265:CTM327680 DDI262265:DDI327680 DNE262265:DNE327680 DXA262265:DXA327680 EGW262265:EGW327680 EQS262265:EQS327680 FAO262265:FAO327680 FKK262265:FKK327680 FUG262265:FUG327680 GEC262265:GEC327680 GNY262265:GNY327680 GXU262265:GXU327680 HHQ262265:HHQ327680 HRM262265:HRM327680 IBI262265:IBI327680 ILE262265:ILE327680 IVA262265:IVA327680 JEW262265:JEW327680 JOS262265:JOS327680 JYO262265:JYO327680 KIK262265:KIK327680 KSG262265:KSG327680 LCC262265:LCC327680 LLY262265:LLY327680 LVU262265:LVU327680 MFQ262265:MFQ327680 MPM262265:MPM327680 MZI262265:MZI327680 NJE262265:NJE327680 NTA262265:NTA327680 OCW262265:OCW327680 OMS262265:OMS327680 OWO262265:OWO327680 PGK262265:PGK327680 PQG262265:PQG327680 QAC262265:QAC327680 QJY262265:QJY327680 QTU262265:QTU327680 RDQ262265:RDQ327680 RNM262265:RNM327680 RXI262265:RXI327680 SHE262265:SHE327680 SRA262265:SRA327680 TAW262265:TAW327680 TKS262265:TKS327680 TUO262265:TUO327680 UEK262265:UEK327680 UOG262265:UOG327680 UYC262265:UYC327680 VHY262265:VHY327680 VRU262265:VRU327680 WBQ262265:WBQ327680 WLM262265:WLM327680 WVI262265:WVI327680 A327801:A393216 IW327801:IW393216 SS327801:SS393216 ACO327801:ACO393216 AMK327801:AMK393216 AWG327801:AWG393216 BGC327801:BGC393216 BPY327801:BPY393216 BZU327801:BZU393216 CJQ327801:CJQ393216 CTM327801:CTM393216 DDI327801:DDI393216 DNE327801:DNE393216 DXA327801:DXA393216 EGW327801:EGW393216 EQS327801:EQS393216 FAO327801:FAO393216 FKK327801:FKK393216 FUG327801:FUG393216 GEC327801:GEC393216 GNY327801:GNY393216 GXU327801:GXU393216 HHQ327801:HHQ393216 HRM327801:HRM393216 IBI327801:IBI393216 ILE327801:ILE393216 IVA327801:IVA393216 JEW327801:JEW393216 JOS327801:JOS393216 JYO327801:JYO393216 KIK327801:KIK393216 KSG327801:KSG393216 LCC327801:LCC393216 LLY327801:LLY393216 LVU327801:LVU393216 MFQ327801:MFQ393216 MPM327801:MPM393216 MZI327801:MZI393216 NJE327801:NJE393216 NTA327801:NTA393216 OCW327801:OCW393216 OMS327801:OMS393216 OWO327801:OWO393216 PGK327801:PGK393216 PQG327801:PQG393216 QAC327801:QAC393216 QJY327801:QJY393216 QTU327801:QTU393216 RDQ327801:RDQ393216 RNM327801:RNM393216 RXI327801:RXI393216 SHE327801:SHE393216 SRA327801:SRA393216 TAW327801:TAW393216 TKS327801:TKS393216 TUO327801:TUO393216 UEK327801:UEK393216 UOG327801:UOG393216 UYC327801:UYC393216 VHY327801:VHY393216 VRU327801:VRU393216 WBQ327801:WBQ393216 WLM327801:WLM393216 WVI327801:WVI393216 A393337:A458752 IW393337:IW458752 SS393337:SS458752 ACO393337:ACO458752 AMK393337:AMK458752 AWG393337:AWG458752 BGC393337:BGC458752 BPY393337:BPY458752 BZU393337:BZU458752 CJQ393337:CJQ458752 CTM393337:CTM458752 DDI393337:DDI458752 DNE393337:DNE458752 DXA393337:DXA458752 EGW393337:EGW458752 EQS393337:EQS458752 FAO393337:FAO458752 FKK393337:FKK458752 FUG393337:FUG458752 GEC393337:GEC458752 GNY393337:GNY458752 GXU393337:GXU458752 HHQ393337:HHQ458752 HRM393337:HRM458752 IBI393337:IBI458752 ILE393337:ILE458752 IVA393337:IVA458752 JEW393337:JEW458752 JOS393337:JOS458752 JYO393337:JYO458752 KIK393337:KIK458752 KSG393337:KSG458752 LCC393337:LCC458752 LLY393337:LLY458752 LVU393337:LVU458752 MFQ393337:MFQ458752 MPM393337:MPM458752 MZI393337:MZI458752 NJE393337:NJE458752 NTA393337:NTA458752 OCW393337:OCW458752 OMS393337:OMS458752 OWO393337:OWO458752 PGK393337:PGK458752 PQG393337:PQG458752 QAC393337:QAC458752 QJY393337:QJY458752 QTU393337:QTU458752 RDQ393337:RDQ458752 RNM393337:RNM458752 RXI393337:RXI458752 SHE393337:SHE458752 SRA393337:SRA458752 TAW393337:TAW458752 TKS393337:TKS458752 TUO393337:TUO458752 UEK393337:UEK458752 UOG393337:UOG458752 UYC393337:UYC458752 VHY393337:VHY458752 VRU393337:VRU458752 WBQ393337:WBQ458752 WLM393337:WLM458752 WVI393337:WVI458752 A458873:A524288 IW458873:IW524288 SS458873:SS524288 ACO458873:ACO524288 AMK458873:AMK524288 AWG458873:AWG524288 BGC458873:BGC524288 BPY458873:BPY524288 BZU458873:BZU524288 CJQ458873:CJQ524288 CTM458873:CTM524288 DDI458873:DDI524288 DNE458873:DNE524288 DXA458873:DXA524288 EGW458873:EGW524288 EQS458873:EQS524288 FAO458873:FAO524288 FKK458873:FKK524288 FUG458873:FUG524288 GEC458873:GEC524288 GNY458873:GNY524288 GXU458873:GXU524288 HHQ458873:HHQ524288 HRM458873:HRM524288 IBI458873:IBI524288 ILE458873:ILE524288 IVA458873:IVA524288 JEW458873:JEW524288 JOS458873:JOS524288 JYO458873:JYO524288 KIK458873:KIK524288 KSG458873:KSG524288 LCC458873:LCC524288 LLY458873:LLY524288 LVU458873:LVU524288 MFQ458873:MFQ524288 MPM458873:MPM524288 MZI458873:MZI524288 NJE458873:NJE524288 NTA458873:NTA524288 OCW458873:OCW524288 OMS458873:OMS524288 OWO458873:OWO524288 PGK458873:PGK524288 PQG458873:PQG524288 QAC458873:QAC524288 QJY458873:QJY524288 QTU458873:QTU524288 RDQ458873:RDQ524288 RNM458873:RNM524288 RXI458873:RXI524288 SHE458873:SHE524288 SRA458873:SRA524288 TAW458873:TAW524288 TKS458873:TKS524288 TUO458873:TUO524288 UEK458873:UEK524288 UOG458873:UOG524288 UYC458873:UYC524288 VHY458873:VHY524288 VRU458873:VRU524288 WBQ458873:WBQ524288 WLM458873:WLM524288 WVI458873:WVI524288 A524409:A589824 IW524409:IW589824 SS524409:SS589824 ACO524409:ACO589824 AMK524409:AMK589824 AWG524409:AWG589824 BGC524409:BGC589824 BPY524409:BPY589824 BZU524409:BZU589824 CJQ524409:CJQ589824 CTM524409:CTM589824 DDI524409:DDI589824 DNE524409:DNE589824 DXA524409:DXA589824 EGW524409:EGW589824 EQS524409:EQS589824 FAO524409:FAO589824 FKK524409:FKK589824 FUG524409:FUG589824 GEC524409:GEC589824 GNY524409:GNY589824 GXU524409:GXU589824 HHQ524409:HHQ589824 HRM524409:HRM589824 IBI524409:IBI589824 ILE524409:ILE589824 IVA524409:IVA589824 JEW524409:JEW589824 JOS524409:JOS589824 JYO524409:JYO589824 KIK524409:KIK589824 KSG524409:KSG589824 LCC524409:LCC589824 LLY524409:LLY589824 LVU524409:LVU589824 MFQ524409:MFQ589824 MPM524409:MPM589824 MZI524409:MZI589824 NJE524409:NJE589824 NTA524409:NTA589824 OCW524409:OCW589824 OMS524409:OMS589824 OWO524409:OWO589824 PGK524409:PGK589824 PQG524409:PQG589824 QAC524409:QAC589824 QJY524409:QJY589824 QTU524409:QTU589824 RDQ524409:RDQ589824 RNM524409:RNM589824 RXI524409:RXI589824 SHE524409:SHE589824 SRA524409:SRA589824 TAW524409:TAW589824 TKS524409:TKS589824 TUO524409:TUO589824 UEK524409:UEK589824 UOG524409:UOG589824 UYC524409:UYC589824 VHY524409:VHY589824 VRU524409:VRU589824 WBQ524409:WBQ589824 WLM524409:WLM589824 WVI524409:WVI589824 A589945:A655360 IW589945:IW655360 SS589945:SS655360 ACO589945:ACO655360 AMK589945:AMK655360 AWG589945:AWG655360 BGC589945:BGC655360 BPY589945:BPY655360 BZU589945:BZU655360 CJQ589945:CJQ655360 CTM589945:CTM655360 DDI589945:DDI655360 DNE589945:DNE655360 DXA589945:DXA655360 EGW589945:EGW655360 EQS589945:EQS655360 FAO589945:FAO655360 FKK589945:FKK655360 FUG589945:FUG655360 GEC589945:GEC655360 GNY589945:GNY655360 GXU589945:GXU655360 HHQ589945:HHQ655360 HRM589945:HRM655360 IBI589945:IBI655360 ILE589945:ILE655360 IVA589945:IVA655360 JEW589945:JEW655360 JOS589945:JOS655360 JYO589945:JYO655360 KIK589945:KIK655360 KSG589945:KSG655360 LCC589945:LCC655360 LLY589945:LLY655360 LVU589945:LVU655360 MFQ589945:MFQ655360 MPM589945:MPM655360 MZI589945:MZI655360 NJE589945:NJE655360 NTA589945:NTA655360 OCW589945:OCW655360 OMS589945:OMS655360 OWO589945:OWO655360 PGK589945:PGK655360 PQG589945:PQG655360 QAC589945:QAC655360 QJY589945:QJY655360 QTU589945:QTU655360 RDQ589945:RDQ655360 RNM589945:RNM655360 RXI589945:RXI655360 SHE589945:SHE655360 SRA589945:SRA655360 TAW589945:TAW655360 TKS589945:TKS655360 TUO589945:TUO655360 UEK589945:UEK655360 UOG589945:UOG655360 UYC589945:UYC655360 VHY589945:VHY655360 VRU589945:VRU655360 WBQ589945:WBQ655360 WLM589945:WLM655360 WVI589945:WVI655360 A655481:A720896 IW655481:IW720896 SS655481:SS720896 ACO655481:ACO720896 AMK655481:AMK720896 AWG655481:AWG720896 BGC655481:BGC720896 BPY655481:BPY720896 BZU655481:BZU720896 CJQ655481:CJQ720896 CTM655481:CTM720896 DDI655481:DDI720896 DNE655481:DNE720896 DXA655481:DXA720896 EGW655481:EGW720896 EQS655481:EQS720896 FAO655481:FAO720896 FKK655481:FKK720896 FUG655481:FUG720896 GEC655481:GEC720896 GNY655481:GNY720896 GXU655481:GXU720896 HHQ655481:HHQ720896 HRM655481:HRM720896 IBI655481:IBI720896 ILE655481:ILE720896 IVA655481:IVA720896 JEW655481:JEW720896 JOS655481:JOS720896 JYO655481:JYO720896 KIK655481:KIK720896 KSG655481:KSG720896 LCC655481:LCC720896 LLY655481:LLY720896 LVU655481:LVU720896 MFQ655481:MFQ720896 MPM655481:MPM720896 MZI655481:MZI720896 NJE655481:NJE720896 NTA655481:NTA720896 OCW655481:OCW720896 OMS655481:OMS720896 OWO655481:OWO720896 PGK655481:PGK720896 PQG655481:PQG720896 QAC655481:QAC720896 QJY655481:QJY720896 QTU655481:QTU720896 RDQ655481:RDQ720896 RNM655481:RNM720896 RXI655481:RXI720896 SHE655481:SHE720896 SRA655481:SRA720896 TAW655481:TAW720896 TKS655481:TKS720896 TUO655481:TUO720896 UEK655481:UEK720896 UOG655481:UOG720896 UYC655481:UYC720896 VHY655481:VHY720896 VRU655481:VRU720896 WBQ655481:WBQ720896 WLM655481:WLM720896 WVI655481:WVI720896 A721017:A786432 IW721017:IW786432 SS721017:SS786432 ACO721017:ACO786432 AMK721017:AMK786432 AWG721017:AWG786432 BGC721017:BGC786432 BPY721017:BPY786432 BZU721017:BZU786432 CJQ721017:CJQ786432 CTM721017:CTM786432 DDI721017:DDI786432 DNE721017:DNE786432 DXA721017:DXA786432 EGW721017:EGW786432 EQS721017:EQS786432 FAO721017:FAO786432 FKK721017:FKK786432 FUG721017:FUG786432 GEC721017:GEC786432 GNY721017:GNY786432 GXU721017:GXU786432 HHQ721017:HHQ786432 HRM721017:HRM786432 IBI721017:IBI786432 ILE721017:ILE786432 IVA721017:IVA786432 JEW721017:JEW786432 JOS721017:JOS786432 JYO721017:JYO786432 KIK721017:KIK786432 KSG721017:KSG786432 LCC721017:LCC786432 LLY721017:LLY786432 LVU721017:LVU786432 MFQ721017:MFQ786432 MPM721017:MPM786432 MZI721017:MZI786432 NJE721017:NJE786432 NTA721017:NTA786432 OCW721017:OCW786432 OMS721017:OMS786432 OWO721017:OWO786432 PGK721017:PGK786432 PQG721017:PQG786432 QAC721017:QAC786432 QJY721017:QJY786432 QTU721017:QTU786432 RDQ721017:RDQ786432 RNM721017:RNM786432 RXI721017:RXI786432 SHE721017:SHE786432 SRA721017:SRA786432 TAW721017:TAW786432 TKS721017:TKS786432 TUO721017:TUO786432 UEK721017:UEK786432 UOG721017:UOG786432 UYC721017:UYC786432 VHY721017:VHY786432 VRU721017:VRU786432 WBQ721017:WBQ786432 WLM721017:WLM786432 WVI721017:WVI786432 A786553:A851968 IW786553:IW851968 SS786553:SS851968 ACO786553:ACO851968 AMK786553:AMK851968 AWG786553:AWG851968 BGC786553:BGC851968 BPY786553:BPY851968 BZU786553:BZU851968 CJQ786553:CJQ851968 CTM786553:CTM851968 DDI786553:DDI851968 DNE786553:DNE851968 DXA786553:DXA851968 EGW786553:EGW851968 EQS786553:EQS851968 FAO786553:FAO851968 FKK786553:FKK851968 FUG786553:FUG851968 GEC786553:GEC851968 GNY786553:GNY851968 GXU786553:GXU851968 HHQ786553:HHQ851968 HRM786553:HRM851968 IBI786553:IBI851968 ILE786553:ILE851968 IVA786553:IVA851968 JEW786553:JEW851968 JOS786553:JOS851968 JYO786553:JYO851968 KIK786553:KIK851968 KSG786553:KSG851968 LCC786553:LCC851968 LLY786553:LLY851968 LVU786553:LVU851968 MFQ786553:MFQ851968 MPM786553:MPM851968 MZI786553:MZI851968 NJE786553:NJE851968 NTA786553:NTA851968 OCW786553:OCW851968 OMS786553:OMS851968 OWO786553:OWO851968 PGK786553:PGK851968 PQG786553:PQG851968 QAC786553:QAC851968 QJY786553:QJY851968 QTU786553:QTU851968 RDQ786553:RDQ851968 RNM786553:RNM851968 RXI786553:RXI851968 SHE786553:SHE851968 SRA786553:SRA851968 TAW786553:TAW851968 TKS786553:TKS851968 TUO786553:TUO851968 UEK786553:UEK851968 UOG786553:UOG851968 UYC786553:UYC851968 VHY786553:VHY851968 VRU786553:VRU851968 WBQ786553:WBQ851968 WLM786553:WLM851968 WVI786553:WVI851968 A852089:A917504 IW852089:IW917504 SS852089:SS917504 ACO852089:ACO917504 AMK852089:AMK917504 AWG852089:AWG917504 BGC852089:BGC917504 BPY852089:BPY917504 BZU852089:BZU917504 CJQ852089:CJQ917504 CTM852089:CTM917504 DDI852089:DDI917504 DNE852089:DNE917504 DXA852089:DXA917504 EGW852089:EGW917504 EQS852089:EQS917504 FAO852089:FAO917504 FKK852089:FKK917504 FUG852089:FUG917504 GEC852089:GEC917504 GNY852089:GNY917504 GXU852089:GXU917504 HHQ852089:HHQ917504 HRM852089:HRM917504 IBI852089:IBI917504 ILE852089:ILE917504 IVA852089:IVA917504 JEW852089:JEW917504 JOS852089:JOS917504 JYO852089:JYO917504 KIK852089:KIK917504 KSG852089:KSG917504 LCC852089:LCC917504 LLY852089:LLY917504 LVU852089:LVU917504 MFQ852089:MFQ917504 MPM852089:MPM917504 MZI852089:MZI917504 NJE852089:NJE917504 NTA852089:NTA917504 OCW852089:OCW917504 OMS852089:OMS917504 OWO852089:OWO917504 PGK852089:PGK917504 PQG852089:PQG917504 QAC852089:QAC917504 QJY852089:QJY917504 QTU852089:QTU917504 RDQ852089:RDQ917504 RNM852089:RNM917504 RXI852089:RXI917504 SHE852089:SHE917504 SRA852089:SRA917504 TAW852089:TAW917504 TKS852089:TKS917504 TUO852089:TUO917504 UEK852089:UEK917504 UOG852089:UOG917504 UYC852089:UYC917504 VHY852089:VHY917504 VRU852089:VRU917504 WBQ852089:WBQ917504 WLM852089:WLM917504 WVI852089:WVI917504 A917625:A983040 IW917625:IW983040 SS917625:SS983040 ACO917625:ACO983040 AMK917625:AMK983040 AWG917625:AWG983040 BGC917625:BGC983040 BPY917625:BPY983040 BZU917625:BZU983040 CJQ917625:CJQ983040 CTM917625:CTM983040 DDI917625:DDI983040 DNE917625:DNE983040 DXA917625:DXA983040 EGW917625:EGW983040 EQS917625:EQS983040 FAO917625:FAO983040 FKK917625:FKK983040 FUG917625:FUG983040 GEC917625:GEC983040 GNY917625:GNY983040 GXU917625:GXU983040 HHQ917625:HHQ983040 HRM917625:HRM983040 IBI917625:IBI983040 ILE917625:ILE983040 IVA917625:IVA983040 JEW917625:JEW983040 JOS917625:JOS983040 JYO917625:JYO983040 KIK917625:KIK983040 KSG917625:KSG983040 LCC917625:LCC983040 LLY917625:LLY983040 LVU917625:LVU983040 MFQ917625:MFQ983040 MPM917625:MPM983040 MZI917625:MZI983040 NJE917625:NJE983040 NTA917625:NTA983040 OCW917625:OCW983040 OMS917625:OMS983040 OWO917625:OWO983040 PGK917625:PGK983040 PQG917625:PQG983040 QAC917625:QAC983040 QJY917625:QJY983040 QTU917625:QTU983040 RDQ917625:RDQ983040 RNM917625:RNM983040 RXI917625:RXI983040 SHE917625:SHE983040 SRA917625:SRA983040 TAW917625:TAW983040 TKS917625:TKS983040 TUO917625:TUO983040 UEK917625:UEK983040 UOG917625:UOG983040 UYC917625:UYC983040 VHY917625:VHY983040 VRU917625:VRU983040 WBQ917625:WBQ983040 WLM917625:WLM983040 WVI917625:WVI983040 A983161:A1048576 IW983161:IW1048576 SS983161:SS1048576 ACO983161:ACO1048576 AMK983161:AMK1048576 AWG983161:AWG1048576 BGC983161:BGC1048576 BPY983161:BPY1048576 BZU983161:BZU1048576 CJQ983161:CJQ1048576 CTM983161:CTM1048576 DDI983161:DDI1048576 DNE983161:DNE1048576 DXA983161:DXA1048576 EGW983161:EGW1048576 EQS983161:EQS1048576 FAO983161:FAO1048576 FKK983161:FKK1048576 FUG983161:FUG1048576 GEC983161:GEC1048576 GNY983161:GNY1048576 GXU983161:GXU1048576 HHQ983161:HHQ1048576 HRM983161:HRM1048576 IBI983161:IBI1048576 ILE983161:ILE1048576 IVA983161:IVA1048576 JEW983161:JEW1048576 JOS983161:JOS1048576 JYO983161:JYO1048576 KIK983161:KIK1048576 KSG983161:KSG1048576 LCC983161:LCC1048576 LLY983161:LLY1048576 LVU983161:LVU1048576 MFQ983161:MFQ1048576 MPM983161:MPM1048576 MZI983161:MZI1048576 NJE983161:NJE1048576 NTA983161:NTA1048576 OCW983161:OCW1048576 OMS983161:OMS1048576 OWO983161:OWO1048576 PGK983161:PGK1048576 PQG983161:PQG1048576 QAC983161:QAC1048576 QJY983161:QJY1048576 QTU983161:QTU1048576 RDQ983161:RDQ1048576 RNM983161:RNM1048576 RXI983161:RXI1048576 SHE983161:SHE1048576 SRA983161:SRA1048576 TAW983161:TAW1048576 TKS983161:TKS1048576 TUO983161:TUO1048576 UEK983161:UEK1048576 UOG983161:UOG1048576 UYC983161:UYC1048576 VHY983161:VHY1048576 VRU983161:VRU1048576 WBQ983161:WBQ1048576 WLM983161:WLM1048576 WVI983161:WVI1048576 WLM983135:WLM983159 IW46:IW93 SS46:SS93 ACO46:ACO93 AMK46:AMK93 AWG46:AWG93 BGC46:BGC93 BPY46:BPY93 BZU46:BZU93 CJQ46:CJQ93 CTM46:CTM93 DDI46:DDI93 DNE46:DNE93 DXA46:DXA93 EGW46:EGW93 EQS46:EQS93 FAO46:FAO93 FKK46:FKK93 FUG46:FUG93 GEC46:GEC93 GNY46:GNY93 GXU46:GXU93 HHQ46:HHQ93 HRM46:HRM93 IBI46:IBI93 ILE46:ILE93 IVA46:IVA93 JEW46:JEW93 JOS46:JOS93 JYO46:JYO93 KIK46:KIK93 KSG46:KSG93 LCC46:LCC93 LLY46:LLY93 LVU46:LVU93 MFQ46:MFQ93 MPM46:MPM93 MZI46:MZI93 NJE46:NJE93 NTA46:NTA93 OCW46:OCW93 OMS46:OMS93 OWO46:OWO93 PGK46:PGK93 PQG46:PQG93 QAC46:QAC93 QJY46:QJY93 QTU46:QTU93 RDQ46:RDQ93 RNM46:RNM93 RXI46:RXI93 SHE46:SHE93 SRA46:SRA93 TAW46:TAW93 TKS46:TKS93 TUO46:TUO93 UEK46:UEK93 UOG46:UOG93 UYC46:UYC93 VHY46:VHY93 VRU46:VRU93 WBQ46:WBQ93 WLM46:WLM93 WVI46:WVI93 A65582:A65629 IW65582:IW65629 SS65582:SS65629 ACO65582:ACO65629 AMK65582:AMK65629 AWG65582:AWG65629 BGC65582:BGC65629 BPY65582:BPY65629 BZU65582:BZU65629 CJQ65582:CJQ65629 CTM65582:CTM65629 DDI65582:DDI65629 DNE65582:DNE65629 DXA65582:DXA65629 EGW65582:EGW65629 EQS65582:EQS65629 FAO65582:FAO65629 FKK65582:FKK65629 FUG65582:FUG65629 GEC65582:GEC65629 GNY65582:GNY65629 GXU65582:GXU65629 HHQ65582:HHQ65629 HRM65582:HRM65629 IBI65582:IBI65629 ILE65582:ILE65629 IVA65582:IVA65629 JEW65582:JEW65629 JOS65582:JOS65629 JYO65582:JYO65629 KIK65582:KIK65629 KSG65582:KSG65629 LCC65582:LCC65629 LLY65582:LLY65629 LVU65582:LVU65629 MFQ65582:MFQ65629 MPM65582:MPM65629 MZI65582:MZI65629 NJE65582:NJE65629 NTA65582:NTA65629 OCW65582:OCW65629 OMS65582:OMS65629 OWO65582:OWO65629 PGK65582:PGK65629 PQG65582:PQG65629 QAC65582:QAC65629 QJY65582:QJY65629 QTU65582:QTU65629 RDQ65582:RDQ65629 RNM65582:RNM65629 RXI65582:RXI65629 SHE65582:SHE65629 SRA65582:SRA65629 TAW65582:TAW65629 TKS65582:TKS65629 TUO65582:TUO65629 UEK65582:UEK65629 UOG65582:UOG65629 UYC65582:UYC65629 VHY65582:VHY65629 VRU65582:VRU65629 WBQ65582:WBQ65629 WLM65582:WLM65629 WVI65582:WVI65629 A131118:A131165 IW131118:IW131165 SS131118:SS131165 ACO131118:ACO131165 AMK131118:AMK131165 AWG131118:AWG131165 BGC131118:BGC131165 BPY131118:BPY131165 BZU131118:BZU131165 CJQ131118:CJQ131165 CTM131118:CTM131165 DDI131118:DDI131165 DNE131118:DNE131165 DXA131118:DXA131165 EGW131118:EGW131165 EQS131118:EQS131165 FAO131118:FAO131165 FKK131118:FKK131165 FUG131118:FUG131165 GEC131118:GEC131165 GNY131118:GNY131165 GXU131118:GXU131165 HHQ131118:HHQ131165 HRM131118:HRM131165 IBI131118:IBI131165 ILE131118:ILE131165 IVA131118:IVA131165 JEW131118:JEW131165 JOS131118:JOS131165 JYO131118:JYO131165 KIK131118:KIK131165 KSG131118:KSG131165 LCC131118:LCC131165 LLY131118:LLY131165 LVU131118:LVU131165 MFQ131118:MFQ131165 MPM131118:MPM131165 MZI131118:MZI131165 NJE131118:NJE131165 NTA131118:NTA131165 OCW131118:OCW131165 OMS131118:OMS131165 OWO131118:OWO131165 PGK131118:PGK131165 PQG131118:PQG131165 QAC131118:QAC131165 QJY131118:QJY131165 QTU131118:QTU131165 RDQ131118:RDQ131165 RNM131118:RNM131165 RXI131118:RXI131165 SHE131118:SHE131165 SRA131118:SRA131165 TAW131118:TAW131165 TKS131118:TKS131165 TUO131118:TUO131165 UEK131118:UEK131165 UOG131118:UOG131165 UYC131118:UYC131165 VHY131118:VHY131165 VRU131118:VRU131165 WBQ131118:WBQ131165 WLM131118:WLM131165 WVI131118:WVI131165 A196654:A196701 IW196654:IW196701 SS196654:SS196701 ACO196654:ACO196701 AMK196654:AMK196701 AWG196654:AWG196701 BGC196654:BGC196701 BPY196654:BPY196701 BZU196654:BZU196701 CJQ196654:CJQ196701 CTM196654:CTM196701 DDI196654:DDI196701 DNE196654:DNE196701 DXA196654:DXA196701 EGW196654:EGW196701 EQS196654:EQS196701 FAO196654:FAO196701 FKK196654:FKK196701 FUG196654:FUG196701 GEC196654:GEC196701 GNY196654:GNY196701 GXU196654:GXU196701 HHQ196654:HHQ196701 HRM196654:HRM196701 IBI196654:IBI196701 ILE196654:ILE196701 IVA196654:IVA196701 JEW196654:JEW196701 JOS196654:JOS196701 JYO196654:JYO196701 KIK196654:KIK196701 KSG196654:KSG196701 LCC196654:LCC196701 LLY196654:LLY196701 LVU196654:LVU196701 MFQ196654:MFQ196701 MPM196654:MPM196701 MZI196654:MZI196701 NJE196654:NJE196701 NTA196654:NTA196701 OCW196654:OCW196701 OMS196654:OMS196701 OWO196654:OWO196701 PGK196654:PGK196701 PQG196654:PQG196701 QAC196654:QAC196701 QJY196654:QJY196701 QTU196654:QTU196701 RDQ196654:RDQ196701 RNM196654:RNM196701 RXI196654:RXI196701 SHE196654:SHE196701 SRA196654:SRA196701 TAW196654:TAW196701 TKS196654:TKS196701 TUO196654:TUO196701 UEK196654:UEK196701 UOG196654:UOG196701 UYC196654:UYC196701 VHY196654:VHY196701 VRU196654:VRU196701 WBQ196654:WBQ196701 WLM196654:WLM196701 WVI196654:WVI196701 A262190:A262237 IW262190:IW262237 SS262190:SS262237 ACO262190:ACO262237 AMK262190:AMK262237 AWG262190:AWG262237 BGC262190:BGC262237 BPY262190:BPY262237 BZU262190:BZU262237 CJQ262190:CJQ262237 CTM262190:CTM262237 DDI262190:DDI262237 DNE262190:DNE262237 DXA262190:DXA262237 EGW262190:EGW262237 EQS262190:EQS262237 FAO262190:FAO262237 FKK262190:FKK262237 FUG262190:FUG262237 GEC262190:GEC262237 GNY262190:GNY262237 GXU262190:GXU262237 HHQ262190:HHQ262237 HRM262190:HRM262237 IBI262190:IBI262237 ILE262190:ILE262237 IVA262190:IVA262237 JEW262190:JEW262237 JOS262190:JOS262237 JYO262190:JYO262237 KIK262190:KIK262237 KSG262190:KSG262237 LCC262190:LCC262237 LLY262190:LLY262237 LVU262190:LVU262237 MFQ262190:MFQ262237 MPM262190:MPM262237 MZI262190:MZI262237 NJE262190:NJE262237 NTA262190:NTA262237 OCW262190:OCW262237 OMS262190:OMS262237 OWO262190:OWO262237 PGK262190:PGK262237 PQG262190:PQG262237 QAC262190:QAC262237 QJY262190:QJY262237 QTU262190:QTU262237 RDQ262190:RDQ262237 RNM262190:RNM262237 RXI262190:RXI262237 SHE262190:SHE262237 SRA262190:SRA262237 TAW262190:TAW262237 TKS262190:TKS262237 TUO262190:TUO262237 UEK262190:UEK262237 UOG262190:UOG262237 UYC262190:UYC262237 VHY262190:VHY262237 VRU262190:VRU262237 WBQ262190:WBQ262237 WLM262190:WLM262237 WVI262190:WVI262237 A327726:A327773 IW327726:IW327773 SS327726:SS327773 ACO327726:ACO327773 AMK327726:AMK327773 AWG327726:AWG327773 BGC327726:BGC327773 BPY327726:BPY327773 BZU327726:BZU327773 CJQ327726:CJQ327773 CTM327726:CTM327773 DDI327726:DDI327773 DNE327726:DNE327773 DXA327726:DXA327773 EGW327726:EGW327773 EQS327726:EQS327773 FAO327726:FAO327773 FKK327726:FKK327773 FUG327726:FUG327773 GEC327726:GEC327773 GNY327726:GNY327773 GXU327726:GXU327773 HHQ327726:HHQ327773 HRM327726:HRM327773 IBI327726:IBI327773 ILE327726:ILE327773 IVA327726:IVA327773 JEW327726:JEW327773 JOS327726:JOS327773 JYO327726:JYO327773 KIK327726:KIK327773 KSG327726:KSG327773 LCC327726:LCC327773 LLY327726:LLY327773 LVU327726:LVU327773 MFQ327726:MFQ327773 MPM327726:MPM327773 MZI327726:MZI327773 NJE327726:NJE327773 NTA327726:NTA327773 OCW327726:OCW327773 OMS327726:OMS327773 OWO327726:OWO327773 PGK327726:PGK327773 PQG327726:PQG327773 QAC327726:QAC327773 QJY327726:QJY327773 QTU327726:QTU327773 RDQ327726:RDQ327773 RNM327726:RNM327773 RXI327726:RXI327773 SHE327726:SHE327773 SRA327726:SRA327773 TAW327726:TAW327773 TKS327726:TKS327773 TUO327726:TUO327773 UEK327726:UEK327773 UOG327726:UOG327773 UYC327726:UYC327773 VHY327726:VHY327773 VRU327726:VRU327773 WBQ327726:WBQ327773 WLM327726:WLM327773 WVI327726:WVI327773 A393262:A393309 IW393262:IW393309 SS393262:SS393309 ACO393262:ACO393309 AMK393262:AMK393309 AWG393262:AWG393309 BGC393262:BGC393309 BPY393262:BPY393309 BZU393262:BZU393309 CJQ393262:CJQ393309 CTM393262:CTM393309 DDI393262:DDI393309 DNE393262:DNE393309 DXA393262:DXA393309 EGW393262:EGW393309 EQS393262:EQS393309 FAO393262:FAO393309 FKK393262:FKK393309 FUG393262:FUG393309 GEC393262:GEC393309 GNY393262:GNY393309 GXU393262:GXU393309 HHQ393262:HHQ393309 HRM393262:HRM393309 IBI393262:IBI393309 ILE393262:ILE393309 IVA393262:IVA393309 JEW393262:JEW393309 JOS393262:JOS393309 JYO393262:JYO393309 KIK393262:KIK393309 KSG393262:KSG393309 LCC393262:LCC393309 LLY393262:LLY393309 LVU393262:LVU393309 MFQ393262:MFQ393309 MPM393262:MPM393309 MZI393262:MZI393309 NJE393262:NJE393309 NTA393262:NTA393309 OCW393262:OCW393309 OMS393262:OMS393309 OWO393262:OWO393309 PGK393262:PGK393309 PQG393262:PQG393309 QAC393262:QAC393309 QJY393262:QJY393309 QTU393262:QTU393309 RDQ393262:RDQ393309 RNM393262:RNM393309 RXI393262:RXI393309 SHE393262:SHE393309 SRA393262:SRA393309 TAW393262:TAW393309 TKS393262:TKS393309 TUO393262:TUO393309 UEK393262:UEK393309 UOG393262:UOG393309 UYC393262:UYC393309 VHY393262:VHY393309 VRU393262:VRU393309 WBQ393262:WBQ393309 WLM393262:WLM393309 WVI393262:WVI393309 A458798:A458845 IW458798:IW458845 SS458798:SS458845 ACO458798:ACO458845 AMK458798:AMK458845 AWG458798:AWG458845 BGC458798:BGC458845 BPY458798:BPY458845 BZU458798:BZU458845 CJQ458798:CJQ458845 CTM458798:CTM458845 DDI458798:DDI458845 DNE458798:DNE458845 DXA458798:DXA458845 EGW458798:EGW458845 EQS458798:EQS458845 FAO458798:FAO458845 FKK458798:FKK458845 FUG458798:FUG458845 GEC458798:GEC458845 GNY458798:GNY458845 GXU458798:GXU458845 HHQ458798:HHQ458845 HRM458798:HRM458845 IBI458798:IBI458845 ILE458798:ILE458845 IVA458798:IVA458845 JEW458798:JEW458845 JOS458798:JOS458845 JYO458798:JYO458845 KIK458798:KIK458845 KSG458798:KSG458845 LCC458798:LCC458845 LLY458798:LLY458845 LVU458798:LVU458845 MFQ458798:MFQ458845 MPM458798:MPM458845 MZI458798:MZI458845 NJE458798:NJE458845 NTA458798:NTA458845 OCW458798:OCW458845 OMS458798:OMS458845 OWO458798:OWO458845 PGK458798:PGK458845 PQG458798:PQG458845 QAC458798:QAC458845 QJY458798:QJY458845 QTU458798:QTU458845 RDQ458798:RDQ458845 RNM458798:RNM458845 RXI458798:RXI458845 SHE458798:SHE458845 SRA458798:SRA458845 TAW458798:TAW458845 TKS458798:TKS458845 TUO458798:TUO458845 UEK458798:UEK458845 UOG458798:UOG458845 UYC458798:UYC458845 VHY458798:VHY458845 VRU458798:VRU458845 WBQ458798:WBQ458845 WLM458798:WLM458845 WVI458798:WVI458845 A524334:A524381 IW524334:IW524381 SS524334:SS524381 ACO524334:ACO524381 AMK524334:AMK524381 AWG524334:AWG524381 BGC524334:BGC524381 BPY524334:BPY524381 BZU524334:BZU524381 CJQ524334:CJQ524381 CTM524334:CTM524381 DDI524334:DDI524381 DNE524334:DNE524381 DXA524334:DXA524381 EGW524334:EGW524381 EQS524334:EQS524381 FAO524334:FAO524381 FKK524334:FKK524381 FUG524334:FUG524381 GEC524334:GEC524381 GNY524334:GNY524381 GXU524334:GXU524381 HHQ524334:HHQ524381 HRM524334:HRM524381 IBI524334:IBI524381 ILE524334:ILE524381 IVA524334:IVA524381 JEW524334:JEW524381 JOS524334:JOS524381 JYO524334:JYO524381 KIK524334:KIK524381 KSG524334:KSG524381 LCC524334:LCC524381 LLY524334:LLY524381 LVU524334:LVU524381 MFQ524334:MFQ524381 MPM524334:MPM524381 MZI524334:MZI524381 NJE524334:NJE524381 NTA524334:NTA524381 OCW524334:OCW524381 OMS524334:OMS524381 OWO524334:OWO524381 PGK524334:PGK524381 PQG524334:PQG524381 QAC524334:QAC524381 QJY524334:QJY524381 QTU524334:QTU524381 RDQ524334:RDQ524381 RNM524334:RNM524381 RXI524334:RXI524381 SHE524334:SHE524381 SRA524334:SRA524381 TAW524334:TAW524381 TKS524334:TKS524381 TUO524334:TUO524381 UEK524334:UEK524381 UOG524334:UOG524381 UYC524334:UYC524381 VHY524334:VHY524381 VRU524334:VRU524381 WBQ524334:WBQ524381 WLM524334:WLM524381 WVI524334:WVI524381 A589870:A589917 IW589870:IW589917 SS589870:SS589917 ACO589870:ACO589917 AMK589870:AMK589917 AWG589870:AWG589917 BGC589870:BGC589917 BPY589870:BPY589917 BZU589870:BZU589917 CJQ589870:CJQ589917 CTM589870:CTM589917 DDI589870:DDI589917 DNE589870:DNE589917 DXA589870:DXA589917 EGW589870:EGW589917 EQS589870:EQS589917 FAO589870:FAO589917 FKK589870:FKK589917 FUG589870:FUG589917 GEC589870:GEC589917 GNY589870:GNY589917 GXU589870:GXU589917 HHQ589870:HHQ589917 HRM589870:HRM589917 IBI589870:IBI589917 ILE589870:ILE589917 IVA589870:IVA589917 JEW589870:JEW589917 JOS589870:JOS589917 JYO589870:JYO589917 KIK589870:KIK589917 KSG589870:KSG589917 LCC589870:LCC589917 LLY589870:LLY589917 LVU589870:LVU589917 MFQ589870:MFQ589917 MPM589870:MPM589917 MZI589870:MZI589917 NJE589870:NJE589917 NTA589870:NTA589917 OCW589870:OCW589917 OMS589870:OMS589917 OWO589870:OWO589917 PGK589870:PGK589917 PQG589870:PQG589917 QAC589870:QAC589917 QJY589870:QJY589917 QTU589870:QTU589917 RDQ589870:RDQ589917 RNM589870:RNM589917 RXI589870:RXI589917 SHE589870:SHE589917 SRA589870:SRA589917 TAW589870:TAW589917 TKS589870:TKS589917 TUO589870:TUO589917 UEK589870:UEK589917 UOG589870:UOG589917 UYC589870:UYC589917 VHY589870:VHY589917 VRU589870:VRU589917 WBQ589870:WBQ589917 WLM589870:WLM589917 WVI589870:WVI589917 A655406:A655453 IW655406:IW655453 SS655406:SS655453 ACO655406:ACO655453 AMK655406:AMK655453 AWG655406:AWG655453 BGC655406:BGC655453 BPY655406:BPY655453 BZU655406:BZU655453 CJQ655406:CJQ655453 CTM655406:CTM655453 DDI655406:DDI655453 DNE655406:DNE655453 DXA655406:DXA655453 EGW655406:EGW655453 EQS655406:EQS655453 FAO655406:FAO655453 FKK655406:FKK655453 FUG655406:FUG655453 GEC655406:GEC655453 GNY655406:GNY655453 GXU655406:GXU655453 HHQ655406:HHQ655453 HRM655406:HRM655453 IBI655406:IBI655453 ILE655406:ILE655453 IVA655406:IVA655453 JEW655406:JEW655453 JOS655406:JOS655453 JYO655406:JYO655453 KIK655406:KIK655453 KSG655406:KSG655453 LCC655406:LCC655453 LLY655406:LLY655453 LVU655406:LVU655453 MFQ655406:MFQ655453 MPM655406:MPM655453 MZI655406:MZI655453 NJE655406:NJE655453 NTA655406:NTA655453 OCW655406:OCW655453 OMS655406:OMS655453 OWO655406:OWO655453 PGK655406:PGK655453 PQG655406:PQG655453 QAC655406:QAC655453 QJY655406:QJY655453 QTU655406:QTU655453 RDQ655406:RDQ655453 RNM655406:RNM655453 RXI655406:RXI655453 SHE655406:SHE655453 SRA655406:SRA655453 TAW655406:TAW655453 TKS655406:TKS655453 TUO655406:TUO655453 UEK655406:UEK655453 UOG655406:UOG655453 UYC655406:UYC655453 VHY655406:VHY655453 VRU655406:VRU655453 WBQ655406:WBQ655453 WLM655406:WLM655453 WVI655406:WVI655453 A720942:A720989 IW720942:IW720989 SS720942:SS720989 ACO720942:ACO720989 AMK720942:AMK720989 AWG720942:AWG720989 BGC720942:BGC720989 BPY720942:BPY720989 BZU720942:BZU720989 CJQ720942:CJQ720989 CTM720942:CTM720989 DDI720942:DDI720989 DNE720942:DNE720989 DXA720942:DXA720989 EGW720942:EGW720989 EQS720942:EQS720989 FAO720942:FAO720989 FKK720942:FKK720989 FUG720942:FUG720989 GEC720942:GEC720989 GNY720942:GNY720989 GXU720942:GXU720989 HHQ720942:HHQ720989 HRM720942:HRM720989 IBI720942:IBI720989 ILE720942:ILE720989 IVA720942:IVA720989 JEW720942:JEW720989 JOS720942:JOS720989 JYO720942:JYO720989 KIK720942:KIK720989 KSG720942:KSG720989 LCC720942:LCC720989 LLY720942:LLY720989 LVU720942:LVU720989 MFQ720942:MFQ720989 MPM720942:MPM720989 MZI720942:MZI720989 NJE720942:NJE720989 NTA720942:NTA720989 OCW720942:OCW720989 OMS720942:OMS720989 OWO720942:OWO720989 PGK720942:PGK720989 PQG720942:PQG720989 QAC720942:QAC720989 QJY720942:QJY720989 QTU720942:QTU720989 RDQ720942:RDQ720989 RNM720942:RNM720989 RXI720942:RXI720989 SHE720942:SHE720989 SRA720942:SRA720989 TAW720942:TAW720989 TKS720942:TKS720989 TUO720942:TUO720989 UEK720942:UEK720989 UOG720942:UOG720989 UYC720942:UYC720989 VHY720942:VHY720989 VRU720942:VRU720989 WBQ720942:WBQ720989 WLM720942:WLM720989 WVI720942:WVI720989 A786478:A786525 IW786478:IW786525 SS786478:SS786525 ACO786478:ACO786525 AMK786478:AMK786525 AWG786478:AWG786525 BGC786478:BGC786525 BPY786478:BPY786525 BZU786478:BZU786525 CJQ786478:CJQ786525 CTM786478:CTM786525 DDI786478:DDI786525 DNE786478:DNE786525 DXA786478:DXA786525 EGW786478:EGW786525 EQS786478:EQS786525 FAO786478:FAO786525 FKK786478:FKK786525 FUG786478:FUG786525 GEC786478:GEC786525 GNY786478:GNY786525 GXU786478:GXU786525 HHQ786478:HHQ786525 HRM786478:HRM786525 IBI786478:IBI786525 ILE786478:ILE786525 IVA786478:IVA786525 JEW786478:JEW786525 JOS786478:JOS786525 JYO786478:JYO786525 KIK786478:KIK786525 KSG786478:KSG786525 LCC786478:LCC786525 LLY786478:LLY786525 LVU786478:LVU786525 MFQ786478:MFQ786525 MPM786478:MPM786525 MZI786478:MZI786525 NJE786478:NJE786525 NTA786478:NTA786525 OCW786478:OCW786525 OMS786478:OMS786525 OWO786478:OWO786525 PGK786478:PGK786525 PQG786478:PQG786525 QAC786478:QAC786525 QJY786478:QJY786525 QTU786478:QTU786525 RDQ786478:RDQ786525 RNM786478:RNM786525 RXI786478:RXI786525 SHE786478:SHE786525 SRA786478:SRA786525 TAW786478:TAW786525 TKS786478:TKS786525 TUO786478:TUO786525 UEK786478:UEK786525 UOG786478:UOG786525 UYC786478:UYC786525 VHY786478:VHY786525 VRU786478:VRU786525 WBQ786478:WBQ786525 WLM786478:WLM786525 WVI786478:WVI786525 A852014:A852061 IW852014:IW852061 SS852014:SS852061 ACO852014:ACO852061 AMK852014:AMK852061 AWG852014:AWG852061 BGC852014:BGC852061 BPY852014:BPY852061 BZU852014:BZU852061 CJQ852014:CJQ852061 CTM852014:CTM852061 DDI852014:DDI852061 DNE852014:DNE852061 DXA852014:DXA852061 EGW852014:EGW852061 EQS852014:EQS852061 FAO852014:FAO852061 FKK852014:FKK852061 FUG852014:FUG852061 GEC852014:GEC852061 GNY852014:GNY852061 GXU852014:GXU852061 HHQ852014:HHQ852061 HRM852014:HRM852061 IBI852014:IBI852061 ILE852014:ILE852061 IVA852014:IVA852061 JEW852014:JEW852061 JOS852014:JOS852061 JYO852014:JYO852061 KIK852014:KIK852061 KSG852014:KSG852061 LCC852014:LCC852061 LLY852014:LLY852061 LVU852014:LVU852061 MFQ852014:MFQ852061 MPM852014:MPM852061 MZI852014:MZI852061 NJE852014:NJE852061 NTA852014:NTA852061 OCW852014:OCW852061 OMS852014:OMS852061 OWO852014:OWO852061 PGK852014:PGK852061 PQG852014:PQG852061 QAC852014:QAC852061 QJY852014:QJY852061 QTU852014:QTU852061 RDQ852014:RDQ852061 RNM852014:RNM852061 RXI852014:RXI852061 SHE852014:SHE852061 SRA852014:SRA852061 TAW852014:TAW852061 TKS852014:TKS852061 TUO852014:TUO852061 UEK852014:UEK852061 UOG852014:UOG852061 UYC852014:UYC852061 VHY852014:VHY852061 VRU852014:VRU852061 WBQ852014:WBQ852061 WLM852014:WLM852061 WVI852014:WVI852061 A917550:A917597 IW917550:IW917597 SS917550:SS917597 ACO917550:ACO917597 AMK917550:AMK917597 AWG917550:AWG917597 BGC917550:BGC917597 BPY917550:BPY917597 BZU917550:BZU917597 CJQ917550:CJQ917597 CTM917550:CTM917597 DDI917550:DDI917597 DNE917550:DNE917597 DXA917550:DXA917597 EGW917550:EGW917597 EQS917550:EQS917597 FAO917550:FAO917597 FKK917550:FKK917597 FUG917550:FUG917597 GEC917550:GEC917597 GNY917550:GNY917597 GXU917550:GXU917597 HHQ917550:HHQ917597 HRM917550:HRM917597 IBI917550:IBI917597 ILE917550:ILE917597 IVA917550:IVA917597 JEW917550:JEW917597 JOS917550:JOS917597 JYO917550:JYO917597 KIK917550:KIK917597 KSG917550:KSG917597 LCC917550:LCC917597 LLY917550:LLY917597 LVU917550:LVU917597 MFQ917550:MFQ917597 MPM917550:MPM917597 MZI917550:MZI917597 NJE917550:NJE917597 NTA917550:NTA917597 OCW917550:OCW917597 OMS917550:OMS917597 OWO917550:OWO917597 PGK917550:PGK917597 PQG917550:PQG917597 QAC917550:QAC917597 QJY917550:QJY917597 QTU917550:QTU917597 RDQ917550:RDQ917597 RNM917550:RNM917597 RXI917550:RXI917597 SHE917550:SHE917597 SRA917550:SRA917597 TAW917550:TAW917597 TKS917550:TKS917597 TUO917550:TUO917597 UEK917550:UEK917597 UOG917550:UOG917597 UYC917550:UYC917597 VHY917550:VHY917597 VRU917550:VRU917597 WBQ917550:WBQ917597 WLM917550:WLM917597 WVI917550:WVI917597 A983086:A983133 IW983086:IW983133 SS983086:SS983133 ACO983086:ACO983133 AMK983086:AMK983133 AWG983086:AWG983133 BGC983086:BGC983133 BPY983086:BPY983133 BZU983086:BZU983133 CJQ983086:CJQ983133 CTM983086:CTM983133 DDI983086:DDI983133 DNE983086:DNE983133 DXA983086:DXA983133 EGW983086:EGW983133 EQS983086:EQS983133 FAO983086:FAO983133 FKK983086:FKK983133 FUG983086:FUG983133 GEC983086:GEC983133 GNY983086:GNY983133 GXU983086:GXU983133 HHQ983086:HHQ983133 HRM983086:HRM983133 IBI983086:IBI983133 ILE983086:ILE983133 IVA983086:IVA983133 JEW983086:JEW983133 JOS983086:JOS983133 JYO983086:JYO983133 KIK983086:KIK983133 KSG983086:KSG983133 LCC983086:LCC983133 LLY983086:LLY983133 LVU983086:LVU983133 MFQ983086:MFQ983133 MPM983086:MPM983133 MZI983086:MZI983133 NJE983086:NJE983133 NTA983086:NTA983133 OCW983086:OCW983133 OMS983086:OMS983133 OWO983086:OWO983133 PGK983086:PGK983133 PQG983086:PQG983133 QAC983086:QAC983133 QJY983086:QJY983133 QTU983086:QTU983133 RDQ983086:RDQ983133 RNM983086:RNM983133 RXI983086:RXI983133 SHE983086:SHE983133 SRA983086:SRA983133 TAW983086:TAW983133 TKS983086:TKS983133 TUO983086:TUO983133 UEK983086:UEK983133 UOG983086:UOG983133 UYC983086:UYC983133 VHY983086:VHY983133 VRU983086:VRU983133 WBQ983086:WBQ983133 WLM983086:WLM983133 WVI983086:WVI983133 WVI983135:WVI983159 IW95:IW119 SS95:SS119 ACO95:ACO119 AMK95:AMK119 AWG95:AWG119 BGC95:BGC119 BPY95:BPY119 BZU95:BZU119 CJQ95:CJQ119 CTM95:CTM119 DDI95:DDI119 DNE95:DNE119 DXA95:DXA119 EGW95:EGW119 EQS95:EQS119 FAO95:FAO119 FKK95:FKK119 FUG95:FUG119 GEC95:GEC119 GNY95:GNY119 GXU95:GXU119 HHQ95:HHQ119 HRM95:HRM119 IBI95:IBI119 ILE95:ILE119 IVA95:IVA119 JEW95:JEW119 JOS95:JOS119 JYO95:JYO119 KIK95:KIK119 KSG95:KSG119 LCC95:LCC119 LLY95:LLY119 LVU95:LVU119 MFQ95:MFQ119 MPM95:MPM119 MZI95:MZI119 NJE95:NJE119 NTA95:NTA119 OCW95:OCW119 OMS95:OMS119 OWO95:OWO119 PGK95:PGK119 PQG95:PQG119 QAC95:QAC119 QJY95:QJY119 QTU95:QTU119 RDQ95:RDQ119 RNM95:RNM119 RXI95:RXI119 SHE95:SHE119 SRA95:SRA119 TAW95:TAW119 TKS95:TKS119 TUO95:TUO119 UEK95:UEK119 UOG95:UOG119 UYC95:UYC119 VHY95:VHY119 VRU95:VRU119 WBQ95:WBQ119 WLM95:WLM119 WVI95:WVI119 A65631:A65655 IW65631:IW65655 SS65631:SS65655 ACO65631:ACO65655 AMK65631:AMK65655 AWG65631:AWG65655 BGC65631:BGC65655 BPY65631:BPY65655 BZU65631:BZU65655 CJQ65631:CJQ65655 CTM65631:CTM65655 DDI65631:DDI65655 DNE65631:DNE65655 DXA65631:DXA65655 EGW65631:EGW65655 EQS65631:EQS65655 FAO65631:FAO65655 FKK65631:FKK65655 FUG65631:FUG65655 GEC65631:GEC65655 GNY65631:GNY65655 GXU65631:GXU65655 HHQ65631:HHQ65655 HRM65631:HRM65655 IBI65631:IBI65655 ILE65631:ILE65655 IVA65631:IVA65655 JEW65631:JEW65655 JOS65631:JOS65655 JYO65631:JYO65655 KIK65631:KIK65655 KSG65631:KSG65655 LCC65631:LCC65655 LLY65631:LLY65655 LVU65631:LVU65655 MFQ65631:MFQ65655 MPM65631:MPM65655 MZI65631:MZI65655 NJE65631:NJE65655 NTA65631:NTA65655 OCW65631:OCW65655 OMS65631:OMS65655 OWO65631:OWO65655 PGK65631:PGK65655 PQG65631:PQG65655 QAC65631:QAC65655 QJY65631:QJY65655 QTU65631:QTU65655 RDQ65631:RDQ65655 RNM65631:RNM65655 RXI65631:RXI65655 SHE65631:SHE65655 SRA65631:SRA65655 TAW65631:TAW65655 TKS65631:TKS65655 TUO65631:TUO65655 UEK65631:UEK65655 UOG65631:UOG65655 UYC65631:UYC65655 VHY65631:VHY65655 VRU65631:VRU65655 WBQ65631:WBQ65655 WLM65631:WLM65655 WVI65631:WVI65655 A131167:A131191 IW131167:IW131191 SS131167:SS131191 ACO131167:ACO131191 AMK131167:AMK131191 AWG131167:AWG131191 BGC131167:BGC131191 BPY131167:BPY131191 BZU131167:BZU131191 CJQ131167:CJQ131191 CTM131167:CTM131191 DDI131167:DDI131191 DNE131167:DNE131191 DXA131167:DXA131191 EGW131167:EGW131191 EQS131167:EQS131191 FAO131167:FAO131191 FKK131167:FKK131191 FUG131167:FUG131191 GEC131167:GEC131191 GNY131167:GNY131191 GXU131167:GXU131191 HHQ131167:HHQ131191 HRM131167:HRM131191 IBI131167:IBI131191 ILE131167:ILE131191 IVA131167:IVA131191 JEW131167:JEW131191 JOS131167:JOS131191 JYO131167:JYO131191 KIK131167:KIK131191 KSG131167:KSG131191 LCC131167:LCC131191 LLY131167:LLY131191 LVU131167:LVU131191 MFQ131167:MFQ131191 MPM131167:MPM131191 MZI131167:MZI131191 NJE131167:NJE131191 NTA131167:NTA131191 OCW131167:OCW131191 OMS131167:OMS131191 OWO131167:OWO131191 PGK131167:PGK131191 PQG131167:PQG131191 QAC131167:QAC131191 QJY131167:QJY131191 QTU131167:QTU131191 RDQ131167:RDQ131191 RNM131167:RNM131191 RXI131167:RXI131191 SHE131167:SHE131191 SRA131167:SRA131191 TAW131167:TAW131191 TKS131167:TKS131191 TUO131167:TUO131191 UEK131167:UEK131191 UOG131167:UOG131191 UYC131167:UYC131191 VHY131167:VHY131191 VRU131167:VRU131191 WBQ131167:WBQ131191 WLM131167:WLM131191 WVI131167:WVI131191 A196703:A196727 IW196703:IW196727 SS196703:SS196727 ACO196703:ACO196727 AMK196703:AMK196727 AWG196703:AWG196727 BGC196703:BGC196727 BPY196703:BPY196727 BZU196703:BZU196727 CJQ196703:CJQ196727 CTM196703:CTM196727 DDI196703:DDI196727 DNE196703:DNE196727 DXA196703:DXA196727 EGW196703:EGW196727 EQS196703:EQS196727 FAO196703:FAO196727 FKK196703:FKK196727 FUG196703:FUG196727 GEC196703:GEC196727 GNY196703:GNY196727 GXU196703:GXU196727 HHQ196703:HHQ196727 HRM196703:HRM196727 IBI196703:IBI196727 ILE196703:ILE196727 IVA196703:IVA196727 JEW196703:JEW196727 JOS196703:JOS196727 JYO196703:JYO196727 KIK196703:KIK196727 KSG196703:KSG196727 LCC196703:LCC196727 LLY196703:LLY196727 LVU196703:LVU196727 MFQ196703:MFQ196727 MPM196703:MPM196727 MZI196703:MZI196727 NJE196703:NJE196727 NTA196703:NTA196727 OCW196703:OCW196727 OMS196703:OMS196727 OWO196703:OWO196727 PGK196703:PGK196727 PQG196703:PQG196727 QAC196703:QAC196727 QJY196703:QJY196727 QTU196703:QTU196727 RDQ196703:RDQ196727 RNM196703:RNM196727 RXI196703:RXI196727 SHE196703:SHE196727 SRA196703:SRA196727 TAW196703:TAW196727 TKS196703:TKS196727 TUO196703:TUO196727 UEK196703:UEK196727 UOG196703:UOG196727 UYC196703:UYC196727 VHY196703:VHY196727 VRU196703:VRU196727 WBQ196703:WBQ196727 WLM196703:WLM196727 WVI196703:WVI196727 A262239:A262263 IW262239:IW262263 SS262239:SS262263 ACO262239:ACO262263 AMK262239:AMK262263 AWG262239:AWG262263 BGC262239:BGC262263 BPY262239:BPY262263 BZU262239:BZU262263 CJQ262239:CJQ262263 CTM262239:CTM262263 DDI262239:DDI262263 DNE262239:DNE262263 DXA262239:DXA262263 EGW262239:EGW262263 EQS262239:EQS262263 FAO262239:FAO262263 FKK262239:FKK262263 FUG262239:FUG262263 GEC262239:GEC262263 GNY262239:GNY262263 GXU262239:GXU262263 HHQ262239:HHQ262263 HRM262239:HRM262263 IBI262239:IBI262263 ILE262239:ILE262263 IVA262239:IVA262263 JEW262239:JEW262263 JOS262239:JOS262263 JYO262239:JYO262263 KIK262239:KIK262263 KSG262239:KSG262263 LCC262239:LCC262263 LLY262239:LLY262263 LVU262239:LVU262263 MFQ262239:MFQ262263 MPM262239:MPM262263 MZI262239:MZI262263 NJE262239:NJE262263 NTA262239:NTA262263 OCW262239:OCW262263 OMS262239:OMS262263 OWO262239:OWO262263 PGK262239:PGK262263 PQG262239:PQG262263 QAC262239:QAC262263 QJY262239:QJY262263 QTU262239:QTU262263 RDQ262239:RDQ262263 RNM262239:RNM262263 RXI262239:RXI262263 SHE262239:SHE262263 SRA262239:SRA262263 TAW262239:TAW262263 TKS262239:TKS262263 TUO262239:TUO262263 UEK262239:UEK262263 UOG262239:UOG262263 UYC262239:UYC262263 VHY262239:VHY262263 VRU262239:VRU262263 WBQ262239:WBQ262263 WLM262239:WLM262263 WVI262239:WVI262263 A327775:A327799 IW327775:IW327799 SS327775:SS327799 ACO327775:ACO327799 AMK327775:AMK327799 AWG327775:AWG327799 BGC327775:BGC327799 BPY327775:BPY327799 BZU327775:BZU327799 CJQ327775:CJQ327799 CTM327775:CTM327799 DDI327775:DDI327799 DNE327775:DNE327799 DXA327775:DXA327799 EGW327775:EGW327799 EQS327775:EQS327799 FAO327775:FAO327799 FKK327775:FKK327799 FUG327775:FUG327799 GEC327775:GEC327799 GNY327775:GNY327799 GXU327775:GXU327799 HHQ327775:HHQ327799 HRM327775:HRM327799 IBI327775:IBI327799 ILE327775:ILE327799 IVA327775:IVA327799 JEW327775:JEW327799 JOS327775:JOS327799 JYO327775:JYO327799 KIK327775:KIK327799 KSG327775:KSG327799 LCC327775:LCC327799 LLY327775:LLY327799 LVU327775:LVU327799 MFQ327775:MFQ327799 MPM327775:MPM327799 MZI327775:MZI327799 NJE327775:NJE327799 NTA327775:NTA327799 OCW327775:OCW327799 OMS327775:OMS327799 OWO327775:OWO327799 PGK327775:PGK327799 PQG327775:PQG327799 QAC327775:QAC327799 QJY327775:QJY327799 QTU327775:QTU327799 RDQ327775:RDQ327799 RNM327775:RNM327799 RXI327775:RXI327799 SHE327775:SHE327799 SRA327775:SRA327799 TAW327775:TAW327799 TKS327775:TKS327799 TUO327775:TUO327799 UEK327775:UEK327799 UOG327775:UOG327799 UYC327775:UYC327799 VHY327775:VHY327799 VRU327775:VRU327799 WBQ327775:WBQ327799 WLM327775:WLM327799 WVI327775:WVI327799 A393311:A393335 IW393311:IW393335 SS393311:SS393335 ACO393311:ACO393335 AMK393311:AMK393335 AWG393311:AWG393335 BGC393311:BGC393335 BPY393311:BPY393335 BZU393311:BZU393335 CJQ393311:CJQ393335 CTM393311:CTM393335 DDI393311:DDI393335 DNE393311:DNE393335 DXA393311:DXA393335 EGW393311:EGW393335 EQS393311:EQS393335 FAO393311:FAO393335 FKK393311:FKK393335 FUG393311:FUG393335 GEC393311:GEC393335 GNY393311:GNY393335 GXU393311:GXU393335 HHQ393311:HHQ393335 HRM393311:HRM393335 IBI393311:IBI393335 ILE393311:ILE393335 IVA393311:IVA393335 JEW393311:JEW393335 JOS393311:JOS393335 JYO393311:JYO393335 KIK393311:KIK393335 KSG393311:KSG393335 LCC393311:LCC393335 LLY393311:LLY393335 LVU393311:LVU393335 MFQ393311:MFQ393335 MPM393311:MPM393335 MZI393311:MZI393335 NJE393311:NJE393335 NTA393311:NTA393335 OCW393311:OCW393335 OMS393311:OMS393335 OWO393311:OWO393335 PGK393311:PGK393335 PQG393311:PQG393335 QAC393311:QAC393335 QJY393311:QJY393335 QTU393311:QTU393335 RDQ393311:RDQ393335 RNM393311:RNM393335 RXI393311:RXI393335 SHE393311:SHE393335 SRA393311:SRA393335 TAW393311:TAW393335 TKS393311:TKS393335 TUO393311:TUO393335 UEK393311:UEK393335 UOG393311:UOG393335 UYC393311:UYC393335 VHY393311:VHY393335 VRU393311:VRU393335 WBQ393311:WBQ393335 WLM393311:WLM393335 WVI393311:WVI393335 A458847:A458871 IW458847:IW458871 SS458847:SS458871 ACO458847:ACO458871 AMK458847:AMK458871 AWG458847:AWG458871 BGC458847:BGC458871 BPY458847:BPY458871 BZU458847:BZU458871 CJQ458847:CJQ458871 CTM458847:CTM458871 DDI458847:DDI458871 DNE458847:DNE458871 DXA458847:DXA458871 EGW458847:EGW458871 EQS458847:EQS458871 FAO458847:FAO458871 FKK458847:FKK458871 FUG458847:FUG458871 GEC458847:GEC458871 GNY458847:GNY458871 GXU458847:GXU458871 HHQ458847:HHQ458871 HRM458847:HRM458871 IBI458847:IBI458871 ILE458847:ILE458871 IVA458847:IVA458871 JEW458847:JEW458871 JOS458847:JOS458871 JYO458847:JYO458871 KIK458847:KIK458871 KSG458847:KSG458871 LCC458847:LCC458871 LLY458847:LLY458871 LVU458847:LVU458871 MFQ458847:MFQ458871 MPM458847:MPM458871 MZI458847:MZI458871 NJE458847:NJE458871 NTA458847:NTA458871 OCW458847:OCW458871 OMS458847:OMS458871 OWO458847:OWO458871 PGK458847:PGK458871 PQG458847:PQG458871 QAC458847:QAC458871 QJY458847:QJY458871 QTU458847:QTU458871 RDQ458847:RDQ458871 RNM458847:RNM458871 RXI458847:RXI458871 SHE458847:SHE458871 SRA458847:SRA458871 TAW458847:TAW458871 TKS458847:TKS458871 TUO458847:TUO458871 UEK458847:UEK458871 UOG458847:UOG458871 UYC458847:UYC458871 VHY458847:VHY458871 VRU458847:VRU458871 WBQ458847:WBQ458871 WLM458847:WLM458871 WVI458847:WVI458871 A524383:A524407 IW524383:IW524407 SS524383:SS524407 ACO524383:ACO524407 AMK524383:AMK524407 AWG524383:AWG524407 BGC524383:BGC524407 BPY524383:BPY524407 BZU524383:BZU524407 CJQ524383:CJQ524407 CTM524383:CTM524407 DDI524383:DDI524407 DNE524383:DNE524407 DXA524383:DXA524407 EGW524383:EGW524407 EQS524383:EQS524407 FAO524383:FAO524407 FKK524383:FKK524407 FUG524383:FUG524407 GEC524383:GEC524407 GNY524383:GNY524407 GXU524383:GXU524407 HHQ524383:HHQ524407 HRM524383:HRM524407 IBI524383:IBI524407 ILE524383:ILE524407 IVA524383:IVA524407 JEW524383:JEW524407 JOS524383:JOS524407 JYO524383:JYO524407 KIK524383:KIK524407 KSG524383:KSG524407 LCC524383:LCC524407 LLY524383:LLY524407 LVU524383:LVU524407 MFQ524383:MFQ524407 MPM524383:MPM524407 MZI524383:MZI524407 NJE524383:NJE524407 NTA524383:NTA524407 OCW524383:OCW524407 OMS524383:OMS524407 OWO524383:OWO524407 PGK524383:PGK524407 PQG524383:PQG524407 QAC524383:QAC524407 QJY524383:QJY524407 QTU524383:QTU524407 RDQ524383:RDQ524407 RNM524383:RNM524407 RXI524383:RXI524407 SHE524383:SHE524407 SRA524383:SRA524407 TAW524383:TAW524407 TKS524383:TKS524407 TUO524383:TUO524407 UEK524383:UEK524407 UOG524383:UOG524407 UYC524383:UYC524407 VHY524383:VHY524407 VRU524383:VRU524407 WBQ524383:WBQ524407 WLM524383:WLM524407 WVI524383:WVI524407 A589919:A589943 IW589919:IW589943 SS589919:SS589943 ACO589919:ACO589943 AMK589919:AMK589943 AWG589919:AWG589943 BGC589919:BGC589943 BPY589919:BPY589943 BZU589919:BZU589943 CJQ589919:CJQ589943 CTM589919:CTM589943 DDI589919:DDI589943 DNE589919:DNE589943 DXA589919:DXA589943 EGW589919:EGW589943 EQS589919:EQS589943 FAO589919:FAO589943 FKK589919:FKK589943 FUG589919:FUG589943 GEC589919:GEC589943 GNY589919:GNY589943 GXU589919:GXU589943 HHQ589919:HHQ589943 HRM589919:HRM589943 IBI589919:IBI589943 ILE589919:ILE589943 IVA589919:IVA589943 JEW589919:JEW589943 JOS589919:JOS589943 JYO589919:JYO589943 KIK589919:KIK589943 KSG589919:KSG589943 LCC589919:LCC589943 LLY589919:LLY589943 LVU589919:LVU589943 MFQ589919:MFQ589943 MPM589919:MPM589943 MZI589919:MZI589943 NJE589919:NJE589943 NTA589919:NTA589943 OCW589919:OCW589943 OMS589919:OMS589943 OWO589919:OWO589943 PGK589919:PGK589943 PQG589919:PQG589943 QAC589919:QAC589943 QJY589919:QJY589943 QTU589919:QTU589943 RDQ589919:RDQ589943 RNM589919:RNM589943 RXI589919:RXI589943 SHE589919:SHE589943 SRA589919:SRA589943 TAW589919:TAW589943 TKS589919:TKS589943 TUO589919:TUO589943 UEK589919:UEK589943 UOG589919:UOG589943 UYC589919:UYC589943 VHY589919:VHY589943 VRU589919:VRU589943 WBQ589919:WBQ589943 WLM589919:WLM589943 WVI589919:WVI589943 A655455:A655479 IW655455:IW655479 SS655455:SS655479 ACO655455:ACO655479 AMK655455:AMK655479 AWG655455:AWG655479 BGC655455:BGC655479 BPY655455:BPY655479 BZU655455:BZU655479 CJQ655455:CJQ655479 CTM655455:CTM655479 DDI655455:DDI655479 DNE655455:DNE655479 DXA655455:DXA655479 EGW655455:EGW655479 EQS655455:EQS655479 FAO655455:FAO655479 FKK655455:FKK655479 FUG655455:FUG655479 GEC655455:GEC655479 GNY655455:GNY655479 GXU655455:GXU655479 HHQ655455:HHQ655479 HRM655455:HRM655479 IBI655455:IBI655479 ILE655455:ILE655479 IVA655455:IVA655479 JEW655455:JEW655479 JOS655455:JOS655479 JYO655455:JYO655479 KIK655455:KIK655479 KSG655455:KSG655479 LCC655455:LCC655479 LLY655455:LLY655479 LVU655455:LVU655479 MFQ655455:MFQ655479 MPM655455:MPM655479 MZI655455:MZI655479 NJE655455:NJE655479 NTA655455:NTA655479 OCW655455:OCW655479 OMS655455:OMS655479 OWO655455:OWO655479 PGK655455:PGK655479 PQG655455:PQG655479 QAC655455:QAC655479 QJY655455:QJY655479 QTU655455:QTU655479 RDQ655455:RDQ655479 RNM655455:RNM655479 RXI655455:RXI655479 SHE655455:SHE655479 SRA655455:SRA655479 TAW655455:TAW655479 TKS655455:TKS655479 TUO655455:TUO655479 UEK655455:UEK655479 UOG655455:UOG655479 UYC655455:UYC655479 VHY655455:VHY655479 VRU655455:VRU655479 WBQ655455:WBQ655479 WLM655455:WLM655479 WVI655455:WVI655479 A720991:A721015 IW720991:IW721015 SS720991:SS721015 ACO720991:ACO721015 AMK720991:AMK721015 AWG720991:AWG721015 BGC720991:BGC721015 BPY720991:BPY721015 BZU720991:BZU721015 CJQ720991:CJQ721015 CTM720991:CTM721015 DDI720991:DDI721015 DNE720991:DNE721015 DXA720991:DXA721015 EGW720991:EGW721015 EQS720991:EQS721015 FAO720991:FAO721015 FKK720991:FKK721015 FUG720991:FUG721015 GEC720991:GEC721015 GNY720991:GNY721015 GXU720991:GXU721015 HHQ720991:HHQ721015 HRM720991:HRM721015 IBI720991:IBI721015 ILE720991:ILE721015 IVA720991:IVA721015 JEW720991:JEW721015 JOS720991:JOS721015 JYO720991:JYO721015 KIK720991:KIK721015 KSG720991:KSG721015 LCC720991:LCC721015 LLY720991:LLY721015 LVU720991:LVU721015 MFQ720991:MFQ721015 MPM720991:MPM721015 MZI720991:MZI721015 NJE720991:NJE721015 NTA720991:NTA721015 OCW720991:OCW721015 OMS720991:OMS721015 OWO720991:OWO721015 PGK720991:PGK721015 PQG720991:PQG721015 QAC720991:QAC721015 QJY720991:QJY721015 QTU720991:QTU721015 RDQ720991:RDQ721015 RNM720991:RNM721015 RXI720991:RXI721015 SHE720991:SHE721015 SRA720991:SRA721015 TAW720991:TAW721015 TKS720991:TKS721015 TUO720991:TUO721015 UEK720991:UEK721015 UOG720991:UOG721015 UYC720991:UYC721015 VHY720991:VHY721015 VRU720991:VRU721015 WBQ720991:WBQ721015 WLM720991:WLM721015 WVI720991:WVI721015 A786527:A786551 IW786527:IW786551 SS786527:SS786551 ACO786527:ACO786551 AMK786527:AMK786551 AWG786527:AWG786551 BGC786527:BGC786551 BPY786527:BPY786551 BZU786527:BZU786551 CJQ786527:CJQ786551 CTM786527:CTM786551 DDI786527:DDI786551 DNE786527:DNE786551 DXA786527:DXA786551 EGW786527:EGW786551 EQS786527:EQS786551 FAO786527:FAO786551 FKK786527:FKK786551 FUG786527:FUG786551 GEC786527:GEC786551 GNY786527:GNY786551 GXU786527:GXU786551 HHQ786527:HHQ786551 HRM786527:HRM786551 IBI786527:IBI786551 ILE786527:ILE786551 IVA786527:IVA786551 JEW786527:JEW786551 JOS786527:JOS786551 JYO786527:JYO786551 KIK786527:KIK786551 KSG786527:KSG786551 LCC786527:LCC786551 LLY786527:LLY786551 LVU786527:LVU786551 MFQ786527:MFQ786551 MPM786527:MPM786551 MZI786527:MZI786551 NJE786527:NJE786551 NTA786527:NTA786551 OCW786527:OCW786551 OMS786527:OMS786551 OWO786527:OWO786551 PGK786527:PGK786551 PQG786527:PQG786551 QAC786527:QAC786551 QJY786527:QJY786551 QTU786527:QTU786551 RDQ786527:RDQ786551 RNM786527:RNM786551 RXI786527:RXI786551 SHE786527:SHE786551 SRA786527:SRA786551 TAW786527:TAW786551 TKS786527:TKS786551 TUO786527:TUO786551 UEK786527:UEK786551 UOG786527:UOG786551 UYC786527:UYC786551 VHY786527:VHY786551 VRU786527:VRU786551 WBQ786527:WBQ786551 WLM786527:WLM786551 WVI786527:WVI786551 A852063:A852087 IW852063:IW852087 SS852063:SS852087 ACO852063:ACO852087 AMK852063:AMK852087 AWG852063:AWG852087 BGC852063:BGC852087 BPY852063:BPY852087 BZU852063:BZU852087 CJQ852063:CJQ852087 CTM852063:CTM852087 DDI852063:DDI852087 DNE852063:DNE852087 DXA852063:DXA852087 EGW852063:EGW852087 EQS852063:EQS852087 FAO852063:FAO852087 FKK852063:FKK852087 FUG852063:FUG852087 GEC852063:GEC852087 GNY852063:GNY852087 GXU852063:GXU852087 HHQ852063:HHQ852087 HRM852063:HRM852087 IBI852063:IBI852087 ILE852063:ILE852087 IVA852063:IVA852087 JEW852063:JEW852087 JOS852063:JOS852087 JYO852063:JYO852087 KIK852063:KIK852087 KSG852063:KSG852087 LCC852063:LCC852087 LLY852063:LLY852087 LVU852063:LVU852087 MFQ852063:MFQ852087 MPM852063:MPM852087 MZI852063:MZI852087 NJE852063:NJE852087 NTA852063:NTA852087 OCW852063:OCW852087 OMS852063:OMS852087 OWO852063:OWO852087 PGK852063:PGK852087 PQG852063:PQG852087 QAC852063:QAC852087 QJY852063:QJY852087 QTU852063:QTU852087 RDQ852063:RDQ852087 RNM852063:RNM852087 RXI852063:RXI852087 SHE852063:SHE852087 SRA852063:SRA852087 TAW852063:TAW852087 TKS852063:TKS852087 TUO852063:TUO852087 UEK852063:UEK852087 UOG852063:UOG852087 UYC852063:UYC852087 VHY852063:VHY852087 VRU852063:VRU852087 WBQ852063:WBQ852087 WLM852063:WLM852087 WVI852063:WVI852087 A917599:A917623 IW917599:IW917623 SS917599:SS917623 ACO917599:ACO917623 AMK917599:AMK917623 AWG917599:AWG917623 BGC917599:BGC917623 BPY917599:BPY917623 BZU917599:BZU917623 CJQ917599:CJQ917623 CTM917599:CTM917623 DDI917599:DDI917623 DNE917599:DNE917623 DXA917599:DXA917623 EGW917599:EGW917623 EQS917599:EQS917623 FAO917599:FAO917623 FKK917599:FKK917623 FUG917599:FUG917623 GEC917599:GEC917623 GNY917599:GNY917623 GXU917599:GXU917623 HHQ917599:HHQ917623 HRM917599:HRM917623 IBI917599:IBI917623 ILE917599:ILE917623 IVA917599:IVA917623 JEW917599:JEW917623 JOS917599:JOS917623 JYO917599:JYO917623 KIK917599:KIK917623 KSG917599:KSG917623 LCC917599:LCC917623 LLY917599:LLY917623 LVU917599:LVU917623 MFQ917599:MFQ917623 MPM917599:MPM917623 MZI917599:MZI917623 NJE917599:NJE917623 NTA917599:NTA917623 OCW917599:OCW917623 OMS917599:OMS917623 OWO917599:OWO917623 PGK917599:PGK917623 PQG917599:PQG917623 QAC917599:QAC917623 QJY917599:QJY917623 QTU917599:QTU917623 RDQ917599:RDQ917623 RNM917599:RNM917623 RXI917599:RXI917623 SHE917599:SHE917623 SRA917599:SRA917623 TAW917599:TAW917623 TKS917599:TKS917623 TUO917599:TUO917623 UEK917599:UEK917623 UOG917599:UOG917623 UYC917599:UYC917623 VHY917599:VHY917623 VRU917599:VRU917623 WBQ917599:WBQ917623 WLM917599:WLM917623 WVI917599:WVI917623 A983135:A983159 IW983135:IW983159 SS983135:SS983159 ACO983135:ACO983159 AMK983135:AMK983159 AWG983135:AWG983159 BGC983135:BGC983159 BPY983135:BPY983159 BZU983135:BZU983159 CJQ983135:CJQ983159 CTM983135:CTM983159 DDI983135:DDI983159 DNE983135:DNE983159 DXA983135:DXA983159 EGW983135:EGW983159 EQS983135:EQS983159 FAO983135:FAO983159 FKK983135:FKK983159 FUG983135:FUG983159 GEC983135:GEC983159 GNY983135:GNY983159 GXU983135:GXU983159 HHQ983135:HHQ983159 HRM983135:HRM983159 IBI983135:IBI983159 ILE983135:ILE983159 IVA983135:IVA983159 JEW983135:JEW983159 JOS983135:JOS983159 JYO983135:JYO983159 KIK983135:KIK983159 KSG983135:KSG983159 LCC983135:LCC983159 LLY983135:LLY983159 LVU983135:LVU983159 MFQ983135:MFQ983159 MPM983135:MPM983159 MZI983135:MZI983159 NJE983135:NJE983159 NTA983135:NTA983159 OCW983135:OCW983159 OMS983135:OMS983159 OWO983135:OWO983159 PGK983135:PGK983159 PQG983135:PQG983159 QAC983135:QAC983159 QJY983135:QJY983159 QTU983135:QTU983159 RDQ983135:RDQ983159 RNM983135:RNM983159 RXI983135:RXI983159 SHE983135:SHE983159 SRA983135:SRA983159 TAW983135:TAW983159</xm:sqref>
        </x14:dataValidation>
        <x14:dataValidation type="whole" allowBlank="1" showInputMessage="1" showErrorMessage="1" errorTitle="Error" error="Por favor ingrese números enteros">
          <x14:formula1>
            <xm:f>0</xm:f>
          </x14:formula1>
          <x14:formula2>
            <xm:f>1000000000</xm:f>
          </x14:formula2>
          <xm:sqref>JX119:KS65650 TT119:UO65650 ADP119:AEK65650 ANL119:AOG65650 AXH119:AYC65650 BHD119:BHY65650 BQZ119:BRU65650 CAV119:CBQ65650 CKR119:CLM65650 CUN119:CVI65650 DEJ119:DFE65650 DOF119:DPA65650 DYB119:DYW65650 EHX119:EIS65650 ERT119:ESO65650 FBP119:FCK65650 FLL119:FMG65650 FVH119:FWC65650 GFD119:GFY65650 GOZ119:GPU65650 GYV119:GZQ65650 HIR119:HJM65650 HSN119:HTI65650 ICJ119:IDE65650 IMF119:INA65650 IWB119:IWW65650 JFX119:JGS65650 JPT119:JQO65650 JZP119:KAK65650 KJL119:KKG65650 KTH119:KUC65650 LDD119:LDY65650 LMZ119:LNU65650 LWV119:LXQ65650 MGR119:MHM65650 MQN119:MRI65650 NAJ119:NBE65650 NKF119:NLA65650 NUB119:NUW65650 ODX119:OES65650 ONT119:OOO65650 OXP119:OYK65650 PHL119:PIG65650 PRH119:PSC65650 QBD119:QBY65650 QKZ119:QLU65650 QUV119:QVQ65650 RER119:RFM65650 RON119:RPI65650 RYJ119:RZE65650 SIF119:SJA65650 SSB119:SSW65650 TBX119:TCS65650 TLT119:TMO65650 TVP119:TWK65650 UFL119:UGG65650 UPH119:UQC65650 UZD119:UZY65650 VIZ119:VJU65650 VSV119:VTQ65650 WCR119:WDM65650 WMN119:WNI65650 WWJ119:WXE65650 AB65655:AW131186 JX65655:KS131186 TT65655:UO131186 ADP65655:AEK131186 ANL65655:AOG131186 AXH65655:AYC131186 BHD65655:BHY131186 BQZ65655:BRU131186 CAV65655:CBQ131186 CKR65655:CLM131186 CUN65655:CVI131186 DEJ65655:DFE131186 DOF65655:DPA131186 DYB65655:DYW131186 EHX65655:EIS131186 ERT65655:ESO131186 FBP65655:FCK131186 FLL65655:FMG131186 FVH65655:FWC131186 GFD65655:GFY131186 GOZ65655:GPU131186 GYV65655:GZQ131186 HIR65655:HJM131186 HSN65655:HTI131186 ICJ65655:IDE131186 IMF65655:INA131186 IWB65655:IWW131186 JFX65655:JGS131186 JPT65655:JQO131186 JZP65655:KAK131186 KJL65655:KKG131186 KTH65655:KUC131186 LDD65655:LDY131186 LMZ65655:LNU131186 LWV65655:LXQ131186 MGR65655:MHM131186 MQN65655:MRI131186 NAJ65655:NBE131186 NKF65655:NLA131186 NUB65655:NUW131186 ODX65655:OES131186 ONT65655:OOO131186 OXP65655:OYK131186 PHL65655:PIG131186 PRH65655:PSC131186 QBD65655:QBY131186 QKZ65655:QLU131186 QUV65655:QVQ131186 RER65655:RFM131186 RON65655:RPI131186 RYJ65655:RZE131186 SIF65655:SJA131186 SSB65655:SSW131186 TBX65655:TCS131186 TLT65655:TMO131186 TVP65655:TWK131186 UFL65655:UGG131186 UPH65655:UQC131186 UZD65655:UZY131186 VIZ65655:VJU131186 VSV65655:VTQ131186 WCR65655:WDM131186 WMN65655:WNI131186 WWJ65655:WXE131186 AB131191:AW196722 JX131191:KS196722 TT131191:UO196722 ADP131191:AEK196722 ANL131191:AOG196722 AXH131191:AYC196722 BHD131191:BHY196722 BQZ131191:BRU196722 CAV131191:CBQ196722 CKR131191:CLM196722 CUN131191:CVI196722 DEJ131191:DFE196722 DOF131191:DPA196722 DYB131191:DYW196722 EHX131191:EIS196722 ERT131191:ESO196722 FBP131191:FCK196722 FLL131191:FMG196722 FVH131191:FWC196722 GFD131191:GFY196722 GOZ131191:GPU196722 GYV131191:GZQ196722 HIR131191:HJM196722 HSN131191:HTI196722 ICJ131191:IDE196722 IMF131191:INA196722 IWB131191:IWW196722 JFX131191:JGS196722 JPT131191:JQO196722 JZP131191:KAK196722 KJL131191:KKG196722 KTH131191:KUC196722 LDD131191:LDY196722 LMZ131191:LNU196722 LWV131191:LXQ196722 MGR131191:MHM196722 MQN131191:MRI196722 NAJ131191:NBE196722 NKF131191:NLA196722 NUB131191:NUW196722 ODX131191:OES196722 ONT131191:OOO196722 OXP131191:OYK196722 PHL131191:PIG196722 PRH131191:PSC196722 QBD131191:QBY196722 QKZ131191:QLU196722 QUV131191:QVQ196722 RER131191:RFM196722 RON131191:RPI196722 RYJ131191:RZE196722 SIF131191:SJA196722 SSB131191:SSW196722 TBX131191:TCS196722 TLT131191:TMO196722 TVP131191:TWK196722 UFL131191:UGG196722 UPH131191:UQC196722 UZD131191:UZY196722 VIZ131191:VJU196722 VSV131191:VTQ196722 WCR131191:WDM196722 WMN131191:WNI196722 WWJ131191:WXE196722 AB196727:AW262258 JX196727:KS262258 TT196727:UO262258 ADP196727:AEK262258 ANL196727:AOG262258 AXH196727:AYC262258 BHD196727:BHY262258 BQZ196727:BRU262258 CAV196727:CBQ262258 CKR196727:CLM262258 CUN196727:CVI262258 DEJ196727:DFE262258 DOF196727:DPA262258 DYB196727:DYW262258 EHX196727:EIS262258 ERT196727:ESO262258 FBP196727:FCK262258 FLL196727:FMG262258 FVH196727:FWC262258 GFD196727:GFY262258 GOZ196727:GPU262258 GYV196727:GZQ262258 HIR196727:HJM262258 HSN196727:HTI262258 ICJ196727:IDE262258 IMF196727:INA262258 IWB196727:IWW262258 JFX196727:JGS262258 JPT196727:JQO262258 JZP196727:KAK262258 KJL196727:KKG262258 KTH196727:KUC262258 LDD196727:LDY262258 LMZ196727:LNU262258 LWV196727:LXQ262258 MGR196727:MHM262258 MQN196727:MRI262258 NAJ196727:NBE262258 NKF196727:NLA262258 NUB196727:NUW262258 ODX196727:OES262258 ONT196727:OOO262258 OXP196727:OYK262258 PHL196727:PIG262258 PRH196727:PSC262258 QBD196727:QBY262258 QKZ196727:QLU262258 QUV196727:QVQ262258 RER196727:RFM262258 RON196727:RPI262258 RYJ196727:RZE262258 SIF196727:SJA262258 SSB196727:SSW262258 TBX196727:TCS262258 TLT196727:TMO262258 TVP196727:TWK262258 UFL196727:UGG262258 UPH196727:UQC262258 UZD196727:UZY262258 VIZ196727:VJU262258 VSV196727:VTQ262258 WCR196727:WDM262258 WMN196727:WNI262258 WWJ196727:WXE262258 AB262263:AW327794 JX262263:KS327794 TT262263:UO327794 ADP262263:AEK327794 ANL262263:AOG327794 AXH262263:AYC327794 BHD262263:BHY327794 BQZ262263:BRU327794 CAV262263:CBQ327794 CKR262263:CLM327794 CUN262263:CVI327794 DEJ262263:DFE327794 DOF262263:DPA327794 DYB262263:DYW327794 EHX262263:EIS327794 ERT262263:ESO327794 FBP262263:FCK327794 FLL262263:FMG327794 FVH262263:FWC327794 GFD262263:GFY327794 GOZ262263:GPU327794 GYV262263:GZQ327794 HIR262263:HJM327794 HSN262263:HTI327794 ICJ262263:IDE327794 IMF262263:INA327794 IWB262263:IWW327794 JFX262263:JGS327794 JPT262263:JQO327794 JZP262263:KAK327794 KJL262263:KKG327794 KTH262263:KUC327794 LDD262263:LDY327794 LMZ262263:LNU327794 LWV262263:LXQ327794 MGR262263:MHM327794 MQN262263:MRI327794 NAJ262263:NBE327794 NKF262263:NLA327794 NUB262263:NUW327794 ODX262263:OES327794 ONT262263:OOO327794 OXP262263:OYK327794 PHL262263:PIG327794 PRH262263:PSC327794 QBD262263:QBY327794 QKZ262263:QLU327794 QUV262263:QVQ327794 RER262263:RFM327794 RON262263:RPI327794 RYJ262263:RZE327794 SIF262263:SJA327794 SSB262263:SSW327794 TBX262263:TCS327794 TLT262263:TMO327794 TVP262263:TWK327794 UFL262263:UGG327794 UPH262263:UQC327794 UZD262263:UZY327794 VIZ262263:VJU327794 VSV262263:VTQ327794 WCR262263:WDM327794 WMN262263:WNI327794 WWJ262263:WXE327794 AB327799:AW393330 JX327799:KS393330 TT327799:UO393330 ADP327799:AEK393330 ANL327799:AOG393330 AXH327799:AYC393330 BHD327799:BHY393330 BQZ327799:BRU393330 CAV327799:CBQ393330 CKR327799:CLM393330 CUN327799:CVI393330 DEJ327799:DFE393330 DOF327799:DPA393330 DYB327799:DYW393330 EHX327799:EIS393330 ERT327799:ESO393330 FBP327799:FCK393330 FLL327799:FMG393330 FVH327799:FWC393330 GFD327799:GFY393330 GOZ327799:GPU393330 GYV327799:GZQ393330 HIR327799:HJM393330 HSN327799:HTI393330 ICJ327799:IDE393330 IMF327799:INA393330 IWB327799:IWW393330 JFX327799:JGS393330 JPT327799:JQO393330 JZP327799:KAK393330 KJL327799:KKG393330 KTH327799:KUC393330 LDD327799:LDY393330 LMZ327799:LNU393330 LWV327799:LXQ393330 MGR327799:MHM393330 MQN327799:MRI393330 NAJ327799:NBE393330 NKF327799:NLA393330 NUB327799:NUW393330 ODX327799:OES393330 ONT327799:OOO393330 OXP327799:OYK393330 PHL327799:PIG393330 PRH327799:PSC393330 QBD327799:QBY393330 QKZ327799:QLU393330 QUV327799:QVQ393330 RER327799:RFM393330 RON327799:RPI393330 RYJ327799:RZE393330 SIF327799:SJA393330 SSB327799:SSW393330 TBX327799:TCS393330 TLT327799:TMO393330 TVP327799:TWK393330 UFL327799:UGG393330 UPH327799:UQC393330 UZD327799:UZY393330 VIZ327799:VJU393330 VSV327799:VTQ393330 WCR327799:WDM393330 WMN327799:WNI393330 WWJ327799:WXE393330 AB393335:AW458866 JX393335:KS458866 TT393335:UO458866 ADP393335:AEK458866 ANL393335:AOG458866 AXH393335:AYC458866 BHD393335:BHY458866 BQZ393335:BRU458866 CAV393335:CBQ458866 CKR393335:CLM458866 CUN393335:CVI458866 DEJ393335:DFE458866 DOF393335:DPA458866 DYB393335:DYW458866 EHX393335:EIS458866 ERT393335:ESO458866 FBP393335:FCK458866 FLL393335:FMG458866 FVH393335:FWC458866 GFD393335:GFY458866 GOZ393335:GPU458866 GYV393335:GZQ458866 HIR393335:HJM458866 HSN393335:HTI458866 ICJ393335:IDE458866 IMF393335:INA458866 IWB393335:IWW458866 JFX393335:JGS458866 JPT393335:JQO458866 JZP393335:KAK458866 KJL393335:KKG458866 KTH393335:KUC458866 LDD393335:LDY458866 LMZ393335:LNU458866 LWV393335:LXQ458866 MGR393335:MHM458866 MQN393335:MRI458866 NAJ393335:NBE458866 NKF393335:NLA458866 NUB393335:NUW458866 ODX393335:OES458866 ONT393335:OOO458866 OXP393335:OYK458866 PHL393335:PIG458866 PRH393335:PSC458866 QBD393335:QBY458866 QKZ393335:QLU458866 QUV393335:QVQ458866 RER393335:RFM458866 RON393335:RPI458866 RYJ393335:RZE458866 SIF393335:SJA458866 SSB393335:SSW458866 TBX393335:TCS458866 TLT393335:TMO458866 TVP393335:TWK458866 UFL393335:UGG458866 UPH393335:UQC458866 UZD393335:UZY458866 VIZ393335:VJU458866 VSV393335:VTQ458866 WCR393335:WDM458866 WMN393335:WNI458866 WWJ393335:WXE458866 AB458871:AW524402 JX458871:KS524402 TT458871:UO524402 ADP458871:AEK524402 ANL458871:AOG524402 AXH458871:AYC524402 BHD458871:BHY524402 BQZ458871:BRU524402 CAV458871:CBQ524402 CKR458871:CLM524402 CUN458871:CVI524402 DEJ458871:DFE524402 DOF458871:DPA524402 DYB458871:DYW524402 EHX458871:EIS524402 ERT458871:ESO524402 FBP458871:FCK524402 FLL458871:FMG524402 FVH458871:FWC524402 GFD458871:GFY524402 GOZ458871:GPU524402 GYV458871:GZQ524402 HIR458871:HJM524402 HSN458871:HTI524402 ICJ458871:IDE524402 IMF458871:INA524402 IWB458871:IWW524402 JFX458871:JGS524402 JPT458871:JQO524402 JZP458871:KAK524402 KJL458871:KKG524402 KTH458871:KUC524402 LDD458871:LDY524402 LMZ458871:LNU524402 LWV458871:LXQ524402 MGR458871:MHM524402 MQN458871:MRI524402 NAJ458871:NBE524402 NKF458871:NLA524402 NUB458871:NUW524402 ODX458871:OES524402 ONT458871:OOO524402 OXP458871:OYK524402 PHL458871:PIG524402 PRH458871:PSC524402 QBD458871:QBY524402 QKZ458871:QLU524402 QUV458871:QVQ524402 RER458871:RFM524402 RON458871:RPI524402 RYJ458871:RZE524402 SIF458871:SJA524402 SSB458871:SSW524402 TBX458871:TCS524402 TLT458871:TMO524402 TVP458871:TWK524402 UFL458871:UGG524402 UPH458871:UQC524402 UZD458871:UZY524402 VIZ458871:VJU524402 VSV458871:VTQ524402 WCR458871:WDM524402 WMN458871:WNI524402 WWJ458871:WXE524402 AB524407:AW589938 JX524407:KS589938 TT524407:UO589938 ADP524407:AEK589938 ANL524407:AOG589938 AXH524407:AYC589938 BHD524407:BHY589938 BQZ524407:BRU589938 CAV524407:CBQ589938 CKR524407:CLM589938 CUN524407:CVI589938 DEJ524407:DFE589938 DOF524407:DPA589938 DYB524407:DYW589938 EHX524407:EIS589938 ERT524407:ESO589938 FBP524407:FCK589938 FLL524407:FMG589938 FVH524407:FWC589938 GFD524407:GFY589938 GOZ524407:GPU589938 GYV524407:GZQ589938 HIR524407:HJM589938 HSN524407:HTI589938 ICJ524407:IDE589938 IMF524407:INA589938 IWB524407:IWW589938 JFX524407:JGS589938 JPT524407:JQO589938 JZP524407:KAK589938 KJL524407:KKG589938 KTH524407:KUC589938 LDD524407:LDY589938 LMZ524407:LNU589938 LWV524407:LXQ589938 MGR524407:MHM589938 MQN524407:MRI589938 NAJ524407:NBE589938 NKF524407:NLA589938 NUB524407:NUW589938 ODX524407:OES589938 ONT524407:OOO589938 OXP524407:OYK589938 PHL524407:PIG589938 PRH524407:PSC589938 QBD524407:QBY589938 QKZ524407:QLU589938 QUV524407:QVQ589938 RER524407:RFM589938 RON524407:RPI589938 RYJ524407:RZE589938 SIF524407:SJA589938 SSB524407:SSW589938 TBX524407:TCS589938 TLT524407:TMO589938 TVP524407:TWK589938 UFL524407:UGG589938 UPH524407:UQC589938 UZD524407:UZY589938 VIZ524407:VJU589938 VSV524407:VTQ589938 WCR524407:WDM589938 WMN524407:WNI589938 WWJ524407:WXE589938 AB589943:AW655474 JX589943:KS655474 TT589943:UO655474 ADP589943:AEK655474 ANL589943:AOG655474 AXH589943:AYC655474 BHD589943:BHY655474 BQZ589943:BRU655474 CAV589943:CBQ655474 CKR589943:CLM655474 CUN589943:CVI655474 DEJ589943:DFE655474 DOF589943:DPA655474 DYB589943:DYW655474 EHX589943:EIS655474 ERT589943:ESO655474 FBP589943:FCK655474 FLL589943:FMG655474 FVH589943:FWC655474 GFD589943:GFY655474 GOZ589943:GPU655474 GYV589943:GZQ655474 HIR589943:HJM655474 HSN589943:HTI655474 ICJ589943:IDE655474 IMF589943:INA655474 IWB589943:IWW655474 JFX589943:JGS655474 JPT589943:JQO655474 JZP589943:KAK655474 KJL589943:KKG655474 KTH589943:KUC655474 LDD589943:LDY655474 LMZ589943:LNU655474 LWV589943:LXQ655474 MGR589943:MHM655474 MQN589943:MRI655474 NAJ589943:NBE655474 NKF589943:NLA655474 NUB589943:NUW655474 ODX589943:OES655474 ONT589943:OOO655474 OXP589943:OYK655474 PHL589943:PIG655474 PRH589943:PSC655474 QBD589943:QBY655474 QKZ589943:QLU655474 QUV589943:QVQ655474 RER589943:RFM655474 RON589943:RPI655474 RYJ589943:RZE655474 SIF589943:SJA655474 SSB589943:SSW655474 TBX589943:TCS655474 TLT589943:TMO655474 TVP589943:TWK655474 UFL589943:UGG655474 UPH589943:UQC655474 UZD589943:UZY655474 VIZ589943:VJU655474 VSV589943:VTQ655474 WCR589943:WDM655474 WMN589943:WNI655474 WWJ589943:WXE655474 AB655479:AW721010 JX655479:KS721010 TT655479:UO721010 ADP655479:AEK721010 ANL655479:AOG721010 AXH655479:AYC721010 BHD655479:BHY721010 BQZ655479:BRU721010 CAV655479:CBQ721010 CKR655479:CLM721010 CUN655479:CVI721010 DEJ655479:DFE721010 DOF655479:DPA721010 DYB655479:DYW721010 EHX655479:EIS721010 ERT655479:ESO721010 FBP655479:FCK721010 FLL655479:FMG721010 FVH655479:FWC721010 GFD655479:GFY721010 GOZ655479:GPU721010 GYV655479:GZQ721010 HIR655479:HJM721010 HSN655479:HTI721010 ICJ655479:IDE721010 IMF655479:INA721010 IWB655479:IWW721010 JFX655479:JGS721010 JPT655479:JQO721010 JZP655479:KAK721010 KJL655479:KKG721010 KTH655479:KUC721010 LDD655479:LDY721010 LMZ655479:LNU721010 LWV655479:LXQ721010 MGR655479:MHM721010 MQN655479:MRI721010 NAJ655479:NBE721010 NKF655479:NLA721010 NUB655479:NUW721010 ODX655479:OES721010 ONT655479:OOO721010 OXP655479:OYK721010 PHL655479:PIG721010 PRH655479:PSC721010 QBD655479:QBY721010 QKZ655479:QLU721010 QUV655479:QVQ721010 RER655479:RFM721010 RON655479:RPI721010 RYJ655479:RZE721010 SIF655479:SJA721010 SSB655479:SSW721010 TBX655479:TCS721010 TLT655479:TMO721010 TVP655479:TWK721010 UFL655479:UGG721010 UPH655479:UQC721010 UZD655479:UZY721010 VIZ655479:VJU721010 VSV655479:VTQ721010 WCR655479:WDM721010 WMN655479:WNI721010 WWJ655479:WXE721010 AB721015:AW786546 JX721015:KS786546 TT721015:UO786546 ADP721015:AEK786546 ANL721015:AOG786546 AXH721015:AYC786546 BHD721015:BHY786546 BQZ721015:BRU786546 CAV721015:CBQ786546 CKR721015:CLM786546 CUN721015:CVI786546 DEJ721015:DFE786546 DOF721015:DPA786546 DYB721015:DYW786546 EHX721015:EIS786546 ERT721015:ESO786546 FBP721015:FCK786546 FLL721015:FMG786546 FVH721015:FWC786546 GFD721015:GFY786546 GOZ721015:GPU786546 GYV721015:GZQ786546 HIR721015:HJM786546 HSN721015:HTI786546 ICJ721015:IDE786546 IMF721015:INA786546 IWB721015:IWW786546 JFX721015:JGS786546 JPT721015:JQO786546 JZP721015:KAK786546 KJL721015:KKG786546 KTH721015:KUC786546 LDD721015:LDY786546 LMZ721015:LNU786546 LWV721015:LXQ786546 MGR721015:MHM786546 MQN721015:MRI786546 NAJ721015:NBE786546 NKF721015:NLA786546 NUB721015:NUW786546 ODX721015:OES786546 ONT721015:OOO786546 OXP721015:OYK786546 PHL721015:PIG786546 PRH721015:PSC786546 QBD721015:QBY786546 QKZ721015:QLU786546 QUV721015:QVQ786546 RER721015:RFM786546 RON721015:RPI786546 RYJ721015:RZE786546 SIF721015:SJA786546 SSB721015:SSW786546 TBX721015:TCS786546 TLT721015:TMO786546 TVP721015:TWK786546 UFL721015:UGG786546 UPH721015:UQC786546 UZD721015:UZY786546 VIZ721015:VJU786546 VSV721015:VTQ786546 WCR721015:WDM786546 WMN721015:WNI786546 WWJ721015:WXE786546 AB786551:AW852082 JX786551:KS852082 TT786551:UO852082 ADP786551:AEK852082 ANL786551:AOG852082 AXH786551:AYC852082 BHD786551:BHY852082 BQZ786551:BRU852082 CAV786551:CBQ852082 CKR786551:CLM852082 CUN786551:CVI852082 DEJ786551:DFE852082 DOF786551:DPA852082 DYB786551:DYW852082 EHX786551:EIS852082 ERT786551:ESO852082 FBP786551:FCK852082 FLL786551:FMG852082 FVH786551:FWC852082 GFD786551:GFY852082 GOZ786551:GPU852082 GYV786551:GZQ852082 HIR786551:HJM852082 HSN786551:HTI852082 ICJ786551:IDE852082 IMF786551:INA852082 IWB786551:IWW852082 JFX786551:JGS852082 JPT786551:JQO852082 JZP786551:KAK852082 KJL786551:KKG852082 KTH786551:KUC852082 LDD786551:LDY852082 LMZ786551:LNU852082 LWV786551:LXQ852082 MGR786551:MHM852082 MQN786551:MRI852082 NAJ786551:NBE852082 NKF786551:NLA852082 NUB786551:NUW852082 ODX786551:OES852082 ONT786551:OOO852082 OXP786551:OYK852082 PHL786551:PIG852082 PRH786551:PSC852082 QBD786551:QBY852082 QKZ786551:QLU852082 QUV786551:QVQ852082 RER786551:RFM852082 RON786551:RPI852082 RYJ786551:RZE852082 SIF786551:SJA852082 SSB786551:SSW852082 TBX786551:TCS852082 TLT786551:TMO852082 TVP786551:TWK852082 UFL786551:UGG852082 UPH786551:UQC852082 UZD786551:UZY852082 VIZ786551:VJU852082 VSV786551:VTQ852082 WCR786551:WDM852082 WMN786551:WNI852082 WWJ786551:WXE852082 AB852087:AW917618 JX852087:KS917618 TT852087:UO917618 ADP852087:AEK917618 ANL852087:AOG917618 AXH852087:AYC917618 BHD852087:BHY917618 BQZ852087:BRU917618 CAV852087:CBQ917618 CKR852087:CLM917618 CUN852087:CVI917618 DEJ852087:DFE917618 DOF852087:DPA917618 DYB852087:DYW917618 EHX852087:EIS917618 ERT852087:ESO917618 FBP852087:FCK917618 FLL852087:FMG917618 FVH852087:FWC917618 GFD852087:GFY917618 GOZ852087:GPU917618 GYV852087:GZQ917618 HIR852087:HJM917618 HSN852087:HTI917618 ICJ852087:IDE917618 IMF852087:INA917618 IWB852087:IWW917618 JFX852087:JGS917618 JPT852087:JQO917618 JZP852087:KAK917618 KJL852087:KKG917618 KTH852087:KUC917618 LDD852087:LDY917618 LMZ852087:LNU917618 LWV852087:LXQ917618 MGR852087:MHM917618 MQN852087:MRI917618 NAJ852087:NBE917618 NKF852087:NLA917618 NUB852087:NUW917618 ODX852087:OES917618 ONT852087:OOO917618 OXP852087:OYK917618 PHL852087:PIG917618 PRH852087:PSC917618 QBD852087:QBY917618 QKZ852087:QLU917618 QUV852087:QVQ917618 RER852087:RFM917618 RON852087:RPI917618 RYJ852087:RZE917618 SIF852087:SJA917618 SSB852087:SSW917618 TBX852087:TCS917618 TLT852087:TMO917618 TVP852087:TWK917618 UFL852087:UGG917618 UPH852087:UQC917618 UZD852087:UZY917618 VIZ852087:VJU917618 VSV852087:VTQ917618 WCR852087:WDM917618 WMN852087:WNI917618 WWJ852087:WXE917618 AB917623:AW983154 JX917623:KS983154 TT917623:UO983154 ADP917623:AEK983154 ANL917623:AOG983154 AXH917623:AYC983154 BHD917623:BHY983154 BQZ917623:BRU983154 CAV917623:CBQ983154 CKR917623:CLM983154 CUN917623:CVI983154 DEJ917623:DFE983154 DOF917623:DPA983154 DYB917623:DYW983154 EHX917623:EIS983154 ERT917623:ESO983154 FBP917623:FCK983154 FLL917623:FMG983154 FVH917623:FWC983154 GFD917623:GFY983154 GOZ917623:GPU983154 GYV917623:GZQ983154 HIR917623:HJM983154 HSN917623:HTI983154 ICJ917623:IDE983154 IMF917623:INA983154 IWB917623:IWW983154 JFX917623:JGS983154 JPT917623:JQO983154 JZP917623:KAK983154 KJL917623:KKG983154 KTH917623:KUC983154 LDD917623:LDY983154 LMZ917623:LNU983154 LWV917623:LXQ983154 MGR917623:MHM983154 MQN917623:MRI983154 NAJ917623:NBE983154 NKF917623:NLA983154 NUB917623:NUW983154 ODX917623:OES983154 ONT917623:OOO983154 OXP917623:OYK983154 PHL917623:PIG983154 PRH917623:PSC983154 QBD917623:QBY983154 QKZ917623:QLU983154 QUV917623:QVQ983154 RER917623:RFM983154 RON917623:RPI983154 RYJ917623:RZE983154 SIF917623:SJA983154 SSB917623:SSW983154 TBX917623:TCS983154 TLT917623:TMO983154 TVP917623:TWK983154 UFL917623:UGG983154 UPH917623:UQC983154 UZD917623:UZY983154 VIZ917623:VJU983154 VSV917623:VTQ983154 WCR917623:WDM983154 WMN917623:WNI983154 WWJ917623:WXE983154 AB983159:AW1048576 JX983159:KS1048576 TT983159:UO1048576 ADP983159:AEK1048576 ANL983159:AOG1048576 AXH983159:AYC1048576 BHD983159:BHY1048576 BQZ983159:BRU1048576 CAV983159:CBQ1048576 CKR983159:CLM1048576 CUN983159:CVI1048576 DEJ983159:DFE1048576 DOF983159:DPA1048576 DYB983159:DYW1048576 EHX983159:EIS1048576 ERT983159:ESO1048576 FBP983159:FCK1048576 FLL983159:FMG1048576 FVH983159:FWC1048576 GFD983159:GFY1048576 GOZ983159:GPU1048576 GYV983159:GZQ1048576 HIR983159:HJM1048576 HSN983159:HTI1048576 ICJ983159:IDE1048576 IMF983159:INA1048576 IWB983159:IWW1048576 JFX983159:JGS1048576 JPT983159:JQO1048576 JZP983159:KAK1048576 KJL983159:KKG1048576 KTH983159:KUC1048576 LDD983159:LDY1048576 LMZ983159:LNU1048576 LWV983159:LXQ1048576 MGR983159:MHM1048576 MQN983159:MRI1048576 NAJ983159:NBE1048576 NKF983159:NLA1048576 NUB983159:NUW1048576 ODX983159:OES1048576 ONT983159:OOO1048576 OXP983159:OYK1048576 PHL983159:PIG1048576 PRH983159:PSC1048576 QBD983159:QBY1048576 QKZ983159:QLU1048576 QUV983159:QVQ1048576 RER983159:RFM1048576 RON983159:RPI1048576 RYJ983159:RZE1048576 SIF983159:SJA1048576 SSB983159:SSW1048576 TBX983159:TCS1048576 TLT983159:TMO1048576 TVP983159:TWK1048576 UFL983159:UGG1048576 UPH983159:UQC1048576 UZD983159:UZY1048576 VIZ983159:VJU1048576 VSV983159:VTQ1048576 WCR983159:WDM1048576 WMN983159:WNI1048576 WWJ983159:WXE1048576 OWW983161:OWX983177 JT142:JT65536 TP142:TP65536 ADL142:ADL65536 ANH142:ANH65536 AXD142:AXD65536 BGZ142:BGZ65536 BQV142:BQV65536 CAR142:CAR65536 CKN142:CKN65536 CUJ142:CUJ65536 DEF142:DEF65536 DOB142:DOB65536 DXX142:DXX65536 EHT142:EHT65536 ERP142:ERP65536 FBL142:FBL65536 FLH142:FLH65536 FVD142:FVD65536 GEZ142:GEZ65536 GOV142:GOV65536 GYR142:GYR65536 HIN142:HIN65536 HSJ142:HSJ65536 ICF142:ICF65536 IMB142:IMB65536 IVX142:IVX65536 JFT142:JFT65536 JPP142:JPP65536 JZL142:JZL65536 KJH142:KJH65536 KTD142:KTD65536 LCZ142:LCZ65536 LMV142:LMV65536 LWR142:LWR65536 MGN142:MGN65536 MQJ142:MQJ65536 NAF142:NAF65536 NKB142:NKB65536 NTX142:NTX65536 ODT142:ODT65536 ONP142:ONP65536 OXL142:OXL65536 PHH142:PHH65536 PRD142:PRD65536 QAZ142:QAZ65536 QKV142:QKV65536 QUR142:QUR65536 REN142:REN65536 ROJ142:ROJ65536 RYF142:RYF65536 SIB142:SIB65536 SRX142:SRX65536 TBT142:TBT65536 TLP142:TLP65536 TVL142:TVL65536 UFH142:UFH65536 UPD142:UPD65536 UYZ142:UYZ65536 VIV142:VIV65536 VSR142:VSR65536 WCN142:WCN65536 WMJ142:WMJ65536 WWF142:WWF65536 X65678:X131072 JT65678:JT131072 TP65678:TP131072 ADL65678:ADL131072 ANH65678:ANH131072 AXD65678:AXD131072 BGZ65678:BGZ131072 BQV65678:BQV131072 CAR65678:CAR131072 CKN65678:CKN131072 CUJ65678:CUJ131072 DEF65678:DEF131072 DOB65678:DOB131072 DXX65678:DXX131072 EHT65678:EHT131072 ERP65678:ERP131072 FBL65678:FBL131072 FLH65678:FLH131072 FVD65678:FVD131072 GEZ65678:GEZ131072 GOV65678:GOV131072 GYR65678:GYR131072 HIN65678:HIN131072 HSJ65678:HSJ131072 ICF65678:ICF131072 IMB65678:IMB131072 IVX65678:IVX131072 JFT65678:JFT131072 JPP65678:JPP131072 JZL65678:JZL131072 KJH65678:KJH131072 KTD65678:KTD131072 LCZ65678:LCZ131072 LMV65678:LMV131072 LWR65678:LWR131072 MGN65678:MGN131072 MQJ65678:MQJ131072 NAF65678:NAF131072 NKB65678:NKB131072 NTX65678:NTX131072 ODT65678:ODT131072 ONP65678:ONP131072 OXL65678:OXL131072 PHH65678:PHH131072 PRD65678:PRD131072 QAZ65678:QAZ131072 QKV65678:QKV131072 QUR65678:QUR131072 REN65678:REN131072 ROJ65678:ROJ131072 RYF65678:RYF131072 SIB65678:SIB131072 SRX65678:SRX131072 TBT65678:TBT131072 TLP65678:TLP131072 TVL65678:TVL131072 UFH65678:UFH131072 UPD65678:UPD131072 UYZ65678:UYZ131072 VIV65678:VIV131072 VSR65678:VSR131072 WCN65678:WCN131072 WMJ65678:WMJ131072 WWF65678:WWF131072 X131214:X196608 JT131214:JT196608 TP131214:TP196608 ADL131214:ADL196608 ANH131214:ANH196608 AXD131214:AXD196608 BGZ131214:BGZ196608 BQV131214:BQV196608 CAR131214:CAR196608 CKN131214:CKN196608 CUJ131214:CUJ196608 DEF131214:DEF196608 DOB131214:DOB196608 DXX131214:DXX196608 EHT131214:EHT196608 ERP131214:ERP196608 FBL131214:FBL196608 FLH131214:FLH196608 FVD131214:FVD196608 GEZ131214:GEZ196608 GOV131214:GOV196608 GYR131214:GYR196608 HIN131214:HIN196608 HSJ131214:HSJ196608 ICF131214:ICF196608 IMB131214:IMB196608 IVX131214:IVX196608 JFT131214:JFT196608 JPP131214:JPP196608 JZL131214:JZL196608 KJH131214:KJH196608 KTD131214:KTD196608 LCZ131214:LCZ196608 LMV131214:LMV196608 LWR131214:LWR196608 MGN131214:MGN196608 MQJ131214:MQJ196608 NAF131214:NAF196608 NKB131214:NKB196608 NTX131214:NTX196608 ODT131214:ODT196608 ONP131214:ONP196608 OXL131214:OXL196608 PHH131214:PHH196608 PRD131214:PRD196608 QAZ131214:QAZ196608 QKV131214:QKV196608 QUR131214:QUR196608 REN131214:REN196608 ROJ131214:ROJ196608 RYF131214:RYF196608 SIB131214:SIB196608 SRX131214:SRX196608 TBT131214:TBT196608 TLP131214:TLP196608 TVL131214:TVL196608 UFH131214:UFH196608 UPD131214:UPD196608 UYZ131214:UYZ196608 VIV131214:VIV196608 VSR131214:VSR196608 WCN131214:WCN196608 WMJ131214:WMJ196608 WWF131214:WWF196608 X196750:X262144 JT196750:JT262144 TP196750:TP262144 ADL196750:ADL262144 ANH196750:ANH262144 AXD196750:AXD262144 BGZ196750:BGZ262144 BQV196750:BQV262144 CAR196750:CAR262144 CKN196750:CKN262144 CUJ196750:CUJ262144 DEF196750:DEF262144 DOB196750:DOB262144 DXX196750:DXX262144 EHT196750:EHT262144 ERP196750:ERP262144 FBL196750:FBL262144 FLH196750:FLH262144 FVD196750:FVD262144 GEZ196750:GEZ262144 GOV196750:GOV262144 GYR196750:GYR262144 HIN196750:HIN262144 HSJ196750:HSJ262144 ICF196750:ICF262144 IMB196750:IMB262144 IVX196750:IVX262144 JFT196750:JFT262144 JPP196750:JPP262144 JZL196750:JZL262144 KJH196750:KJH262144 KTD196750:KTD262144 LCZ196750:LCZ262144 LMV196750:LMV262144 LWR196750:LWR262144 MGN196750:MGN262144 MQJ196750:MQJ262144 NAF196750:NAF262144 NKB196750:NKB262144 NTX196750:NTX262144 ODT196750:ODT262144 ONP196750:ONP262144 OXL196750:OXL262144 PHH196750:PHH262144 PRD196750:PRD262144 QAZ196750:QAZ262144 QKV196750:QKV262144 QUR196750:QUR262144 REN196750:REN262144 ROJ196750:ROJ262144 RYF196750:RYF262144 SIB196750:SIB262144 SRX196750:SRX262144 TBT196750:TBT262144 TLP196750:TLP262144 TVL196750:TVL262144 UFH196750:UFH262144 UPD196750:UPD262144 UYZ196750:UYZ262144 VIV196750:VIV262144 VSR196750:VSR262144 WCN196750:WCN262144 WMJ196750:WMJ262144 WWF196750:WWF262144 X262286:X327680 JT262286:JT327680 TP262286:TP327680 ADL262286:ADL327680 ANH262286:ANH327680 AXD262286:AXD327680 BGZ262286:BGZ327680 BQV262286:BQV327680 CAR262286:CAR327680 CKN262286:CKN327680 CUJ262286:CUJ327680 DEF262286:DEF327680 DOB262286:DOB327680 DXX262286:DXX327680 EHT262286:EHT327680 ERP262286:ERP327680 FBL262286:FBL327680 FLH262286:FLH327680 FVD262286:FVD327680 GEZ262286:GEZ327680 GOV262286:GOV327680 GYR262286:GYR327680 HIN262286:HIN327680 HSJ262286:HSJ327680 ICF262286:ICF327680 IMB262286:IMB327680 IVX262286:IVX327680 JFT262286:JFT327680 JPP262286:JPP327680 JZL262286:JZL327680 KJH262286:KJH327680 KTD262286:KTD327680 LCZ262286:LCZ327680 LMV262286:LMV327680 LWR262286:LWR327680 MGN262286:MGN327680 MQJ262286:MQJ327680 NAF262286:NAF327680 NKB262286:NKB327680 NTX262286:NTX327680 ODT262286:ODT327680 ONP262286:ONP327680 OXL262286:OXL327680 PHH262286:PHH327680 PRD262286:PRD327680 QAZ262286:QAZ327680 QKV262286:QKV327680 QUR262286:QUR327680 REN262286:REN327680 ROJ262286:ROJ327680 RYF262286:RYF327680 SIB262286:SIB327680 SRX262286:SRX327680 TBT262286:TBT327680 TLP262286:TLP327680 TVL262286:TVL327680 UFH262286:UFH327680 UPD262286:UPD327680 UYZ262286:UYZ327680 VIV262286:VIV327680 VSR262286:VSR327680 WCN262286:WCN327680 WMJ262286:WMJ327680 WWF262286:WWF327680 X327822:X393216 JT327822:JT393216 TP327822:TP393216 ADL327822:ADL393216 ANH327822:ANH393216 AXD327822:AXD393216 BGZ327822:BGZ393216 BQV327822:BQV393216 CAR327822:CAR393216 CKN327822:CKN393216 CUJ327822:CUJ393216 DEF327822:DEF393216 DOB327822:DOB393216 DXX327822:DXX393216 EHT327822:EHT393216 ERP327822:ERP393216 FBL327822:FBL393216 FLH327822:FLH393216 FVD327822:FVD393216 GEZ327822:GEZ393216 GOV327822:GOV393216 GYR327822:GYR393216 HIN327822:HIN393216 HSJ327822:HSJ393216 ICF327822:ICF393216 IMB327822:IMB393216 IVX327822:IVX393216 JFT327822:JFT393216 JPP327822:JPP393216 JZL327822:JZL393216 KJH327822:KJH393216 KTD327822:KTD393216 LCZ327822:LCZ393216 LMV327822:LMV393216 LWR327822:LWR393216 MGN327822:MGN393216 MQJ327822:MQJ393216 NAF327822:NAF393216 NKB327822:NKB393216 NTX327822:NTX393216 ODT327822:ODT393216 ONP327822:ONP393216 OXL327822:OXL393216 PHH327822:PHH393216 PRD327822:PRD393216 QAZ327822:QAZ393216 QKV327822:QKV393216 QUR327822:QUR393216 REN327822:REN393216 ROJ327822:ROJ393216 RYF327822:RYF393216 SIB327822:SIB393216 SRX327822:SRX393216 TBT327822:TBT393216 TLP327822:TLP393216 TVL327822:TVL393216 UFH327822:UFH393216 UPD327822:UPD393216 UYZ327822:UYZ393216 VIV327822:VIV393216 VSR327822:VSR393216 WCN327822:WCN393216 WMJ327822:WMJ393216 WWF327822:WWF393216 X393358:X458752 JT393358:JT458752 TP393358:TP458752 ADL393358:ADL458752 ANH393358:ANH458752 AXD393358:AXD458752 BGZ393358:BGZ458752 BQV393358:BQV458752 CAR393358:CAR458752 CKN393358:CKN458752 CUJ393358:CUJ458752 DEF393358:DEF458752 DOB393358:DOB458752 DXX393358:DXX458752 EHT393358:EHT458752 ERP393358:ERP458752 FBL393358:FBL458752 FLH393358:FLH458752 FVD393358:FVD458752 GEZ393358:GEZ458752 GOV393358:GOV458752 GYR393358:GYR458752 HIN393358:HIN458752 HSJ393358:HSJ458752 ICF393358:ICF458752 IMB393358:IMB458752 IVX393358:IVX458752 JFT393358:JFT458752 JPP393358:JPP458752 JZL393358:JZL458752 KJH393358:KJH458752 KTD393358:KTD458752 LCZ393358:LCZ458752 LMV393358:LMV458752 LWR393358:LWR458752 MGN393358:MGN458752 MQJ393358:MQJ458752 NAF393358:NAF458752 NKB393358:NKB458752 NTX393358:NTX458752 ODT393358:ODT458752 ONP393358:ONP458752 OXL393358:OXL458752 PHH393358:PHH458752 PRD393358:PRD458752 QAZ393358:QAZ458752 QKV393358:QKV458752 QUR393358:QUR458752 REN393358:REN458752 ROJ393358:ROJ458752 RYF393358:RYF458752 SIB393358:SIB458752 SRX393358:SRX458752 TBT393358:TBT458752 TLP393358:TLP458752 TVL393358:TVL458752 UFH393358:UFH458752 UPD393358:UPD458752 UYZ393358:UYZ458752 VIV393358:VIV458752 VSR393358:VSR458752 WCN393358:WCN458752 WMJ393358:WMJ458752 WWF393358:WWF458752 X458894:X524288 JT458894:JT524288 TP458894:TP524288 ADL458894:ADL524288 ANH458894:ANH524288 AXD458894:AXD524288 BGZ458894:BGZ524288 BQV458894:BQV524288 CAR458894:CAR524288 CKN458894:CKN524288 CUJ458894:CUJ524288 DEF458894:DEF524288 DOB458894:DOB524288 DXX458894:DXX524288 EHT458894:EHT524288 ERP458894:ERP524288 FBL458894:FBL524288 FLH458894:FLH524288 FVD458894:FVD524288 GEZ458894:GEZ524288 GOV458894:GOV524288 GYR458894:GYR524288 HIN458894:HIN524288 HSJ458894:HSJ524288 ICF458894:ICF524288 IMB458894:IMB524288 IVX458894:IVX524288 JFT458894:JFT524288 JPP458894:JPP524288 JZL458894:JZL524288 KJH458894:KJH524288 KTD458894:KTD524288 LCZ458894:LCZ524288 LMV458894:LMV524288 LWR458894:LWR524288 MGN458894:MGN524288 MQJ458894:MQJ524288 NAF458894:NAF524288 NKB458894:NKB524288 NTX458894:NTX524288 ODT458894:ODT524288 ONP458894:ONP524288 OXL458894:OXL524288 PHH458894:PHH524288 PRD458894:PRD524288 QAZ458894:QAZ524288 QKV458894:QKV524288 QUR458894:QUR524288 REN458894:REN524288 ROJ458894:ROJ524288 RYF458894:RYF524288 SIB458894:SIB524288 SRX458894:SRX524288 TBT458894:TBT524288 TLP458894:TLP524288 TVL458894:TVL524288 UFH458894:UFH524288 UPD458894:UPD524288 UYZ458894:UYZ524288 VIV458894:VIV524288 VSR458894:VSR524288 WCN458894:WCN524288 WMJ458894:WMJ524288 WWF458894:WWF524288 X524430:X589824 JT524430:JT589824 TP524430:TP589824 ADL524430:ADL589824 ANH524430:ANH589824 AXD524430:AXD589824 BGZ524430:BGZ589824 BQV524430:BQV589824 CAR524430:CAR589824 CKN524430:CKN589824 CUJ524430:CUJ589824 DEF524430:DEF589824 DOB524430:DOB589824 DXX524430:DXX589824 EHT524430:EHT589824 ERP524430:ERP589824 FBL524430:FBL589824 FLH524430:FLH589824 FVD524430:FVD589824 GEZ524430:GEZ589824 GOV524430:GOV589824 GYR524430:GYR589824 HIN524430:HIN589824 HSJ524430:HSJ589824 ICF524430:ICF589824 IMB524430:IMB589824 IVX524430:IVX589824 JFT524430:JFT589824 JPP524430:JPP589824 JZL524430:JZL589824 KJH524430:KJH589824 KTD524430:KTD589824 LCZ524430:LCZ589824 LMV524430:LMV589824 LWR524430:LWR589824 MGN524430:MGN589824 MQJ524430:MQJ589824 NAF524430:NAF589824 NKB524430:NKB589824 NTX524430:NTX589824 ODT524430:ODT589824 ONP524430:ONP589824 OXL524430:OXL589824 PHH524430:PHH589824 PRD524430:PRD589824 QAZ524430:QAZ589824 QKV524430:QKV589824 QUR524430:QUR589824 REN524430:REN589824 ROJ524430:ROJ589824 RYF524430:RYF589824 SIB524430:SIB589824 SRX524430:SRX589824 TBT524430:TBT589824 TLP524430:TLP589824 TVL524430:TVL589824 UFH524430:UFH589824 UPD524430:UPD589824 UYZ524430:UYZ589824 VIV524430:VIV589824 VSR524430:VSR589824 WCN524430:WCN589824 WMJ524430:WMJ589824 WWF524430:WWF589824 X589966:X655360 JT589966:JT655360 TP589966:TP655360 ADL589966:ADL655360 ANH589966:ANH655360 AXD589966:AXD655360 BGZ589966:BGZ655360 BQV589966:BQV655360 CAR589966:CAR655360 CKN589966:CKN655360 CUJ589966:CUJ655360 DEF589966:DEF655360 DOB589966:DOB655360 DXX589966:DXX655360 EHT589966:EHT655360 ERP589966:ERP655360 FBL589966:FBL655360 FLH589966:FLH655360 FVD589966:FVD655360 GEZ589966:GEZ655360 GOV589966:GOV655360 GYR589966:GYR655360 HIN589966:HIN655360 HSJ589966:HSJ655360 ICF589966:ICF655360 IMB589966:IMB655360 IVX589966:IVX655360 JFT589966:JFT655360 JPP589966:JPP655360 JZL589966:JZL655360 KJH589966:KJH655360 KTD589966:KTD655360 LCZ589966:LCZ655360 LMV589966:LMV655360 LWR589966:LWR655360 MGN589966:MGN655360 MQJ589966:MQJ655360 NAF589966:NAF655360 NKB589966:NKB655360 NTX589966:NTX655360 ODT589966:ODT655360 ONP589966:ONP655360 OXL589966:OXL655360 PHH589966:PHH655360 PRD589966:PRD655360 QAZ589966:QAZ655360 QKV589966:QKV655360 QUR589966:QUR655360 REN589966:REN655360 ROJ589966:ROJ655360 RYF589966:RYF655360 SIB589966:SIB655360 SRX589966:SRX655360 TBT589966:TBT655360 TLP589966:TLP655360 TVL589966:TVL655360 UFH589966:UFH655360 UPD589966:UPD655360 UYZ589966:UYZ655360 VIV589966:VIV655360 VSR589966:VSR655360 WCN589966:WCN655360 WMJ589966:WMJ655360 WWF589966:WWF655360 X655502:X720896 JT655502:JT720896 TP655502:TP720896 ADL655502:ADL720896 ANH655502:ANH720896 AXD655502:AXD720896 BGZ655502:BGZ720896 BQV655502:BQV720896 CAR655502:CAR720896 CKN655502:CKN720896 CUJ655502:CUJ720896 DEF655502:DEF720896 DOB655502:DOB720896 DXX655502:DXX720896 EHT655502:EHT720896 ERP655502:ERP720896 FBL655502:FBL720896 FLH655502:FLH720896 FVD655502:FVD720896 GEZ655502:GEZ720896 GOV655502:GOV720896 GYR655502:GYR720896 HIN655502:HIN720896 HSJ655502:HSJ720896 ICF655502:ICF720896 IMB655502:IMB720896 IVX655502:IVX720896 JFT655502:JFT720896 JPP655502:JPP720896 JZL655502:JZL720896 KJH655502:KJH720896 KTD655502:KTD720896 LCZ655502:LCZ720896 LMV655502:LMV720896 LWR655502:LWR720896 MGN655502:MGN720896 MQJ655502:MQJ720896 NAF655502:NAF720896 NKB655502:NKB720896 NTX655502:NTX720896 ODT655502:ODT720896 ONP655502:ONP720896 OXL655502:OXL720896 PHH655502:PHH720896 PRD655502:PRD720896 QAZ655502:QAZ720896 QKV655502:QKV720896 QUR655502:QUR720896 REN655502:REN720896 ROJ655502:ROJ720896 RYF655502:RYF720896 SIB655502:SIB720896 SRX655502:SRX720896 TBT655502:TBT720896 TLP655502:TLP720896 TVL655502:TVL720896 UFH655502:UFH720896 UPD655502:UPD720896 UYZ655502:UYZ720896 VIV655502:VIV720896 VSR655502:VSR720896 WCN655502:WCN720896 WMJ655502:WMJ720896 WWF655502:WWF720896 X721038:X786432 JT721038:JT786432 TP721038:TP786432 ADL721038:ADL786432 ANH721038:ANH786432 AXD721038:AXD786432 BGZ721038:BGZ786432 BQV721038:BQV786432 CAR721038:CAR786432 CKN721038:CKN786432 CUJ721038:CUJ786432 DEF721038:DEF786432 DOB721038:DOB786432 DXX721038:DXX786432 EHT721038:EHT786432 ERP721038:ERP786432 FBL721038:FBL786432 FLH721038:FLH786432 FVD721038:FVD786432 GEZ721038:GEZ786432 GOV721038:GOV786432 GYR721038:GYR786432 HIN721038:HIN786432 HSJ721038:HSJ786432 ICF721038:ICF786432 IMB721038:IMB786432 IVX721038:IVX786432 JFT721038:JFT786432 JPP721038:JPP786432 JZL721038:JZL786432 KJH721038:KJH786432 KTD721038:KTD786432 LCZ721038:LCZ786432 LMV721038:LMV786432 LWR721038:LWR786432 MGN721038:MGN786432 MQJ721038:MQJ786432 NAF721038:NAF786432 NKB721038:NKB786432 NTX721038:NTX786432 ODT721038:ODT786432 ONP721038:ONP786432 OXL721038:OXL786432 PHH721038:PHH786432 PRD721038:PRD786432 QAZ721038:QAZ786432 QKV721038:QKV786432 QUR721038:QUR786432 REN721038:REN786432 ROJ721038:ROJ786432 RYF721038:RYF786432 SIB721038:SIB786432 SRX721038:SRX786432 TBT721038:TBT786432 TLP721038:TLP786432 TVL721038:TVL786432 UFH721038:UFH786432 UPD721038:UPD786432 UYZ721038:UYZ786432 VIV721038:VIV786432 VSR721038:VSR786432 WCN721038:WCN786432 WMJ721038:WMJ786432 WWF721038:WWF786432 X786574:X851968 JT786574:JT851968 TP786574:TP851968 ADL786574:ADL851968 ANH786574:ANH851968 AXD786574:AXD851968 BGZ786574:BGZ851968 BQV786574:BQV851968 CAR786574:CAR851968 CKN786574:CKN851968 CUJ786574:CUJ851968 DEF786574:DEF851968 DOB786574:DOB851968 DXX786574:DXX851968 EHT786574:EHT851968 ERP786574:ERP851968 FBL786574:FBL851968 FLH786574:FLH851968 FVD786574:FVD851968 GEZ786574:GEZ851968 GOV786574:GOV851968 GYR786574:GYR851968 HIN786574:HIN851968 HSJ786574:HSJ851968 ICF786574:ICF851968 IMB786574:IMB851968 IVX786574:IVX851968 JFT786574:JFT851968 JPP786574:JPP851968 JZL786574:JZL851968 KJH786574:KJH851968 KTD786574:KTD851968 LCZ786574:LCZ851968 LMV786574:LMV851968 LWR786574:LWR851968 MGN786574:MGN851968 MQJ786574:MQJ851968 NAF786574:NAF851968 NKB786574:NKB851968 NTX786574:NTX851968 ODT786574:ODT851968 ONP786574:ONP851968 OXL786574:OXL851968 PHH786574:PHH851968 PRD786574:PRD851968 QAZ786574:QAZ851968 QKV786574:QKV851968 QUR786574:QUR851968 REN786574:REN851968 ROJ786574:ROJ851968 RYF786574:RYF851968 SIB786574:SIB851968 SRX786574:SRX851968 TBT786574:TBT851968 TLP786574:TLP851968 TVL786574:TVL851968 UFH786574:UFH851968 UPD786574:UPD851968 UYZ786574:UYZ851968 VIV786574:VIV851968 VSR786574:VSR851968 WCN786574:WCN851968 WMJ786574:WMJ851968 WWF786574:WWF851968 X852110:X917504 JT852110:JT917504 TP852110:TP917504 ADL852110:ADL917504 ANH852110:ANH917504 AXD852110:AXD917504 BGZ852110:BGZ917504 BQV852110:BQV917504 CAR852110:CAR917504 CKN852110:CKN917504 CUJ852110:CUJ917504 DEF852110:DEF917504 DOB852110:DOB917504 DXX852110:DXX917504 EHT852110:EHT917504 ERP852110:ERP917504 FBL852110:FBL917504 FLH852110:FLH917504 FVD852110:FVD917504 GEZ852110:GEZ917504 GOV852110:GOV917504 GYR852110:GYR917504 HIN852110:HIN917504 HSJ852110:HSJ917504 ICF852110:ICF917504 IMB852110:IMB917504 IVX852110:IVX917504 JFT852110:JFT917504 JPP852110:JPP917504 JZL852110:JZL917504 KJH852110:KJH917504 KTD852110:KTD917504 LCZ852110:LCZ917504 LMV852110:LMV917504 LWR852110:LWR917504 MGN852110:MGN917504 MQJ852110:MQJ917504 NAF852110:NAF917504 NKB852110:NKB917504 NTX852110:NTX917504 ODT852110:ODT917504 ONP852110:ONP917504 OXL852110:OXL917504 PHH852110:PHH917504 PRD852110:PRD917504 QAZ852110:QAZ917504 QKV852110:QKV917504 QUR852110:QUR917504 REN852110:REN917504 ROJ852110:ROJ917504 RYF852110:RYF917504 SIB852110:SIB917504 SRX852110:SRX917504 TBT852110:TBT917504 TLP852110:TLP917504 TVL852110:TVL917504 UFH852110:UFH917504 UPD852110:UPD917504 UYZ852110:UYZ917504 VIV852110:VIV917504 VSR852110:VSR917504 WCN852110:WCN917504 WMJ852110:WMJ917504 WWF852110:WWF917504 X917646:X983040 JT917646:JT983040 TP917646:TP983040 ADL917646:ADL983040 ANH917646:ANH983040 AXD917646:AXD983040 BGZ917646:BGZ983040 BQV917646:BQV983040 CAR917646:CAR983040 CKN917646:CKN983040 CUJ917646:CUJ983040 DEF917646:DEF983040 DOB917646:DOB983040 DXX917646:DXX983040 EHT917646:EHT983040 ERP917646:ERP983040 FBL917646:FBL983040 FLH917646:FLH983040 FVD917646:FVD983040 GEZ917646:GEZ983040 GOV917646:GOV983040 GYR917646:GYR983040 HIN917646:HIN983040 HSJ917646:HSJ983040 ICF917646:ICF983040 IMB917646:IMB983040 IVX917646:IVX983040 JFT917646:JFT983040 JPP917646:JPP983040 JZL917646:JZL983040 KJH917646:KJH983040 KTD917646:KTD983040 LCZ917646:LCZ983040 LMV917646:LMV983040 LWR917646:LWR983040 MGN917646:MGN983040 MQJ917646:MQJ983040 NAF917646:NAF983040 NKB917646:NKB983040 NTX917646:NTX983040 ODT917646:ODT983040 ONP917646:ONP983040 OXL917646:OXL983040 PHH917646:PHH983040 PRD917646:PRD983040 QAZ917646:QAZ983040 QKV917646:QKV983040 QUR917646:QUR983040 REN917646:REN983040 ROJ917646:ROJ983040 RYF917646:RYF983040 SIB917646:SIB983040 SRX917646:SRX983040 TBT917646:TBT983040 TLP917646:TLP983040 TVL917646:TVL983040 UFH917646:UFH983040 UPD917646:UPD983040 UYZ917646:UYZ983040 VIV917646:VIV983040 VSR917646:VSR983040 WCN917646:WCN983040 WMJ917646:WMJ983040 WWF917646:WWF983040 X983182:X1048576 JT983182:JT1048576 TP983182:TP1048576 ADL983182:ADL1048576 ANH983182:ANH1048576 AXD983182:AXD1048576 BGZ983182:BGZ1048576 BQV983182:BQV1048576 CAR983182:CAR1048576 CKN983182:CKN1048576 CUJ983182:CUJ1048576 DEF983182:DEF1048576 DOB983182:DOB1048576 DXX983182:DXX1048576 EHT983182:EHT1048576 ERP983182:ERP1048576 FBL983182:FBL1048576 FLH983182:FLH1048576 FVD983182:FVD1048576 GEZ983182:GEZ1048576 GOV983182:GOV1048576 GYR983182:GYR1048576 HIN983182:HIN1048576 HSJ983182:HSJ1048576 ICF983182:ICF1048576 IMB983182:IMB1048576 IVX983182:IVX1048576 JFT983182:JFT1048576 JPP983182:JPP1048576 JZL983182:JZL1048576 KJH983182:KJH1048576 KTD983182:KTD1048576 LCZ983182:LCZ1048576 LMV983182:LMV1048576 LWR983182:LWR1048576 MGN983182:MGN1048576 MQJ983182:MQJ1048576 NAF983182:NAF1048576 NKB983182:NKB1048576 NTX983182:NTX1048576 ODT983182:ODT1048576 ONP983182:ONP1048576 OXL983182:OXL1048576 PHH983182:PHH1048576 PRD983182:PRD1048576 QAZ983182:QAZ1048576 QKV983182:QKV1048576 QUR983182:QUR1048576 REN983182:REN1048576 ROJ983182:ROJ1048576 RYF983182:RYF1048576 SIB983182:SIB1048576 SRX983182:SRX1048576 TBT983182:TBT1048576 TLP983182:TLP1048576 TVL983182:TVL1048576 UFH983182:UFH1048576 UPD983182:UPD1048576 UYZ983182:UYZ1048576 VIV983182:VIV1048576 VSR983182:VSR1048576 WCN983182:WCN1048576 WMJ983182:WMJ1048576 WWF983182:WWF1048576 I297:I65562 JE1:JE26 TA1:TA26 ACW1:ACW26 AMS1:AMS26 AWO1:AWO26 BGK1:BGK26 BQG1:BQG26 CAC1:CAC26 CJY1:CJY26 CTU1:CTU26 DDQ1:DDQ26 DNM1:DNM26 DXI1:DXI26 EHE1:EHE26 ERA1:ERA26 FAW1:FAW26 FKS1:FKS26 FUO1:FUO26 GEK1:GEK26 GOG1:GOG26 GYC1:GYC26 HHY1:HHY26 HRU1:HRU26 IBQ1:IBQ26 ILM1:ILM26 IVI1:IVI26 JFE1:JFE26 JPA1:JPA26 JYW1:JYW26 KIS1:KIS26 KSO1:KSO26 LCK1:LCK26 LMG1:LMG26 LWC1:LWC26 MFY1:MFY26 MPU1:MPU26 MZQ1:MZQ26 NJM1:NJM26 NTI1:NTI26 ODE1:ODE26 ONA1:ONA26 OWW1:OWW26 PGS1:PGS26 PQO1:PQO26 QAK1:QAK26 QKG1:QKG26 QUC1:QUC26 RDY1:RDY26 RNU1:RNU26 RXQ1:RXQ26 SHM1:SHM26 SRI1:SRI26 TBE1:TBE26 TLA1:TLA26 TUW1:TUW26 UES1:UES26 UOO1:UOO26 UYK1:UYK26 VIG1:VIG26 VSC1:VSC26 WBY1:WBY26 WLU1:WLU26 WVQ1:WVQ26 PGS983161:PGT983177 JE167:JE65562 TA167:TA65562 ACW167:ACW65562 AMS167:AMS65562 AWO167:AWO65562 BGK167:BGK65562 BQG167:BQG65562 CAC167:CAC65562 CJY167:CJY65562 CTU167:CTU65562 DDQ167:DDQ65562 DNM167:DNM65562 DXI167:DXI65562 EHE167:EHE65562 ERA167:ERA65562 FAW167:FAW65562 FKS167:FKS65562 FUO167:FUO65562 GEK167:GEK65562 GOG167:GOG65562 GYC167:GYC65562 HHY167:HHY65562 HRU167:HRU65562 IBQ167:IBQ65562 ILM167:ILM65562 IVI167:IVI65562 JFE167:JFE65562 JPA167:JPA65562 JYW167:JYW65562 KIS167:KIS65562 KSO167:KSO65562 LCK167:LCK65562 LMG167:LMG65562 LWC167:LWC65562 MFY167:MFY65562 MPU167:MPU65562 MZQ167:MZQ65562 NJM167:NJM65562 NTI167:NTI65562 ODE167:ODE65562 ONA167:ONA65562 OWW167:OWW65562 PGS167:PGS65562 PQO167:PQO65562 QAK167:QAK65562 QKG167:QKG65562 QUC167:QUC65562 RDY167:RDY65562 RNU167:RNU65562 RXQ167:RXQ65562 SHM167:SHM65562 SRI167:SRI65562 TBE167:TBE65562 TLA167:TLA65562 TUW167:TUW65562 UES167:UES65562 UOO167:UOO65562 UYK167:UYK65562 VIG167:VIG65562 VSC167:VSC65562 WBY167:WBY65562 WLU167:WLU65562 WVQ167:WVQ65562 I65703:I131098 JE65703:JE131098 TA65703:TA131098 ACW65703:ACW131098 AMS65703:AMS131098 AWO65703:AWO131098 BGK65703:BGK131098 BQG65703:BQG131098 CAC65703:CAC131098 CJY65703:CJY131098 CTU65703:CTU131098 DDQ65703:DDQ131098 DNM65703:DNM131098 DXI65703:DXI131098 EHE65703:EHE131098 ERA65703:ERA131098 FAW65703:FAW131098 FKS65703:FKS131098 FUO65703:FUO131098 GEK65703:GEK131098 GOG65703:GOG131098 GYC65703:GYC131098 HHY65703:HHY131098 HRU65703:HRU131098 IBQ65703:IBQ131098 ILM65703:ILM131098 IVI65703:IVI131098 JFE65703:JFE131098 JPA65703:JPA131098 JYW65703:JYW131098 KIS65703:KIS131098 KSO65703:KSO131098 LCK65703:LCK131098 LMG65703:LMG131098 LWC65703:LWC131098 MFY65703:MFY131098 MPU65703:MPU131098 MZQ65703:MZQ131098 NJM65703:NJM131098 NTI65703:NTI131098 ODE65703:ODE131098 ONA65703:ONA131098 OWW65703:OWW131098 PGS65703:PGS131098 PQO65703:PQO131098 QAK65703:QAK131098 QKG65703:QKG131098 QUC65703:QUC131098 RDY65703:RDY131098 RNU65703:RNU131098 RXQ65703:RXQ131098 SHM65703:SHM131098 SRI65703:SRI131098 TBE65703:TBE131098 TLA65703:TLA131098 TUW65703:TUW131098 UES65703:UES131098 UOO65703:UOO131098 UYK65703:UYK131098 VIG65703:VIG131098 VSC65703:VSC131098 WBY65703:WBY131098 WLU65703:WLU131098 WVQ65703:WVQ131098 I131239:I196634 JE131239:JE196634 TA131239:TA196634 ACW131239:ACW196634 AMS131239:AMS196634 AWO131239:AWO196634 BGK131239:BGK196634 BQG131239:BQG196634 CAC131239:CAC196634 CJY131239:CJY196634 CTU131239:CTU196634 DDQ131239:DDQ196634 DNM131239:DNM196634 DXI131239:DXI196634 EHE131239:EHE196634 ERA131239:ERA196634 FAW131239:FAW196634 FKS131239:FKS196634 FUO131239:FUO196634 GEK131239:GEK196634 GOG131239:GOG196634 GYC131239:GYC196634 HHY131239:HHY196634 HRU131239:HRU196634 IBQ131239:IBQ196634 ILM131239:ILM196634 IVI131239:IVI196634 JFE131239:JFE196634 JPA131239:JPA196634 JYW131239:JYW196634 KIS131239:KIS196634 KSO131239:KSO196634 LCK131239:LCK196634 LMG131239:LMG196634 LWC131239:LWC196634 MFY131239:MFY196634 MPU131239:MPU196634 MZQ131239:MZQ196634 NJM131239:NJM196634 NTI131239:NTI196634 ODE131239:ODE196634 ONA131239:ONA196634 OWW131239:OWW196634 PGS131239:PGS196634 PQO131239:PQO196634 QAK131239:QAK196634 QKG131239:QKG196634 QUC131239:QUC196634 RDY131239:RDY196634 RNU131239:RNU196634 RXQ131239:RXQ196634 SHM131239:SHM196634 SRI131239:SRI196634 TBE131239:TBE196634 TLA131239:TLA196634 TUW131239:TUW196634 UES131239:UES196634 UOO131239:UOO196634 UYK131239:UYK196634 VIG131239:VIG196634 VSC131239:VSC196634 WBY131239:WBY196634 WLU131239:WLU196634 WVQ131239:WVQ196634 I196775:I262170 JE196775:JE262170 TA196775:TA262170 ACW196775:ACW262170 AMS196775:AMS262170 AWO196775:AWO262170 BGK196775:BGK262170 BQG196775:BQG262170 CAC196775:CAC262170 CJY196775:CJY262170 CTU196775:CTU262170 DDQ196775:DDQ262170 DNM196775:DNM262170 DXI196775:DXI262170 EHE196775:EHE262170 ERA196775:ERA262170 FAW196775:FAW262170 FKS196775:FKS262170 FUO196775:FUO262170 GEK196775:GEK262170 GOG196775:GOG262170 GYC196775:GYC262170 HHY196775:HHY262170 HRU196775:HRU262170 IBQ196775:IBQ262170 ILM196775:ILM262170 IVI196775:IVI262170 JFE196775:JFE262170 JPA196775:JPA262170 JYW196775:JYW262170 KIS196775:KIS262170 KSO196775:KSO262170 LCK196775:LCK262170 LMG196775:LMG262170 LWC196775:LWC262170 MFY196775:MFY262170 MPU196775:MPU262170 MZQ196775:MZQ262170 NJM196775:NJM262170 NTI196775:NTI262170 ODE196775:ODE262170 ONA196775:ONA262170 OWW196775:OWW262170 PGS196775:PGS262170 PQO196775:PQO262170 QAK196775:QAK262170 QKG196775:QKG262170 QUC196775:QUC262170 RDY196775:RDY262170 RNU196775:RNU262170 RXQ196775:RXQ262170 SHM196775:SHM262170 SRI196775:SRI262170 TBE196775:TBE262170 TLA196775:TLA262170 TUW196775:TUW262170 UES196775:UES262170 UOO196775:UOO262170 UYK196775:UYK262170 VIG196775:VIG262170 VSC196775:VSC262170 WBY196775:WBY262170 WLU196775:WLU262170 WVQ196775:WVQ262170 I262311:I327706 JE262311:JE327706 TA262311:TA327706 ACW262311:ACW327706 AMS262311:AMS327706 AWO262311:AWO327706 BGK262311:BGK327706 BQG262311:BQG327706 CAC262311:CAC327706 CJY262311:CJY327706 CTU262311:CTU327706 DDQ262311:DDQ327706 DNM262311:DNM327706 DXI262311:DXI327706 EHE262311:EHE327706 ERA262311:ERA327706 FAW262311:FAW327706 FKS262311:FKS327706 FUO262311:FUO327706 GEK262311:GEK327706 GOG262311:GOG327706 GYC262311:GYC327706 HHY262311:HHY327706 HRU262311:HRU327706 IBQ262311:IBQ327706 ILM262311:ILM327706 IVI262311:IVI327706 JFE262311:JFE327706 JPA262311:JPA327706 JYW262311:JYW327706 KIS262311:KIS327706 KSO262311:KSO327706 LCK262311:LCK327706 LMG262311:LMG327706 LWC262311:LWC327706 MFY262311:MFY327706 MPU262311:MPU327706 MZQ262311:MZQ327706 NJM262311:NJM327706 NTI262311:NTI327706 ODE262311:ODE327706 ONA262311:ONA327706 OWW262311:OWW327706 PGS262311:PGS327706 PQO262311:PQO327706 QAK262311:QAK327706 QKG262311:QKG327706 QUC262311:QUC327706 RDY262311:RDY327706 RNU262311:RNU327706 RXQ262311:RXQ327706 SHM262311:SHM327706 SRI262311:SRI327706 TBE262311:TBE327706 TLA262311:TLA327706 TUW262311:TUW327706 UES262311:UES327706 UOO262311:UOO327706 UYK262311:UYK327706 VIG262311:VIG327706 VSC262311:VSC327706 WBY262311:WBY327706 WLU262311:WLU327706 WVQ262311:WVQ327706 I327847:I393242 JE327847:JE393242 TA327847:TA393242 ACW327847:ACW393242 AMS327847:AMS393242 AWO327847:AWO393242 BGK327847:BGK393242 BQG327847:BQG393242 CAC327847:CAC393242 CJY327847:CJY393242 CTU327847:CTU393242 DDQ327847:DDQ393242 DNM327847:DNM393242 DXI327847:DXI393242 EHE327847:EHE393242 ERA327847:ERA393242 FAW327847:FAW393242 FKS327847:FKS393242 FUO327847:FUO393242 GEK327847:GEK393242 GOG327847:GOG393242 GYC327847:GYC393242 HHY327847:HHY393242 HRU327847:HRU393242 IBQ327847:IBQ393242 ILM327847:ILM393242 IVI327847:IVI393242 JFE327847:JFE393242 JPA327847:JPA393242 JYW327847:JYW393242 KIS327847:KIS393242 KSO327847:KSO393242 LCK327847:LCK393242 LMG327847:LMG393242 LWC327847:LWC393242 MFY327847:MFY393242 MPU327847:MPU393242 MZQ327847:MZQ393242 NJM327847:NJM393242 NTI327847:NTI393242 ODE327847:ODE393242 ONA327847:ONA393242 OWW327847:OWW393242 PGS327847:PGS393242 PQO327847:PQO393242 QAK327847:QAK393242 QKG327847:QKG393242 QUC327847:QUC393242 RDY327847:RDY393242 RNU327847:RNU393242 RXQ327847:RXQ393242 SHM327847:SHM393242 SRI327847:SRI393242 TBE327847:TBE393242 TLA327847:TLA393242 TUW327847:TUW393242 UES327847:UES393242 UOO327847:UOO393242 UYK327847:UYK393242 VIG327847:VIG393242 VSC327847:VSC393242 WBY327847:WBY393242 WLU327847:WLU393242 WVQ327847:WVQ393242 I393383:I458778 JE393383:JE458778 TA393383:TA458778 ACW393383:ACW458778 AMS393383:AMS458778 AWO393383:AWO458778 BGK393383:BGK458778 BQG393383:BQG458778 CAC393383:CAC458778 CJY393383:CJY458778 CTU393383:CTU458778 DDQ393383:DDQ458778 DNM393383:DNM458778 DXI393383:DXI458778 EHE393383:EHE458778 ERA393383:ERA458778 FAW393383:FAW458778 FKS393383:FKS458778 FUO393383:FUO458778 GEK393383:GEK458778 GOG393383:GOG458778 GYC393383:GYC458778 HHY393383:HHY458778 HRU393383:HRU458778 IBQ393383:IBQ458778 ILM393383:ILM458778 IVI393383:IVI458778 JFE393383:JFE458778 JPA393383:JPA458778 JYW393383:JYW458778 KIS393383:KIS458778 KSO393383:KSO458778 LCK393383:LCK458778 LMG393383:LMG458778 LWC393383:LWC458778 MFY393383:MFY458778 MPU393383:MPU458778 MZQ393383:MZQ458778 NJM393383:NJM458778 NTI393383:NTI458778 ODE393383:ODE458778 ONA393383:ONA458778 OWW393383:OWW458778 PGS393383:PGS458778 PQO393383:PQO458778 QAK393383:QAK458778 QKG393383:QKG458778 QUC393383:QUC458778 RDY393383:RDY458778 RNU393383:RNU458778 RXQ393383:RXQ458778 SHM393383:SHM458778 SRI393383:SRI458778 TBE393383:TBE458778 TLA393383:TLA458778 TUW393383:TUW458778 UES393383:UES458778 UOO393383:UOO458778 UYK393383:UYK458778 VIG393383:VIG458778 VSC393383:VSC458778 WBY393383:WBY458778 WLU393383:WLU458778 WVQ393383:WVQ458778 I458919:I524314 JE458919:JE524314 TA458919:TA524314 ACW458919:ACW524314 AMS458919:AMS524314 AWO458919:AWO524314 BGK458919:BGK524314 BQG458919:BQG524314 CAC458919:CAC524314 CJY458919:CJY524314 CTU458919:CTU524314 DDQ458919:DDQ524314 DNM458919:DNM524314 DXI458919:DXI524314 EHE458919:EHE524314 ERA458919:ERA524314 FAW458919:FAW524314 FKS458919:FKS524314 FUO458919:FUO524314 GEK458919:GEK524314 GOG458919:GOG524314 GYC458919:GYC524314 HHY458919:HHY524314 HRU458919:HRU524314 IBQ458919:IBQ524314 ILM458919:ILM524314 IVI458919:IVI524314 JFE458919:JFE524314 JPA458919:JPA524314 JYW458919:JYW524314 KIS458919:KIS524314 KSO458919:KSO524314 LCK458919:LCK524314 LMG458919:LMG524314 LWC458919:LWC524314 MFY458919:MFY524314 MPU458919:MPU524314 MZQ458919:MZQ524314 NJM458919:NJM524314 NTI458919:NTI524314 ODE458919:ODE524314 ONA458919:ONA524314 OWW458919:OWW524314 PGS458919:PGS524314 PQO458919:PQO524314 QAK458919:QAK524314 QKG458919:QKG524314 QUC458919:QUC524314 RDY458919:RDY524314 RNU458919:RNU524314 RXQ458919:RXQ524314 SHM458919:SHM524314 SRI458919:SRI524314 TBE458919:TBE524314 TLA458919:TLA524314 TUW458919:TUW524314 UES458919:UES524314 UOO458919:UOO524314 UYK458919:UYK524314 VIG458919:VIG524314 VSC458919:VSC524314 WBY458919:WBY524314 WLU458919:WLU524314 WVQ458919:WVQ524314 I524455:I589850 JE524455:JE589850 TA524455:TA589850 ACW524455:ACW589850 AMS524455:AMS589850 AWO524455:AWO589850 BGK524455:BGK589850 BQG524455:BQG589850 CAC524455:CAC589850 CJY524455:CJY589850 CTU524455:CTU589850 DDQ524455:DDQ589850 DNM524455:DNM589850 DXI524455:DXI589850 EHE524455:EHE589850 ERA524455:ERA589850 FAW524455:FAW589850 FKS524455:FKS589850 FUO524455:FUO589850 GEK524455:GEK589850 GOG524455:GOG589850 GYC524455:GYC589850 HHY524455:HHY589850 HRU524455:HRU589850 IBQ524455:IBQ589850 ILM524455:ILM589850 IVI524455:IVI589850 JFE524455:JFE589850 JPA524455:JPA589850 JYW524455:JYW589850 KIS524455:KIS589850 KSO524455:KSO589850 LCK524455:LCK589850 LMG524455:LMG589850 LWC524455:LWC589850 MFY524455:MFY589850 MPU524455:MPU589850 MZQ524455:MZQ589850 NJM524455:NJM589850 NTI524455:NTI589850 ODE524455:ODE589850 ONA524455:ONA589850 OWW524455:OWW589850 PGS524455:PGS589850 PQO524455:PQO589850 QAK524455:QAK589850 QKG524455:QKG589850 QUC524455:QUC589850 RDY524455:RDY589850 RNU524455:RNU589850 RXQ524455:RXQ589850 SHM524455:SHM589850 SRI524455:SRI589850 TBE524455:TBE589850 TLA524455:TLA589850 TUW524455:TUW589850 UES524455:UES589850 UOO524455:UOO589850 UYK524455:UYK589850 VIG524455:VIG589850 VSC524455:VSC589850 WBY524455:WBY589850 WLU524455:WLU589850 WVQ524455:WVQ589850 I589991:I655386 JE589991:JE655386 TA589991:TA655386 ACW589991:ACW655386 AMS589991:AMS655386 AWO589991:AWO655386 BGK589991:BGK655386 BQG589991:BQG655386 CAC589991:CAC655386 CJY589991:CJY655386 CTU589991:CTU655386 DDQ589991:DDQ655386 DNM589991:DNM655386 DXI589991:DXI655386 EHE589991:EHE655386 ERA589991:ERA655386 FAW589991:FAW655386 FKS589991:FKS655386 FUO589991:FUO655386 GEK589991:GEK655386 GOG589991:GOG655386 GYC589991:GYC655386 HHY589991:HHY655386 HRU589991:HRU655386 IBQ589991:IBQ655386 ILM589991:ILM655386 IVI589991:IVI655386 JFE589991:JFE655386 JPA589991:JPA655386 JYW589991:JYW655386 KIS589991:KIS655386 KSO589991:KSO655386 LCK589991:LCK655386 LMG589991:LMG655386 LWC589991:LWC655386 MFY589991:MFY655386 MPU589991:MPU655386 MZQ589991:MZQ655386 NJM589991:NJM655386 NTI589991:NTI655386 ODE589991:ODE655386 ONA589991:ONA655386 OWW589991:OWW655386 PGS589991:PGS655386 PQO589991:PQO655386 QAK589991:QAK655386 QKG589991:QKG655386 QUC589991:QUC655386 RDY589991:RDY655386 RNU589991:RNU655386 RXQ589991:RXQ655386 SHM589991:SHM655386 SRI589991:SRI655386 TBE589991:TBE655386 TLA589991:TLA655386 TUW589991:TUW655386 UES589991:UES655386 UOO589991:UOO655386 UYK589991:UYK655386 VIG589991:VIG655386 VSC589991:VSC655386 WBY589991:WBY655386 WLU589991:WLU655386 WVQ589991:WVQ655386 I655527:I720922 JE655527:JE720922 TA655527:TA720922 ACW655527:ACW720922 AMS655527:AMS720922 AWO655527:AWO720922 BGK655527:BGK720922 BQG655527:BQG720922 CAC655527:CAC720922 CJY655527:CJY720922 CTU655527:CTU720922 DDQ655527:DDQ720922 DNM655527:DNM720922 DXI655527:DXI720922 EHE655527:EHE720922 ERA655527:ERA720922 FAW655527:FAW720922 FKS655527:FKS720922 FUO655527:FUO720922 GEK655527:GEK720922 GOG655527:GOG720922 GYC655527:GYC720922 HHY655527:HHY720922 HRU655527:HRU720922 IBQ655527:IBQ720922 ILM655527:ILM720922 IVI655527:IVI720922 JFE655527:JFE720922 JPA655527:JPA720922 JYW655527:JYW720922 KIS655527:KIS720922 KSO655527:KSO720922 LCK655527:LCK720922 LMG655527:LMG720922 LWC655527:LWC720922 MFY655527:MFY720922 MPU655527:MPU720922 MZQ655527:MZQ720922 NJM655527:NJM720922 NTI655527:NTI720922 ODE655527:ODE720922 ONA655527:ONA720922 OWW655527:OWW720922 PGS655527:PGS720922 PQO655527:PQO720922 QAK655527:QAK720922 QKG655527:QKG720922 QUC655527:QUC720922 RDY655527:RDY720922 RNU655527:RNU720922 RXQ655527:RXQ720922 SHM655527:SHM720922 SRI655527:SRI720922 TBE655527:TBE720922 TLA655527:TLA720922 TUW655527:TUW720922 UES655527:UES720922 UOO655527:UOO720922 UYK655527:UYK720922 VIG655527:VIG720922 VSC655527:VSC720922 WBY655527:WBY720922 WLU655527:WLU720922 WVQ655527:WVQ720922 I721063:I786458 JE721063:JE786458 TA721063:TA786458 ACW721063:ACW786458 AMS721063:AMS786458 AWO721063:AWO786458 BGK721063:BGK786458 BQG721063:BQG786458 CAC721063:CAC786458 CJY721063:CJY786458 CTU721063:CTU786458 DDQ721063:DDQ786458 DNM721063:DNM786458 DXI721063:DXI786458 EHE721063:EHE786458 ERA721063:ERA786458 FAW721063:FAW786458 FKS721063:FKS786458 FUO721063:FUO786458 GEK721063:GEK786458 GOG721063:GOG786458 GYC721063:GYC786458 HHY721063:HHY786458 HRU721063:HRU786458 IBQ721063:IBQ786458 ILM721063:ILM786458 IVI721063:IVI786458 JFE721063:JFE786458 JPA721063:JPA786458 JYW721063:JYW786458 KIS721063:KIS786458 KSO721063:KSO786458 LCK721063:LCK786458 LMG721063:LMG786458 LWC721063:LWC786458 MFY721063:MFY786458 MPU721063:MPU786458 MZQ721063:MZQ786458 NJM721063:NJM786458 NTI721063:NTI786458 ODE721063:ODE786458 ONA721063:ONA786458 OWW721063:OWW786458 PGS721063:PGS786458 PQO721063:PQO786458 QAK721063:QAK786458 QKG721063:QKG786458 QUC721063:QUC786458 RDY721063:RDY786458 RNU721063:RNU786458 RXQ721063:RXQ786458 SHM721063:SHM786458 SRI721063:SRI786458 TBE721063:TBE786458 TLA721063:TLA786458 TUW721063:TUW786458 UES721063:UES786458 UOO721063:UOO786458 UYK721063:UYK786458 VIG721063:VIG786458 VSC721063:VSC786458 WBY721063:WBY786458 WLU721063:WLU786458 WVQ721063:WVQ786458 I786599:I851994 JE786599:JE851994 TA786599:TA851994 ACW786599:ACW851994 AMS786599:AMS851994 AWO786599:AWO851994 BGK786599:BGK851994 BQG786599:BQG851994 CAC786599:CAC851994 CJY786599:CJY851994 CTU786599:CTU851994 DDQ786599:DDQ851994 DNM786599:DNM851994 DXI786599:DXI851994 EHE786599:EHE851994 ERA786599:ERA851994 FAW786599:FAW851994 FKS786599:FKS851994 FUO786599:FUO851994 GEK786599:GEK851994 GOG786599:GOG851994 GYC786599:GYC851994 HHY786599:HHY851994 HRU786599:HRU851994 IBQ786599:IBQ851994 ILM786599:ILM851994 IVI786599:IVI851994 JFE786599:JFE851994 JPA786599:JPA851994 JYW786599:JYW851994 KIS786599:KIS851994 KSO786599:KSO851994 LCK786599:LCK851994 LMG786599:LMG851994 LWC786599:LWC851994 MFY786599:MFY851994 MPU786599:MPU851994 MZQ786599:MZQ851994 NJM786599:NJM851994 NTI786599:NTI851994 ODE786599:ODE851994 ONA786599:ONA851994 OWW786599:OWW851994 PGS786599:PGS851994 PQO786599:PQO851994 QAK786599:QAK851994 QKG786599:QKG851994 QUC786599:QUC851994 RDY786599:RDY851994 RNU786599:RNU851994 RXQ786599:RXQ851994 SHM786599:SHM851994 SRI786599:SRI851994 TBE786599:TBE851994 TLA786599:TLA851994 TUW786599:TUW851994 UES786599:UES851994 UOO786599:UOO851994 UYK786599:UYK851994 VIG786599:VIG851994 VSC786599:VSC851994 WBY786599:WBY851994 WLU786599:WLU851994 WVQ786599:WVQ851994 I852135:I917530 JE852135:JE917530 TA852135:TA917530 ACW852135:ACW917530 AMS852135:AMS917530 AWO852135:AWO917530 BGK852135:BGK917530 BQG852135:BQG917530 CAC852135:CAC917530 CJY852135:CJY917530 CTU852135:CTU917530 DDQ852135:DDQ917530 DNM852135:DNM917530 DXI852135:DXI917530 EHE852135:EHE917530 ERA852135:ERA917530 FAW852135:FAW917530 FKS852135:FKS917530 FUO852135:FUO917530 GEK852135:GEK917530 GOG852135:GOG917530 GYC852135:GYC917530 HHY852135:HHY917530 HRU852135:HRU917530 IBQ852135:IBQ917530 ILM852135:ILM917530 IVI852135:IVI917530 JFE852135:JFE917530 JPA852135:JPA917530 JYW852135:JYW917530 KIS852135:KIS917530 KSO852135:KSO917530 LCK852135:LCK917530 LMG852135:LMG917530 LWC852135:LWC917530 MFY852135:MFY917530 MPU852135:MPU917530 MZQ852135:MZQ917530 NJM852135:NJM917530 NTI852135:NTI917530 ODE852135:ODE917530 ONA852135:ONA917530 OWW852135:OWW917530 PGS852135:PGS917530 PQO852135:PQO917530 QAK852135:QAK917530 QKG852135:QKG917530 QUC852135:QUC917530 RDY852135:RDY917530 RNU852135:RNU917530 RXQ852135:RXQ917530 SHM852135:SHM917530 SRI852135:SRI917530 TBE852135:TBE917530 TLA852135:TLA917530 TUW852135:TUW917530 UES852135:UES917530 UOO852135:UOO917530 UYK852135:UYK917530 VIG852135:VIG917530 VSC852135:VSC917530 WBY852135:WBY917530 WLU852135:WLU917530 WVQ852135:WVQ917530 I917671:I983066 JE917671:JE983066 TA917671:TA983066 ACW917671:ACW983066 AMS917671:AMS983066 AWO917671:AWO983066 BGK917671:BGK983066 BQG917671:BQG983066 CAC917671:CAC983066 CJY917671:CJY983066 CTU917671:CTU983066 DDQ917671:DDQ983066 DNM917671:DNM983066 DXI917671:DXI983066 EHE917671:EHE983066 ERA917671:ERA983066 FAW917671:FAW983066 FKS917671:FKS983066 FUO917671:FUO983066 GEK917671:GEK983066 GOG917671:GOG983066 GYC917671:GYC983066 HHY917671:HHY983066 HRU917671:HRU983066 IBQ917671:IBQ983066 ILM917671:ILM983066 IVI917671:IVI983066 JFE917671:JFE983066 JPA917671:JPA983066 JYW917671:JYW983066 KIS917671:KIS983066 KSO917671:KSO983066 LCK917671:LCK983066 LMG917671:LMG983066 LWC917671:LWC983066 MFY917671:MFY983066 MPU917671:MPU983066 MZQ917671:MZQ983066 NJM917671:NJM983066 NTI917671:NTI983066 ODE917671:ODE983066 ONA917671:ONA983066 OWW917671:OWW983066 PGS917671:PGS983066 PQO917671:PQO983066 QAK917671:QAK983066 QKG917671:QKG983066 QUC917671:QUC983066 RDY917671:RDY983066 RNU917671:RNU983066 RXQ917671:RXQ983066 SHM917671:SHM983066 SRI917671:SRI983066 TBE917671:TBE983066 TLA917671:TLA983066 TUW917671:TUW983066 UES917671:UES983066 UOO917671:UOO983066 UYK917671:UYK983066 VIG917671:VIG983066 VSC917671:VSC983066 WBY917671:WBY983066 WLU917671:WLU983066 WVQ917671:WVQ983066 JE28:JE44 TA28:TA44 ACW28:ACW44 AMS28:AMS44 AWO28:AWO44 BGK28:BGK44 BQG28:BQG44 CAC28:CAC44 CJY28:CJY44 CTU28:CTU44 DDQ28:DDQ44 DNM28:DNM44 DXI28:DXI44 EHE28:EHE44 ERA28:ERA44 FAW28:FAW44 FKS28:FKS44 FUO28:FUO44 GEK28:GEK44 GOG28:GOG44 GYC28:GYC44 HHY28:HHY44 HRU28:HRU44 IBQ28:IBQ44 ILM28:ILM44 IVI28:IVI44 JFE28:JFE44 JPA28:JPA44 JYW28:JYW44 KIS28:KIS44 KSO28:KSO44 LCK28:LCK44 LMG28:LMG44 LWC28:LWC44 MFY28:MFY44 MPU28:MPU44 MZQ28:MZQ44 NJM28:NJM44 NTI28:NTI44 ODE28:ODE44 ONA28:ONA44 OWW28:OWW44 PGS28:PGS44 PQO28:PQO44 QAK28:QAK44 QKG28:QKG44 QUC28:QUC44 RDY28:RDY44 RNU28:RNU44 RXQ28:RXQ44 SHM28:SHM44 SRI28:SRI44 TBE28:TBE44 TLA28:TLA44 TUW28:TUW44 UES28:UES44 UOO28:UOO44 UYK28:UYK44 VIG28:VIG44 VSC28:VSC44 WBY28:WBY44 WLU28:WLU44 WVQ28:WVQ44 I65564:I65580 JE65564:JE65580 TA65564:TA65580 ACW65564:ACW65580 AMS65564:AMS65580 AWO65564:AWO65580 BGK65564:BGK65580 BQG65564:BQG65580 CAC65564:CAC65580 CJY65564:CJY65580 CTU65564:CTU65580 DDQ65564:DDQ65580 DNM65564:DNM65580 DXI65564:DXI65580 EHE65564:EHE65580 ERA65564:ERA65580 FAW65564:FAW65580 FKS65564:FKS65580 FUO65564:FUO65580 GEK65564:GEK65580 GOG65564:GOG65580 GYC65564:GYC65580 HHY65564:HHY65580 HRU65564:HRU65580 IBQ65564:IBQ65580 ILM65564:ILM65580 IVI65564:IVI65580 JFE65564:JFE65580 JPA65564:JPA65580 JYW65564:JYW65580 KIS65564:KIS65580 KSO65564:KSO65580 LCK65564:LCK65580 LMG65564:LMG65580 LWC65564:LWC65580 MFY65564:MFY65580 MPU65564:MPU65580 MZQ65564:MZQ65580 NJM65564:NJM65580 NTI65564:NTI65580 ODE65564:ODE65580 ONA65564:ONA65580 OWW65564:OWW65580 PGS65564:PGS65580 PQO65564:PQO65580 QAK65564:QAK65580 QKG65564:QKG65580 QUC65564:QUC65580 RDY65564:RDY65580 RNU65564:RNU65580 RXQ65564:RXQ65580 SHM65564:SHM65580 SRI65564:SRI65580 TBE65564:TBE65580 TLA65564:TLA65580 TUW65564:TUW65580 UES65564:UES65580 UOO65564:UOO65580 UYK65564:UYK65580 VIG65564:VIG65580 VSC65564:VSC65580 WBY65564:WBY65580 WLU65564:WLU65580 WVQ65564:WVQ65580 I131100:I131116 JE131100:JE131116 TA131100:TA131116 ACW131100:ACW131116 AMS131100:AMS131116 AWO131100:AWO131116 BGK131100:BGK131116 BQG131100:BQG131116 CAC131100:CAC131116 CJY131100:CJY131116 CTU131100:CTU131116 DDQ131100:DDQ131116 DNM131100:DNM131116 DXI131100:DXI131116 EHE131100:EHE131116 ERA131100:ERA131116 FAW131100:FAW131116 FKS131100:FKS131116 FUO131100:FUO131116 GEK131100:GEK131116 GOG131100:GOG131116 GYC131100:GYC131116 HHY131100:HHY131116 HRU131100:HRU131116 IBQ131100:IBQ131116 ILM131100:ILM131116 IVI131100:IVI131116 JFE131100:JFE131116 JPA131100:JPA131116 JYW131100:JYW131116 KIS131100:KIS131116 KSO131100:KSO131116 LCK131100:LCK131116 LMG131100:LMG131116 LWC131100:LWC131116 MFY131100:MFY131116 MPU131100:MPU131116 MZQ131100:MZQ131116 NJM131100:NJM131116 NTI131100:NTI131116 ODE131100:ODE131116 ONA131100:ONA131116 OWW131100:OWW131116 PGS131100:PGS131116 PQO131100:PQO131116 QAK131100:QAK131116 QKG131100:QKG131116 QUC131100:QUC131116 RDY131100:RDY131116 RNU131100:RNU131116 RXQ131100:RXQ131116 SHM131100:SHM131116 SRI131100:SRI131116 TBE131100:TBE131116 TLA131100:TLA131116 TUW131100:TUW131116 UES131100:UES131116 UOO131100:UOO131116 UYK131100:UYK131116 VIG131100:VIG131116 VSC131100:VSC131116 WBY131100:WBY131116 WLU131100:WLU131116 WVQ131100:WVQ131116 I196636:I196652 JE196636:JE196652 TA196636:TA196652 ACW196636:ACW196652 AMS196636:AMS196652 AWO196636:AWO196652 BGK196636:BGK196652 BQG196636:BQG196652 CAC196636:CAC196652 CJY196636:CJY196652 CTU196636:CTU196652 DDQ196636:DDQ196652 DNM196636:DNM196652 DXI196636:DXI196652 EHE196636:EHE196652 ERA196636:ERA196652 FAW196636:FAW196652 FKS196636:FKS196652 FUO196636:FUO196652 GEK196636:GEK196652 GOG196636:GOG196652 GYC196636:GYC196652 HHY196636:HHY196652 HRU196636:HRU196652 IBQ196636:IBQ196652 ILM196636:ILM196652 IVI196636:IVI196652 JFE196636:JFE196652 JPA196636:JPA196652 JYW196636:JYW196652 KIS196636:KIS196652 KSO196636:KSO196652 LCK196636:LCK196652 LMG196636:LMG196652 LWC196636:LWC196652 MFY196636:MFY196652 MPU196636:MPU196652 MZQ196636:MZQ196652 NJM196636:NJM196652 NTI196636:NTI196652 ODE196636:ODE196652 ONA196636:ONA196652 OWW196636:OWW196652 PGS196636:PGS196652 PQO196636:PQO196652 QAK196636:QAK196652 QKG196636:QKG196652 QUC196636:QUC196652 RDY196636:RDY196652 RNU196636:RNU196652 RXQ196636:RXQ196652 SHM196636:SHM196652 SRI196636:SRI196652 TBE196636:TBE196652 TLA196636:TLA196652 TUW196636:TUW196652 UES196636:UES196652 UOO196636:UOO196652 UYK196636:UYK196652 VIG196636:VIG196652 VSC196636:VSC196652 WBY196636:WBY196652 WLU196636:WLU196652 WVQ196636:WVQ196652 I262172:I262188 JE262172:JE262188 TA262172:TA262188 ACW262172:ACW262188 AMS262172:AMS262188 AWO262172:AWO262188 BGK262172:BGK262188 BQG262172:BQG262188 CAC262172:CAC262188 CJY262172:CJY262188 CTU262172:CTU262188 DDQ262172:DDQ262188 DNM262172:DNM262188 DXI262172:DXI262188 EHE262172:EHE262188 ERA262172:ERA262188 FAW262172:FAW262188 FKS262172:FKS262188 FUO262172:FUO262188 GEK262172:GEK262188 GOG262172:GOG262188 GYC262172:GYC262188 HHY262172:HHY262188 HRU262172:HRU262188 IBQ262172:IBQ262188 ILM262172:ILM262188 IVI262172:IVI262188 JFE262172:JFE262188 JPA262172:JPA262188 JYW262172:JYW262188 KIS262172:KIS262188 KSO262172:KSO262188 LCK262172:LCK262188 LMG262172:LMG262188 LWC262172:LWC262188 MFY262172:MFY262188 MPU262172:MPU262188 MZQ262172:MZQ262188 NJM262172:NJM262188 NTI262172:NTI262188 ODE262172:ODE262188 ONA262172:ONA262188 OWW262172:OWW262188 PGS262172:PGS262188 PQO262172:PQO262188 QAK262172:QAK262188 QKG262172:QKG262188 QUC262172:QUC262188 RDY262172:RDY262188 RNU262172:RNU262188 RXQ262172:RXQ262188 SHM262172:SHM262188 SRI262172:SRI262188 TBE262172:TBE262188 TLA262172:TLA262188 TUW262172:TUW262188 UES262172:UES262188 UOO262172:UOO262188 UYK262172:UYK262188 VIG262172:VIG262188 VSC262172:VSC262188 WBY262172:WBY262188 WLU262172:WLU262188 WVQ262172:WVQ262188 I327708:I327724 JE327708:JE327724 TA327708:TA327724 ACW327708:ACW327724 AMS327708:AMS327724 AWO327708:AWO327724 BGK327708:BGK327724 BQG327708:BQG327724 CAC327708:CAC327724 CJY327708:CJY327724 CTU327708:CTU327724 DDQ327708:DDQ327724 DNM327708:DNM327724 DXI327708:DXI327724 EHE327708:EHE327724 ERA327708:ERA327724 FAW327708:FAW327724 FKS327708:FKS327724 FUO327708:FUO327724 GEK327708:GEK327724 GOG327708:GOG327724 GYC327708:GYC327724 HHY327708:HHY327724 HRU327708:HRU327724 IBQ327708:IBQ327724 ILM327708:ILM327724 IVI327708:IVI327724 JFE327708:JFE327724 JPA327708:JPA327724 JYW327708:JYW327724 KIS327708:KIS327724 KSO327708:KSO327724 LCK327708:LCK327724 LMG327708:LMG327724 LWC327708:LWC327724 MFY327708:MFY327724 MPU327708:MPU327724 MZQ327708:MZQ327724 NJM327708:NJM327724 NTI327708:NTI327724 ODE327708:ODE327724 ONA327708:ONA327724 OWW327708:OWW327724 PGS327708:PGS327724 PQO327708:PQO327724 QAK327708:QAK327724 QKG327708:QKG327724 QUC327708:QUC327724 RDY327708:RDY327724 RNU327708:RNU327724 RXQ327708:RXQ327724 SHM327708:SHM327724 SRI327708:SRI327724 TBE327708:TBE327724 TLA327708:TLA327724 TUW327708:TUW327724 UES327708:UES327724 UOO327708:UOO327724 UYK327708:UYK327724 VIG327708:VIG327724 VSC327708:VSC327724 WBY327708:WBY327724 WLU327708:WLU327724 WVQ327708:WVQ327724 I393244:I393260 JE393244:JE393260 TA393244:TA393260 ACW393244:ACW393260 AMS393244:AMS393260 AWO393244:AWO393260 BGK393244:BGK393260 BQG393244:BQG393260 CAC393244:CAC393260 CJY393244:CJY393260 CTU393244:CTU393260 DDQ393244:DDQ393260 DNM393244:DNM393260 DXI393244:DXI393260 EHE393244:EHE393260 ERA393244:ERA393260 FAW393244:FAW393260 FKS393244:FKS393260 FUO393244:FUO393260 GEK393244:GEK393260 GOG393244:GOG393260 GYC393244:GYC393260 HHY393244:HHY393260 HRU393244:HRU393260 IBQ393244:IBQ393260 ILM393244:ILM393260 IVI393244:IVI393260 JFE393244:JFE393260 JPA393244:JPA393260 JYW393244:JYW393260 KIS393244:KIS393260 KSO393244:KSO393260 LCK393244:LCK393260 LMG393244:LMG393260 LWC393244:LWC393260 MFY393244:MFY393260 MPU393244:MPU393260 MZQ393244:MZQ393260 NJM393244:NJM393260 NTI393244:NTI393260 ODE393244:ODE393260 ONA393244:ONA393260 OWW393244:OWW393260 PGS393244:PGS393260 PQO393244:PQO393260 QAK393244:QAK393260 QKG393244:QKG393260 QUC393244:QUC393260 RDY393244:RDY393260 RNU393244:RNU393260 RXQ393244:RXQ393260 SHM393244:SHM393260 SRI393244:SRI393260 TBE393244:TBE393260 TLA393244:TLA393260 TUW393244:TUW393260 UES393244:UES393260 UOO393244:UOO393260 UYK393244:UYK393260 VIG393244:VIG393260 VSC393244:VSC393260 WBY393244:WBY393260 WLU393244:WLU393260 WVQ393244:WVQ393260 I458780:I458796 JE458780:JE458796 TA458780:TA458796 ACW458780:ACW458796 AMS458780:AMS458796 AWO458780:AWO458796 BGK458780:BGK458796 BQG458780:BQG458796 CAC458780:CAC458796 CJY458780:CJY458796 CTU458780:CTU458796 DDQ458780:DDQ458796 DNM458780:DNM458796 DXI458780:DXI458796 EHE458780:EHE458796 ERA458780:ERA458796 FAW458780:FAW458796 FKS458780:FKS458796 FUO458780:FUO458796 GEK458780:GEK458796 GOG458780:GOG458796 GYC458780:GYC458796 HHY458780:HHY458796 HRU458780:HRU458796 IBQ458780:IBQ458796 ILM458780:ILM458796 IVI458780:IVI458796 JFE458780:JFE458796 JPA458780:JPA458796 JYW458780:JYW458796 KIS458780:KIS458796 KSO458780:KSO458796 LCK458780:LCK458796 LMG458780:LMG458796 LWC458780:LWC458796 MFY458780:MFY458796 MPU458780:MPU458796 MZQ458780:MZQ458796 NJM458780:NJM458796 NTI458780:NTI458796 ODE458780:ODE458796 ONA458780:ONA458796 OWW458780:OWW458796 PGS458780:PGS458796 PQO458780:PQO458796 QAK458780:QAK458796 QKG458780:QKG458796 QUC458780:QUC458796 RDY458780:RDY458796 RNU458780:RNU458796 RXQ458780:RXQ458796 SHM458780:SHM458796 SRI458780:SRI458796 TBE458780:TBE458796 TLA458780:TLA458796 TUW458780:TUW458796 UES458780:UES458796 UOO458780:UOO458796 UYK458780:UYK458796 VIG458780:VIG458796 VSC458780:VSC458796 WBY458780:WBY458796 WLU458780:WLU458796 WVQ458780:WVQ458796 I524316:I524332 JE524316:JE524332 TA524316:TA524332 ACW524316:ACW524332 AMS524316:AMS524332 AWO524316:AWO524332 BGK524316:BGK524332 BQG524316:BQG524332 CAC524316:CAC524332 CJY524316:CJY524332 CTU524316:CTU524332 DDQ524316:DDQ524332 DNM524316:DNM524332 DXI524316:DXI524332 EHE524316:EHE524332 ERA524316:ERA524332 FAW524316:FAW524332 FKS524316:FKS524332 FUO524316:FUO524332 GEK524316:GEK524332 GOG524316:GOG524332 GYC524316:GYC524332 HHY524316:HHY524332 HRU524316:HRU524332 IBQ524316:IBQ524332 ILM524316:ILM524332 IVI524316:IVI524332 JFE524316:JFE524332 JPA524316:JPA524332 JYW524316:JYW524332 KIS524316:KIS524332 KSO524316:KSO524332 LCK524316:LCK524332 LMG524316:LMG524332 LWC524316:LWC524332 MFY524316:MFY524332 MPU524316:MPU524332 MZQ524316:MZQ524332 NJM524316:NJM524332 NTI524316:NTI524332 ODE524316:ODE524332 ONA524316:ONA524332 OWW524316:OWW524332 PGS524316:PGS524332 PQO524316:PQO524332 QAK524316:QAK524332 QKG524316:QKG524332 QUC524316:QUC524332 RDY524316:RDY524332 RNU524316:RNU524332 RXQ524316:RXQ524332 SHM524316:SHM524332 SRI524316:SRI524332 TBE524316:TBE524332 TLA524316:TLA524332 TUW524316:TUW524332 UES524316:UES524332 UOO524316:UOO524332 UYK524316:UYK524332 VIG524316:VIG524332 VSC524316:VSC524332 WBY524316:WBY524332 WLU524316:WLU524332 WVQ524316:WVQ524332 I589852:I589868 JE589852:JE589868 TA589852:TA589868 ACW589852:ACW589868 AMS589852:AMS589868 AWO589852:AWO589868 BGK589852:BGK589868 BQG589852:BQG589868 CAC589852:CAC589868 CJY589852:CJY589868 CTU589852:CTU589868 DDQ589852:DDQ589868 DNM589852:DNM589868 DXI589852:DXI589868 EHE589852:EHE589868 ERA589852:ERA589868 FAW589852:FAW589868 FKS589852:FKS589868 FUO589852:FUO589868 GEK589852:GEK589868 GOG589852:GOG589868 GYC589852:GYC589868 HHY589852:HHY589868 HRU589852:HRU589868 IBQ589852:IBQ589868 ILM589852:ILM589868 IVI589852:IVI589868 JFE589852:JFE589868 JPA589852:JPA589868 JYW589852:JYW589868 KIS589852:KIS589868 KSO589852:KSO589868 LCK589852:LCK589868 LMG589852:LMG589868 LWC589852:LWC589868 MFY589852:MFY589868 MPU589852:MPU589868 MZQ589852:MZQ589868 NJM589852:NJM589868 NTI589852:NTI589868 ODE589852:ODE589868 ONA589852:ONA589868 OWW589852:OWW589868 PGS589852:PGS589868 PQO589852:PQO589868 QAK589852:QAK589868 QKG589852:QKG589868 QUC589852:QUC589868 RDY589852:RDY589868 RNU589852:RNU589868 RXQ589852:RXQ589868 SHM589852:SHM589868 SRI589852:SRI589868 TBE589852:TBE589868 TLA589852:TLA589868 TUW589852:TUW589868 UES589852:UES589868 UOO589852:UOO589868 UYK589852:UYK589868 VIG589852:VIG589868 VSC589852:VSC589868 WBY589852:WBY589868 WLU589852:WLU589868 WVQ589852:WVQ589868 I655388:I655404 JE655388:JE655404 TA655388:TA655404 ACW655388:ACW655404 AMS655388:AMS655404 AWO655388:AWO655404 BGK655388:BGK655404 BQG655388:BQG655404 CAC655388:CAC655404 CJY655388:CJY655404 CTU655388:CTU655404 DDQ655388:DDQ655404 DNM655388:DNM655404 DXI655388:DXI655404 EHE655388:EHE655404 ERA655388:ERA655404 FAW655388:FAW655404 FKS655388:FKS655404 FUO655388:FUO655404 GEK655388:GEK655404 GOG655388:GOG655404 GYC655388:GYC655404 HHY655388:HHY655404 HRU655388:HRU655404 IBQ655388:IBQ655404 ILM655388:ILM655404 IVI655388:IVI655404 JFE655388:JFE655404 JPA655388:JPA655404 JYW655388:JYW655404 KIS655388:KIS655404 KSO655388:KSO655404 LCK655388:LCK655404 LMG655388:LMG655404 LWC655388:LWC655404 MFY655388:MFY655404 MPU655388:MPU655404 MZQ655388:MZQ655404 NJM655388:NJM655404 NTI655388:NTI655404 ODE655388:ODE655404 ONA655388:ONA655404 OWW655388:OWW655404 PGS655388:PGS655404 PQO655388:PQO655404 QAK655388:QAK655404 QKG655388:QKG655404 QUC655388:QUC655404 RDY655388:RDY655404 RNU655388:RNU655404 RXQ655388:RXQ655404 SHM655388:SHM655404 SRI655388:SRI655404 TBE655388:TBE655404 TLA655388:TLA655404 TUW655388:TUW655404 UES655388:UES655404 UOO655388:UOO655404 UYK655388:UYK655404 VIG655388:VIG655404 VSC655388:VSC655404 WBY655388:WBY655404 WLU655388:WLU655404 WVQ655388:WVQ655404 I720924:I720940 JE720924:JE720940 TA720924:TA720940 ACW720924:ACW720940 AMS720924:AMS720940 AWO720924:AWO720940 BGK720924:BGK720940 BQG720924:BQG720940 CAC720924:CAC720940 CJY720924:CJY720940 CTU720924:CTU720940 DDQ720924:DDQ720940 DNM720924:DNM720940 DXI720924:DXI720940 EHE720924:EHE720940 ERA720924:ERA720940 FAW720924:FAW720940 FKS720924:FKS720940 FUO720924:FUO720940 GEK720924:GEK720940 GOG720924:GOG720940 GYC720924:GYC720940 HHY720924:HHY720940 HRU720924:HRU720940 IBQ720924:IBQ720940 ILM720924:ILM720940 IVI720924:IVI720940 JFE720924:JFE720940 JPA720924:JPA720940 JYW720924:JYW720940 KIS720924:KIS720940 KSO720924:KSO720940 LCK720924:LCK720940 LMG720924:LMG720940 LWC720924:LWC720940 MFY720924:MFY720940 MPU720924:MPU720940 MZQ720924:MZQ720940 NJM720924:NJM720940 NTI720924:NTI720940 ODE720924:ODE720940 ONA720924:ONA720940 OWW720924:OWW720940 PGS720924:PGS720940 PQO720924:PQO720940 QAK720924:QAK720940 QKG720924:QKG720940 QUC720924:QUC720940 RDY720924:RDY720940 RNU720924:RNU720940 RXQ720924:RXQ720940 SHM720924:SHM720940 SRI720924:SRI720940 TBE720924:TBE720940 TLA720924:TLA720940 TUW720924:TUW720940 UES720924:UES720940 UOO720924:UOO720940 UYK720924:UYK720940 VIG720924:VIG720940 VSC720924:VSC720940 WBY720924:WBY720940 WLU720924:WLU720940 WVQ720924:WVQ720940 I786460:I786476 JE786460:JE786476 TA786460:TA786476 ACW786460:ACW786476 AMS786460:AMS786476 AWO786460:AWO786476 BGK786460:BGK786476 BQG786460:BQG786476 CAC786460:CAC786476 CJY786460:CJY786476 CTU786460:CTU786476 DDQ786460:DDQ786476 DNM786460:DNM786476 DXI786460:DXI786476 EHE786460:EHE786476 ERA786460:ERA786476 FAW786460:FAW786476 FKS786460:FKS786476 FUO786460:FUO786476 GEK786460:GEK786476 GOG786460:GOG786476 GYC786460:GYC786476 HHY786460:HHY786476 HRU786460:HRU786476 IBQ786460:IBQ786476 ILM786460:ILM786476 IVI786460:IVI786476 JFE786460:JFE786476 JPA786460:JPA786476 JYW786460:JYW786476 KIS786460:KIS786476 KSO786460:KSO786476 LCK786460:LCK786476 LMG786460:LMG786476 LWC786460:LWC786476 MFY786460:MFY786476 MPU786460:MPU786476 MZQ786460:MZQ786476 NJM786460:NJM786476 NTI786460:NTI786476 ODE786460:ODE786476 ONA786460:ONA786476 OWW786460:OWW786476 PGS786460:PGS786476 PQO786460:PQO786476 QAK786460:QAK786476 QKG786460:QKG786476 QUC786460:QUC786476 RDY786460:RDY786476 RNU786460:RNU786476 RXQ786460:RXQ786476 SHM786460:SHM786476 SRI786460:SRI786476 TBE786460:TBE786476 TLA786460:TLA786476 TUW786460:TUW786476 UES786460:UES786476 UOO786460:UOO786476 UYK786460:UYK786476 VIG786460:VIG786476 VSC786460:VSC786476 WBY786460:WBY786476 WLU786460:WLU786476 WVQ786460:WVQ786476 I851996:I852012 JE851996:JE852012 TA851996:TA852012 ACW851996:ACW852012 AMS851996:AMS852012 AWO851996:AWO852012 BGK851996:BGK852012 BQG851996:BQG852012 CAC851996:CAC852012 CJY851996:CJY852012 CTU851996:CTU852012 DDQ851996:DDQ852012 DNM851996:DNM852012 DXI851996:DXI852012 EHE851996:EHE852012 ERA851996:ERA852012 FAW851996:FAW852012 FKS851996:FKS852012 FUO851996:FUO852012 GEK851996:GEK852012 GOG851996:GOG852012 GYC851996:GYC852012 HHY851996:HHY852012 HRU851996:HRU852012 IBQ851996:IBQ852012 ILM851996:ILM852012 IVI851996:IVI852012 JFE851996:JFE852012 JPA851996:JPA852012 JYW851996:JYW852012 KIS851996:KIS852012 KSO851996:KSO852012 LCK851996:LCK852012 LMG851996:LMG852012 LWC851996:LWC852012 MFY851996:MFY852012 MPU851996:MPU852012 MZQ851996:MZQ852012 NJM851996:NJM852012 NTI851996:NTI852012 ODE851996:ODE852012 ONA851996:ONA852012 OWW851996:OWW852012 PGS851996:PGS852012 PQO851996:PQO852012 QAK851996:QAK852012 QKG851996:QKG852012 QUC851996:QUC852012 RDY851996:RDY852012 RNU851996:RNU852012 RXQ851996:RXQ852012 SHM851996:SHM852012 SRI851996:SRI852012 TBE851996:TBE852012 TLA851996:TLA852012 TUW851996:TUW852012 UES851996:UES852012 UOO851996:UOO852012 UYK851996:UYK852012 VIG851996:VIG852012 VSC851996:VSC852012 WBY851996:WBY852012 WLU851996:WLU852012 WVQ851996:WVQ852012 I917532:I917548 JE917532:JE917548 TA917532:TA917548 ACW917532:ACW917548 AMS917532:AMS917548 AWO917532:AWO917548 BGK917532:BGK917548 BQG917532:BQG917548 CAC917532:CAC917548 CJY917532:CJY917548 CTU917532:CTU917548 DDQ917532:DDQ917548 DNM917532:DNM917548 DXI917532:DXI917548 EHE917532:EHE917548 ERA917532:ERA917548 FAW917532:FAW917548 FKS917532:FKS917548 FUO917532:FUO917548 GEK917532:GEK917548 GOG917532:GOG917548 GYC917532:GYC917548 HHY917532:HHY917548 HRU917532:HRU917548 IBQ917532:IBQ917548 ILM917532:ILM917548 IVI917532:IVI917548 JFE917532:JFE917548 JPA917532:JPA917548 JYW917532:JYW917548 KIS917532:KIS917548 KSO917532:KSO917548 LCK917532:LCK917548 LMG917532:LMG917548 LWC917532:LWC917548 MFY917532:MFY917548 MPU917532:MPU917548 MZQ917532:MZQ917548 NJM917532:NJM917548 NTI917532:NTI917548 ODE917532:ODE917548 ONA917532:ONA917548 OWW917532:OWW917548 PGS917532:PGS917548 PQO917532:PQO917548 QAK917532:QAK917548 QKG917532:QKG917548 QUC917532:QUC917548 RDY917532:RDY917548 RNU917532:RNU917548 RXQ917532:RXQ917548 SHM917532:SHM917548 SRI917532:SRI917548 TBE917532:TBE917548 TLA917532:TLA917548 TUW917532:TUW917548 UES917532:UES917548 UOO917532:UOO917548 UYK917532:UYK917548 VIG917532:VIG917548 VSC917532:VSC917548 WBY917532:WBY917548 WLU917532:WLU917548 WVQ917532:WVQ917548 I983068:I983084 JE983068:JE983084 TA983068:TA983084 ACW983068:ACW983084 AMS983068:AMS983084 AWO983068:AWO983084 BGK983068:BGK983084 BQG983068:BQG983084 CAC983068:CAC983084 CJY983068:CJY983084 CTU983068:CTU983084 DDQ983068:DDQ983084 DNM983068:DNM983084 DXI983068:DXI983084 EHE983068:EHE983084 ERA983068:ERA983084 FAW983068:FAW983084 FKS983068:FKS983084 FUO983068:FUO983084 GEK983068:GEK983084 GOG983068:GOG983084 GYC983068:GYC983084 HHY983068:HHY983084 HRU983068:HRU983084 IBQ983068:IBQ983084 ILM983068:ILM983084 IVI983068:IVI983084 JFE983068:JFE983084 JPA983068:JPA983084 JYW983068:JYW983084 KIS983068:KIS983084 KSO983068:KSO983084 LCK983068:LCK983084 LMG983068:LMG983084 LWC983068:LWC983084 MFY983068:MFY983084 MPU983068:MPU983084 MZQ983068:MZQ983084 NJM983068:NJM983084 NTI983068:NTI983084 ODE983068:ODE983084 ONA983068:ONA983084 OWW983068:OWW983084 PGS983068:PGS983084 PQO983068:PQO983084 QAK983068:QAK983084 QKG983068:QKG983084 QUC983068:QUC983084 RDY983068:RDY983084 RNU983068:RNU983084 RXQ983068:RXQ983084 SHM983068:SHM983084 SRI983068:SRI983084 TBE983068:TBE983084 TLA983068:TLA983084 TUW983068:TUW983084 UES983068:UES983084 UOO983068:UOO983084 UYK983068:UYK983084 VIG983068:VIG983084 VSC983068:VSC983084 WBY983068:WBY983084 WLU983068:WLU983084 WVQ983068:WVQ983084 JT119:JT140 TP119:TP140 ADL119:ADL140 ANH119:ANH140 AXD119:AXD140 BGZ119:BGZ140 BQV119:BQV140 CAR119:CAR140 CKN119:CKN140 CUJ119:CUJ140 DEF119:DEF140 DOB119:DOB140 DXX119:DXX140 EHT119:EHT140 ERP119:ERP140 FBL119:FBL140 FLH119:FLH140 FVD119:FVD140 GEZ119:GEZ140 GOV119:GOV140 GYR119:GYR140 HIN119:HIN140 HSJ119:HSJ140 ICF119:ICF140 IMB119:IMB140 IVX119:IVX140 JFT119:JFT140 JPP119:JPP140 JZL119:JZL140 KJH119:KJH140 KTD119:KTD140 LCZ119:LCZ140 LMV119:LMV140 LWR119:LWR140 MGN119:MGN140 MQJ119:MQJ140 NAF119:NAF140 NKB119:NKB140 NTX119:NTX140 ODT119:ODT140 ONP119:ONP140 OXL119:OXL140 PHH119:PHH140 PRD119:PRD140 QAZ119:QAZ140 QKV119:QKV140 QUR119:QUR140 REN119:REN140 ROJ119:ROJ140 RYF119:RYF140 SIB119:SIB140 SRX119:SRX140 TBT119:TBT140 TLP119:TLP140 TVL119:TVL140 UFH119:UFH140 UPD119:UPD140 UYZ119:UYZ140 VIV119:VIV140 VSR119:VSR140 WCN119:WCN140 WMJ119:WMJ140 WWF119:WWF140 X65655:X65676 JT65655:JT65676 TP65655:TP65676 ADL65655:ADL65676 ANH65655:ANH65676 AXD65655:AXD65676 BGZ65655:BGZ65676 BQV65655:BQV65676 CAR65655:CAR65676 CKN65655:CKN65676 CUJ65655:CUJ65676 DEF65655:DEF65676 DOB65655:DOB65676 DXX65655:DXX65676 EHT65655:EHT65676 ERP65655:ERP65676 FBL65655:FBL65676 FLH65655:FLH65676 FVD65655:FVD65676 GEZ65655:GEZ65676 GOV65655:GOV65676 GYR65655:GYR65676 HIN65655:HIN65676 HSJ65655:HSJ65676 ICF65655:ICF65676 IMB65655:IMB65676 IVX65655:IVX65676 JFT65655:JFT65676 JPP65655:JPP65676 JZL65655:JZL65676 KJH65655:KJH65676 KTD65655:KTD65676 LCZ65655:LCZ65676 LMV65655:LMV65676 LWR65655:LWR65676 MGN65655:MGN65676 MQJ65655:MQJ65676 NAF65655:NAF65676 NKB65655:NKB65676 NTX65655:NTX65676 ODT65655:ODT65676 ONP65655:ONP65676 OXL65655:OXL65676 PHH65655:PHH65676 PRD65655:PRD65676 QAZ65655:QAZ65676 QKV65655:QKV65676 QUR65655:QUR65676 REN65655:REN65676 ROJ65655:ROJ65676 RYF65655:RYF65676 SIB65655:SIB65676 SRX65655:SRX65676 TBT65655:TBT65676 TLP65655:TLP65676 TVL65655:TVL65676 UFH65655:UFH65676 UPD65655:UPD65676 UYZ65655:UYZ65676 VIV65655:VIV65676 VSR65655:VSR65676 WCN65655:WCN65676 WMJ65655:WMJ65676 WWF65655:WWF65676 X131191:X131212 JT131191:JT131212 TP131191:TP131212 ADL131191:ADL131212 ANH131191:ANH131212 AXD131191:AXD131212 BGZ131191:BGZ131212 BQV131191:BQV131212 CAR131191:CAR131212 CKN131191:CKN131212 CUJ131191:CUJ131212 DEF131191:DEF131212 DOB131191:DOB131212 DXX131191:DXX131212 EHT131191:EHT131212 ERP131191:ERP131212 FBL131191:FBL131212 FLH131191:FLH131212 FVD131191:FVD131212 GEZ131191:GEZ131212 GOV131191:GOV131212 GYR131191:GYR131212 HIN131191:HIN131212 HSJ131191:HSJ131212 ICF131191:ICF131212 IMB131191:IMB131212 IVX131191:IVX131212 JFT131191:JFT131212 JPP131191:JPP131212 JZL131191:JZL131212 KJH131191:KJH131212 KTD131191:KTD131212 LCZ131191:LCZ131212 LMV131191:LMV131212 LWR131191:LWR131212 MGN131191:MGN131212 MQJ131191:MQJ131212 NAF131191:NAF131212 NKB131191:NKB131212 NTX131191:NTX131212 ODT131191:ODT131212 ONP131191:ONP131212 OXL131191:OXL131212 PHH131191:PHH131212 PRD131191:PRD131212 QAZ131191:QAZ131212 QKV131191:QKV131212 QUR131191:QUR131212 REN131191:REN131212 ROJ131191:ROJ131212 RYF131191:RYF131212 SIB131191:SIB131212 SRX131191:SRX131212 TBT131191:TBT131212 TLP131191:TLP131212 TVL131191:TVL131212 UFH131191:UFH131212 UPD131191:UPD131212 UYZ131191:UYZ131212 VIV131191:VIV131212 VSR131191:VSR131212 WCN131191:WCN131212 WMJ131191:WMJ131212 WWF131191:WWF131212 X196727:X196748 JT196727:JT196748 TP196727:TP196748 ADL196727:ADL196748 ANH196727:ANH196748 AXD196727:AXD196748 BGZ196727:BGZ196748 BQV196727:BQV196748 CAR196727:CAR196748 CKN196727:CKN196748 CUJ196727:CUJ196748 DEF196727:DEF196748 DOB196727:DOB196748 DXX196727:DXX196748 EHT196727:EHT196748 ERP196727:ERP196748 FBL196727:FBL196748 FLH196727:FLH196748 FVD196727:FVD196748 GEZ196727:GEZ196748 GOV196727:GOV196748 GYR196727:GYR196748 HIN196727:HIN196748 HSJ196727:HSJ196748 ICF196727:ICF196748 IMB196727:IMB196748 IVX196727:IVX196748 JFT196727:JFT196748 JPP196727:JPP196748 JZL196727:JZL196748 KJH196727:KJH196748 KTD196727:KTD196748 LCZ196727:LCZ196748 LMV196727:LMV196748 LWR196727:LWR196748 MGN196727:MGN196748 MQJ196727:MQJ196748 NAF196727:NAF196748 NKB196727:NKB196748 NTX196727:NTX196748 ODT196727:ODT196748 ONP196727:ONP196748 OXL196727:OXL196748 PHH196727:PHH196748 PRD196727:PRD196748 QAZ196727:QAZ196748 QKV196727:QKV196748 QUR196727:QUR196748 REN196727:REN196748 ROJ196727:ROJ196748 RYF196727:RYF196748 SIB196727:SIB196748 SRX196727:SRX196748 TBT196727:TBT196748 TLP196727:TLP196748 TVL196727:TVL196748 UFH196727:UFH196748 UPD196727:UPD196748 UYZ196727:UYZ196748 VIV196727:VIV196748 VSR196727:VSR196748 WCN196727:WCN196748 WMJ196727:WMJ196748 WWF196727:WWF196748 X262263:X262284 JT262263:JT262284 TP262263:TP262284 ADL262263:ADL262284 ANH262263:ANH262284 AXD262263:AXD262284 BGZ262263:BGZ262284 BQV262263:BQV262284 CAR262263:CAR262284 CKN262263:CKN262284 CUJ262263:CUJ262284 DEF262263:DEF262284 DOB262263:DOB262284 DXX262263:DXX262284 EHT262263:EHT262284 ERP262263:ERP262284 FBL262263:FBL262284 FLH262263:FLH262284 FVD262263:FVD262284 GEZ262263:GEZ262284 GOV262263:GOV262284 GYR262263:GYR262284 HIN262263:HIN262284 HSJ262263:HSJ262284 ICF262263:ICF262284 IMB262263:IMB262284 IVX262263:IVX262284 JFT262263:JFT262284 JPP262263:JPP262284 JZL262263:JZL262284 KJH262263:KJH262284 KTD262263:KTD262284 LCZ262263:LCZ262284 LMV262263:LMV262284 LWR262263:LWR262284 MGN262263:MGN262284 MQJ262263:MQJ262284 NAF262263:NAF262284 NKB262263:NKB262284 NTX262263:NTX262284 ODT262263:ODT262284 ONP262263:ONP262284 OXL262263:OXL262284 PHH262263:PHH262284 PRD262263:PRD262284 QAZ262263:QAZ262284 QKV262263:QKV262284 QUR262263:QUR262284 REN262263:REN262284 ROJ262263:ROJ262284 RYF262263:RYF262284 SIB262263:SIB262284 SRX262263:SRX262284 TBT262263:TBT262284 TLP262263:TLP262284 TVL262263:TVL262284 UFH262263:UFH262284 UPD262263:UPD262284 UYZ262263:UYZ262284 VIV262263:VIV262284 VSR262263:VSR262284 WCN262263:WCN262284 WMJ262263:WMJ262284 WWF262263:WWF262284 X327799:X327820 JT327799:JT327820 TP327799:TP327820 ADL327799:ADL327820 ANH327799:ANH327820 AXD327799:AXD327820 BGZ327799:BGZ327820 BQV327799:BQV327820 CAR327799:CAR327820 CKN327799:CKN327820 CUJ327799:CUJ327820 DEF327799:DEF327820 DOB327799:DOB327820 DXX327799:DXX327820 EHT327799:EHT327820 ERP327799:ERP327820 FBL327799:FBL327820 FLH327799:FLH327820 FVD327799:FVD327820 GEZ327799:GEZ327820 GOV327799:GOV327820 GYR327799:GYR327820 HIN327799:HIN327820 HSJ327799:HSJ327820 ICF327799:ICF327820 IMB327799:IMB327820 IVX327799:IVX327820 JFT327799:JFT327820 JPP327799:JPP327820 JZL327799:JZL327820 KJH327799:KJH327820 KTD327799:KTD327820 LCZ327799:LCZ327820 LMV327799:LMV327820 LWR327799:LWR327820 MGN327799:MGN327820 MQJ327799:MQJ327820 NAF327799:NAF327820 NKB327799:NKB327820 NTX327799:NTX327820 ODT327799:ODT327820 ONP327799:ONP327820 OXL327799:OXL327820 PHH327799:PHH327820 PRD327799:PRD327820 QAZ327799:QAZ327820 QKV327799:QKV327820 QUR327799:QUR327820 REN327799:REN327820 ROJ327799:ROJ327820 RYF327799:RYF327820 SIB327799:SIB327820 SRX327799:SRX327820 TBT327799:TBT327820 TLP327799:TLP327820 TVL327799:TVL327820 UFH327799:UFH327820 UPD327799:UPD327820 UYZ327799:UYZ327820 VIV327799:VIV327820 VSR327799:VSR327820 WCN327799:WCN327820 WMJ327799:WMJ327820 WWF327799:WWF327820 X393335:X393356 JT393335:JT393356 TP393335:TP393356 ADL393335:ADL393356 ANH393335:ANH393356 AXD393335:AXD393356 BGZ393335:BGZ393356 BQV393335:BQV393356 CAR393335:CAR393356 CKN393335:CKN393356 CUJ393335:CUJ393356 DEF393335:DEF393356 DOB393335:DOB393356 DXX393335:DXX393356 EHT393335:EHT393356 ERP393335:ERP393356 FBL393335:FBL393356 FLH393335:FLH393356 FVD393335:FVD393356 GEZ393335:GEZ393356 GOV393335:GOV393356 GYR393335:GYR393356 HIN393335:HIN393356 HSJ393335:HSJ393356 ICF393335:ICF393356 IMB393335:IMB393356 IVX393335:IVX393356 JFT393335:JFT393356 JPP393335:JPP393356 JZL393335:JZL393356 KJH393335:KJH393356 KTD393335:KTD393356 LCZ393335:LCZ393356 LMV393335:LMV393356 LWR393335:LWR393356 MGN393335:MGN393356 MQJ393335:MQJ393356 NAF393335:NAF393356 NKB393335:NKB393356 NTX393335:NTX393356 ODT393335:ODT393356 ONP393335:ONP393356 OXL393335:OXL393356 PHH393335:PHH393356 PRD393335:PRD393356 QAZ393335:QAZ393356 QKV393335:QKV393356 QUR393335:QUR393356 REN393335:REN393356 ROJ393335:ROJ393356 RYF393335:RYF393356 SIB393335:SIB393356 SRX393335:SRX393356 TBT393335:TBT393356 TLP393335:TLP393356 TVL393335:TVL393356 UFH393335:UFH393356 UPD393335:UPD393356 UYZ393335:UYZ393356 VIV393335:VIV393356 VSR393335:VSR393356 WCN393335:WCN393356 WMJ393335:WMJ393356 WWF393335:WWF393356 X458871:X458892 JT458871:JT458892 TP458871:TP458892 ADL458871:ADL458892 ANH458871:ANH458892 AXD458871:AXD458892 BGZ458871:BGZ458892 BQV458871:BQV458892 CAR458871:CAR458892 CKN458871:CKN458892 CUJ458871:CUJ458892 DEF458871:DEF458892 DOB458871:DOB458892 DXX458871:DXX458892 EHT458871:EHT458892 ERP458871:ERP458892 FBL458871:FBL458892 FLH458871:FLH458892 FVD458871:FVD458892 GEZ458871:GEZ458892 GOV458871:GOV458892 GYR458871:GYR458892 HIN458871:HIN458892 HSJ458871:HSJ458892 ICF458871:ICF458892 IMB458871:IMB458892 IVX458871:IVX458892 JFT458871:JFT458892 JPP458871:JPP458892 JZL458871:JZL458892 KJH458871:KJH458892 KTD458871:KTD458892 LCZ458871:LCZ458892 LMV458871:LMV458892 LWR458871:LWR458892 MGN458871:MGN458892 MQJ458871:MQJ458892 NAF458871:NAF458892 NKB458871:NKB458892 NTX458871:NTX458892 ODT458871:ODT458892 ONP458871:ONP458892 OXL458871:OXL458892 PHH458871:PHH458892 PRD458871:PRD458892 QAZ458871:QAZ458892 QKV458871:QKV458892 QUR458871:QUR458892 REN458871:REN458892 ROJ458871:ROJ458892 RYF458871:RYF458892 SIB458871:SIB458892 SRX458871:SRX458892 TBT458871:TBT458892 TLP458871:TLP458892 TVL458871:TVL458892 UFH458871:UFH458892 UPD458871:UPD458892 UYZ458871:UYZ458892 VIV458871:VIV458892 VSR458871:VSR458892 WCN458871:WCN458892 WMJ458871:WMJ458892 WWF458871:WWF458892 X524407:X524428 JT524407:JT524428 TP524407:TP524428 ADL524407:ADL524428 ANH524407:ANH524428 AXD524407:AXD524428 BGZ524407:BGZ524428 BQV524407:BQV524428 CAR524407:CAR524428 CKN524407:CKN524428 CUJ524407:CUJ524428 DEF524407:DEF524428 DOB524407:DOB524428 DXX524407:DXX524428 EHT524407:EHT524428 ERP524407:ERP524428 FBL524407:FBL524428 FLH524407:FLH524428 FVD524407:FVD524428 GEZ524407:GEZ524428 GOV524407:GOV524428 GYR524407:GYR524428 HIN524407:HIN524428 HSJ524407:HSJ524428 ICF524407:ICF524428 IMB524407:IMB524428 IVX524407:IVX524428 JFT524407:JFT524428 JPP524407:JPP524428 JZL524407:JZL524428 KJH524407:KJH524428 KTD524407:KTD524428 LCZ524407:LCZ524428 LMV524407:LMV524428 LWR524407:LWR524428 MGN524407:MGN524428 MQJ524407:MQJ524428 NAF524407:NAF524428 NKB524407:NKB524428 NTX524407:NTX524428 ODT524407:ODT524428 ONP524407:ONP524428 OXL524407:OXL524428 PHH524407:PHH524428 PRD524407:PRD524428 QAZ524407:QAZ524428 QKV524407:QKV524428 QUR524407:QUR524428 REN524407:REN524428 ROJ524407:ROJ524428 RYF524407:RYF524428 SIB524407:SIB524428 SRX524407:SRX524428 TBT524407:TBT524428 TLP524407:TLP524428 TVL524407:TVL524428 UFH524407:UFH524428 UPD524407:UPD524428 UYZ524407:UYZ524428 VIV524407:VIV524428 VSR524407:VSR524428 WCN524407:WCN524428 WMJ524407:WMJ524428 WWF524407:WWF524428 X589943:X589964 JT589943:JT589964 TP589943:TP589964 ADL589943:ADL589964 ANH589943:ANH589964 AXD589943:AXD589964 BGZ589943:BGZ589964 BQV589943:BQV589964 CAR589943:CAR589964 CKN589943:CKN589964 CUJ589943:CUJ589964 DEF589943:DEF589964 DOB589943:DOB589964 DXX589943:DXX589964 EHT589943:EHT589964 ERP589943:ERP589964 FBL589943:FBL589964 FLH589943:FLH589964 FVD589943:FVD589964 GEZ589943:GEZ589964 GOV589943:GOV589964 GYR589943:GYR589964 HIN589943:HIN589964 HSJ589943:HSJ589964 ICF589943:ICF589964 IMB589943:IMB589964 IVX589943:IVX589964 JFT589943:JFT589964 JPP589943:JPP589964 JZL589943:JZL589964 KJH589943:KJH589964 KTD589943:KTD589964 LCZ589943:LCZ589964 LMV589943:LMV589964 LWR589943:LWR589964 MGN589943:MGN589964 MQJ589943:MQJ589964 NAF589943:NAF589964 NKB589943:NKB589964 NTX589943:NTX589964 ODT589943:ODT589964 ONP589943:ONP589964 OXL589943:OXL589964 PHH589943:PHH589964 PRD589943:PRD589964 QAZ589943:QAZ589964 QKV589943:QKV589964 QUR589943:QUR589964 REN589943:REN589964 ROJ589943:ROJ589964 RYF589943:RYF589964 SIB589943:SIB589964 SRX589943:SRX589964 TBT589943:TBT589964 TLP589943:TLP589964 TVL589943:TVL589964 UFH589943:UFH589964 UPD589943:UPD589964 UYZ589943:UYZ589964 VIV589943:VIV589964 VSR589943:VSR589964 WCN589943:WCN589964 WMJ589943:WMJ589964 WWF589943:WWF589964 X655479:X655500 JT655479:JT655500 TP655479:TP655500 ADL655479:ADL655500 ANH655479:ANH655500 AXD655479:AXD655500 BGZ655479:BGZ655500 BQV655479:BQV655500 CAR655479:CAR655500 CKN655479:CKN655500 CUJ655479:CUJ655500 DEF655479:DEF655500 DOB655479:DOB655500 DXX655479:DXX655500 EHT655479:EHT655500 ERP655479:ERP655500 FBL655479:FBL655500 FLH655479:FLH655500 FVD655479:FVD655500 GEZ655479:GEZ655500 GOV655479:GOV655500 GYR655479:GYR655500 HIN655479:HIN655500 HSJ655479:HSJ655500 ICF655479:ICF655500 IMB655479:IMB655500 IVX655479:IVX655500 JFT655479:JFT655500 JPP655479:JPP655500 JZL655479:JZL655500 KJH655479:KJH655500 KTD655479:KTD655500 LCZ655479:LCZ655500 LMV655479:LMV655500 LWR655479:LWR655500 MGN655479:MGN655500 MQJ655479:MQJ655500 NAF655479:NAF655500 NKB655479:NKB655500 NTX655479:NTX655500 ODT655479:ODT655500 ONP655479:ONP655500 OXL655479:OXL655500 PHH655479:PHH655500 PRD655479:PRD655500 QAZ655479:QAZ655500 QKV655479:QKV655500 QUR655479:QUR655500 REN655479:REN655500 ROJ655479:ROJ655500 RYF655479:RYF655500 SIB655479:SIB655500 SRX655479:SRX655500 TBT655479:TBT655500 TLP655479:TLP655500 TVL655479:TVL655500 UFH655479:UFH655500 UPD655479:UPD655500 UYZ655479:UYZ655500 VIV655479:VIV655500 VSR655479:VSR655500 WCN655479:WCN655500 WMJ655479:WMJ655500 WWF655479:WWF655500 X721015:X721036 JT721015:JT721036 TP721015:TP721036 ADL721015:ADL721036 ANH721015:ANH721036 AXD721015:AXD721036 BGZ721015:BGZ721036 BQV721015:BQV721036 CAR721015:CAR721036 CKN721015:CKN721036 CUJ721015:CUJ721036 DEF721015:DEF721036 DOB721015:DOB721036 DXX721015:DXX721036 EHT721015:EHT721036 ERP721015:ERP721036 FBL721015:FBL721036 FLH721015:FLH721036 FVD721015:FVD721036 GEZ721015:GEZ721036 GOV721015:GOV721036 GYR721015:GYR721036 HIN721015:HIN721036 HSJ721015:HSJ721036 ICF721015:ICF721036 IMB721015:IMB721036 IVX721015:IVX721036 JFT721015:JFT721036 JPP721015:JPP721036 JZL721015:JZL721036 KJH721015:KJH721036 KTD721015:KTD721036 LCZ721015:LCZ721036 LMV721015:LMV721036 LWR721015:LWR721036 MGN721015:MGN721036 MQJ721015:MQJ721036 NAF721015:NAF721036 NKB721015:NKB721036 NTX721015:NTX721036 ODT721015:ODT721036 ONP721015:ONP721036 OXL721015:OXL721036 PHH721015:PHH721036 PRD721015:PRD721036 QAZ721015:QAZ721036 QKV721015:QKV721036 QUR721015:QUR721036 REN721015:REN721036 ROJ721015:ROJ721036 RYF721015:RYF721036 SIB721015:SIB721036 SRX721015:SRX721036 TBT721015:TBT721036 TLP721015:TLP721036 TVL721015:TVL721036 UFH721015:UFH721036 UPD721015:UPD721036 UYZ721015:UYZ721036 VIV721015:VIV721036 VSR721015:VSR721036 WCN721015:WCN721036 WMJ721015:WMJ721036 WWF721015:WWF721036 X786551:X786572 JT786551:JT786572 TP786551:TP786572 ADL786551:ADL786572 ANH786551:ANH786572 AXD786551:AXD786572 BGZ786551:BGZ786572 BQV786551:BQV786572 CAR786551:CAR786572 CKN786551:CKN786572 CUJ786551:CUJ786572 DEF786551:DEF786572 DOB786551:DOB786572 DXX786551:DXX786572 EHT786551:EHT786572 ERP786551:ERP786572 FBL786551:FBL786572 FLH786551:FLH786572 FVD786551:FVD786572 GEZ786551:GEZ786572 GOV786551:GOV786572 GYR786551:GYR786572 HIN786551:HIN786572 HSJ786551:HSJ786572 ICF786551:ICF786572 IMB786551:IMB786572 IVX786551:IVX786572 JFT786551:JFT786572 JPP786551:JPP786572 JZL786551:JZL786572 KJH786551:KJH786572 KTD786551:KTD786572 LCZ786551:LCZ786572 LMV786551:LMV786572 LWR786551:LWR786572 MGN786551:MGN786572 MQJ786551:MQJ786572 NAF786551:NAF786572 NKB786551:NKB786572 NTX786551:NTX786572 ODT786551:ODT786572 ONP786551:ONP786572 OXL786551:OXL786572 PHH786551:PHH786572 PRD786551:PRD786572 QAZ786551:QAZ786572 QKV786551:QKV786572 QUR786551:QUR786572 REN786551:REN786572 ROJ786551:ROJ786572 RYF786551:RYF786572 SIB786551:SIB786572 SRX786551:SRX786572 TBT786551:TBT786572 TLP786551:TLP786572 TVL786551:TVL786572 UFH786551:UFH786572 UPD786551:UPD786572 UYZ786551:UYZ786572 VIV786551:VIV786572 VSR786551:VSR786572 WCN786551:WCN786572 WMJ786551:WMJ786572 WWF786551:WWF786572 X852087:X852108 JT852087:JT852108 TP852087:TP852108 ADL852087:ADL852108 ANH852087:ANH852108 AXD852087:AXD852108 BGZ852087:BGZ852108 BQV852087:BQV852108 CAR852087:CAR852108 CKN852087:CKN852108 CUJ852087:CUJ852108 DEF852087:DEF852108 DOB852087:DOB852108 DXX852087:DXX852108 EHT852087:EHT852108 ERP852087:ERP852108 FBL852087:FBL852108 FLH852087:FLH852108 FVD852087:FVD852108 GEZ852087:GEZ852108 GOV852087:GOV852108 GYR852087:GYR852108 HIN852087:HIN852108 HSJ852087:HSJ852108 ICF852087:ICF852108 IMB852087:IMB852108 IVX852087:IVX852108 JFT852087:JFT852108 JPP852087:JPP852108 JZL852087:JZL852108 KJH852087:KJH852108 KTD852087:KTD852108 LCZ852087:LCZ852108 LMV852087:LMV852108 LWR852087:LWR852108 MGN852087:MGN852108 MQJ852087:MQJ852108 NAF852087:NAF852108 NKB852087:NKB852108 NTX852087:NTX852108 ODT852087:ODT852108 ONP852087:ONP852108 OXL852087:OXL852108 PHH852087:PHH852108 PRD852087:PRD852108 QAZ852087:QAZ852108 QKV852087:QKV852108 QUR852087:QUR852108 REN852087:REN852108 ROJ852087:ROJ852108 RYF852087:RYF852108 SIB852087:SIB852108 SRX852087:SRX852108 TBT852087:TBT852108 TLP852087:TLP852108 TVL852087:TVL852108 UFH852087:UFH852108 UPD852087:UPD852108 UYZ852087:UYZ852108 VIV852087:VIV852108 VSR852087:VSR852108 WCN852087:WCN852108 WMJ852087:WMJ852108 WWF852087:WWF852108 X917623:X917644 JT917623:JT917644 TP917623:TP917644 ADL917623:ADL917644 ANH917623:ANH917644 AXD917623:AXD917644 BGZ917623:BGZ917644 BQV917623:BQV917644 CAR917623:CAR917644 CKN917623:CKN917644 CUJ917623:CUJ917644 DEF917623:DEF917644 DOB917623:DOB917644 DXX917623:DXX917644 EHT917623:EHT917644 ERP917623:ERP917644 FBL917623:FBL917644 FLH917623:FLH917644 FVD917623:FVD917644 GEZ917623:GEZ917644 GOV917623:GOV917644 GYR917623:GYR917644 HIN917623:HIN917644 HSJ917623:HSJ917644 ICF917623:ICF917644 IMB917623:IMB917644 IVX917623:IVX917644 JFT917623:JFT917644 JPP917623:JPP917644 JZL917623:JZL917644 KJH917623:KJH917644 KTD917623:KTD917644 LCZ917623:LCZ917644 LMV917623:LMV917644 LWR917623:LWR917644 MGN917623:MGN917644 MQJ917623:MQJ917644 NAF917623:NAF917644 NKB917623:NKB917644 NTX917623:NTX917644 ODT917623:ODT917644 ONP917623:ONP917644 OXL917623:OXL917644 PHH917623:PHH917644 PRD917623:PRD917644 QAZ917623:QAZ917644 QKV917623:QKV917644 QUR917623:QUR917644 REN917623:REN917644 ROJ917623:ROJ917644 RYF917623:RYF917644 SIB917623:SIB917644 SRX917623:SRX917644 TBT917623:TBT917644 TLP917623:TLP917644 TVL917623:TVL917644 UFH917623:UFH917644 UPD917623:UPD917644 UYZ917623:UYZ917644 VIV917623:VIV917644 VSR917623:VSR917644 WCN917623:WCN917644 WMJ917623:WMJ917644 WWF917623:WWF917644 X983159:X983180 JT983159:JT983180 TP983159:TP983180 ADL983159:ADL983180 ANH983159:ANH983180 AXD983159:AXD983180 BGZ983159:BGZ983180 BQV983159:BQV983180 CAR983159:CAR983180 CKN983159:CKN983180 CUJ983159:CUJ983180 DEF983159:DEF983180 DOB983159:DOB983180 DXX983159:DXX983180 EHT983159:EHT983180 ERP983159:ERP983180 FBL983159:FBL983180 FLH983159:FLH983180 FVD983159:FVD983180 GEZ983159:GEZ983180 GOV983159:GOV983180 GYR983159:GYR983180 HIN983159:HIN983180 HSJ983159:HSJ983180 ICF983159:ICF983180 IMB983159:IMB983180 IVX983159:IVX983180 JFT983159:JFT983180 JPP983159:JPP983180 JZL983159:JZL983180 KJH983159:KJH983180 KTD983159:KTD983180 LCZ983159:LCZ983180 LMV983159:LMV983180 LWR983159:LWR983180 MGN983159:MGN983180 MQJ983159:MQJ983180 NAF983159:NAF983180 NKB983159:NKB983180 NTX983159:NTX983180 ODT983159:ODT983180 ONP983159:ONP983180 OXL983159:OXL983180 PHH983159:PHH983180 PRD983159:PRD983180 QAZ983159:QAZ983180 QKV983159:QKV983180 QUR983159:QUR983180 REN983159:REN983180 ROJ983159:ROJ983180 RYF983159:RYF983180 SIB983159:SIB983180 SRX983159:SRX983180 TBT983159:TBT983180 TLP983159:TLP983180 TVL983159:TVL983180 UFH983159:UFH983180 UPD983159:UPD983180 UYZ983159:UYZ983180 VIV983159:VIV983180 VSR983159:VSR983180 WCN983159:WCN983180 WMJ983159:WMJ983180 WWF983159:WWF983180 BP297:CB65650 IX121:IX65536 ST121:ST65536 ACP121:ACP65536 AML121:AML65536 AWH121:AWH65536 BGD121:BGD65536 BPZ121:BPZ65536 BZV121:BZV65536 CJR121:CJR65536 CTN121:CTN65536 DDJ121:DDJ65536 DNF121:DNF65536 DXB121:DXB65536 EGX121:EGX65536 EQT121:EQT65536 FAP121:FAP65536 FKL121:FKL65536 FUH121:FUH65536 GED121:GED65536 GNZ121:GNZ65536 GXV121:GXV65536 HHR121:HHR65536 HRN121:HRN65536 IBJ121:IBJ65536 ILF121:ILF65536 IVB121:IVB65536 JEX121:JEX65536 JOT121:JOT65536 JYP121:JYP65536 KIL121:KIL65536 KSH121:KSH65536 LCD121:LCD65536 LLZ121:LLZ65536 LVV121:LVV65536 MFR121:MFR65536 MPN121:MPN65536 MZJ121:MZJ65536 NJF121:NJF65536 NTB121:NTB65536 OCX121:OCX65536 OMT121:OMT65536 OWP121:OWP65536 PGL121:PGL65536 PQH121:PQH65536 QAD121:QAD65536 QJZ121:QJZ65536 QTV121:QTV65536 RDR121:RDR65536 RNN121:RNN65536 RXJ121:RXJ65536 SHF121:SHF65536 SRB121:SRB65536 TAX121:TAX65536 TKT121:TKT65536 TUP121:TUP65536 UEL121:UEL65536 UOH121:UOH65536 UYD121:UYD65536 VHZ121:VHZ65536 VRV121:VRV65536 WBR121:WBR65536 WLN121:WLN65536 WVJ121:WVJ65536 B65657:B131072 IX65657:IX131072 ST65657:ST131072 ACP65657:ACP131072 AML65657:AML131072 AWH65657:AWH131072 BGD65657:BGD131072 BPZ65657:BPZ131072 BZV65657:BZV131072 CJR65657:CJR131072 CTN65657:CTN131072 DDJ65657:DDJ131072 DNF65657:DNF131072 DXB65657:DXB131072 EGX65657:EGX131072 EQT65657:EQT131072 FAP65657:FAP131072 FKL65657:FKL131072 FUH65657:FUH131072 GED65657:GED131072 GNZ65657:GNZ131072 GXV65657:GXV131072 HHR65657:HHR131072 HRN65657:HRN131072 IBJ65657:IBJ131072 ILF65657:ILF131072 IVB65657:IVB131072 JEX65657:JEX131072 JOT65657:JOT131072 JYP65657:JYP131072 KIL65657:KIL131072 KSH65657:KSH131072 LCD65657:LCD131072 LLZ65657:LLZ131072 LVV65657:LVV131072 MFR65657:MFR131072 MPN65657:MPN131072 MZJ65657:MZJ131072 NJF65657:NJF131072 NTB65657:NTB131072 OCX65657:OCX131072 OMT65657:OMT131072 OWP65657:OWP131072 PGL65657:PGL131072 PQH65657:PQH131072 QAD65657:QAD131072 QJZ65657:QJZ131072 QTV65657:QTV131072 RDR65657:RDR131072 RNN65657:RNN131072 RXJ65657:RXJ131072 SHF65657:SHF131072 SRB65657:SRB131072 TAX65657:TAX131072 TKT65657:TKT131072 TUP65657:TUP131072 UEL65657:UEL131072 UOH65657:UOH131072 UYD65657:UYD131072 VHZ65657:VHZ131072 VRV65657:VRV131072 WBR65657:WBR131072 WLN65657:WLN131072 WVJ65657:WVJ131072 B131193:B196608 IX131193:IX196608 ST131193:ST196608 ACP131193:ACP196608 AML131193:AML196608 AWH131193:AWH196608 BGD131193:BGD196608 BPZ131193:BPZ196608 BZV131193:BZV196608 CJR131193:CJR196608 CTN131193:CTN196608 DDJ131193:DDJ196608 DNF131193:DNF196608 DXB131193:DXB196608 EGX131193:EGX196608 EQT131193:EQT196608 FAP131193:FAP196608 FKL131193:FKL196608 FUH131193:FUH196608 GED131193:GED196608 GNZ131193:GNZ196608 GXV131193:GXV196608 HHR131193:HHR196608 HRN131193:HRN196608 IBJ131193:IBJ196608 ILF131193:ILF196608 IVB131193:IVB196608 JEX131193:JEX196608 JOT131193:JOT196608 JYP131193:JYP196608 KIL131193:KIL196608 KSH131193:KSH196608 LCD131193:LCD196608 LLZ131193:LLZ196608 LVV131193:LVV196608 MFR131193:MFR196608 MPN131193:MPN196608 MZJ131193:MZJ196608 NJF131193:NJF196608 NTB131193:NTB196608 OCX131193:OCX196608 OMT131193:OMT196608 OWP131193:OWP196608 PGL131193:PGL196608 PQH131193:PQH196608 QAD131193:QAD196608 QJZ131193:QJZ196608 QTV131193:QTV196608 RDR131193:RDR196608 RNN131193:RNN196608 RXJ131193:RXJ196608 SHF131193:SHF196608 SRB131193:SRB196608 TAX131193:TAX196608 TKT131193:TKT196608 TUP131193:TUP196608 UEL131193:UEL196608 UOH131193:UOH196608 UYD131193:UYD196608 VHZ131193:VHZ196608 VRV131193:VRV196608 WBR131193:WBR196608 WLN131193:WLN196608 WVJ131193:WVJ196608 B196729:B262144 IX196729:IX262144 ST196729:ST262144 ACP196729:ACP262144 AML196729:AML262144 AWH196729:AWH262144 BGD196729:BGD262144 BPZ196729:BPZ262144 BZV196729:BZV262144 CJR196729:CJR262144 CTN196729:CTN262144 DDJ196729:DDJ262144 DNF196729:DNF262144 DXB196729:DXB262144 EGX196729:EGX262144 EQT196729:EQT262144 FAP196729:FAP262144 FKL196729:FKL262144 FUH196729:FUH262144 GED196729:GED262144 GNZ196729:GNZ262144 GXV196729:GXV262144 HHR196729:HHR262144 HRN196729:HRN262144 IBJ196729:IBJ262144 ILF196729:ILF262144 IVB196729:IVB262144 JEX196729:JEX262144 JOT196729:JOT262144 JYP196729:JYP262144 KIL196729:KIL262144 KSH196729:KSH262144 LCD196729:LCD262144 LLZ196729:LLZ262144 LVV196729:LVV262144 MFR196729:MFR262144 MPN196729:MPN262144 MZJ196729:MZJ262144 NJF196729:NJF262144 NTB196729:NTB262144 OCX196729:OCX262144 OMT196729:OMT262144 OWP196729:OWP262144 PGL196729:PGL262144 PQH196729:PQH262144 QAD196729:QAD262144 QJZ196729:QJZ262144 QTV196729:QTV262144 RDR196729:RDR262144 RNN196729:RNN262144 RXJ196729:RXJ262144 SHF196729:SHF262144 SRB196729:SRB262144 TAX196729:TAX262144 TKT196729:TKT262144 TUP196729:TUP262144 UEL196729:UEL262144 UOH196729:UOH262144 UYD196729:UYD262144 VHZ196729:VHZ262144 VRV196729:VRV262144 WBR196729:WBR262144 WLN196729:WLN262144 WVJ196729:WVJ262144 B262265:B327680 IX262265:IX327680 ST262265:ST327680 ACP262265:ACP327680 AML262265:AML327680 AWH262265:AWH327680 BGD262265:BGD327680 BPZ262265:BPZ327680 BZV262265:BZV327680 CJR262265:CJR327680 CTN262265:CTN327680 DDJ262265:DDJ327680 DNF262265:DNF327680 DXB262265:DXB327680 EGX262265:EGX327680 EQT262265:EQT327680 FAP262265:FAP327680 FKL262265:FKL327680 FUH262265:FUH327680 GED262265:GED327680 GNZ262265:GNZ327680 GXV262265:GXV327680 HHR262265:HHR327680 HRN262265:HRN327680 IBJ262265:IBJ327680 ILF262265:ILF327680 IVB262265:IVB327680 JEX262265:JEX327680 JOT262265:JOT327680 JYP262265:JYP327680 KIL262265:KIL327680 KSH262265:KSH327680 LCD262265:LCD327680 LLZ262265:LLZ327680 LVV262265:LVV327680 MFR262265:MFR327680 MPN262265:MPN327680 MZJ262265:MZJ327680 NJF262265:NJF327680 NTB262265:NTB327680 OCX262265:OCX327680 OMT262265:OMT327680 OWP262265:OWP327680 PGL262265:PGL327680 PQH262265:PQH327680 QAD262265:QAD327680 QJZ262265:QJZ327680 QTV262265:QTV327680 RDR262265:RDR327680 RNN262265:RNN327680 RXJ262265:RXJ327680 SHF262265:SHF327680 SRB262265:SRB327680 TAX262265:TAX327680 TKT262265:TKT327680 TUP262265:TUP327680 UEL262265:UEL327680 UOH262265:UOH327680 UYD262265:UYD327680 VHZ262265:VHZ327680 VRV262265:VRV327680 WBR262265:WBR327680 WLN262265:WLN327680 WVJ262265:WVJ327680 B327801:B393216 IX327801:IX393216 ST327801:ST393216 ACP327801:ACP393216 AML327801:AML393216 AWH327801:AWH393216 BGD327801:BGD393216 BPZ327801:BPZ393216 BZV327801:BZV393216 CJR327801:CJR393216 CTN327801:CTN393216 DDJ327801:DDJ393216 DNF327801:DNF393216 DXB327801:DXB393216 EGX327801:EGX393216 EQT327801:EQT393216 FAP327801:FAP393216 FKL327801:FKL393216 FUH327801:FUH393216 GED327801:GED393216 GNZ327801:GNZ393216 GXV327801:GXV393216 HHR327801:HHR393216 HRN327801:HRN393216 IBJ327801:IBJ393216 ILF327801:ILF393216 IVB327801:IVB393216 JEX327801:JEX393216 JOT327801:JOT393216 JYP327801:JYP393216 KIL327801:KIL393216 KSH327801:KSH393216 LCD327801:LCD393216 LLZ327801:LLZ393216 LVV327801:LVV393216 MFR327801:MFR393216 MPN327801:MPN393216 MZJ327801:MZJ393216 NJF327801:NJF393216 NTB327801:NTB393216 OCX327801:OCX393216 OMT327801:OMT393216 OWP327801:OWP393216 PGL327801:PGL393216 PQH327801:PQH393216 QAD327801:QAD393216 QJZ327801:QJZ393216 QTV327801:QTV393216 RDR327801:RDR393216 RNN327801:RNN393216 RXJ327801:RXJ393216 SHF327801:SHF393216 SRB327801:SRB393216 TAX327801:TAX393216 TKT327801:TKT393216 TUP327801:TUP393216 UEL327801:UEL393216 UOH327801:UOH393216 UYD327801:UYD393216 VHZ327801:VHZ393216 VRV327801:VRV393216 WBR327801:WBR393216 WLN327801:WLN393216 WVJ327801:WVJ393216 B393337:B458752 IX393337:IX458752 ST393337:ST458752 ACP393337:ACP458752 AML393337:AML458752 AWH393337:AWH458752 BGD393337:BGD458752 BPZ393337:BPZ458752 BZV393337:BZV458752 CJR393337:CJR458752 CTN393337:CTN458752 DDJ393337:DDJ458752 DNF393337:DNF458752 DXB393337:DXB458752 EGX393337:EGX458752 EQT393337:EQT458752 FAP393337:FAP458752 FKL393337:FKL458752 FUH393337:FUH458752 GED393337:GED458752 GNZ393337:GNZ458752 GXV393337:GXV458752 HHR393337:HHR458752 HRN393337:HRN458752 IBJ393337:IBJ458752 ILF393337:ILF458752 IVB393337:IVB458752 JEX393337:JEX458752 JOT393337:JOT458752 JYP393337:JYP458752 KIL393337:KIL458752 KSH393337:KSH458752 LCD393337:LCD458752 LLZ393337:LLZ458752 LVV393337:LVV458752 MFR393337:MFR458752 MPN393337:MPN458752 MZJ393337:MZJ458752 NJF393337:NJF458752 NTB393337:NTB458752 OCX393337:OCX458752 OMT393337:OMT458752 OWP393337:OWP458752 PGL393337:PGL458752 PQH393337:PQH458752 QAD393337:QAD458752 QJZ393337:QJZ458752 QTV393337:QTV458752 RDR393337:RDR458752 RNN393337:RNN458752 RXJ393337:RXJ458752 SHF393337:SHF458752 SRB393337:SRB458752 TAX393337:TAX458752 TKT393337:TKT458752 TUP393337:TUP458752 UEL393337:UEL458752 UOH393337:UOH458752 UYD393337:UYD458752 VHZ393337:VHZ458752 VRV393337:VRV458752 WBR393337:WBR458752 WLN393337:WLN458752 WVJ393337:WVJ458752 B458873:B524288 IX458873:IX524288 ST458873:ST524288 ACP458873:ACP524288 AML458873:AML524288 AWH458873:AWH524288 BGD458873:BGD524288 BPZ458873:BPZ524288 BZV458873:BZV524288 CJR458873:CJR524288 CTN458873:CTN524288 DDJ458873:DDJ524288 DNF458873:DNF524288 DXB458873:DXB524288 EGX458873:EGX524288 EQT458873:EQT524288 FAP458873:FAP524288 FKL458873:FKL524288 FUH458873:FUH524288 GED458873:GED524288 GNZ458873:GNZ524288 GXV458873:GXV524288 HHR458873:HHR524288 HRN458873:HRN524288 IBJ458873:IBJ524288 ILF458873:ILF524288 IVB458873:IVB524288 JEX458873:JEX524288 JOT458873:JOT524288 JYP458873:JYP524288 KIL458873:KIL524288 KSH458873:KSH524288 LCD458873:LCD524288 LLZ458873:LLZ524288 LVV458873:LVV524288 MFR458873:MFR524288 MPN458873:MPN524288 MZJ458873:MZJ524288 NJF458873:NJF524288 NTB458873:NTB524288 OCX458873:OCX524288 OMT458873:OMT524288 OWP458873:OWP524288 PGL458873:PGL524288 PQH458873:PQH524288 QAD458873:QAD524288 QJZ458873:QJZ524288 QTV458873:QTV524288 RDR458873:RDR524288 RNN458873:RNN524288 RXJ458873:RXJ524288 SHF458873:SHF524288 SRB458873:SRB524288 TAX458873:TAX524288 TKT458873:TKT524288 TUP458873:TUP524288 UEL458873:UEL524288 UOH458873:UOH524288 UYD458873:UYD524288 VHZ458873:VHZ524288 VRV458873:VRV524288 WBR458873:WBR524288 WLN458873:WLN524288 WVJ458873:WVJ524288 B524409:B589824 IX524409:IX589824 ST524409:ST589824 ACP524409:ACP589824 AML524409:AML589824 AWH524409:AWH589824 BGD524409:BGD589824 BPZ524409:BPZ589824 BZV524409:BZV589824 CJR524409:CJR589824 CTN524409:CTN589824 DDJ524409:DDJ589824 DNF524409:DNF589824 DXB524409:DXB589824 EGX524409:EGX589824 EQT524409:EQT589824 FAP524409:FAP589824 FKL524409:FKL589824 FUH524409:FUH589824 GED524409:GED589824 GNZ524409:GNZ589824 GXV524409:GXV589824 HHR524409:HHR589824 HRN524409:HRN589824 IBJ524409:IBJ589824 ILF524409:ILF589824 IVB524409:IVB589824 JEX524409:JEX589824 JOT524409:JOT589824 JYP524409:JYP589824 KIL524409:KIL589824 KSH524409:KSH589824 LCD524409:LCD589824 LLZ524409:LLZ589824 LVV524409:LVV589824 MFR524409:MFR589824 MPN524409:MPN589824 MZJ524409:MZJ589824 NJF524409:NJF589824 NTB524409:NTB589824 OCX524409:OCX589824 OMT524409:OMT589824 OWP524409:OWP589824 PGL524409:PGL589824 PQH524409:PQH589824 QAD524409:QAD589824 QJZ524409:QJZ589824 QTV524409:QTV589824 RDR524409:RDR589824 RNN524409:RNN589824 RXJ524409:RXJ589824 SHF524409:SHF589824 SRB524409:SRB589824 TAX524409:TAX589824 TKT524409:TKT589824 TUP524409:TUP589824 UEL524409:UEL589824 UOH524409:UOH589824 UYD524409:UYD589824 VHZ524409:VHZ589824 VRV524409:VRV589824 WBR524409:WBR589824 WLN524409:WLN589824 WVJ524409:WVJ589824 B589945:B655360 IX589945:IX655360 ST589945:ST655360 ACP589945:ACP655360 AML589945:AML655360 AWH589945:AWH655360 BGD589945:BGD655360 BPZ589945:BPZ655360 BZV589945:BZV655360 CJR589945:CJR655360 CTN589945:CTN655360 DDJ589945:DDJ655360 DNF589945:DNF655360 DXB589945:DXB655360 EGX589945:EGX655360 EQT589945:EQT655360 FAP589945:FAP655360 FKL589945:FKL655360 FUH589945:FUH655360 GED589945:GED655360 GNZ589945:GNZ655360 GXV589945:GXV655360 HHR589945:HHR655360 HRN589945:HRN655360 IBJ589945:IBJ655360 ILF589945:ILF655360 IVB589945:IVB655360 JEX589945:JEX655360 JOT589945:JOT655360 JYP589945:JYP655360 KIL589945:KIL655360 KSH589945:KSH655360 LCD589945:LCD655360 LLZ589945:LLZ655360 LVV589945:LVV655360 MFR589945:MFR655360 MPN589945:MPN655360 MZJ589945:MZJ655360 NJF589945:NJF655360 NTB589945:NTB655360 OCX589945:OCX655360 OMT589945:OMT655360 OWP589945:OWP655360 PGL589945:PGL655360 PQH589945:PQH655360 QAD589945:QAD655360 QJZ589945:QJZ655360 QTV589945:QTV655360 RDR589945:RDR655360 RNN589945:RNN655360 RXJ589945:RXJ655360 SHF589945:SHF655360 SRB589945:SRB655360 TAX589945:TAX655360 TKT589945:TKT655360 TUP589945:TUP655360 UEL589945:UEL655360 UOH589945:UOH655360 UYD589945:UYD655360 VHZ589945:VHZ655360 VRV589945:VRV655360 WBR589945:WBR655360 WLN589945:WLN655360 WVJ589945:WVJ655360 B655481:B720896 IX655481:IX720896 ST655481:ST720896 ACP655481:ACP720896 AML655481:AML720896 AWH655481:AWH720896 BGD655481:BGD720896 BPZ655481:BPZ720896 BZV655481:BZV720896 CJR655481:CJR720896 CTN655481:CTN720896 DDJ655481:DDJ720896 DNF655481:DNF720896 DXB655481:DXB720896 EGX655481:EGX720896 EQT655481:EQT720896 FAP655481:FAP720896 FKL655481:FKL720896 FUH655481:FUH720896 GED655481:GED720896 GNZ655481:GNZ720896 GXV655481:GXV720896 HHR655481:HHR720896 HRN655481:HRN720896 IBJ655481:IBJ720896 ILF655481:ILF720896 IVB655481:IVB720896 JEX655481:JEX720896 JOT655481:JOT720896 JYP655481:JYP720896 KIL655481:KIL720896 KSH655481:KSH720896 LCD655481:LCD720896 LLZ655481:LLZ720896 LVV655481:LVV720896 MFR655481:MFR720896 MPN655481:MPN720896 MZJ655481:MZJ720896 NJF655481:NJF720896 NTB655481:NTB720896 OCX655481:OCX720896 OMT655481:OMT720896 OWP655481:OWP720896 PGL655481:PGL720896 PQH655481:PQH720896 QAD655481:QAD720896 QJZ655481:QJZ720896 QTV655481:QTV720896 RDR655481:RDR720896 RNN655481:RNN720896 RXJ655481:RXJ720896 SHF655481:SHF720896 SRB655481:SRB720896 TAX655481:TAX720896 TKT655481:TKT720896 TUP655481:TUP720896 UEL655481:UEL720896 UOH655481:UOH720896 UYD655481:UYD720896 VHZ655481:VHZ720896 VRV655481:VRV720896 WBR655481:WBR720896 WLN655481:WLN720896 WVJ655481:WVJ720896 B721017:B786432 IX721017:IX786432 ST721017:ST786432 ACP721017:ACP786432 AML721017:AML786432 AWH721017:AWH786432 BGD721017:BGD786432 BPZ721017:BPZ786432 BZV721017:BZV786432 CJR721017:CJR786432 CTN721017:CTN786432 DDJ721017:DDJ786432 DNF721017:DNF786432 DXB721017:DXB786432 EGX721017:EGX786432 EQT721017:EQT786432 FAP721017:FAP786432 FKL721017:FKL786432 FUH721017:FUH786432 GED721017:GED786432 GNZ721017:GNZ786432 GXV721017:GXV786432 HHR721017:HHR786432 HRN721017:HRN786432 IBJ721017:IBJ786432 ILF721017:ILF786432 IVB721017:IVB786432 JEX721017:JEX786432 JOT721017:JOT786432 JYP721017:JYP786432 KIL721017:KIL786432 KSH721017:KSH786432 LCD721017:LCD786432 LLZ721017:LLZ786432 LVV721017:LVV786432 MFR721017:MFR786432 MPN721017:MPN786432 MZJ721017:MZJ786432 NJF721017:NJF786432 NTB721017:NTB786432 OCX721017:OCX786432 OMT721017:OMT786432 OWP721017:OWP786432 PGL721017:PGL786432 PQH721017:PQH786432 QAD721017:QAD786432 QJZ721017:QJZ786432 QTV721017:QTV786432 RDR721017:RDR786432 RNN721017:RNN786432 RXJ721017:RXJ786432 SHF721017:SHF786432 SRB721017:SRB786432 TAX721017:TAX786432 TKT721017:TKT786432 TUP721017:TUP786432 UEL721017:UEL786432 UOH721017:UOH786432 UYD721017:UYD786432 VHZ721017:VHZ786432 VRV721017:VRV786432 WBR721017:WBR786432 WLN721017:WLN786432 WVJ721017:WVJ786432 B786553:B851968 IX786553:IX851968 ST786553:ST851968 ACP786553:ACP851968 AML786553:AML851968 AWH786553:AWH851968 BGD786553:BGD851968 BPZ786553:BPZ851968 BZV786553:BZV851968 CJR786553:CJR851968 CTN786553:CTN851968 DDJ786553:DDJ851968 DNF786553:DNF851968 DXB786553:DXB851968 EGX786553:EGX851968 EQT786553:EQT851968 FAP786553:FAP851968 FKL786553:FKL851968 FUH786553:FUH851968 GED786553:GED851968 GNZ786553:GNZ851968 GXV786553:GXV851968 HHR786553:HHR851968 HRN786553:HRN851968 IBJ786553:IBJ851968 ILF786553:ILF851968 IVB786553:IVB851968 JEX786553:JEX851968 JOT786553:JOT851968 JYP786553:JYP851968 KIL786553:KIL851968 KSH786553:KSH851968 LCD786553:LCD851968 LLZ786553:LLZ851968 LVV786553:LVV851968 MFR786553:MFR851968 MPN786553:MPN851968 MZJ786553:MZJ851968 NJF786553:NJF851968 NTB786553:NTB851968 OCX786553:OCX851968 OMT786553:OMT851968 OWP786553:OWP851968 PGL786553:PGL851968 PQH786553:PQH851968 QAD786553:QAD851968 QJZ786553:QJZ851968 QTV786553:QTV851968 RDR786553:RDR851968 RNN786553:RNN851968 RXJ786553:RXJ851968 SHF786553:SHF851968 SRB786553:SRB851968 TAX786553:TAX851968 TKT786553:TKT851968 TUP786553:TUP851968 UEL786553:UEL851968 UOH786553:UOH851968 UYD786553:UYD851968 VHZ786553:VHZ851968 VRV786553:VRV851968 WBR786553:WBR851968 WLN786553:WLN851968 WVJ786553:WVJ851968 B852089:B917504 IX852089:IX917504 ST852089:ST917504 ACP852089:ACP917504 AML852089:AML917504 AWH852089:AWH917504 BGD852089:BGD917504 BPZ852089:BPZ917504 BZV852089:BZV917504 CJR852089:CJR917504 CTN852089:CTN917504 DDJ852089:DDJ917504 DNF852089:DNF917504 DXB852089:DXB917504 EGX852089:EGX917504 EQT852089:EQT917504 FAP852089:FAP917504 FKL852089:FKL917504 FUH852089:FUH917504 GED852089:GED917504 GNZ852089:GNZ917504 GXV852089:GXV917504 HHR852089:HHR917504 HRN852089:HRN917504 IBJ852089:IBJ917504 ILF852089:ILF917504 IVB852089:IVB917504 JEX852089:JEX917504 JOT852089:JOT917504 JYP852089:JYP917504 KIL852089:KIL917504 KSH852089:KSH917504 LCD852089:LCD917504 LLZ852089:LLZ917504 LVV852089:LVV917504 MFR852089:MFR917504 MPN852089:MPN917504 MZJ852089:MZJ917504 NJF852089:NJF917504 NTB852089:NTB917504 OCX852089:OCX917504 OMT852089:OMT917504 OWP852089:OWP917504 PGL852089:PGL917504 PQH852089:PQH917504 QAD852089:QAD917504 QJZ852089:QJZ917504 QTV852089:QTV917504 RDR852089:RDR917504 RNN852089:RNN917504 RXJ852089:RXJ917504 SHF852089:SHF917504 SRB852089:SRB917504 TAX852089:TAX917504 TKT852089:TKT917504 TUP852089:TUP917504 UEL852089:UEL917504 UOH852089:UOH917504 UYD852089:UYD917504 VHZ852089:VHZ917504 VRV852089:VRV917504 WBR852089:WBR917504 WLN852089:WLN917504 WVJ852089:WVJ917504 B917625:B983040 IX917625:IX983040 ST917625:ST983040 ACP917625:ACP983040 AML917625:AML983040 AWH917625:AWH983040 BGD917625:BGD983040 BPZ917625:BPZ983040 BZV917625:BZV983040 CJR917625:CJR983040 CTN917625:CTN983040 DDJ917625:DDJ983040 DNF917625:DNF983040 DXB917625:DXB983040 EGX917625:EGX983040 EQT917625:EQT983040 FAP917625:FAP983040 FKL917625:FKL983040 FUH917625:FUH983040 GED917625:GED983040 GNZ917625:GNZ983040 GXV917625:GXV983040 HHR917625:HHR983040 HRN917625:HRN983040 IBJ917625:IBJ983040 ILF917625:ILF983040 IVB917625:IVB983040 JEX917625:JEX983040 JOT917625:JOT983040 JYP917625:JYP983040 KIL917625:KIL983040 KSH917625:KSH983040 LCD917625:LCD983040 LLZ917625:LLZ983040 LVV917625:LVV983040 MFR917625:MFR983040 MPN917625:MPN983040 MZJ917625:MZJ983040 NJF917625:NJF983040 NTB917625:NTB983040 OCX917625:OCX983040 OMT917625:OMT983040 OWP917625:OWP983040 PGL917625:PGL983040 PQH917625:PQH983040 QAD917625:QAD983040 QJZ917625:QJZ983040 QTV917625:QTV983040 RDR917625:RDR983040 RNN917625:RNN983040 RXJ917625:RXJ983040 SHF917625:SHF983040 SRB917625:SRB983040 TAX917625:TAX983040 TKT917625:TKT983040 TUP917625:TUP983040 UEL917625:UEL983040 UOH917625:UOH983040 UYD917625:UYD983040 VHZ917625:VHZ983040 VRV917625:VRV983040 WBR917625:WBR983040 WLN917625:WLN983040 WVJ917625:WVJ983040 B983161:B1048576 IX983161:IX1048576 ST983161:ST1048576 ACP983161:ACP1048576 AML983161:AML1048576 AWH983161:AWH1048576 BGD983161:BGD1048576 BPZ983161:BPZ1048576 BZV983161:BZV1048576 CJR983161:CJR1048576 CTN983161:CTN1048576 DDJ983161:DDJ1048576 DNF983161:DNF1048576 DXB983161:DXB1048576 EGX983161:EGX1048576 EQT983161:EQT1048576 FAP983161:FAP1048576 FKL983161:FKL1048576 FUH983161:FUH1048576 GED983161:GED1048576 GNZ983161:GNZ1048576 GXV983161:GXV1048576 HHR983161:HHR1048576 HRN983161:HRN1048576 IBJ983161:IBJ1048576 ILF983161:ILF1048576 IVB983161:IVB1048576 JEX983161:JEX1048576 JOT983161:JOT1048576 JYP983161:JYP1048576 KIL983161:KIL1048576 KSH983161:KSH1048576 LCD983161:LCD1048576 LLZ983161:LLZ1048576 LVV983161:LVV1048576 MFR983161:MFR1048576 MPN983161:MPN1048576 MZJ983161:MZJ1048576 NJF983161:NJF1048576 NTB983161:NTB1048576 OCX983161:OCX1048576 OMT983161:OMT1048576 OWP983161:OWP1048576 PGL983161:PGL1048576 PQH983161:PQH1048576 QAD983161:QAD1048576 QJZ983161:QJZ1048576 QTV983161:QTV1048576 RDR983161:RDR1048576 RNN983161:RNN1048576 RXJ983161:RXJ1048576 SHF983161:SHF1048576 SRB983161:SRB1048576 TAX983161:TAX1048576 TKT983161:TKT1048576 TUP983161:TUP1048576 UEL983161:UEL1048576 UOH983161:UOH1048576 UYD983161:UYD1048576 VHZ983161:VHZ1048576 VRV983161:VRV1048576 WBR983161:WBR1048576 WLN983161:WLN1048576 WVJ983161:WVJ1048576 PQO983161:PQP983177 LL119:SR65650 VH119:ACN65650 AFD119:AMJ65650 AOZ119:AWF65650 AYV119:BGB65650 BIR119:BPX65650 BSN119:BZT65650 CCJ119:CJP65650 CMF119:CTL65650 CWB119:DDH65650 DFX119:DND65650 DPT119:DWZ65650 DZP119:EGV65650 EJL119:EQR65650 ETH119:FAN65650 FDD119:FKJ65650 FMZ119:FUF65650 FWV119:GEB65650 GGR119:GNX65650 GQN119:GXT65650 HAJ119:HHP65650 HKF119:HRL65650 HUB119:IBH65650 IDX119:ILD65650 INT119:IUZ65650 IXP119:JEV65650 JHL119:JOR65650 JRH119:JYN65650 KBD119:KIJ65650 KKZ119:KSF65650 KUV119:LCB65650 LER119:LLX65650 LON119:LVT65650 LYJ119:MFP65650 MIF119:MPL65650 MSB119:MZH65650 NBX119:NJD65650 NLT119:NSZ65650 NVP119:OCV65650 OFL119:OMR65650 OPH119:OWN65650 OZD119:PGJ65650 PIZ119:PQF65650 PSV119:QAB65650 QCR119:QJX65650 QMN119:QTT65650 QWJ119:RDP65650 RGF119:RNL65650 RQB119:RXH65650 RZX119:SHD65650 SJT119:SQZ65650 STP119:TAV65650 TDL119:TKR65650 TNH119:TUN65650 TXD119:UEJ65650 UGZ119:UOF65650 UQV119:UYB65650 VAR119:VHX65650 VKN119:VRT65650 VUJ119:WBP65650 WEF119:WLL65650 WOB119:WVH65650 WXX119:XFD65650 BP65655:IV131186 LL65655:SR131186 VH65655:ACN131186 AFD65655:AMJ131186 AOZ65655:AWF131186 AYV65655:BGB131186 BIR65655:BPX131186 BSN65655:BZT131186 CCJ65655:CJP131186 CMF65655:CTL131186 CWB65655:DDH131186 DFX65655:DND131186 DPT65655:DWZ131186 DZP65655:EGV131186 EJL65655:EQR131186 ETH65655:FAN131186 FDD65655:FKJ131186 FMZ65655:FUF131186 FWV65655:GEB131186 GGR65655:GNX131186 GQN65655:GXT131186 HAJ65655:HHP131186 HKF65655:HRL131186 HUB65655:IBH131186 IDX65655:ILD131186 INT65655:IUZ131186 IXP65655:JEV131186 JHL65655:JOR131186 JRH65655:JYN131186 KBD65655:KIJ131186 KKZ65655:KSF131186 KUV65655:LCB131186 LER65655:LLX131186 LON65655:LVT131186 LYJ65655:MFP131186 MIF65655:MPL131186 MSB65655:MZH131186 NBX65655:NJD131186 NLT65655:NSZ131186 NVP65655:OCV131186 OFL65655:OMR131186 OPH65655:OWN131186 OZD65655:PGJ131186 PIZ65655:PQF131186 PSV65655:QAB131186 QCR65655:QJX131186 QMN65655:QTT131186 QWJ65655:RDP131186 RGF65655:RNL131186 RQB65655:RXH131186 RZX65655:SHD131186 SJT65655:SQZ131186 STP65655:TAV131186 TDL65655:TKR131186 TNH65655:TUN131186 TXD65655:UEJ131186 UGZ65655:UOF131186 UQV65655:UYB131186 VAR65655:VHX131186 VKN65655:VRT131186 VUJ65655:WBP131186 WEF65655:WLL131186 WOB65655:WVH131186 WXX65655:XFD131186 BP131191:IV196722 LL131191:SR196722 VH131191:ACN196722 AFD131191:AMJ196722 AOZ131191:AWF196722 AYV131191:BGB196722 BIR131191:BPX196722 BSN131191:BZT196722 CCJ131191:CJP196722 CMF131191:CTL196722 CWB131191:DDH196722 DFX131191:DND196722 DPT131191:DWZ196722 DZP131191:EGV196722 EJL131191:EQR196722 ETH131191:FAN196722 FDD131191:FKJ196722 FMZ131191:FUF196722 FWV131191:GEB196722 GGR131191:GNX196722 GQN131191:GXT196722 HAJ131191:HHP196722 HKF131191:HRL196722 HUB131191:IBH196722 IDX131191:ILD196722 INT131191:IUZ196722 IXP131191:JEV196722 JHL131191:JOR196722 JRH131191:JYN196722 KBD131191:KIJ196722 KKZ131191:KSF196722 KUV131191:LCB196722 LER131191:LLX196722 LON131191:LVT196722 LYJ131191:MFP196722 MIF131191:MPL196722 MSB131191:MZH196722 NBX131191:NJD196722 NLT131191:NSZ196722 NVP131191:OCV196722 OFL131191:OMR196722 OPH131191:OWN196722 OZD131191:PGJ196722 PIZ131191:PQF196722 PSV131191:QAB196722 QCR131191:QJX196722 QMN131191:QTT196722 QWJ131191:RDP196722 RGF131191:RNL196722 RQB131191:RXH196722 RZX131191:SHD196722 SJT131191:SQZ196722 STP131191:TAV196722 TDL131191:TKR196722 TNH131191:TUN196722 TXD131191:UEJ196722 UGZ131191:UOF196722 UQV131191:UYB196722 VAR131191:VHX196722 VKN131191:VRT196722 VUJ131191:WBP196722 WEF131191:WLL196722 WOB131191:WVH196722 WXX131191:XFD196722 BP196727:IV262258 LL196727:SR262258 VH196727:ACN262258 AFD196727:AMJ262258 AOZ196727:AWF262258 AYV196727:BGB262258 BIR196727:BPX262258 BSN196727:BZT262258 CCJ196727:CJP262258 CMF196727:CTL262258 CWB196727:DDH262258 DFX196727:DND262258 DPT196727:DWZ262258 DZP196727:EGV262258 EJL196727:EQR262258 ETH196727:FAN262258 FDD196727:FKJ262258 FMZ196727:FUF262258 FWV196727:GEB262258 GGR196727:GNX262258 GQN196727:GXT262258 HAJ196727:HHP262258 HKF196727:HRL262258 HUB196727:IBH262258 IDX196727:ILD262258 INT196727:IUZ262258 IXP196727:JEV262258 JHL196727:JOR262258 JRH196727:JYN262258 KBD196727:KIJ262258 KKZ196727:KSF262258 KUV196727:LCB262258 LER196727:LLX262258 LON196727:LVT262258 LYJ196727:MFP262258 MIF196727:MPL262258 MSB196727:MZH262258 NBX196727:NJD262258 NLT196727:NSZ262258 NVP196727:OCV262258 OFL196727:OMR262258 OPH196727:OWN262258 OZD196727:PGJ262258 PIZ196727:PQF262258 PSV196727:QAB262258 QCR196727:QJX262258 QMN196727:QTT262258 QWJ196727:RDP262258 RGF196727:RNL262258 RQB196727:RXH262258 RZX196727:SHD262258 SJT196727:SQZ262258 STP196727:TAV262258 TDL196727:TKR262258 TNH196727:TUN262258 TXD196727:UEJ262258 UGZ196727:UOF262258 UQV196727:UYB262258 VAR196727:VHX262258 VKN196727:VRT262258 VUJ196727:WBP262258 WEF196727:WLL262258 WOB196727:WVH262258 WXX196727:XFD262258 BP262263:IV327794 LL262263:SR327794 VH262263:ACN327794 AFD262263:AMJ327794 AOZ262263:AWF327794 AYV262263:BGB327794 BIR262263:BPX327794 BSN262263:BZT327794 CCJ262263:CJP327794 CMF262263:CTL327794 CWB262263:DDH327794 DFX262263:DND327794 DPT262263:DWZ327794 DZP262263:EGV327794 EJL262263:EQR327794 ETH262263:FAN327794 FDD262263:FKJ327794 FMZ262263:FUF327794 FWV262263:GEB327794 GGR262263:GNX327794 GQN262263:GXT327794 HAJ262263:HHP327794 HKF262263:HRL327794 HUB262263:IBH327794 IDX262263:ILD327794 INT262263:IUZ327794 IXP262263:JEV327794 JHL262263:JOR327794 JRH262263:JYN327794 KBD262263:KIJ327794 KKZ262263:KSF327794 KUV262263:LCB327794 LER262263:LLX327794 LON262263:LVT327794 LYJ262263:MFP327794 MIF262263:MPL327794 MSB262263:MZH327794 NBX262263:NJD327794 NLT262263:NSZ327794 NVP262263:OCV327794 OFL262263:OMR327794 OPH262263:OWN327794 OZD262263:PGJ327794 PIZ262263:PQF327794 PSV262263:QAB327794 QCR262263:QJX327794 QMN262263:QTT327794 QWJ262263:RDP327794 RGF262263:RNL327794 RQB262263:RXH327794 RZX262263:SHD327794 SJT262263:SQZ327794 STP262263:TAV327794 TDL262263:TKR327794 TNH262263:TUN327794 TXD262263:UEJ327794 UGZ262263:UOF327794 UQV262263:UYB327794 VAR262263:VHX327794 VKN262263:VRT327794 VUJ262263:WBP327794 WEF262263:WLL327794 WOB262263:WVH327794 WXX262263:XFD327794 BP327799:IV393330 LL327799:SR393330 VH327799:ACN393330 AFD327799:AMJ393330 AOZ327799:AWF393330 AYV327799:BGB393330 BIR327799:BPX393330 BSN327799:BZT393330 CCJ327799:CJP393330 CMF327799:CTL393330 CWB327799:DDH393330 DFX327799:DND393330 DPT327799:DWZ393330 DZP327799:EGV393330 EJL327799:EQR393330 ETH327799:FAN393330 FDD327799:FKJ393330 FMZ327799:FUF393330 FWV327799:GEB393330 GGR327799:GNX393330 GQN327799:GXT393330 HAJ327799:HHP393330 HKF327799:HRL393330 HUB327799:IBH393330 IDX327799:ILD393330 INT327799:IUZ393330 IXP327799:JEV393330 JHL327799:JOR393330 JRH327799:JYN393330 KBD327799:KIJ393330 KKZ327799:KSF393330 KUV327799:LCB393330 LER327799:LLX393330 LON327799:LVT393330 LYJ327799:MFP393330 MIF327799:MPL393330 MSB327799:MZH393330 NBX327799:NJD393330 NLT327799:NSZ393330 NVP327799:OCV393330 OFL327799:OMR393330 OPH327799:OWN393330 OZD327799:PGJ393330 PIZ327799:PQF393330 PSV327799:QAB393330 QCR327799:QJX393330 QMN327799:QTT393330 QWJ327799:RDP393330 RGF327799:RNL393330 RQB327799:RXH393330 RZX327799:SHD393330 SJT327799:SQZ393330 STP327799:TAV393330 TDL327799:TKR393330 TNH327799:TUN393330 TXD327799:UEJ393330 UGZ327799:UOF393330 UQV327799:UYB393330 VAR327799:VHX393330 VKN327799:VRT393330 VUJ327799:WBP393330 WEF327799:WLL393330 WOB327799:WVH393330 WXX327799:XFD393330 BP393335:IV458866 LL393335:SR458866 VH393335:ACN458866 AFD393335:AMJ458866 AOZ393335:AWF458866 AYV393335:BGB458866 BIR393335:BPX458866 BSN393335:BZT458866 CCJ393335:CJP458866 CMF393335:CTL458866 CWB393335:DDH458866 DFX393335:DND458866 DPT393335:DWZ458866 DZP393335:EGV458866 EJL393335:EQR458866 ETH393335:FAN458866 FDD393335:FKJ458866 FMZ393335:FUF458866 FWV393335:GEB458866 GGR393335:GNX458866 GQN393335:GXT458866 HAJ393335:HHP458866 HKF393335:HRL458866 HUB393335:IBH458866 IDX393335:ILD458866 INT393335:IUZ458866 IXP393335:JEV458866 JHL393335:JOR458866 JRH393335:JYN458866 KBD393335:KIJ458866 KKZ393335:KSF458866 KUV393335:LCB458866 LER393335:LLX458866 LON393335:LVT458866 LYJ393335:MFP458866 MIF393335:MPL458866 MSB393335:MZH458866 NBX393335:NJD458866 NLT393335:NSZ458866 NVP393335:OCV458866 OFL393335:OMR458866 OPH393335:OWN458866 OZD393335:PGJ458866 PIZ393335:PQF458866 PSV393335:QAB458866 QCR393335:QJX458866 QMN393335:QTT458866 QWJ393335:RDP458866 RGF393335:RNL458866 RQB393335:RXH458866 RZX393335:SHD458866 SJT393335:SQZ458866 STP393335:TAV458866 TDL393335:TKR458866 TNH393335:TUN458866 TXD393335:UEJ458866 UGZ393335:UOF458866 UQV393335:UYB458866 VAR393335:VHX458866 VKN393335:VRT458866 VUJ393335:WBP458866 WEF393335:WLL458866 WOB393335:WVH458866 WXX393335:XFD458866 BP458871:IV524402 LL458871:SR524402 VH458871:ACN524402 AFD458871:AMJ524402 AOZ458871:AWF524402 AYV458871:BGB524402 BIR458871:BPX524402 BSN458871:BZT524402 CCJ458871:CJP524402 CMF458871:CTL524402 CWB458871:DDH524402 DFX458871:DND524402 DPT458871:DWZ524402 DZP458871:EGV524402 EJL458871:EQR524402 ETH458871:FAN524402 FDD458871:FKJ524402 FMZ458871:FUF524402 FWV458871:GEB524402 GGR458871:GNX524402 GQN458871:GXT524402 HAJ458871:HHP524402 HKF458871:HRL524402 HUB458871:IBH524402 IDX458871:ILD524402 INT458871:IUZ524402 IXP458871:JEV524402 JHL458871:JOR524402 JRH458871:JYN524402 KBD458871:KIJ524402 KKZ458871:KSF524402 KUV458871:LCB524402 LER458871:LLX524402 LON458871:LVT524402 LYJ458871:MFP524402 MIF458871:MPL524402 MSB458871:MZH524402 NBX458871:NJD524402 NLT458871:NSZ524402 NVP458871:OCV524402 OFL458871:OMR524402 OPH458871:OWN524402 OZD458871:PGJ524402 PIZ458871:PQF524402 PSV458871:QAB524402 QCR458871:QJX524402 QMN458871:QTT524402 QWJ458871:RDP524402 RGF458871:RNL524402 RQB458871:RXH524402 RZX458871:SHD524402 SJT458871:SQZ524402 STP458871:TAV524402 TDL458871:TKR524402 TNH458871:TUN524402 TXD458871:UEJ524402 UGZ458871:UOF524402 UQV458871:UYB524402 VAR458871:VHX524402 VKN458871:VRT524402 VUJ458871:WBP524402 WEF458871:WLL524402 WOB458871:WVH524402 WXX458871:XFD524402 BP524407:IV589938 LL524407:SR589938 VH524407:ACN589938 AFD524407:AMJ589938 AOZ524407:AWF589938 AYV524407:BGB589938 BIR524407:BPX589938 BSN524407:BZT589938 CCJ524407:CJP589938 CMF524407:CTL589938 CWB524407:DDH589938 DFX524407:DND589938 DPT524407:DWZ589938 DZP524407:EGV589938 EJL524407:EQR589938 ETH524407:FAN589938 FDD524407:FKJ589938 FMZ524407:FUF589938 FWV524407:GEB589938 GGR524407:GNX589938 GQN524407:GXT589938 HAJ524407:HHP589938 HKF524407:HRL589938 HUB524407:IBH589938 IDX524407:ILD589938 INT524407:IUZ589938 IXP524407:JEV589938 JHL524407:JOR589938 JRH524407:JYN589938 KBD524407:KIJ589938 KKZ524407:KSF589938 KUV524407:LCB589938 LER524407:LLX589938 LON524407:LVT589938 LYJ524407:MFP589938 MIF524407:MPL589938 MSB524407:MZH589938 NBX524407:NJD589938 NLT524407:NSZ589938 NVP524407:OCV589938 OFL524407:OMR589938 OPH524407:OWN589938 OZD524407:PGJ589938 PIZ524407:PQF589938 PSV524407:QAB589938 QCR524407:QJX589938 QMN524407:QTT589938 QWJ524407:RDP589938 RGF524407:RNL589938 RQB524407:RXH589938 RZX524407:SHD589938 SJT524407:SQZ589938 STP524407:TAV589938 TDL524407:TKR589938 TNH524407:TUN589938 TXD524407:UEJ589938 UGZ524407:UOF589938 UQV524407:UYB589938 VAR524407:VHX589938 VKN524407:VRT589938 VUJ524407:WBP589938 WEF524407:WLL589938 WOB524407:WVH589938 WXX524407:XFD589938 BP589943:IV655474 LL589943:SR655474 VH589943:ACN655474 AFD589943:AMJ655474 AOZ589943:AWF655474 AYV589943:BGB655474 BIR589943:BPX655474 BSN589943:BZT655474 CCJ589943:CJP655474 CMF589943:CTL655474 CWB589943:DDH655474 DFX589943:DND655474 DPT589943:DWZ655474 DZP589943:EGV655474 EJL589943:EQR655474 ETH589943:FAN655474 FDD589943:FKJ655474 FMZ589943:FUF655474 FWV589943:GEB655474 GGR589943:GNX655474 GQN589943:GXT655474 HAJ589943:HHP655474 HKF589943:HRL655474 HUB589943:IBH655474 IDX589943:ILD655474 INT589943:IUZ655474 IXP589943:JEV655474 JHL589943:JOR655474 JRH589943:JYN655474 KBD589943:KIJ655474 KKZ589943:KSF655474 KUV589943:LCB655474 LER589943:LLX655474 LON589943:LVT655474 LYJ589943:MFP655474 MIF589943:MPL655474 MSB589943:MZH655474 NBX589943:NJD655474 NLT589943:NSZ655474 NVP589943:OCV655474 OFL589943:OMR655474 OPH589943:OWN655474 OZD589943:PGJ655474 PIZ589943:PQF655474 PSV589943:QAB655474 QCR589943:QJX655474 QMN589943:QTT655474 QWJ589943:RDP655474 RGF589943:RNL655474 RQB589943:RXH655474 RZX589943:SHD655474 SJT589943:SQZ655474 STP589943:TAV655474 TDL589943:TKR655474 TNH589943:TUN655474 TXD589943:UEJ655474 UGZ589943:UOF655474 UQV589943:UYB655474 VAR589943:VHX655474 VKN589943:VRT655474 VUJ589943:WBP655474 WEF589943:WLL655474 WOB589943:WVH655474 WXX589943:XFD655474 BP655479:IV721010 LL655479:SR721010 VH655479:ACN721010 AFD655479:AMJ721010 AOZ655479:AWF721010 AYV655479:BGB721010 BIR655479:BPX721010 BSN655479:BZT721010 CCJ655479:CJP721010 CMF655479:CTL721010 CWB655479:DDH721010 DFX655479:DND721010 DPT655479:DWZ721010 DZP655479:EGV721010 EJL655479:EQR721010 ETH655479:FAN721010 FDD655479:FKJ721010 FMZ655479:FUF721010 FWV655479:GEB721010 GGR655479:GNX721010 GQN655479:GXT721010 HAJ655479:HHP721010 HKF655479:HRL721010 HUB655479:IBH721010 IDX655479:ILD721010 INT655479:IUZ721010 IXP655479:JEV721010 JHL655479:JOR721010 JRH655479:JYN721010 KBD655479:KIJ721010 KKZ655479:KSF721010 KUV655479:LCB721010 LER655479:LLX721010 LON655479:LVT721010 LYJ655479:MFP721010 MIF655479:MPL721010 MSB655479:MZH721010 NBX655479:NJD721010 NLT655479:NSZ721010 NVP655479:OCV721010 OFL655479:OMR721010 OPH655479:OWN721010 OZD655479:PGJ721010 PIZ655479:PQF721010 PSV655479:QAB721010 QCR655479:QJX721010 QMN655479:QTT721010 QWJ655479:RDP721010 RGF655479:RNL721010 RQB655479:RXH721010 RZX655479:SHD721010 SJT655479:SQZ721010 STP655479:TAV721010 TDL655479:TKR721010 TNH655479:TUN721010 TXD655479:UEJ721010 UGZ655479:UOF721010 UQV655479:UYB721010 VAR655479:VHX721010 VKN655479:VRT721010 VUJ655479:WBP721010 WEF655479:WLL721010 WOB655479:WVH721010 WXX655479:XFD721010 BP721015:IV786546 LL721015:SR786546 VH721015:ACN786546 AFD721015:AMJ786546 AOZ721015:AWF786546 AYV721015:BGB786546 BIR721015:BPX786546 BSN721015:BZT786546 CCJ721015:CJP786546 CMF721015:CTL786546 CWB721015:DDH786546 DFX721015:DND786546 DPT721015:DWZ786546 DZP721015:EGV786546 EJL721015:EQR786546 ETH721015:FAN786546 FDD721015:FKJ786546 FMZ721015:FUF786546 FWV721015:GEB786546 GGR721015:GNX786546 GQN721015:GXT786546 HAJ721015:HHP786546 HKF721015:HRL786546 HUB721015:IBH786546 IDX721015:ILD786546 INT721015:IUZ786546 IXP721015:JEV786546 JHL721015:JOR786546 JRH721015:JYN786546 KBD721015:KIJ786546 KKZ721015:KSF786546 KUV721015:LCB786546 LER721015:LLX786546 LON721015:LVT786546 LYJ721015:MFP786546 MIF721015:MPL786546 MSB721015:MZH786546 NBX721015:NJD786546 NLT721015:NSZ786546 NVP721015:OCV786546 OFL721015:OMR786546 OPH721015:OWN786546 OZD721015:PGJ786546 PIZ721015:PQF786546 PSV721015:QAB786546 QCR721015:QJX786546 QMN721015:QTT786546 QWJ721015:RDP786546 RGF721015:RNL786546 RQB721015:RXH786546 RZX721015:SHD786546 SJT721015:SQZ786546 STP721015:TAV786546 TDL721015:TKR786546 TNH721015:TUN786546 TXD721015:UEJ786546 UGZ721015:UOF786546 UQV721015:UYB786546 VAR721015:VHX786546 VKN721015:VRT786546 VUJ721015:WBP786546 WEF721015:WLL786546 WOB721015:WVH786546 WXX721015:XFD786546 BP786551:IV852082 LL786551:SR852082 VH786551:ACN852082 AFD786551:AMJ852082 AOZ786551:AWF852082 AYV786551:BGB852082 BIR786551:BPX852082 BSN786551:BZT852082 CCJ786551:CJP852082 CMF786551:CTL852082 CWB786551:DDH852082 DFX786551:DND852082 DPT786551:DWZ852082 DZP786551:EGV852082 EJL786551:EQR852082 ETH786551:FAN852082 FDD786551:FKJ852082 FMZ786551:FUF852082 FWV786551:GEB852082 GGR786551:GNX852082 GQN786551:GXT852082 HAJ786551:HHP852082 HKF786551:HRL852082 HUB786551:IBH852082 IDX786551:ILD852082 INT786551:IUZ852082 IXP786551:JEV852082 JHL786551:JOR852082 JRH786551:JYN852082 KBD786551:KIJ852082 KKZ786551:KSF852082 KUV786551:LCB852082 LER786551:LLX852082 LON786551:LVT852082 LYJ786551:MFP852082 MIF786551:MPL852082 MSB786551:MZH852082 NBX786551:NJD852082 NLT786551:NSZ852082 NVP786551:OCV852082 OFL786551:OMR852082 OPH786551:OWN852082 OZD786551:PGJ852082 PIZ786551:PQF852082 PSV786551:QAB852082 QCR786551:QJX852082 QMN786551:QTT852082 QWJ786551:RDP852082 RGF786551:RNL852082 RQB786551:RXH852082 RZX786551:SHD852082 SJT786551:SQZ852082 STP786551:TAV852082 TDL786551:TKR852082 TNH786551:TUN852082 TXD786551:UEJ852082 UGZ786551:UOF852082 UQV786551:UYB852082 VAR786551:VHX852082 VKN786551:VRT852082 VUJ786551:WBP852082 WEF786551:WLL852082 WOB786551:WVH852082 WXX786551:XFD852082 BP852087:IV917618 LL852087:SR917618 VH852087:ACN917618 AFD852087:AMJ917618 AOZ852087:AWF917618 AYV852087:BGB917618 BIR852087:BPX917618 BSN852087:BZT917618 CCJ852087:CJP917618 CMF852087:CTL917618 CWB852087:DDH917618 DFX852087:DND917618 DPT852087:DWZ917618 DZP852087:EGV917618 EJL852087:EQR917618 ETH852087:FAN917618 FDD852087:FKJ917618 FMZ852087:FUF917618 FWV852087:GEB917618 GGR852087:GNX917618 GQN852087:GXT917618 HAJ852087:HHP917618 HKF852087:HRL917618 HUB852087:IBH917618 IDX852087:ILD917618 INT852087:IUZ917618 IXP852087:JEV917618 JHL852087:JOR917618 JRH852087:JYN917618 KBD852087:KIJ917618 KKZ852087:KSF917618 KUV852087:LCB917618 LER852087:LLX917618 LON852087:LVT917618 LYJ852087:MFP917618 MIF852087:MPL917618 MSB852087:MZH917618 NBX852087:NJD917618 NLT852087:NSZ917618 NVP852087:OCV917618 OFL852087:OMR917618 OPH852087:OWN917618 OZD852087:PGJ917618 PIZ852087:PQF917618 PSV852087:QAB917618 QCR852087:QJX917618 QMN852087:QTT917618 QWJ852087:RDP917618 RGF852087:RNL917618 RQB852087:RXH917618 RZX852087:SHD917618 SJT852087:SQZ917618 STP852087:TAV917618 TDL852087:TKR917618 TNH852087:TUN917618 TXD852087:UEJ917618 UGZ852087:UOF917618 UQV852087:UYB917618 VAR852087:VHX917618 VKN852087:VRT917618 VUJ852087:WBP917618 WEF852087:WLL917618 WOB852087:WVH917618 WXX852087:XFD917618 BP917623:IV983154 LL917623:SR983154 VH917623:ACN983154 AFD917623:AMJ983154 AOZ917623:AWF983154 AYV917623:BGB983154 BIR917623:BPX983154 BSN917623:BZT983154 CCJ917623:CJP983154 CMF917623:CTL983154 CWB917623:DDH983154 DFX917623:DND983154 DPT917623:DWZ983154 DZP917623:EGV983154 EJL917623:EQR983154 ETH917623:FAN983154 FDD917623:FKJ983154 FMZ917623:FUF983154 FWV917623:GEB983154 GGR917623:GNX983154 GQN917623:GXT983154 HAJ917623:HHP983154 HKF917623:HRL983154 HUB917623:IBH983154 IDX917623:ILD983154 INT917623:IUZ983154 IXP917623:JEV983154 JHL917623:JOR983154 JRH917623:JYN983154 KBD917623:KIJ983154 KKZ917623:KSF983154 KUV917623:LCB983154 LER917623:LLX983154 LON917623:LVT983154 LYJ917623:MFP983154 MIF917623:MPL983154 MSB917623:MZH983154 NBX917623:NJD983154 NLT917623:NSZ983154 NVP917623:OCV983154 OFL917623:OMR983154 OPH917623:OWN983154 OZD917623:PGJ983154 PIZ917623:PQF983154 PSV917623:QAB983154 QCR917623:QJX983154 QMN917623:QTT983154 QWJ917623:RDP983154 RGF917623:RNL983154 RQB917623:RXH983154 RZX917623:SHD983154 SJT917623:SQZ983154 STP917623:TAV983154 TDL917623:TKR983154 TNH917623:TUN983154 TXD917623:UEJ983154 UGZ917623:UOF983154 UQV917623:UYB983154 VAR917623:VHX983154 VKN917623:VRT983154 VUJ917623:WBP983154 WEF917623:WLL983154 WOB917623:WVH983154 WXX917623:XFD983154 BP983159:IV1048576 LL983159:SR1048576 VH983159:ACN1048576 AFD983159:AMJ1048576 AOZ983159:AWF1048576 AYV983159:BGB1048576 BIR983159:BPX1048576 BSN983159:BZT1048576 CCJ983159:CJP1048576 CMF983159:CTL1048576 CWB983159:DDH1048576 DFX983159:DND1048576 DPT983159:DWZ1048576 DZP983159:EGV1048576 EJL983159:EQR1048576 ETH983159:FAN1048576 FDD983159:FKJ1048576 FMZ983159:FUF1048576 FWV983159:GEB1048576 GGR983159:GNX1048576 GQN983159:GXT1048576 HAJ983159:HHP1048576 HKF983159:HRL1048576 HUB983159:IBH1048576 IDX983159:ILD1048576 INT983159:IUZ1048576 IXP983159:JEV1048576 JHL983159:JOR1048576 JRH983159:JYN1048576 KBD983159:KIJ1048576 KKZ983159:KSF1048576 KUV983159:LCB1048576 LER983159:LLX1048576 LON983159:LVT1048576 LYJ983159:MFP1048576 MIF983159:MPL1048576 MSB983159:MZH1048576 NBX983159:NJD1048576 NLT983159:NSZ1048576 NVP983159:OCV1048576 OFL983159:OMR1048576 OPH983159:OWN1048576 OZD983159:PGJ1048576 PIZ983159:PQF1048576 PSV983159:QAB1048576 QCR983159:QJX1048576 QMN983159:QTT1048576 QWJ983159:RDP1048576 RGF983159:RNL1048576 RQB983159:RXH1048576 RZX983159:SHD1048576 SJT983159:SQZ1048576 STP983159:TAV1048576 TDL983159:TKR1048576 TNH983159:TUN1048576 TXD983159:UEJ1048576 UGZ983159:UOF1048576 UQV983159:UYB1048576 VAR983159:VHX1048576 VKN983159:VRT1048576 VUJ983159:WBP1048576 WEF983159:WLL1048576 WOB983159:WVH1048576 WXX983159:XFD1048576 JE48:JE113 TA48:TA113 ACW48:ACW113 AMS48:AMS113 AWO48:AWO113 BGK48:BGK113 BQG48:BQG113 CAC48:CAC113 CJY48:CJY113 CTU48:CTU113 DDQ48:DDQ113 DNM48:DNM113 DXI48:DXI113 EHE48:EHE113 ERA48:ERA113 FAW48:FAW113 FKS48:FKS113 FUO48:FUO113 GEK48:GEK113 GOG48:GOG113 GYC48:GYC113 HHY48:HHY113 HRU48:HRU113 IBQ48:IBQ113 ILM48:ILM113 IVI48:IVI113 JFE48:JFE113 JPA48:JPA113 JYW48:JYW113 KIS48:KIS113 KSO48:KSO113 LCK48:LCK113 LMG48:LMG113 LWC48:LWC113 MFY48:MFY113 MPU48:MPU113 MZQ48:MZQ113 NJM48:NJM113 NTI48:NTI113 ODE48:ODE113 ONA48:ONA113 OWW48:OWW113 PGS48:PGS113 PQO48:PQO113 QAK48:QAK113 QKG48:QKG113 QUC48:QUC113 RDY48:RDY113 RNU48:RNU113 RXQ48:RXQ113 SHM48:SHM113 SRI48:SRI113 TBE48:TBE113 TLA48:TLA113 TUW48:TUW113 UES48:UES113 UOO48:UOO113 UYK48:UYK113 VIG48:VIG113 VSC48:VSC113 WBY48:WBY113 WLU48:WLU113 WVQ48:WVQ113 I65584:I65649 JE65584:JE65649 TA65584:TA65649 ACW65584:ACW65649 AMS65584:AMS65649 AWO65584:AWO65649 BGK65584:BGK65649 BQG65584:BQG65649 CAC65584:CAC65649 CJY65584:CJY65649 CTU65584:CTU65649 DDQ65584:DDQ65649 DNM65584:DNM65649 DXI65584:DXI65649 EHE65584:EHE65649 ERA65584:ERA65649 FAW65584:FAW65649 FKS65584:FKS65649 FUO65584:FUO65649 GEK65584:GEK65649 GOG65584:GOG65649 GYC65584:GYC65649 HHY65584:HHY65649 HRU65584:HRU65649 IBQ65584:IBQ65649 ILM65584:ILM65649 IVI65584:IVI65649 JFE65584:JFE65649 JPA65584:JPA65649 JYW65584:JYW65649 KIS65584:KIS65649 KSO65584:KSO65649 LCK65584:LCK65649 LMG65584:LMG65649 LWC65584:LWC65649 MFY65584:MFY65649 MPU65584:MPU65649 MZQ65584:MZQ65649 NJM65584:NJM65649 NTI65584:NTI65649 ODE65584:ODE65649 ONA65584:ONA65649 OWW65584:OWW65649 PGS65584:PGS65649 PQO65584:PQO65649 QAK65584:QAK65649 QKG65584:QKG65649 QUC65584:QUC65649 RDY65584:RDY65649 RNU65584:RNU65649 RXQ65584:RXQ65649 SHM65584:SHM65649 SRI65584:SRI65649 TBE65584:TBE65649 TLA65584:TLA65649 TUW65584:TUW65649 UES65584:UES65649 UOO65584:UOO65649 UYK65584:UYK65649 VIG65584:VIG65649 VSC65584:VSC65649 WBY65584:WBY65649 WLU65584:WLU65649 WVQ65584:WVQ65649 I131120:I131185 JE131120:JE131185 TA131120:TA131185 ACW131120:ACW131185 AMS131120:AMS131185 AWO131120:AWO131185 BGK131120:BGK131185 BQG131120:BQG131185 CAC131120:CAC131185 CJY131120:CJY131185 CTU131120:CTU131185 DDQ131120:DDQ131185 DNM131120:DNM131185 DXI131120:DXI131185 EHE131120:EHE131185 ERA131120:ERA131185 FAW131120:FAW131185 FKS131120:FKS131185 FUO131120:FUO131185 GEK131120:GEK131185 GOG131120:GOG131185 GYC131120:GYC131185 HHY131120:HHY131185 HRU131120:HRU131185 IBQ131120:IBQ131185 ILM131120:ILM131185 IVI131120:IVI131185 JFE131120:JFE131185 JPA131120:JPA131185 JYW131120:JYW131185 KIS131120:KIS131185 KSO131120:KSO131185 LCK131120:LCK131185 LMG131120:LMG131185 LWC131120:LWC131185 MFY131120:MFY131185 MPU131120:MPU131185 MZQ131120:MZQ131185 NJM131120:NJM131185 NTI131120:NTI131185 ODE131120:ODE131185 ONA131120:ONA131185 OWW131120:OWW131185 PGS131120:PGS131185 PQO131120:PQO131185 QAK131120:QAK131185 QKG131120:QKG131185 QUC131120:QUC131185 RDY131120:RDY131185 RNU131120:RNU131185 RXQ131120:RXQ131185 SHM131120:SHM131185 SRI131120:SRI131185 TBE131120:TBE131185 TLA131120:TLA131185 TUW131120:TUW131185 UES131120:UES131185 UOO131120:UOO131185 UYK131120:UYK131185 VIG131120:VIG131185 VSC131120:VSC131185 WBY131120:WBY131185 WLU131120:WLU131185 WVQ131120:WVQ131185 I196656:I196721 JE196656:JE196721 TA196656:TA196721 ACW196656:ACW196721 AMS196656:AMS196721 AWO196656:AWO196721 BGK196656:BGK196721 BQG196656:BQG196721 CAC196656:CAC196721 CJY196656:CJY196721 CTU196656:CTU196721 DDQ196656:DDQ196721 DNM196656:DNM196721 DXI196656:DXI196721 EHE196656:EHE196721 ERA196656:ERA196721 FAW196656:FAW196721 FKS196656:FKS196721 FUO196656:FUO196721 GEK196656:GEK196721 GOG196656:GOG196721 GYC196656:GYC196721 HHY196656:HHY196721 HRU196656:HRU196721 IBQ196656:IBQ196721 ILM196656:ILM196721 IVI196656:IVI196721 JFE196656:JFE196721 JPA196656:JPA196721 JYW196656:JYW196721 KIS196656:KIS196721 KSO196656:KSO196721 LCK196656:LCK196721 LMG196656:LMG196721 LWC196656:LWC196721 MFY196656:MFY196721 MPU196656:MPU196721 MZQ196656:MZQ196721 NJM196656:NJM196721 NTI196656:NTI196721 ODE196656:ODE196721 ONA196656:ONA196721 OWW196656:OWW196721 PGS196656:PGS196721 PQO196656:PQO196721 QAK196656:QAK196721 QKG196656:QKG196721 QUC196656:QUC196721 RDY196656:RDY196721 RNU196656:RNU196721 RXQ196656:RXQ196721 SHM196656:SHM196721 SRI196656:SRI196721 TBE196656:TBE196721 TLA196656:TLA196721 TUW196656:TUW196721 UES196656:UES196721 UOO196656:UOO196721 UYK196656:UYK196721 VIG196656:VIG196721 VSC196656:VSC196721 WBY196656:WBY196721 WLU196656:WLU196721 WVQ196656:WVQ196721 I262192:I262257 JE262192:JE262257 TA262192:TA262257 ACW262192:ACW262257 AMS262192:AMS262257 AWO262192:AWO262257 BGK262192:BGK262257 BQG262192:BQG262257 CAC262192:CAC262257 CJY262192:CJY262257 CTU262192:CTU262257 DDQ262192:DDQ262257 DNM262192:DNM262257 DXI262192:DXI262257 EHE262192:EHE262257 ERA262192:ERA262257 FAW262192:FAW262257 FKS262192:FKS262257 FUO262192:FUO262257 GEK262192:GEK262257 GOG262192:GOG262257 GYC262192:GYC262257 HHY262192:HHY262257 HRU262192:HRU262257 IBQ262192:IBQ262257 ILM262192:ILM262257 IVI262192:IVI262257 JFE262192:JFE262257 JPA262192:JPA262257 JYW262192:JYW262257 KIS262192:KIS262257 KSO262192:KSO262257 LCK262192:LCK262257 LMG262192:LMG262257 LWC262192:LWC262257 MFY262192:MFY262257 MPU262192:MPU262257 MZQ262192:MZQ262257 NJM262192:NJM262257 NTI262192:NTI262257 ODE262192:ODE262257 ONA262192:ONA262257 OWW262192:OWW262257 PGS262192:PGS262257 PQO262192:PQO262257 QAK262192:QAK262257 QKG262192:QKG262257 QUC262192:QUC262257 RDY262192:RDY262257 RNU262192:RNU262257 RXQ262192:RXQ262257 SHM262192:SHM262257 SRI262192:SRI262257 TBE262192:TBE262257 TLA262192:TLA262257 TUW262192:TUW262257 UES262192:UES262257 UOO262192:UOO262257 UYK262192:UYK262257 VIG262192:VIG262257 VSC262192:VSC262257 WBY262192:WBY262257 WLU262192:WLU262257 WVQ262192:WVQ262257 I327728:I327793 JE327728:JE327793 TA327728:TA327793 ACW327728:ACW327793 AMS327728:AMS327793 AWO327728:AWO327793 BGK327728:BGK327793 BQG327728:BQG327793 CAC327728:CAC327793 CJY327728:CJY327793 CTU327728:CTU327793 DDQ327728:DDQ327793 DNM327728:DNM327793 DXI327728:DXI327793 EHE327728:EHE327793 ERA327728:ERA327793 FAW327728:FAW327793 FKS327728:FKS327793 FUO327728:FUO327793 GEK327728:GEK327793 GOG327728:GOG327793 GYC327728:GYC327793 HHY327728:HHY327793 HRU327728:HRU327793 IBQ327728:IBQ327793 ILM327728:ILM327793 IVI327728:IVI327793 JFE327728:JFE327793 JPA327728:JPA327793 JYW327728:JYW327793 KIS327728:KIS327793 KSO327728:KSO327793 LCK327728:LCK327793 LMG327728:LMG327793 LWC327728:LWC327793 MFY327728:MFY327793 MPU327728:MPU327793 MZQ327728:MZQ327793 NJM327728:NJM327793 NTI327728:NTI327793 ODE327728:ODE327793 ONA327728:ONA327793 OWW327728:OWW327793 PGS327728:PGS327793 PQO327728:PQO327793 QAK327728:QAK327793 QKG327728:QKG327793 QUC327728:QUC327793 RDY327728:RDY327793 RNU327728:RNU327793 RXQ327728:RXQ327793 SHM327728:SHM327793 SRI327728:SRI327793 TBE327728:TBE327793 TLA327728:TLA327793 TUW327728:TUW327793 UES327728:UES327793 UOO327728:UOO327793 UYK327728:UYK327793 VIG327728:VIG327793 VSC327728:VSC327793 WBY327728:WBY327793 WLU327728:WLU327793 WVQ327728:WVQ327793 I393264:I393329 JE393264:JE393329 TA393264:TA393329 ACW393264:ACW393329 AMS393264:AMS393329 AWO393264:AWO393329 BGK393264:BGK393329 BQG393264:BQG393329 CAC393264:CAC393329 CJY393264:CJY393329 CTU393264:CTU393329 DDQ393264:DDQ393329 DNM393264:DNM393329 DXI393264:DXI393329 EHE393264:EHE393329 ERA393264:ERA393329 FAW393264:FAW393329 FKS393264:FKS393329 FUO393264:FUO393329 GEK393264:GEK393329 GOG393264:GOG393329 GYC393264:GYC393329 HHY393264:HHY393329 HRU393264:HRU393329 IBQ393264:IBQ393329 ILM393264:ILM393329 IVI393264:IVI393329 JFE393264:JFE393329 JPA393264:JPA393329 JYW393264:JYW393329 KIS393264:KIS393329 KSO393264:KSO393329 LCK393264:LCK393329 LMG393264:LMG393329 LWC393264:LWC393329 MFY393264:MFY393329 MPU393264:MPU393329 MZQ393264:MZQ393329 NJM393264:NJM393329 NTI393264:NTI393329 ODE393264:ODE393329 ONA393264:ONA393329 OWW393264:OWW393329 PGS393264:PGS393329 PQO393264:PQO393329 QAK393264:QAK393329 QKG393264:QKG393329 QUC393264:QUC393329 RDY393264:RDY393329 RNU393264:RNU393329 RXQ393264:RXQ393329 SHM393264:SHM393329 SRI393264:SRI393329 TBE393264:TBE393329 TLA393264:TLA393329 TUW393264:TUW393329 UES393264:UES393329 UOO393264:UOO393329 UYK393264:UYK393329 VIG393264:VIG393329 VSC393264:VSC393329 WBY393264:WBY393329 WLU393264:WLU393329 WVQ393264:WVQ393329 I458800:I458865 JE458800:JE458865 TA458800:TA458865 ACW458800:ACW458865 AMS458800:AMS458865 AWO458800:AWO458865 BGK458800:BGK458865 BQG458800:BQG458865 CAC458800:CAC458865 CJY458800:CJY458865 CTU458800:CTU458865 DDQ458800:DDQ458865 DNM458800:DNM458865 DXI458800:DXI458865 EHE458800:EHE458865 ERA458800:ERA458865 FAW458800:FAW458865 FKS458800:FKS458865 FUO458800:FUO458865 GEK458800:GEK458865 GOG458800:GOG458865 GYC458800:GYC458865 HHY458800:HHY458865 HRU458800:HRU458865 IBQ458800:IBQ458865 ILM458800:ILM458865 IVI458800:IVI458865 JFE458800:JFE458865 JPA458800:JPA458865 JYW458800:JYW458865 KIS458800:KIS458865 KSO458800:KSO458865 LCK458800:LCK458865 LMG458800:LMG458865 LWC458800:LWC458865 MFY458800:MFY458865 MPU458800:MPU458865 MZQ458800:MZQ458865 NJM458800:NJM458865 NTI458800:NTI458865 ODE458800:ODE458865 ONA458800:ONA458865 OWW458800:OWW458865 PGS458800:PGS458865 PQO458800:PQO458865 QAK458800:QAK458865 QKG458800:QKG458865 QUC458800:QUC458865 RDY458800:RDY458865 RNU458800:RNU458865 RXQ458800:RXQ458865 SHM458800:SHM458865 SRI458800:SRI458865 TBE458800:TBE458865 TLA458800:TLA458865 TUW458800:TUW458865 UES458800:UES458865 UOO458800:UOO458865 UYK458800:UYK458865 VIG458800:VIG458865 VSC458800:VSC458865 WBY458800:WBY458865 WLU458800:WLU458865 WVQ458800:WVQ458865 I524336:I524401 JE524336:JE524401 TA524336:TA524401 ACW524336:ACW524401 AMS524336:AMS524401 AWO524336:AWO524401 BGK524336:BGK524401 BQG524336:BQG524401 CAC524336:CAC524401 CJY524336:CJY524401 CTU524336:CTU524401 DDQ524336:DDQ524401 DNM524336:DNM524401 DXI524336:DXI524401 EHE524336:EHE524401 ERA524336:ERA524401 FAW524336:FAW524401 FKS524336:FKS524401 FUO524336:FUO524401 GEK524336:GEK524401 GOG524336:GOG524401 GYC524336:GYC524401 HHY524336:HHY524401 HRU524336:HRU524401 IBQ524336:IBQ524401 ILM524336:ILM524401 IVI524336:IVI524401 JFE524336:JFE524401 JPA524336:JPA524401 JYW524336:JYW524401 KIS524336:KIS524401 KSO524336:KSO524401 LCK524336:LCK524401 LMG524336:LMG524401 LWC524336:LWC524401 MFY524336:MFY524401 MPU524336:MPU524401 MZQ524336:MZQ524401 NJM524336:NJM524401 NTI524336:NTI524401 ODE524336:ODE524401 ONA524336:ONA524401 OWW524336:OWW524401 PGS524336:PGS524401 PQO524336:PQO524401 QAK524336:QAK524401 QKG524336:QKG524401 QUC524336:QUC524401 RDY524336:RDY524401 RNU524336:RNU524401 RXQ524336:RXQ524401 SHM524336:SHM524401 SRI524336:SRI524401 TBE524336:TBE524401 TLA524336:TLA524401 TUW524336:TUW524401 UES524336:UES524401 UOO524336:UOO524401 UYK524336:UYK524401 VIG524336:VIG524401 VSC524336:VSC524401 WBY524336:WBY524401 WLU524336:WLU524401 WVQ524336:WVQ524401 I589872:I589937 JE589872:JE589937 TA589872:TA589937 ACW589872:ACW589937 AMS589872:AMS589937 AWO589872:AWO589937 BGK589872:BGK589937 BQG589872:BQG589937 CAC589872:CAC589937 CJY589872:CJY589937 CTU589872:CTU589937 DDQ589872:DDQ589937 DNM589872:DNM589937 DXI589872:DXI589937 EHE589872:EHE589937 ERA589872:ERA589937 FAW589872:FAW589937 FKS589872:FKS589937 FUO589872:FUO589937 GEK589872:GEK589937 GOG589872:GOG589937 GYC589872:GYC589937 HHY589872:HHY589937 HRU589872:HRU589937 IBQ589872:IBQ589937 ILM589872:ILM589937 IVI589872:IVI589937 JFE589872:JFE589937 JPA589872:JPA589937 JYW589872:JYW589937 KIS589872:KIS589937 KSO589872:KSO589937 LCK589872:LCK589937 LMG589872:LMG589937 LWC589872:LWC589937 MFY589872:MFY589937 MPU589872:MPU589937 MZQ589872:MZQ589937 NJM589872:NJM589937 NTI589872:NTI589937 ODE589872:ODE589937 ONA589872:ONA589937 OWW589872:OWW589937 PGS589872:PGS589937 PQO589872:PQO589937 QAK589872:QAK589937 QKG589872:QKG589937 QUC589872:QUC589937 RDY589872:RDY589937 RNU589872:RNU589937 RXQ589872:RXQ589937 SHM589872:SHM589937 SRI589872:SRI589937 TBE589872:TBE589937 TLA589872:TLA589937 TUW589872:TUW589937 UES589872:UES589937 UOO589872:UOO589937 UYK589872:UYK589937 VIG589872:VIG589937 VSC589872:VSC589937 WBY589872:WBY589937 WLU589872:WLU589937 WVQ589872:WVQ589937 I655408:I655473 JE655408:JE655473 TA655408:TA655473 ACW655408:ACW655473 AMS655408:AMS655473 AWO655408:AWO655473 BGK655408:BGK655473 BQG655408:BQG655473 CAC655408:CAC655473 CJY655408:CJY655473 CTU655408:CTU655473 DDQ655408:DDQ655473 DNM655408:DNM655473 DXI655408:DXI655473 EHE655408:EHE655473 ERA655408:ERA655473 FAW655408:FAW655473 FKS655408:FKS655473 FUO655408:FUO655473 GEK655408:GEK655473 GOG655408:GOG655473 GYC655408:GYC655473 HHY655408:HHY655473 HRU655408:HRU655473 IBQ655408:IBQ655473 ILM655408:ILM655473 IVI655408:IVI655473 JFE655408:JFE655473 JPA655408:JPA655473 JYW655408:JYW655473 KIS655408:KIS655473 KSO655408:KSO655473 LCK655408:LCK655473 LMG655408:LMG655473 LWC655408:LWC655473 MFY655408:MFY655473 MPU655408:MPU655473 MZQ655408:MZQ655473 NJM655408:NJM655473 NTI655408:NTI655473 ODE655408:ODE655473 ONA655408:ONA655473 OWW655408:OWW655473 PGS655408:PGS655473 PQO655408:PQO655473 QAK655408:QAK655473 QKG655408:QKG655473 QUC655408:QUC655473 RDY655408:RDY655473 RNU655408:RNU655473 RXQ655408:RXQ655473 SHM655408:SHM655473 SRI655408:SRI655473 TBE655408:TBE655473 TLA655408:TLA655473 TUW655408:TUW655473 UES655408:UES655473 UOO655408:UOO655473 UYK655408:UYK655473 VIG655408:VIG655473 VSC655408:VSC655473 WBY655408:WBY655473 WLU655408:WLU655473 WVQ655408:WVQ655473 I720944:I721009 JE720944:JE721009 TA720944:TA721009 ACW720944:ACW721009 AMS720944:AMS721009 AWO720944:AWO721009 BGK720944:BGK721009 BQG720944:BQG721009 CAC720944:CAC721009 CJY720944:CJY721009 CTU720944:CTU721009 DDQ720944:DDQ721009 DNM720944:DNM721009 DXI720944:DXI721009 EHE720944:EHE721009 ERA720944:ERA721009 FAW720944:FAW721009 FKS720944:FKS721009 FUO720944:FUO721009 GEK720944:GEK721009 GOG720944:GOG721009 GYC720944:GYC721009 HHY720944:HHY721009 HRU720944:HRU721009 IBQ720944:IBQ721009 ILM720944:ILM721009 IVI720944:IVI721009 JFE720944:JFE721009 JPA720944:JPA721009 JYW720944:JYW721009 KIS720944:KIS721009 KSO720944:KSO721009 LCK720944:LCK721009 LMG720944:LMG721009 LWC720944:LWC721009 MFY720944:MFY721009 MPU720944:MPU721009 MZQ720944:MZQ721009 NJM720944:NJM721009 NTI720944:NTI721009 ODE720944:ODE721009 ONA720944:ONA721009 OWW720944:OWW721009 PGS720944:PGS721009 PQO720944:PQO721009 QAK720944:QAK721009 QKG720944:QKG721009 QUC720944:QUC721009 RDY720944:RDY721009 RNU720944:RNU721009 RXQ720944:RXQ721009 SHM720944:SHM721009 SRI720944:SRI721009 TBE720944:TBE721009 TLA720944:TLA721009 TUW720944:TUW721009 UES720944:UES721009 UOO720944:UOO721009 UYK720944:UYK721009 VIG720944:VIG721009 VSC720944:VSC721009 WBY720944:WBY721009 WLU720944:WLU721009 WVQ720944:WVQ721009 I786480:I786545 JE786480:JE786545 TA786480:TA786545 ACW786480:ACW786545 AMS786480:AMS786545 AWO786480:AWO786545 BGK786480:BGK786545 BQG786480:BQG786545 CAC786480:CAC786545 CJY786480:CJY786545 CTU786480:CTU786545 DDQ786480:DDQ786545 DNM786480:DNM786545 DXI786480:DXI786545 EHE786480:EHE786545 ERA786480:ERA786545 FAW786480:FAW786545 FKS786480:FKS786545 FUO786480:FUO786545 GEK786480:GEK786545 GOG786480:GOG786545 GYC786480:GYC786545 HHY786480:HHY786545 HRU786480:HRU786545 IBQ786480:IBQ786545 ILM786480:ILM786545 IVI786480:IVI786545 JFE786480:JFE786545 JPA786480:JPA786545 JYW786480:JYW786545 KIS786480:KIS786545 KSO786480:KSO786545 LCK786480:LCK786545 LMG786480:LMG786545 LWC786480:LWC786545 MFY786480:MFY786545 MPU786480:MPU786545 MZQ786480:MZQ786545 NJM786480:NJM786545 NTI786480:NTI786545 ODE786480:ODE786545 ONA786480:ONA786545 OWW786480:OWW786545 PGS786480:PGS786545 PQO786480:PQO786545 QAK786480:QAK786545 QKG786480:QKG786545 QUC786480:QUC786545 RDY786480:RDY786545 RNU786480:RNU786545 RXQ786480:RXQ786545 SHM786480:SHM786545 SRI786480:SRI786545 TBE786480:TBE786545 TLA786480:TLA786545 TUW786480:TUW786545 UES786480:UES786545 UOO786480:UOO786545 UYK786480:UYK786545 VIG786480:VIG786545 VSC786480:VSC786545 WBY786480:WBY786545 WLU786480:WLU786545 WVQ786480:WVQ786545 I852016:I852081 JE852016:JE852081 TA852016:TA852081 ACW852016:ACW852081 AMS852016:AMS852081 AWO852016:AWO852081 BGK852016:BGK852081 BQG852016:BQG852081 CAC852016:CAC852081 CJY852016:CJY852081 CTU852016:CTU852081 DDQ852016:DDQ852081 DNM852016:DNM852081 DXI852016:DXI852081 EHE852016:EHE852081 ERA852016:ERA852081 FAW852016:FAW852081 FKS852016:FKS852081 FUO852016:FUO852081 GEK852016:GEK852081 GOG852016:GOG852081 GYC852016:GYC852081 HHY852016:HHY852081 HRU852016:HRU852081 IBQ852016:IBQ852081 ILM852016:ILM852081 IVI852016:IVI852081 JFE852016:JFE852081 JPA852016:JPA852081 JYW852016:JYW852081 KIS852016:KIS852081 KSO852016:KSO852081 LCK852016:LCK852081 LMG852016:LMG852081 LWC852016:LWC852081 MFY852016:MFY852081 MPU852016:MPU852081 MZQ852016:MZQ852081 NJM852016:NJM852081 NTI852016:NTI852081 ODE852016:ODE852081 ONA852016:ONA852081 OWW852016:OWW852081 PGS852016:PGS852081 PQO852016:PQO852081 QAK852016:QAK852081 QKG852016:QKG852081 QUC852016:QUC852081 RDY852016:RDY852081 RNU852016:RNU852081 RXQ852016:RXQ852081 SHM852016:SHM852081 SRI852016:SRI852081 TBE852016:TBE852081 TLA852016:TLA852081 TUW852016:TUW852081 UES852016:UES852081 UOO852016:UOO852081 UYK852016:UYK852081 VIG852016:VIG852081 VSC852016:VSC852081 WBY852016:WBY852081 WLU852016:WLU852081 WVQ852016:WVQ852081 I917552:I917617 JE917552:JE917617 TA917552:TA917617 ACW917552:ACW917617 AMS917552:AMS917617 AWO917552:AWO917617 BGK917552:BGK917617 BQG917552:BQG917617 CAC917552:CAC917617 CJY917552:CJY917617 CTU917552:CTU917617 DDQ917552:DDQ917617 DNM917552:DNM917617 DXI917552:DXI917617 EHE917552:EHE917617 ERA917552:ERA917617 FAW917552:FAW917617 FKS917552:FKS917617 FUO917552:FUO917617 GEK917552:GEK917617 GOG917552:GOG917617 GYC917552:GYC917617 HHY917552:HHY917617 HRU917552:HRU917617 IBQ917552:IBQ917617 ILM917552:ILM917617 IVI917552:IVI917617 JFE917552:JFE917617 JPA917552:JPA917617 JYW917552:JYW917617 KIS917552:KIS917617 KSO917552:KSO917617 LCK917552:LCK917617 LMG917552:LMG917617 LWC917552:LWC917617 MFY917552:MFY917617 MPU917552:MPU917617 MZQ917552:MZQ917617 NJM917552:NJM917617 NTI917552:NTI917617 ODE917552:ODE917617 ONA917552:ONA917617 OWW917552:OWW917617 PGS917552:PGS917617 PQO917552:PQO917617 QAK917552:QAK917617 QKG917552:QKG917617 QUC917552:QUC917617 RDY917552:RDY917617 RNU917552:RNU917617 RXQ917552:RXQ917617 SHM917552:SHM917617 SRI917552:SRI917617 TBE917552:TBE917617 TLA917552:TLA917617 TUW917552:TUW917617 UES917552:UES917617 UOO917552:UOO917617 UYK917552:UYK917617 VIG917552:VIG917617 VSC917552:VSC917617 WBY917552:WBY917617 WLU917552:WLU917617 WVQ917552:WVQ917617 I983088:I983153 JE983088:JE983153 TA983088:TA983153 ACW983088:ACW983153 AMS983088:AMS983153 AWO983088:AWO983153 BGK983088:BGK983153 BQG983088:BQG983153 CAC983088:CAC983153 CJY983088:CJY983153 CTU983088:CTU983153 DDQ983088:DDQ983153 DNM983088:DNM983153 DXI983088:DXI983153 EHE983088:EHE983153 ERA983088:ERA983153 FAW983088:FAW983153 FKS983088:FKS983153 FUO983088:FUO983153 GEK983088:GEK983153 GOG983088:GOG983153 GYC983088:GYC983153 HHY983088:HHY983153 HRU983088:HRU983153 IBQ983088:IBQ983153 ILM983088:ILM983153 IVI983088:IVI983153 JFE983088:JFE983153 JPA983088:JPA983153 JYW983088:JYW983153 KIS983088:KIS983153 KSO983088:KSO983153 LCK983088:LCK983153 LMG983088:LMG983153 LWC983088:LWC983153 MFY983088:MFY983153 MPU983088:MPU983153 MZQ983088:MZQ983153 NJM983088:NJM983153 NTI983088:NTI983153 ODE983088:ODE983153 ONA983088:ONA983153 OWW983088:OWW983153 PGS983088:PGS983153 PQO983088:PQO983153 QAK983088:QAK983153 QKG983088:QKG983153 QUC983088:QUC983153 RDY983088:RDY983153 RNU983088:RNU983153 RXQ983088:RXQ983153 SHM983088:SHM983153 SRI983088:SRI983153 TBE983088:TBE983153 TLA983088:TLA983153 TUW983088:TUW983153 UES983088:UES983153 UOO983088:UOO983153 UYK983088:UYK983153 VIG983088:VIG983153 VSC983088:VSC983153 WBY983088:WBY983153 WLU983088:WLU983153 WVQ983088:WVQ983153 CC1:IV65650 LM115:SR118 VI115:ACN118 AFE115:AMJ118 APA115:AWF118 AYW115:BGB118 BIS115:BPX118 BSO115:BZT118 CCK115:CJP118 CMG115:CTL118 CWC115:DDH118 DFY115:DND118 DPU115:DWZ118 DZQ115:EGV118 EJM115:EQR118 ETI115:FAN118 FDE115:FKJ118 FNA115:FUF118 FWW115:GEB118 GGS115:GNX118 GQO115:GXT118 HAK115:HHP118 HKG115:HRL118 HUC115:IBH118 IDY115:ILD118 INU115:IUZ118 IXQ115:JEV118 JHM115:JOR118 JRI115:JYN118 KBE115:KIJ118 KLA115:KSF118 KUW115:LCB118 LES115:LLX118 LOO115:LVT118 LYK115:MFP118 MIG115:MPL118 MSC115:MZH118 NBY115:NJD118 NLU115:NSZ118 NVQ115:OCV118 OFM115:OMR118 OPI115:OWN118 OZE115:PGJ118 PJA115:PQF118 PSW115:QAB118 QCS115:QJX118 QMO115:QTT118 QWK115:RDP118 RGG115:RNL118 RQC115:RXH118 RZY115:SHD118 SJU115:SQZ118 STQ115:TAV118 TDM115:TKR118 TNI115:TUN118 TXE115:UEJ118 UHA115:UOF118 UQW115:UYB118 VAS115:VHX118 VKO115:VRT118 VUK115:WBP118 WEG115:WLL118 WOC115:WVH118 WXY115:XFD118 BQ65651:IV65654 LM65651:SR65654 VI65651:ACN65654 AFE65651:AMJ65654 APA65651:AWF65654 AYW65651:BGB65654 BIS65651:BPX65654 BSO65651:BZT65654 CCK65651:CJP65654 CMG65651:CTL65654 CWC65651:DDH65654 DFY65651:DND65654 DPU65651:DWZ65654 DZQ65651:EGV65654 EJM65651:EQR65654 ETI65651:FAN65654 FDE65651:FKJ65654 FNA65651:FUF65654 FWW65651:GEB65654 GGS65651:GNX65654 GQO65651:GXT65654 HAK65651:HHP65654 HKG65651:HRL65654 HUC65651:IBH65654 IDY65651:ILD65654 INU65651:IUZ65654 IXQ65651:JEV65654 JHM65651:JOR65654 JRI65651:JYN65654 KBE65651:KIJ65654 KLA65651:KSF65654 KUW65651:LCB65654 LES65651:LLX65654 LOO65651:LVT65654 LYK65651:MFP65654 MIG65651:MPL65654 MSC65651:MZH65654 NBY65651:NJD65654 NLU65651:NSZ65654 NVQ65651:OCV65654 OFM65651:OMR65654 OPI65651:OWN65654 OZE65651:PGJ65654 PJA65651:PQF65654 PSW65651:QAB65654 QCS65651:QJX65654 QMO65651:QTT65654 QWK65651:RDP65654 RGG65651:RNL65654 RQC65651:RXH65654 RZY65651:SHD65654 SJU65651:SQZ65654 STQ65651:TAV65654 TDM65651:TKR65654 TNI65651:TUN65654 TXE65651:UEJ65654 UHA65651:UOF65654 UQW65651:UYB65654 VAS65651:VHX65654 VKO65651:VRT65654 VUK65651:WBP65654 WEG65651:WLL65654 WOC65651:WVH65654 WXY65651:XFD65654 BQ131187:IV131190 LM131187:SR131190 VI131187:ACN131190 AFE131187:AMJ131190 APA131187:AWF131190 AYW131187:BGB131190 BIS131187:BPX131190 BSO131187:BZT131190 CCK131187:CJP131190 CMG131187:CTL131190 CWC131187:DDH131190 DFY131187:DND131190 DPU131187:DWZ131190 DZQ131187:EGV131190 EJM131187:EQR131190 ETI131187:FAN131190 FDE131187:FKJ131190 FNA131187:FUF131190 FWW131187:GEB131190 GGS131187:GNX131190 GQO131187:GXT131190 HAK131187:HHP131190 HKG131187:HRL131190 HUC131187:IBH131190 IDY131187:ILD131190 INU131187:IUZ131190 IXQ131187:JEV131190 JHM131187:JOR131190 JRI131187:JYN131190 KBE131187:KIJ131190 KLA131187:KSF131190 KUW131187:LCB131190 LES131187:LLX131190 LOO131187:LVT131190 LYK131187:MFP131190 MIG131187:MPL131190 MSC131187:MZH131190 NBY131187:NJD131190 NLU131187:NSZ131190 NVQ131187:OCV131190 OFM131187:OMR131190 OPI131187:OWN131190 OZE131187:PGJ131190 PJA131187:PQF131190 PSW131187:QAB131190 QCS131187:QJX131190 QMO131187:QTT131190 QWK131187:RDP131190 RGG131187:RNL131190 RQC131187:RXH131190 RZY131187:SHD131190 SJU131187:SQZ131190 STQ131187:TAV131190 TDM131187:TKR131190 TNI131187:TUN131190 TXE131187:UEJ131190 UHA131187:UOF131190 UQW131187:UYB131190 VAS131187:VHX131190 VKO131187:VRT131190 VUK131187:WBP131190 WEG131187:WLL131190 WOC131187:WVH131190 WXY131187:XFD131190 BQ196723:IV196726 LM196723:SR196726 VI196723:ACN196726 AFE196723:AMJ196726 APA196723:AWF196726 AYW196723:BGB196726 BIS196723:BPX196726 BSO196723:BZT196726 CCK196723:CJP196726 CMG196723:CTL196726 CWC196723:DDH196726 DFY196723:DND196726 DPU196723:DWZ196726 DZQ196723:EGV196726 EJM196723:EQR196726 ETI196723:FAN196726 FDE196723:FKJ196726 FNA196723:FUF196726 FWW196723:GEB196726 GGS196723:GNX196726 GQO196723:GXT196726 HAK196723:HHP196726 HKG196723:HRL196726 HUC196723:IBH196726 IDY196723:ILD196726 INU196723:IUZ196726 IXQ196723:JEV196726 JHM196723:JOR196726 JRI196723:JYN196726 KBE196723:KIJ196726 KLA196723:KSF196726 KUW196723:LCB196726 LES196723:LLX196726 LOO196723:LVT196726 LYK196723:MFP196726 MIG196723:MPL196726 MSC196723:MZH196726 NBY196723:NJD196726 NLU196723:NSZ196726 NVQ196723:OCV196726 OFM196723:OMR196726 OPI196723:OWN196726 OZE196723:PGJ196726 PJA196723:PQF196726 PSW196723:QAB196726 QCS196723:QJX196726 QMO196723:QTT196726 QWK196723:RDP196726 RGG196723:RNL196726 RQC196723:RXH196726 RZY196723:SHD196726 SJU196723:SQZ196726 STQ196723:TAV196726 TDM196723:TKR196726 TNI196723:TUN196726 TXE196723:UEJ196726 UHA196723:UOF196726 UQW196723:UYB196726 VAS196723:VHX196726 VKO196723:VRT196726 VUK196723:WBP196726 WEG196723:WLL196726 WOC196723:WVH196726 WXY196723:XFD196726 BQ262259:IV262262 LM262259:SR262262 VI262259:ACN262262 AFE262259:AMJ262262 APA262259:AWF262262 AYW262259:BGB262262 BIS262259:BPX262262 BSO262259:BZT262262 CCK262259:CJP262262 CMG262259:CTL262262 CWC262259:DDH262262 DFY262259:DND262262 DPU262259:DWZ262262 DZQ262259:EGV262262 EJM262259:EQR262262 ETI262259:FAN262262 FDE262259:FKJ262262 FNA262259:FUF262262 FWW262259:GEB262262 GGS262259:GNX262262 GQO262259:GXT262262 HAK262259:HHP262262 HKG262259:HRL262262 HUC262259:IBH262262 IDY262259:ILD262262 INU262259:IUZ262262 IXQ262259:JEV262262 JHM262259:JOR262262 JRI262259:JYN262262 KBE262259:KIJ262262 KLA262259:KSF262262 KUW262259:LCB262262 LES262259:LLX262262 LOO262259:LVT262262 LYK262259:MFP262262 MIG262259:MPL262262 MSC262259:MZH262262 NBY262259:NJD262262 NLU262259:NSZ262262 NVQ262259:OCV262262 OFM262259:OMR262262 OPI262259:OWN262262 OZE262259:PGJ262262 PJA262259:PQF262262 PSW262259:QAB262262 QCS262259:QJX262262 QMO262259:QTT262262 QWK262259:RDP262262 RGG262259:RNL262262 RQC262259:RXH262262 RZY262259:SHD262262 SJU262259:SQZ262262 STQ262259:TAV262262 TDM262259:TKR262262 TNI262259:TUN262262 TXE262259:UEJ262262 UHA262259:UOF262262 UQW262259:UYB262262 VAS262259:VHX262262 VKO262259:VRT262262 VUK262259:WBP262262 WEG262259:WLL262262 WOC262259:WVH262262 WXY262259:XFD262262 BQ327795:IV327798 LM327795:SR327798 VI327795:ACN327798 AFE327795:AMJ327798 APA327795:AWF327798 AYW327795:BGB327798 BIS327795:BPX327798 BSO327795:BZT327798 CCK327795:CJP327798 CMG327795:CTL327798 CWC327795:DDH327798 DFY327795:DND327798 DPU327795:DWZ327798 DZQ327795:EGV327798 EJM327795:EQR327798 ETI327795:FAN327798 FDE327795:FKJ327798 FNA327795:FUF327798 FWW327795:GEB327798 GGS327795:GNX327798 GQO327795:GXT327798 HAK327795:HHP327798 HKG327795:HRL327798 HUC327795:IBH327798 IDY327795:ILD327798 INU327795:IUZ327798 IXQ327795:JEV327798 JHM327795:JOR327798 JRI327795:JYN327798 KBE327795:KIJ327798 KLA327795:KSF327798 KUW327795:LCB327798 LES327795:LLX327798 LOO327795:LVT327798 LYK327795:MFP327798 MIG327795:MPL327798 MSC327795:MZH327798 NBY327795:NJD327798 NLU327795:NSZ327798 NVQ327795:OCV327798 OFM327795:OMR327798 OPI327795:OWN327798 OZE327795:PGJ327798 PJA327795:PQF327798 PSW327795:QAB327798 QCS327795:QJX327798 QMO327795:QTT327798 QWK327795:RDP327798 RGG327795:RNL327798 RQC327795:RXH327798 RZY327795:SHD327798 SJU327795:SQZ327798 STQ327795:TAV327798 TDM327795:TKR327798 TNI327795:TUN327798 TXE327795:UEJ327798 UHA327795:UOF327798 UQW327795:UYB327798 VAS327795:VHX327798 VKO327795:VRT327798 VUK327795:WBP327798 WEG327795:WLL327798 WOC327795:WVH327798 WXY327795:XFD327798 BQ393331:IV393334 LM393331:SR393334 VI393331:ACN393334 AFE393331:AMJ393334 APA393331:AWF393334 AYW393331:BGB393334 BIS393331:BPX393334 BSO393331:BZT393334 CCK393331:CJP393334 CMG393331:CTL393334 CWC393331:DDH393334 DFY393331:DND393334 DPU393331:DWZ393334 DZQ393331:EGV393334 EJM393331:EQR393334 ETI393331:FAN393334 FDE393331:FKJ393334 FNA393331:FUF393334 FWW393331:GEB393334 GGS393331:GNX393334 GQO393331:GXT393334 HAK393331:HHP393334 HKG393331:HRL393334 HUC393331:IBH393334 IDY393331:ILD393334 INU393331:IUZ393334 IXQ393331:JEV393334 JHM393331:JOR393334 JRI393331:JYN393334 KBE393331:KIJ393334 KLA393331:KSF393334 KUW393331:LCB393334 LES393331:LLX393334 LOO393331:LVT393334 LYK393331:MFP393334 MIG393331:MPL393334 MSC393331:MZH393334 NBY393331:NJD393334 NLU393331:NSZ393334 NVQ393331:OCV393334 OFM393331:OMR393334 OPI393331:OWN393334 OZE393331:PGJ393334 PJA393331:PQF393334 PSW393331:QAB393334 QCS393331:QJX393334 QMO393331:QTT393334 QWK393331:RDP393334 RGG393331:RNL393334 RQC393331:RXH393334 RZY393331:SHD393334 SJU393331:SQZ393334 STQ393331:TAV393334 TDM393331:TKR393334 TNI393331:TUN393334 TXE393331:UEJ393334 UHA393331:UOF393334 UQW393331:UYB393334 VAS393331:VHX393334 VKO393331:VRT393334 VUK393331:WBP393334 WEG393331:WLL393334 WOC393331:WVH393334 WXY393331:XFD393334 BQ458867:IV458870 LM458867:SR458870 VI458867:ACN458870 AFE458867:AMJ458870 APA458867:AWF458870 AYW458867:BGB458870 BIS458867:BPX458870 BSO458867:BZT458870 CCK458867:CJP458870 CMG458867:CTL458870 CWC458867:DDH458870 DFY458867:DND458870 DPU458867:DWZ458870 DZQ458867:EGV458870 EJM458867:EQR458870 ETI458867:FAN458870 FDE458867:FKJ458870 FNA458867:FUF458870 FWW458867:GEB458870 GGS458867:GNX458870 GQO458867:GXT458870 HAK458867:HHP458870 HKG458867:HRL458870 HUC458867:IBH458870 IDY458867:ILD458870 INU458867:IUZ458870 IXQ458867:JEV458870 JHM458867:JOR458870 JRI458867:JYN458870 KBE458867:KIJ458870 KLA458867:KSF458870 KUW458867:LCB458870 LES458867:LLX458870 LOO458867:LVT458870 LYK458867:MFP458870 MIG458867:MPL458870 MSC458867:MZH458870 NBY458867:NJD458870 NLU458867:NSZ458870 NVQ458867:OCV458870 OFM458867:OMR458870 OPI458867:OWN458870 OZE458867:PGJ458870 PJA458867:PQF458870 PSW458867:QAB458870 QCS458867:QJX458870 QMO458867:QTT458870 QWK458867:RDP458870 RGG458867:RNL458870 RQC458867:RXH458870 RZY458867:SHD458870 SJU458867:SQZ458870 STQ458867:TAV458870 TDM458867:TKR458870 TNI458867:TUN458870 TXE458867:UEJ458870 UHA458867:UOF458870 UQW458867:UYB458870 VAS458867:VHX458870 VKO458867:VRT458870 VUK458867:WBP458870 WEG458867:WLL458870 WOC458867:WVH458870 WXY458867:XFD458870 BQ524403:IV524406 LM524403:SR524406 VI524403:ACN524406 AFE524403:AMJ524406 APA524403:AWF524406 AYW524403:BGB524406 BIS524403:BPX524406 BSO524403:BZT524406 CCK524403:CJP524406 CMG524403:CTL524406 CWC524403:DDH524406 DFY524403:DND524406 DPU524403:DWZ524406 DZQ524403:EGV524406 EJM524403:EQR524406 ETI524403:FAN524406 FDE524403:FKJ524406 FNA524403:FUF524406 FWW524403:GEB524406 GGS524403:GNX524406 GQO524403:GXT524406 HAK524403:HHP524406 HKG524403:HRL524406 HUC524403:IBH524406 IDY524403:ILD524406 INU524403:IUZ524406 IXQ524403:JEV524406 JHM524403:JOR524406 JRI524403:JYN524406 KBE524403:KIJ524406 KLA524403:KSF524406 KUW524403:LCB524406 LES524403:LLX524406 LOO524403:LVT524406 LYK524403:MFP524406 MIG524403:MPL524406 MSC524403:MZH524406 NBY524403:NJD524406 NLU524403:NSZ524406 NVQ524403:OCV524406 OFM524403:OMR524406 OPI524403:OWN524406 OZE524403:PGJ524406 PJA524403:PQF524406 PSW524403:QAB524406 QCS524403:QJX524406 QMO524403:QTT524406 QWK524403:RDP524406 RGG524403:RNL524406 RQC524403:RXH524406 RZY524403:SHD524406 SJU524403:SQZ524406 STQ524403:TAV524406 TDM524403:TKR524406 TNI524403:TUN524406 TXE524403:UEJ524406 UHA524403:UOF524406 UQW524403:UYB524406 VAS524403:VHX524406 VKO524403:VRT524406 VUK524403:WBP524406 WEG524403:WLL524406 WOC524403:WVH524406 WXY524403:XFD524406 BQ589939:IV589942 LM589939:SR589942 VI589939:ACN589942 AFE589939:AMJ589942 APA589939:AWF589942 AYW589939:BGB589942 BIS589939:BPX589942 BSO589939:BZT589942 CCK589939:CJP589942 CMG589939:CTL589942 CWC589939:DDH589942 DFY589939:DND589942 DPU589939:DWZ589942 DZQ589939:EGV589942 EJM589939:EQR589942 ETI589939:FAN589942 FDE589939:FKJ589942 FNA589939:FUF589942 FWW589939:GEB589942 GGS589939:GNX589942 GQO589939:GXT589942 HAK589939:HHP589942 HKG589939:HRL589942 HUC589939:IBH589942 IDY589939:ILD589942 INU589939:IUZ589942 IXQ589939:JEV589942 JHM589939:JOR589942 JRI589939:JYN589942 KBE589939:KIJ589942 KLA589939:KSF589942 KUW589939:LCB589942 LES589939:LLX589942 LOO589939:LVT589942 LYK589939:MFP589942 MIG589939:MPL589942 MSC589939:MZH589942 NBY589939:NJD589942 NLU589939:NSZ589942 NVQ589939:OCV589942 OFM589939:OMR589942 OPI589939:OWN589942 OZE589939:PGJ589942 PJA589939:PQF589942 PSW589939:QAB589942 QCS589939:QJX589942 QMO589939:QTT589942 QWK589939:RDP589942 RGG589939:RNL589942 RQC589939:RXH589942 RZY589939:SHD589942 SJU589939:SQZ589942 STQ589939:TAV589942 TDM589939:TKR589942 TNI589939:TUN589942 TXE589939:UEJ589942 UHA589939:UOF589942 UQW589939:UYB589942 VAS589939:VHX589942 VKO589939:VRT589942 VUK589939:WBP589942 WEG589939:WLL589942 WOC589939:WVH589942 WXY589939:XFD589942 BQ655475:IV655478 LM655475:SR655478 VI655475:ACN655478 AFE655475:AMJ655478 APA655475:AWF655478 AYW655475:BGB655478 BIS655475:BPX655478 BSO655475:BZT655478 CCK655475:CJP655478 CMG655475:CTL655478 CWC655475:DDH655478 DFY655475:DND655478 DPU655475:DWZ655478 DZQ655475:EGV655478 EJM655475:EQR655478 ETI655475:FAN655478 FDE655475:FKJ655478 FNA655475:FUF655478 FWW655475:GEB655478 GGS655475:GNX655478 GQO655475:GXT655478 HAK655475:HHP655478 HKG655475:HRL655478 HUC655475:IBH655478 IDY655475:ILD655478 INU655475:IUZ655478 IXQ655475:JEV655478 JHM655475:JOR655478 JRI655475:JYN655478 KBE655475:KIJ655478 KLA655475:KSF655478 KUW655475:LCB655478 LES655475:LLX655478 LOO655475:LVT655478 LYK655475:MFP655478 MIG655475:MPL655478 MSC655475:MZH655478 NBY655475:NJD655478 NLU655475:NSZ655478 NVQ655475:OCV655478 OFM655475:OMR655478 OPI655475:OWN655478 OZE655475:PGJ655478 PJA655475:PQF655478 PSW655475:QAB655478 QCS655475:QJX655478 QMO655475:QTT655478 QWK655475:RDP655478 RGG655475:RNL655478 RQC655475:RXH655478 RZY655475:SHD655478 SJU655475:SQZ655478 STQ655475:TAV655478 TDM655475:TKR655478 TNI655475:TUN655478 TXE655475:UEJ655478 UHA655475:UOF655478 UQW655475:UYB655478 VAS655475:VHX655478 VKO655475:VRT655478 VUK655475:WBP655478 WEG655475:WLL655478 WOC655475:WVH655478 WXY655475:XFD655478 BQ721011:IV721014 LM721011:SR721014 VI721011:ACN721014 AFE721011:AMJ721014 APA721011:AWF721014 AYW721011:BGB721014 BIS721011:BPX721014 BSO721011:BZT721014 CCK721011:CJP721014 CMG721011:CTL721014 CWC721011:DDH721014 DFY721011:DND721014 DPU721011:DWZ721014 DZQ721011:EGV721014 EJM721011:EQR721014 ETI721011:FAN721014 FDE721011:FKJ721014 FNA721011:FUF721014 FWW721011:GEB721014 GGS721011:GNX721014 GQO721011:GXT721014 HAK721011:HHP721014 HKG721011:HRL721014 HUC721011:IBH721014 IDY721011:ILD721014 INU721011:IUZ721014 IXQ721011:JEV721014 JHM721011:JOR721014 JRI721011:JYN721014 KBE721011:KIJ721014 KLA721011:KSF721014 KUW721011:LCB721014 LES721011:LLX721014 LOO721011:LVT721014 LYK721011:MFP721014 MIG721011:MPL721014 MSC721011:MZH721014 NBY721011:NJD721014 NLU721011:NSZ721014 NVQ721011:OCV721014 OFM721011:OMR721014 OPI721011:OWN721014 OZE721011:PGJ721014 PJA721011:PQF721014 PSW721011:QAB721014 QCS721011:QJX721014 QMO721011:QTT721014 QWK721011:RDP721014 RGG721011:RNL721014 RQC721011:RXH721014 RZY721011:SHD721014 SJU721011:SQZ721014 STQ721011:TAV721014 TDM721011:TKR721014 TNI721011:TUN721014 TXE721011:UEJ721014 UHA721011:UOF721014 UQW721011:UYB721014 VAS721011:VHX721014 VKO721011:VRT721014 VUK721011:WBP721014 WEG721011:WLL721014 WOC721011:WVH721014 WXY721011:XFD721014 BQ786547:IV786550 LM786547:SR786550 VI786547:ACN786550 AFE786547:AMJ786550 APA786547:AWF786550 AYW786547:BGB786550 BIS786547:BPX786550 BSO786547:BZT786550 CCK786547:CJP786550 CMG786547:CTL786550 CWC786547:DDH786550 DFY786547:DND786550 DPU786547:DWZ786550 DZQ786547:EGV786550 EJM786547:EQR786550 ETI786547:FAN786550 FDE786547:FKJ786550 FNA786547:FUF786550 FWW786547:GEB786550 GGS786547:GNX786550 GQO786547:GXT786550 HAK786547:HHP786550 HKG786547:HRL786550 HUC786547:IBH786550 IDY786547:ILD786550 INU786547:IUZ786550 IXQ786547:JEV786550 JHM786547:JOR786550 JRI786547:JYN786550 KBE786547:KIJ786550 KLA786547:KSF786550 KUW786547:LCB786550 LES786547:LLX786550 LOO786547:LVT786550 LYK786547:MFP786550 MIG786547:MPL786550 MSC786547:MZH786550 NBY786547:NJD786550 NLU786547:NSZ786550 NVQ786547:OCV786550 OFM786547:OMR786550 OPI786547:OWN786550 OZE786547:PGJ786550 PJA786547:PQF786550 PSW786547:QAB786550 QCS786547:QJX786550 QMO786547:QTT786550 QWK786547:RDP786550 RGG786547:RNL786550 RQC786547:RXH786550 RZY786547:SHD786550 SJU786547:SQZ786550 STQ786547:TAV786550 TDM786547:TKR786550 TNI786547:TUN786550 TXE786547:UEJ786550 UHA786547:UOF786550 UQW786547:UYB786550 VAS786547:VHX786550 VKO786547:VRT786550 VUK786547:WBP786550 WEG786547:WLL786550 WOC786547:WVH786550 WXY786547:XFD786550 BQ852083:IV852086 LM852083:SR852086 VI852083:ACN852086 AFE852083:AMJ852086 APA852083:AWF852086 AYW852083:BGB852086 BIS852083:BPX852086 BSO852083:BZT852086 CCK852083:CJP852086 CMG852083:CTL852086 CWC852083:DDH852086 DFY852083:DND852086 DPU852083:DWZ852086 DZQ852083:EGV852086 EJM852083:EQR852086 ETI852083:FAN852086 FDE852083:FKJ852086 FNA852083:FUF852086 FWW852083:GEB852086 GGS852083:GNX852086 GQO852083:GXT852086 HAK852083:HHP852086 HKG852083:HRL852086 HUC852083:IBH852086 IDY852083:ILD852086 INU852083:IUZ852086 IXQ852083:JEV852086 JHM852083:JOR852086 JRI852083:JYN852086 KBE852083:KIJ852086 KLA852083:KSF852086 KUW852083:LCB852086 LES852083:LLX852086 LOO852083:LVT852086 LYK852083:MFP852086 MIG852083:MPL852086 MSC852083:MZH852086 NBY852083:NJD852086 NLU852083:NSZ852086 NVQ852083:OCV852086 OFM852083:OMR852086 OPI852083:OWN852086 OZE852083:PGJ852086 PJA852083:PQF852086 PSW852083:QAB852086 QCS852083:QJX852086 QMO852083:QTT852086 QWK852083:RDP852086 RGG852083:RNL852086 RQC852083:RXH852086 RZY852083:SHD852086 SJU852083:SQZ852086 STQ852083:TAV852086 TDM852083:TKR852086 TNI852083:TUN852086 TXE852083:UEJ852086 UHA852083:UOF852086 UQW852083:UYB852086 VAS852083:VHX852086 VKO852083:VRT852086 VUK852083:WBP852086 WEG852083:WLL852086 WOC852083:WVH852086 WXY852083:XFD852086 BQ917619:IV917622 LM917619:SR917622 VI917619:ACN917622 AFE917619:AMJ917622 APA917619:AWF917622 AYW917619:BGB917622 BIS917619:BPX917622 BSO917619:BZT917622 CCK917619:CJP917622 CMG917619:CTL917622 CWC917619:DDH917622 DFY917619:DND917622 DPU917619:DWZ917622 DZQ917619:EGV917622 EJM917619:EQR917622 ETI917619:FAN917622 FDE917619:FKJ917622 FNA917619:FUF917622 FWW917619:GEB917622 GGS917619:GNX917622 GQO917619:GXT917622 HAK917619:HHP917622 HKG917619:HRL917622 HUC917619:IBH917622 IDY917619:ILD917622 INU917619:IUZ917622 IXQ917619:JEV917622 JHM917619:JOR917622 JRI917619:JYN917622 KBE917619:KIJ917622 KLA917619:KSF917622 KUW917619:LCB917622 LES917619:LLX917622 LOO917619:LVT917622 LYK917619:MFP917622 MIG917619:MPL917622 MSC917619:MZH917622 NBY917619:NJD917622 NLU917619:NSZ917622 NVQ917619:OCV917622 OFM917619:OMR917622 OPI917619:OWN917622 OZE917619:PGJ917622 PJA917619:PQF917622 PSW917619:QAB917622 QCS917619:QJX917622 QMO917619:QTT917622 QWK917619:RDP917622 RGG917619:RNL917622 RQC917619:RXH917622 RZY917619:SHD917622 SJU917619:SQZ917622 STQ917619:TAV917622 TDM917619:TKR917622 TNI917619:TUN917622 TXE917619:UEJ917622 UHA917619:UOF917622 UQW917619:UYB917622 VAS917619:VHX917622 VKO917619:VRT917622 VUK917619:WBP917622 WEG917619:WLL917622 WOC917619:WVH917622 WXY917619:XFD917622 BQ983155:IV983158 LM983155:SR983158 VI983155:ACN983158 AFE983155:AMJ983158 APA983155:AWF983158 AYW983155:BGB983158 BIS983155:BPX983158 BSO983155:BZT983158 CCK983155:CJP983158 CMG983155:CTL983158 CWC983155:DDH983158 DFY983155:DND983158 DPU983155:DWZ983158 DZQ983155:EGV983158 EJM983155:EQR983158 ETI983155:FAN983158 FDE983155:FKJ983158 FNA983155:FUF983158 FWW983155:GEB983158 GGS983155:GNX983158 GQO983155:GXT983158 HAK983155:HHP983158 HKG983155:HRL983158 HUC983155:IBH983158 IDY983155:ILD983158 INU983155:IUZ983158 IXQ983155:JEV983158 JHM983155:JOR983158 JRI983155:JYN983158 KBE983155:KIJ983158 KLA983155:KSF983158 KUW983155:LCB983158 LES983155:LLX983158 LOO983155:LVT983158 LYK983155:MFP983158 MIG983155:MPL983158 MSC983155:MZH983158 NBY983155:NJD983158 NLU983155:NSZ983158 NVQ983155:OCV983158 OFM983155:OMR983158 OPI983155:OWN983158 OZE983155:PGJ983158 PJA983155:PQF983158 PSW983155:QAB983158 QCS983155:QJX983158 QMO983155:QTT983158 QWK983155:RDP983158 RGG983155:RNL983158 RQC983155:RXH983158 RZY983155:SHD983158 SJU983155:SQZ983158 STQ983155:TAV983158 TDM983155:TKR983158 TNI983155:TUN983158 TXE983155:UEJ983158 UHA983155:UOF983158 UQW983155:UYB983158 VAS983155:VHX983158 VKO983155:VRT983158 VUK983155:WBP983158 WEG983155:WLL983158 WOC983155:WVH983158 WXY983155:XFD983158 QAK983161:QAL983177 LL1:SR114 VH1:ACN114 AFD1:AMJ114 AOZ1:AWF114 AYV1:BGB114 BIR1:BPX114 BSN1:BZT114 CCJ1:CJP114 CMF1:CTL114 CWB1:DDH114 DFX1:DND114 DPT1:DWZ114 DZP1:EGV114 EJL1:EQR114 ETH1:FAN114 FDD1:FKJ114 FMZ1:FUF114 FWV1:GEB114 GGR1:GNX114 GQN1:GXT114 HAJ1:HHP114 HKF1:HRL114 HUB1:IBH114 IDX1:ILD114 INT1:IUZ114 IXP1:JEV114 JHL1:JOR114 JRH1:JYN114 KBD1:KIJ114 KKZ1:KSF114 KUV1:LCB114 LER1:LLX114 LON1:LVT114 LYJ1:MFP114 MIF1:MPL114 MSB1:MZH114 NBX1:NJD114 NLT1:NSZ114 NVP1:OCV114 OFL1:OMR114 OPH1:OWN114 OZD1:PGJ114 PIZ1:PQF114 PSV1:QAB114 QCR1:QJX114 QMN1:QTT114 QWJ1:RDP114 RGF1:RNL114 RQB1:RXH114 RZX1:SHD114 SJT1:SQZ114 STP1:TAV114 TDL1:TKR114 TNH1:TUN114 TXD1:UEJ114 UGZ1:UOF114 UQV1:UYB114 VAR1:VHX114 VKN1:VRT114 VUJ1:WBP114 WEF1:WLL114 WOB1:WVH114 WXX1:XFD114 I983207:I1048576 JE983207:JE1048576 TA983207:TA1048576 ACW983207:ACW1048576 AMS983207:AMS1048576 AWO983207:AWO1048576 BGK983207:BGK1048576 BQG983207:BQG1048576 CAC983207:CAC1048576 CJY983207:CJY1048576 CTU983207:CTU1048576 DDQ983207:DDQ1048576 DNM983207:DNM1048576 DXI983207:DXI1048576 EHE983207:EHE1048576 ERA983207:ERA1048576 FAW983207:FAW1048576 FKS983207:FKS1048576 FUO983207:FUO1048576 GEK983207:GEK1048576 GOG983207:GOG1048576 GYC983207:GYC1048576 HHY983207:HHY1048576 HRU983207:HRU1048576 IBQ983207:IBQ1048576 ILM983207:ILM1048576 IVI983207:IVI1048576 JFE983207:JFE1048576 JPA983207:JPA1048576 JYW983207:JYW1048576 KIS983207:KIS1048576 KSO983207:KSO1048576 LCK983207:LCK1048576 LMG983207:LMG1048576 LWC983207:LWC1048576 MFY983207:MFY1048576 MPU983207:MPU1048576 MZQ983207:MZQ1048576 NJM983207:NJM1048576 NTI983207:NTI1048576 ODE983207:ODE1048576 ONA983207:ONA1048576 OWW983207:OWW1048576 PGS983207:PGS1048576 PQO983207:PQO1048576 QAK983207:QAK1048576 QKG983207:QKG1048576 QUC983207:QUC1048576 RDY983207:RDY1048576 RNU983207:RNU1048576 RXQ983207:RXQ1048576 SHM983207:SHM1048576 SRI983207:SRI1048576 TBE983207:TBE1048576 TLA983207:TLA1048576 TUW983207:TUW1048576 UES983207:UES1048576 UOO983207:UOO1048576 UYK983207:UYK1048576 VIG983207:VIG1048576 VSC983207:VSC1048576 WBY983207:WBY1048576 WLU983207:WLU1048576 WVQ983207:WVQ1048576 QKG983161:QKH983177 JF1:JH113 TB1:TD113 ACX1:ACZ113 AMT1:AMV113 AWP1:AWR113 BGL1:BGN113 BQH1:BQJ113 CAD1:CAF113 CJZ1:CKB113 CTV1:CTX113 DDR1:DDT113 DNN1:DNP113 DXJ1:DXL113 EHF1:EHH113 ERB1:ERD113 FAX1:FAZ113 FKT1:FKV113 FUP1:FUR113 GEL1:GEN113 GOH1:GOJ113 GYD1:GYF113 HHZ1:HIB113 HRV1:HRX113 IBR1:IBT113 ILN1:ILP113 IVJ1:IVL113 JFF1:JFH113 JPB1:JPD113 JYX1:JYZ113 KIT1:KIV113 KSP1:KSR113 LCL1:LCN113 LMH1:LMJ113 LWD1:LWF113 MFZ1:MGB113 MPV1:MPX113 MZR1:MZT113 NJN1:NJP113 NTJ1:NTL113 ODF1:ODH113 ONB1:OND113 OWX1:OWZ113 PGT1:PGV113 PQP1:PQR113 QAL1:QAN113 QKH1:QKJ113 QUD1:QUF113 RDZ1:REB113 RNV1:RNX113 RXR1:RXT113 SHN1:SHP113 SRJ1:SRL113 TBF1:TBH113 TLB1:TLD113 TUX1:TUZ113 UET1:UEV113 UOP1:UOR113 UYL1:UYN113 VIH1:VIJ113 VSD1:VSF113 WBZ1:WCB113 WLV1:WLX113 WVR1:WVT113 J65537:L65649 JF65537:JH65649 TB65537:TD65649 ACX65537:ACZ65649 AMT65537:AMV65649 AWP65537:AWR65649 BGL65537:BGN65649 BQH65537:BQJ65649 CAD65537:CAF65649 CJZ65537:CKB65649 CTV65537:CTX65649 DDR65537:DDT65649 DNN65537:DNP65649 DXJ65537:DXL65649 EHF65537:EHH65649 ERB65537:ERD65649 FAX65537:FAZ65649 FKT65537:FKV65649 FUP65537:FUR65649 GEL65537:GEN65649 GOH65537:GOJ65649 GYD65537:GYF65649 HHZ65537:HIB65649 HRV65537:HRX65649 IBR65537:IBT65649 ILN65537:ILP65649 IVJ65537:IVL65649 JFF65537:JFH65649 JPB65537:JPD65649 JYX65537:JYZ65649 KIT65537:KIV65649 KSP65537:KSR65649 LCL65537:LCN65649 LMH65537:LMJ65649 LWD65537:LWF65649 MFZ65537:MGB65649 MPV65537:MPX65649 MZR65537:MZT65649 NJN65537:NJP65649 NTJ65537:NTL65649 ODF65537:ODH65649 ONB65537:OND65649 OWX65537:OWZ65649 PGT65537:PGV65649 PQP65537:PQR65649 QAL65537:QAN65649 QKH65537:QKJ65649 QUD65537:QUF65649 RDZ65537:REB65649 RNV65537:RNX65649 RXR65537:RXT65649 SHN65537:SHP65649 SRJ65537:SRL65649 TBF65537:TBH65649 TLB65537:TLD65649 TUX65537:TUZ65649 UET65537:UEV65649 UOP65537:UOR65649 UYL65537:UYN65649 VIH65537:VIJ65649 VSD65537:VSF65649 WBZ65537:WCB65649 WLV65537:WLX65649 WVR65537:WVT65649 J131073:L131185 JF131073:JH131185 TB131073:TD131185 ACX131073:ACZ131185 AMT131073:AMV131185 AWP131073:AWR131185 BGL131073:BGN131185 BQH131073:BQJ131185 CAD131073:CAF131185 CJZ131073:CKB131185 CTV131073:CTX131185 DDR131073:DDT131185 DNN131073:DNP131185 DXJ131073:DXL131185 EHF131073:EHH131185 ERB131073:ERD131185 FAX131073:FAZ131185 FKT131073:FKV131185 FUP131073:FUR131185 GEL131073:GEN131185 GOH131073:GOJ131185 GYD131073:GYF131185 HHZ131073:HIB131185 HRV131073:HRX131185 IBR131073:IBT131185 ILN131073:ILP131185 IVJ131073:IVL131185 JFF131073:JFH131185 JPB131073:JPD131185 JYX131073:JYZ131185 KIT131073:KIV131185 KSP131073:KSR131185 LCL131073:LCN131185 LMH131073:LMJ131185 LWD131073:LWF131185 MFZ131073:MGB131185 MPV131073:MPX131185 MZR131073:MZT131185 NJN131073:NJP131185 NTJ131073:NTL131185 ODF131073:ODH131185 ONB131073:OND131185 OWX131073:OWZ131185 PGT131073:PGV131185 PQP131073:PQR131185 QAL131073:QAN131185 QKH131073:QKJ131185 QUD131073:QUF131185 RDZ131073:REB131185 RNV131073:RNX131185 RXR131073:RXT131185 SHN131073:SHP131185 SRJ131073:SRL131185 TBF131073:TBH131185 TLB131073:TLD131185 TUX131073:TUZ131185 UET131073:UEV131185 UOP131073:UOR131185 UYL131073:UYN131185 VIH131073:VIJ131185 VSD131073:VSF131185 WBZ131073:WCB131185 WLV131073:WLX131185 WVR131073:WVT131185 J196609:L196721 JF196609:JH196721 TB196609:TD196721 ACX196609:ACZ196721 AMT196609:AMV196721 AWP196609:AWR196721 BGL196609:BGN196721 BQH196609:BQJ196721 CAD196609:CAF196721 CJZ196609:CKB196721 CTV196609:CTX196721 DDR196609:DDT196721 DNN196609:DNP196721 DXJ196609:DXL196721 EHF196609:EHH196721 ERB196609:ERD196721 FAX196609:FAZ196721 FKT196609:FKV196721 FUP196609:FUR196721 GEL196609:GEN196721 GOH196609:GOJ196721 GYD196609:GYF196721 HHZ196609:HIB196721 HRV196609:HRX196721 IBR196609:IBT196721 ILN196609:ILP196721 IVJ196609:IVL196721 JFF196609:JFH196721 JPB196609:JPD196721 JYX196609:JYZ196721 KIT196609:KIV196721 KSP196609:KSR196721 LCL196609:LCN196721 LMH196609:LMJ196721 LWD196609:LWF196721 MFZ196609:MGB196721 MPV196609:MPX196721 MZR196609:MZT196721 NJN196609:NJP196721 NTJ196609:NTL196721 ODF196609:ODH196721 ONB196609:OND196721 OWX196609:OWZ196721 PGT196609:PGV196721 PQP196609:PQR196721 QAL196609:QAN196721 QKH196609:QKJ196721 QUD196609:QUF196721 RDZ196609:REB196721 RNV196609:RNX196721 RXR196609:RXT196721 SHN196609:SHP196721 SRJ196609:SRL196721 TBF196609:TBH196721 TLB196609:TLD196721 TUX196609:TUZ196721 UET196609:UEV196721 UOP196609:UOR196721 UYL196609:UYN196721 VIH196609:VIJ196721 VSD196609:VSF196721 WBZ196609:WCB196721 WLV196609:WLX196721 WVR196609:WVT196721 J262145:L262257 JF262145:JH262257 TB262145:TD262257 ACX262145:ACZ262257 AMT262145:AMV262257 AWP262145:AWR262257 BGL262145:BGN262257 BQH262145:BQJ262257 CAD262145:CAF262257 CJZ262145:CKB262257 CTV262145:CTX262257 DDR262145:DDT262257 DNN262145:DNP262257 DXJ262145:DXL262257 EHF262145:EHH262257 ERB262145:ERD262257 FAX262145:FAZ262257 FKT262145:FKV262257 FUP262145:FUR262257 GEL262145:GEN262257 GOH262145:GOJ262257 GYD262145:GYF262257 HHZ262145:HIB262257 HRV262145:HRX262257 IBR262145:IBT262257 ILN262145:ILP262257 IVJ262145:IVL262257 JFF262145:JFH262257 JPB262145:JPD262257 JYX262145:JYZ262257 KIT262145:KIV262257 KSP262145:KSR262257 LCL262145:LCN262257 LMH262145:LMJ262257 LWD262145:LWF262257 MFZ262145:MGB262257 MPV262145:MPX262257 MZR262145:MZT262257 NJN262145:NJP262257 NTJ262145:NTL262257 ODF262145:ODH262257 ONB262145:OND262257 OWX262145:OWZ262257 PGT262145:PGV262257 PQP262145:PQR262257 QAL262145:QAN262257 QKH262145:QKJ262257 QUD262145:QUF262257 RDZ262145:REB262257 RNV262145:RNX262257 RXR262145:RXT262257 SHN262145:SHP262257 SRJ262145:SRL262257 TBF262145:TBH262257 TLB262145:TLD262257 TUX262145:TUZ262257 UET262145:UEV262257 UOP262145:UOR262257 UYL262145:UYN262257 VIH262145:VIJ262257 VSD262145:VSF262257 WBZ262145:WCB262257 WLV262145:WLX262257 WVR262145:WVT262257 J327681:L327793 JF327681:JH327793 TB327681:TD327793 ACX327681:ACZ327793 AMT327681:AMV327793 AWP327681:AWR327793 BGL327681:BGN327793 BQH327681:BQJ327793 CAD327681:CAF327793 CJZ327681:CKB327793 CTV327681:CTX327793 DDR327681:DDT327793 DNN327681:DNP327793 DXJ327681:DXL327793 EHF327681:EHH327793 ERB327681:ERD327793 FAX327681:FAZ327793 FKT327681:FKV327793 FUP327681:FUR327793 GEL327681:GEN327793 GOH327681:GOJ327793 GYD327681:GYF327793 HHZ327681:HIB327793 HRV327681:HRX327793 IBR327681:IBT327793 ILN327681:ILP327793 IVJ327681:IVL327793 JFF327681:JFH327793 JPB327681:JPD327793 JYX327681:JYZ327793 KIT327681:KIV327793 KSP327681:KSR327793 LCL327681:LCN327793 LMH327681:LMJ327793 LWD327681:LWF327793 MFZ327681:MGB327793 MPV327681:MPX327793 MZR327681:MZT327793 NJN327681:NJP327793 NTJ327681:NTL327793 ODF327681:ODH327793 ONB327681:OND327793 OWX327681:OWZ327793 PGT327681:PGV327793 PQP327681:PQR327793 QAL327681:QAN327793 QKH327681:QKJ327793 QUD327681:QUF327793 RDZ327681:REB327793 RNV327681:RNX327793 RXR327681:RXT327793 SHN327681:SHP327793 SRJ327681:SRL327793 TBF327681:TBH327793 TLB327681:TLD327793 TUX327681:TUZ327793 UET327681:UEV327793 UOP327681:UOR327793 UYL327681:UYN327793 VIH327681:VIJ327793 VSD327681:VSF327793 WBZ327681:WCB327793 WLV327681:WLX327793 WVR327681:WVT327793 J393217:L393329 JF393217:JH393329 TB393217:TD393329 ACX393217:ACZ393329 AMT393217:AMV393329 AWP393217:AWR393329 BGL393217:BGN393329 BQH393217:BQJ393329 CAD393217:CAF393329 CJZ393217:CKB393329 CTV393217:CTX393329 DDR393217:DDT393329 DNN393217:DNP393329 DXJ393217:DXL393329 EHF393217:EHH393329 ERB393217:ERD393329 FAX393217:FAZ393329 FKT393217:FKV393329 FUP393217:FUR393329 GEL393217:GEN393329 GOH393217:GOJ393329 GYD393217:GYF393329 HHZ393217:HIB393329 HRV393217:HRX393329 IBR393217:IBT393329 ILN393217:ILP393329 IVJ393217:IVL393329 JFF393217:JFH393329 JPB393217:JPD393329 JYX393217:JYZ393329 KIT393217:KIV393329 KSP393217:KSR393329 LCL393217:LCN393329 LMH393217:LMJ393329 LWD393217:LWF393329 MFZ393217:MGB393329 MPV393217:MPX393329 MZR393217:MZT393329 NJN393217:NJP393329 NTJ393217:NTL393329 ODF393217:ODH393329 ONB393217:OND393329 OWX393217:OWZ393329 PGT393217:PGV393329 PQP393217:PQR393329 QAL393217:QAN393329 QKH393217:QKJ393329 QUD393217:QUF393329 RDZ393217:REB393329 RNV393217:RNX393329 RXR393217:RXT393329 SHN393217:SHP393329 SRJ393217:SRL393329 TBF393217:TBH393329 TLB393217:TLD393329 TUX393217:TUZ393329 UET393217:UEV393329 UOP393217:UOR393329 UYL393217:UYN393329 VIH393217:VIJ393329 VSD393217:VSF393329 WBZ393217:WCB393329 WLV393217:WLX393329 WVR393217:WVT393329 J458753:L458865 JF458753:JH458865 TB458753:TD458865 ACX458753:ACZ458865 AMT458753:AMV458865 AWP458753:AWR458865 BGL458753:BGN458865 BQH458753:BQJ458865 CAD458753:CAF458865 CJZ458753:CKB458865 CTV458753:CTX458865 DDR458753:DDT458865 DNN458753:DNP458865 DXJ458753:DXL458865 EHF458753:EHH458865 ERB458753:ERD458865 FAX458753:FAZ458865 FKT458753:FKV458865 FUP458753:FUR458865 GEL458753:GEN458865 GOH458753:GOJ458865 GYD458753:GYF458865 HHZ458753:HIB458865 HRV458753:HRX458865 IBR458753:IBT458865 ILN458753:ILP458865 IVJ458753:IVL458865 JFF458753:JFH458865 JPB458753:JPD458865 JYX458753:JYZ458865 KIT458753:KIV458865 KSP458753:KSR458865 LCL458753:LCN458865 LMH458753:LMJ458865 LWD458753:LWF458865 MFZ458753:MGB458865 MPV458753:MPX458865 MZR458753:MZT458865 NJN458753:NJP458865 NTJ458753:NTL458865 ODF458753:ODH458865 ONB458753:OND458865 OWX458753:OWZ458865 PGT458753:PGV458865 PQP458753:PQR458865 QAL458753:QAN458865 QKH458753:QKJ458865 QUD458753:QUF458865 RDZ458753:REB458865 RNV458753:RNX458865 RXR458753:RXT458865 SHN458753:SHP458865 SRJ458753:SRL458865 TBF458753:TBH458865 TLB458753:TLD458865 TUX458753:TUZ458865 UET458753:UEV458865 UOP458753:UOR458865 UYL458753:UYN458865 VIH458753:VIJ458865 VSD458753:VSF458865 WBZ458753:WCB458865 WLV458753:WLX458865 WVR458753:WVT458865 J524289:L524401 JF524289:JH524401 TB524289:TD524401 ACX524289:ACZ524401 AMT524289:AMV524401 AWP524289:AWR524401 BGL524289:BGN524401 BQH524289:BQJ524401 CAD524289:CAF524401 CJZ524289:CKB524401 CTV524289:CTX524401 DDR524289:DDT524401 DNN524289:DNP524401 DXJ524289:DXL524401 EHF524289:EHH524401 ERB524289:ERD524401 FAX524289:FAZ524401 FKT524289:FKV524401 FUP524289:FUR524401 GEL524289:GEN524401 GOH524289:GOJ524401 GYD524289:GYF524401 HHZ524289:HIB524401 HRV524289:HRX524401 IBR524289:IBT524401 ILN524289:ILP524401 IVJ524289:IVL524401 JFF524289:JFH524401 JPB524289:JPD524401 JYX524289:JYZ524401 KIT524289:KIV524401 KSP524289:KSR524401 LCL524289:LCN524401 LMH524289:LMJ524401 LWD524289:LWF524401 MFZ524289:MGB524401 MPV524289:MPX524401 MZR524289:MZT524401 NJN524289:NJP524401 NTJ524289:NTL524401 ODF524289:ODH524401 ONB524289:OND524401 OWX524289:OWZ524401 PGT524289:PGV524401 PQP524289:PQR524401 QAL524289:QAN524401 QKH524289:QKJ524401 QUD524289:QUF524401 RDZ524289:REB524401 RNV524289:RNX524401 RXR524289:RXT524401 SHN524289:SHP524401 SRJ524289:SRL524401 TBF524289:TBH524401 TLB524289:TLD524401 TUX524289:TUZ524401 UET524289:UEV524401 UOP524289:UOR524401 UYL524289:UYN524401 VIH524289:VIJ524401 VSD524289:VSF524401 WBZ524289:WCB524401 WLV524289:WLX524401 WVR524289:WVT524401 J589825:L589937 JF589825:JH589937 TB589825:TD589937 ACX589825:ACZ589937 AMT589825:AMV589937 AWP589825:AWR589937 BGL589825:BGN589937 BQH589825:BQJ589937 CAD589825:CAF589937 CJZ589825:CKB589937 CTV589825:CTX589937 DDR589825:DDT589937 DNN589825:DNP589937 DXJ589825:DXL589937 EHF589825:EHH589937 ERB589825:ERD589937 FAX589825:FAZ589937 FKT589825:FKV589937 FUP589825:FUR589937 GEL589825:GEN589937 GOH589825:GOJ589937 GYD589825:GYF589937 HHZ589825:HIB589937 HRV589825:HRX589937 IBR589825:IBT589937 ILN589825:ILP589937 IVJ589825:IVL589937 JFF589825:JFH589937 JPB589825:JPD589937 JYX589825:JYZ589937 KIT589825:KIV589937 KSP589825:KSR589937 LCL589825:LCN589937 LMH589825:LMJ589937 LWD589825:LWF589937 MFZ589825:MGB589937 MPV589825:MPX589937 MZR589825:MZT589937 NJN589825:NJP589937 NTJ589825:NTL589937 ODF589825:ODH589937 ONB589825:OND589937 OWX589825:OWZ589937 PGT589825:PGV589937 PQP589825:PQR589937 QAL589825:QAN589937 QKH589825:QKJ589937 QUD589825:QUF589937 RDZ589825:REB589937 RNV589825:RNX589937 RXR589825:RXT589937 SHN589825:SHP589937 SRJ589825:SRL589937 TBF589825:TBH589937 TLB589825:TLD589937 TUX589825:TUZ589937 UET589825:UEV589937 UOP589825:UOR589937 UYL589825:UYN589937 VIH589825:VIJ589937 VSD589825:VSF589937 WBZ589825:WCB589937 WLV589825:WLX589937 WVR589825:WVT589937 J655361:L655473 JF655361:JH655473 TB655361:TD655473 ACX655361:ACZ655473 AMT655361:AMV655473 AWP655361:AWR655473 BGL655361:BGN655473 BQH655361:BQJ655473 CAD655361:CAF655473 CJZ655361:CKB655473 CTV655361:CTX655473 DDR655361:DDT655473 DNN655361:DNP655473 DXJ655361:DXL655473 EHF655361:EHH655473 ERB655361:ERD655473 FAX655361:FAZ655473 FKT655361:FKV655473 FUP655361:FUR655473 GEL655361:GEN655473 GOH655361:GOJ655473 GYD655361:GYF655473 HHZ655361:HIB655473 HRV655361:HRX655473 IBR655361:IBT655473 ILN655361:ILP655473 IVJ655361:IVL655473 JFF655361:JFH655473 JPB655361:JPD655473 JYX655361:JYZ655473 KIT655361:KIV655473 KSP655361:KSR655473 LCL655361:LCN655473 LMH655361:LMJ655473 LWD655361:LWF655473 MFZ655361:MGB655473 MPV655361:MPX655473 MZR655361:MZT655473 NJN655361:NJP655473 NTJ655361:NTL655473 ODF655361:ODH655473 ONB655361:OND655473 OWX655361:OWZ655473 PGT655361:PGV655473 PQP655361:PQR655473 QAL655361:QAN655473 QKH655361:QKJ655473 QUD655361:QUF655473 RDZ655361:REB655473 RNV655361:RNX655473 RXR655361:RXT655473 SHN655361:SHP655473 SRJ655361:SRL655473 TBF655361:TBH655473 TLB655361:TLD655473 TUX655361:TUZ655473 UET655361:UEV655473 UOP655361:UOR655473 UYL655361:UYN655473 VIH655361:VIJ655473 VSD655361:VSF655473 WBZ655361:WCB655473 WLV655361:WLX655473 WVR655361:WVT655473 J720897:L721009 JF720897:JH721009 TB720897:TD721009 ACX720897:ACZ721009 AMT720897:AMV721009 AWP720897:AWR721009 BGL720897:BGN721009 BQH720897:BQJ721009 CAD720897:CAF721009 CJZ720897:CKB721009 CTV720897:CTX721009 DDR720897:DDT721009 DNN720897:DNP721009 DXJ720897:DXL721009 EHF720897:EHH721009 ERB720897:ERD721009 FAX720897:FAZ721009 FKT720897:FKV721009 FUP720897:FUR721009 GEL720897:GEN721009 GOH720897:GOJ721009 GYD720897:GYF721009 HHZ720897:HIB721009 HRV720897:HRX721009 IBR720897:IBT721009 ILN720897:ILP721009 IVJ720897:IVL721009 JFF720897:JFH721009 JPB720897:JPD721009 JYX720897:JYZ721009 KIT720897:KIV721009 KSP720897:KSR721009 LCL720897:LCN721009 LMH720897:LMJ721009 LWD720897:LWF721009 MFZ720897:MGB721009 MPV720897:MPX721009 MZR720897:MZT721009 NJN720897:NJP721009 NTJ720897:NTL721009 ODF720897:ODH721009 ONB720897:OND721009 OWX720897:OWZ721009 PGT720897:PGV721009 PQP720897:PQR721009 QAL720897:QAN721009 QKH720897:QKJ721009 QUD720897:QUF721009 RDZ720897:REB721009 RNV720897:RNX721009 RXR720897:RXT721009 SHN720897:SHP721009 SRJ720897:SRL721009 TBF720897:TBH721009 TLB720897:TLD721009 TUX720897:TUZ721009 UET720897:UEV721009 UOP720897:UOR721009 UYL720897:UYN721009 VIH720897:VIJ721009 VSD720897:VSF721009 WBZ720897:WCB721009 WLV720897:WLX721009 WVR720897:WVT721009 J786433:L786545 JF786433:JH786545 TB786433:TD786545 ACX786433:ACZ786545 AMT786433:AMV786545 AWP786433:AWR786545 BGL786433:BGN786545 BQH786433:BQJ786545 CAD786433:CAF786545 CJZ786433:CKB786545 CTV786433:CTX786545 DDR786433:DDT786545 DNN786433:DNP786545 DXJ786433:DXL786545 EHF786433:EHH786545 ERB786433:ERD786545 FAX786433:FAZ786545 FKT786433:FKV786545 FUP786433:FUR786545 GEL786433:GEN786545 GOH786433:GOJ786545 GYD786433:GYF786545 HHZ786433:HIB786545 HRV786433:HRX786545 IBR786433:IBT786545 ILN786433:ILP786545 IVJ786433:IVL786545 JFF786433:JFH786545 JPB786433:JPD786545 JYX786433:JYZ786545 KIT786433:KIV786545 KSP786433:KSR786545 LCL786433:LCN786545 LMH786433:LMJ786545 LWD786433:LWF786545 MFZ786433:MGB786545 MPV786433:MPX786545 MZR786433:MZT786545 NJN786433:NJP786545 NTJ786433:NTL786545 ODF786433:ODH786545 ONB786433:OND786545 OWX786433:OWZ786545 PGT786433:PGV786545 PQP786433:PQR786545 QAL786433:QAN786545 QKH786433:QKJ786545 QUD786433:QUF786545 RDZ786433:REB786545 RNV786433:RNX786545 RXR786433:RXT786545 SHN786433:SHP786545 SRJ786433:SRL786545 TBF786433:TBH786545 TLB786433:TLD786545 TUX786433:TUZ786545 UET786433:UEV786545 UOP786433:UOR786545 UYL786433:UYN786545 VIH786433:VIJ786545 VSD786433:VSF786545 WBZ786433:WCB786545 WLV786433:WLX786545 WVR786433:WVT786545 J851969:L852081 JF851969:JH852081 TB851969:TD852081 ACX851969:ACZ852081 AMT851969:AMV852081 AWP851969:AWR852081 BGL851969:BGN852081 BQH851969:BQJ852081 CAD851969:CAF852081 CJZ851969:CKB852081 CTV851969:CTX852081 DDR851969:DDT852081 DNN851969:DNP852081 DXJ851969:DXL852081 EHF851969:EHH852081 ERB851969:ERD852081 FAX851969:FAZ852081 FKT851969:FKV852081 FUP851969:FUR852081 GEL851969:GEN852081 GOH851969:GOJ852081 GYD851969:GYF852081 HHZ851969:HIB852081 HRV851969:HRX852081 IBR851969:IBT852081 ILN851969:ILP852081 IVJ851969:IVL852081 JFF851969:JFH852081 JPB851969:JPD852081 JYX851969:JYZ852081 KIT851969:KIV852081 KSP851969:KSR852081 LCL851969:LCN852081 LMH851969:LMJ852081 LWD851969:LWF852081 MFZ851969:MGB852081 MPV851969:MPX852081 MZR851969:MZT852081 NJN851969:NJP852081 NTJ851969:NTL852081 ODF851969:ODH852081 ONB851969:OND852081 OWX851969:OWZ852081 PGT851969:PGV852081 PQP851969:PQR852081 QAL851969:QAN852081 QKH851969:QKJ852081 QUD851969:QUF852081 RDZ851969:REB852081 RNV851969:RNX852081 RXR851969:RXT852081 SHN851969:SHP852081 SRJ851969:SRL852081 TBF851969:TBH852081 TLB851969:TLD852081 TUX851969:TUZ852081 UET851969:UEV852081 UOP851969:UOR852081 UYL851969:UYN852081 VIH851969:VIJ852081 VSD851969:VSF852081 WBZ851969:WCB852081 WLV851969:WLX852081 WVR851969:WVT852081 J917505:L917617 JF917505:JH917617 TB917505:TD917617 ACX917505:ACZ917617 AMT917505:AMV917617 AWP917505:AWR917617 BGL917505:BGN917617 BQH917505:BQJ917617 CAD917505:CAF917617 CJZ917505:CKB917617 CTV917505:CTX917617 DDR917505:DDT917617 DNN917505:DNP917617 DXJ917505:DXL917617 EHF917505:EHH917617 ERB917505:ERD917617 FAX917505:FAZ917617 FKT917505:FKV917617 FUP917505:FUR917617 GEL917505:GEN917617 GOH917505:GOJ917617 GYD917505:GYF917617 HHZ917505:HIB917617 HRV917505:HRX917617 IBR917505:IBT917617 ILN917505:ILP917617 IVJ917505:IVL917617 JFF917505:JFH917617 JPB917505:JPD917617 JYX917505:JYZ917617 KIT917505:KIV917617 KSP917505:KSR917617 LCL917505:LCN917617 LMH917505:LMJ917617 LWD917505:LWF917617 MFZ917505:MGB917617 MPV917505:MPX917617 MZR917505:MZT917617 NJN917505:NJP917617 NTJ917505:NTL917617 ODF917505:ODH917617 ONB917505:OND917617 OWX917505:OWZ917617 PGT917505:PGV917617 PQP917505:PQR917617 QAL917505:QAN917617 QKH917505:QKJ917617 QUD917505:QUF917617 RDZ917505:REB917617 RNV917505:RNX917617 RXR917505:RXT917617 SHN917505:SHP917617 SRJ917505:SRL917617 TBF917505:TBH917617 TLB917505:TLD917617 TUX917505:TUZ917617 UET917505:UEV917617 UOP917505:UOR917617 UYL917505:UYN917617 VIH917505:VIJ917617 VSD917505:VSF917617 WBZ917505:WCB917617 WLV917505:WLX917617 WVR917505:WVT917617 J983041:L983153 JF983041:JH983153 TB983041:TD983153 ACX983041:ACZ983153 AMT983041:AMV983153 AWP983041:AWR983153 BGL983041:BGN983153 BQH983041:BQJ983153 CAD983041:CAF983153 CJZ983041:CKB983153 CTV983041:CTX983153 DDR983041:DDT983153 DNN983041:DNP983153 DXJ983041:DXL983153 EHF983041:EHH983153 ERB983041:ERD983153 FAX983041:FAZ983153 FKT983041:FKV983153 FUP983041:FUR983153 GEL983041:GEN983153 GOH983041:GOJ983153 GYD983041:GYF983153 HHZ983041:HIB983153 HRV983041:HRX983153 IBR983041:IBT983153 ILN983041:ILP983153 IVJ983041:IVL983153 JFF983041:JFH983153 JPB983041:JPD983153 JYX983041:JYZ983153 KIT983041:KIV983153 KSP983041:KSR983153 LCL983041:LCN983153 LMH983041:LMJ983153 LWD983041:LWF983153 MFZ983041:MGB983153 MPV983041:MPX983153 MZR983041:MZT983153 NJN983041:NJP983153 NTJ983041:NTL983153 ODF983041:ODH983153 ONB983041:OND983153 OWX983041:OWZ983153 PGT983041:PGV983153 PQP983041:PQR983153 QAL983041:QAN983153 QKH983041:QKJ983153 QUD983041:QUF983153 RDZ983041:REB983153 RNV983041:RNX983153 RXR983041:RXT983153 SHN983041:SHP983153 SRJ983041:SRL983153 TBF983041:TBH983153 TLB983041:TLD983153 TUX983041:TUZ983153 UET983041:UEV983153 UOP983041:UOR983153 UYL983041:UYN983153 VIH983041:VIJ983153 VSD983041:VSF983153 WBZ983041:WCB983153 WLV983041:WLX983153 WVR983041:WVT983153 QUC983161:QUD983177 IX1:IY45 ST1:SU45 ACP1:ACQ45 AML1:AMM45 AWH1:AWI45 BGD1:BGE45 BPZ1:BQA45 BZV1:BZW45 CJR1:CJS45 CTN1:CTO45 DDJ1:DDK45 DNF1:DNG45 DXB1:DXC45 EGX1:EGY45 EQT1:EQU45 FAP1:FAQ45 FKL1:FKM45 FUH1:FUI45 GED1:GEE45 GNZ1:GOA45 GXV1:GXW45 HHR1:HHS45 HRN1:HRO45 IBJ1:IBK45 ILF1:ILG45 IVB1:IVC45 JEX1:JEY45 JOT1:JOU45 JYP1:JYQ45 KIL1:KIM45 KSH1:KSI45 LCD1:LCE45 LLZ1:LMA45 LVV1:LVW45 MFR1:MFS45 MPN1:MPO45 MZJ1:MZK45 NJF1:NJG45 NTB1:NTC45 OCX1:OCY45 OMT1:OMU45 OWP1:OWQ45 PGL1:PGM45 PQH1:PQI45 QAD1:QAE45 QJZ1:QKA45 QTV1:QTW45 RDR1:RDS45 RNN1:RNO45 RXJ1:RXK45 SHF1:SHG45 SRB1:SRC45 TAX1:TAY45 TKT1:TKU45 TUP1:TUQ45 UEL1:UEM45 UOH1:UOI45 UYD1:UYE45 VHZ1:VIA45 VRV1:VRW45 WBR1:WBS45 WLN1:WLO45 WVJ1:WVK45 B65537:C65581 IX65537:IY65581 ST65537:SU65581 ACP65537:ACQ65581 AML65537:AMM65581 AWH65537:AWI65581 BGD65537:BGE65581 BPZ65537:BQA65581 BZV65537:BZW65581 CJR65537:CJS65581 CTN65537:CTO65581 DDJ65537:DDK65581 DNF65537:DNG65581 DXB65537:DXC65581 EGX65537:EGY65581 EQT65537:EQU65581 FAP65537:FAQ65581 FKL65537:FKM65581 FUH65537:FUI65581 GED65537:GEE65581 GNZ65537:GOA65581 GXV65537:GXW65581 HHR65537:HHS65581 HRN65537:HRO65581 IBJ65537:IBK65581 ILF65537:ILG65581 IVB65537:IVC65581 JEX65537:JEY65581 JOT65537:JOU65581 JYP65537:JYQ65581 KIL65537:KIM65581 KSH65537:KSI65581 LCD65537:LCE65581 LLZ65537:LMA65581 LVV65537:LVW65581 MFR65537:MFS65581 MPN65537:MPO65581 MZJ65537:MZK65581 NJF65537:NJG65581 NTB65537:NTC65581 OCX65537:OCY65581 OMT65537:OMU65581 OWP65537:OWQ65581 PGL65537:PGM65581 PQH65537:PQI65581 QAD65537:QAE65581 QJZ65537:QKA65581 QTV65537:QTW65581 RDR65537:RDS65581 RNN65537:RNO65581 RXJ65537:RXK65581 SHF65537:SHG65581 SRB65537:SRC65581 TAX65537:TAY65581 TKT65537:TKU65581 TUP65537:TUQ65581 UEL65537:UEM65581 UOH65537:UOI65581 UYD65537:UYE65581 VHZ65537:VIA65581 VRV65537:VRW65581 WBR65537:WBS65581 WLN65537:WLO65581 WVJ65537:WVK65581 B131073:C131117 IX131073:IY131117 ST131073:SU131117 ACP131073:ACQ131117 AML131073:AMM131117 AWH131073:AWI131117 BGD131073:BGE131117 BPZ131073:BQA131117 BZV131073:BZW131117 CJR131073:CJS131117 CTN131073:CTO131117 DDJ131073:DDK131117 DNF131073:DNG131117 DXB131073:DXC131117 EGX131073:EGY131117 EQT131073:EQU131117 FAP131073:FAQ131117 FKL131073:FKM131117 FUH131073:FUI131117 GED131073:GEE131117 GNZ131073:GOA131117 GXV131073:GXW131117 HHR131073:HHS131117 HRN131073:HRO131117 IBJ131073:IBK131117 ILF131073:ILG131117 IVB131073:IVC131117 JEX131073:JEY131117 JOT131073:JOU131117 JYP131073:JYQ131117 KIL131073:KIM131117 KSH131073:KSI131117 LCD131073:LCE131117 LLZ131073:LMA131117 LVV131073:LVW131117 MFR131073:MFS131117 MPN131073:MPO131117 MZJ131073:MZK131117 NJF131073:NJG131117 NTB131073:NTC131117 OCX131073:OCY131117 OMT131073:OMU131117 OWP131073:OWQ131117 PGL131073:PGM131117 PQH131073:PQI131117 QAD131073:QAE131117 QJZ131073:QKA131117 QTV131073:QTW131117 RDR131073:RDS131117 RNN131073:RNO131117 RXJ131073:RXK131117 SHF131073:SHG131117 SRB131073:SRC131117 TAX131073:TAY131117 TKT131073:TKU131117 TUP131073:TUQ131117 UEL131073:UEM131117 UOH131073:UOI131117 UYD131073:UYE131117 VHZ131073:VIA131117 VRV131073:VRW131117 WBR131073:WBS131117 WLN131073:WLO131117 WVJ131073:WVK131117 B196609:C196653 IX196609:IY196653 ST196609:SU196653 ACP196609:ACQ196653 AML196609:AMM196653 AWH196609:AWI196653 BGD196609:BGE196653 BPZ196609:BQA196653 BZV196609:BZW196653 CJR196609:CJS196653 CTN196609:CTO196653 DDJ196609:DDK196653 DNF196609:DNG196653 DXB196609:DXC196653 EGX196609:EGY196653 EQT196609:EQU196653 FAP196609:FAQ196653 FKL196609:FKM196653 FUH196609:FUI196653 GED196609:GEE196653 GNZ196609:GOA196653 GXV196609:GXW196653 HHR196609:HHS196653 HRN196609:HRO196653 IBJ196609:IBK196653 ILF196609:ILG196653 IVB196609:IVC196653 JEX196609:JEY196653 JOT196609:JOU196653 JYP196609:JYQ196653 KIL196609:KIM196653 KSH196609:KSI196653 LCD196609:LCE196653 LLZ196609:LMA196653 LVV196609:LVW196653 MFR196609:MFS196653 MPN196609:MPO196653 MZJ196609:MZK196653 NJF196609:NJG196653 NTB196609:NTC196653 OCX196609:OCY196653 OMT196609:OMU196653 OWP196609:OWQ196653 PGL196609:PGM196653 PQH196609:PQI196653 QAD196609:QAE196653 QJZ196609:QKA196653 QTV196609:QTW196653 RDR196609:RDS196653 RNN196609:RNO196653 RXJ196609:RXK196653 SHF196609:SHG196653 SRB196609:SRC196653 TAX196609:TAY196653 TKT196609:TKU196653 TUP196609:TUQ196653 UEL196609:UEM196653 UOH196609:UOI196653 UYD196609:UYE196653 VHZ196609:VIA196653 VRV196609:VRW196653 WBR196609:WBS196653 WLN196609:WLO196653 WVJ196609:WVK196653 B262145:C262189 IX262145:IY262189 ST262145:SU262189 ACP262145:ACQ262189 AML262145:AMM262189 AWH262145:AWI262189 BGD262145:BGE262189 BPZ262145:BQA262189 BZV262145:BZW262189 CJR262145:CJS262189 CTN262145:CTO262189 DDJ262145:DDK262189 DNF262145:DNG262189 DXB262145:DXC262189 EGX262145:EGY262189 EQT262145:EQU262189 FAP262145:FAQ262189 FKL262145:FKM262189 FUH262145:FUI262189 GED262145:GEE262189 GNZ262145:GOA262189 GXV262145:GXW262189 HHR262145:HHS262189 HRN262145:HRO262189 IBJ262145:IBK262189 ILF262145:ILG262189 IVB262145:IVC262189 JEX262145:JEY262189 JOT262145:JOU262189 JYP262145:JYQ262189 KIL262145:KIM262189 KSH262145:KSI262189 LCD262145:LCE262189 LLZ262145:LMA262189 LVV262145:LVW262189 MFR262145:MFS262189 MPN262145:MPO262189 MZJ262145:MZK262189 NJF262145:NJG262189 NTB262145:NTC262189 OCX262145:OCY262189 OMT262145:OMU262189 OWP262145:OWQ262189 PGL262145:PGM262189 PQH262145:PQI262189 QAD262145:QAE262189 QJZ262145:QKA262189 QTV262145:QTW262189 RDR262145:RDS262189 RNN262145:RNO262189 RXJ262145:RXK262189 SHF262145:SHG262189 SRB262145:SRC262189 TAX262145:TAY262189 TKT262145:TKU262189 TUP262145:TUQ262189 UEL262145:UEM262189 UOH262145:UOI262189 UYD262145:UYE262189 VHZ262145:VIA262189 VRV262145:VRW262189 WBR262145:WBS262189 WLN262145:WLO262189 WVJ262145:WVK262189 B327681:C327725 IX327681:IY327725 ST327681:SU327725 ACP327681:ACQ327725 AML327681:AMM327725 AWH327681:AWI327725 BGD327681:BGE327725 BPZ327681:BQA327725 BZV327681:BZW327725 CJR327681:CJS327725 CTN327681:CTO327725 DDJ327681:DDK327725 DNF327681:DNG327725 DXB327681:DXC327725 EGX327681:EGY327725 EQT327681:EQU327725 FAP327681:FAQ327725 FKL327681:FKM327725 FUH327681:FUI327725 GED327681:GEE327725 GNZ327681:GOA327725 GXV327681:GXW327725 HHR327681:HHS327725 HRN327681:HRO327725 IBJ327681:IBK327725 ILF327681:ILG327725 IVB327681:IVC327725 JEX327681:JEY327725 JOT327681:JOU327725 JYP327681:JYQ327725 KIL327681:KIM327725 KSH327681:KSI327725 LCD327681:LCE327725 LLZ327681:LMA327725 LVV327681:LVW327725 MFR327681:MFS327725 MPN327681:MPO327725 MZJ327681:MZK327725 NJF327681:NJG327725 NTB327681:NTC327725 OCX327681:OCY327725 OMT327681:OMU327725 OWP327681:OWQ327725 PGL327681:PGM327725 PQH327681:PQI327725 QAD327681:QAE327725 QJZ327681:QKA327725 QTV327681:QTW327725 RDR327681:RDS327725 RNN327681:RNO327725 RXJ327681:RXK327725 SHF327681:SHG327725 SRB327681:SRC327725 TAX327681:TAY327725 TKT327681:TKU327725 TUP327681:TUQ327725 UEL327681:UEM327725 UOH327681:UOI327725 UYD327681:UYE327725 VHZ327681:VIA327725 VRV327681:VRW327725 WBR327681:WBS327725 WLN327681:WLO327725 WVJ327681:WVK327725 B393217:C393261 IX393217:IY393261 ST393217:SU393261 ACP393217:ACQ393261 AML393217:AMM393261 AWH393217:AWI393261 BGD393217:BGE393261 BPZ393217:BQA393261 BZV393217:BZW393261 CJR393217:CJS393261 CTN393217:CTO393261 DDJ393217:DDK393261 DNF393217:DNG393261 DXB393217:DXC393261 EGX393217:EGY393261 EQT393217:EQU393261 FAP393217:FAQ393261 FKL393217:FKM393261 FUH393217:FUI393261 GED393217:GEE393261 GNZ393217:GOA393261 GXV393217:GXW393261 HHR393217:HHS393261 HRN393217:HRO393261 IBJ393217:IBK393261 ILF393217:ILG393261 IVB393217:IVC393261 JEX393217:JEY393261 JOT393217:JOU393261 JYP393217:JYQ393261 KIL393217:KIM393261 KSH393217:KSI393261 LCD393217:LCE393261 LLZ393217:LMA393261 LVV393217:LVW393261 MFR393217:MFS393261 MPN393217:MPO393261 MZJ393217:MZK393261 NJF393217:NJG393261 NTB393217:NTC393261 OCX393217:OCY393261 OMT393217:OMU393261 OWP393217:OWQ393261 PGL393217:PGM393261 PQH393217:PQI393261 QAD393217:QAE393261 QJZ393217:QKA393261 QTV393217:QTW393261 RDR393217:RDS393261 RNN393217:RNO393261 RXJ393217:RXK393261 SHF393217:SHG393261 SRB393217:SRC393261 TAX393217:TAY393261 TKT393217:TKU393261 TUP393217:TUQ393261 UEL393217:UEM393261 UOH393217:UOI393261 UYD393217:UYE393261 VHZ393217:VIA393261 VRV393217:VRW393261 WBR393217:WBS393261 WLN393217:WLO393261 WVJ393217:WVK393261 B458753:C458797 IX458753:IY458797 ST458753:SU458797 ACP458753:ACQ458797 AML458753:AMM458797 AWH458753:AWI458797 BGD458753:BGE458797 BPZ458753:BQA458797 BZV458753:BZW458797 CJR458753:CJS458797 CTN458753:CTO458797 DDJ458753:DDK458797 DNF458753:DNG458797 DXB458753:DXC458797 EGX458753:EGY458797 EQT458753:EQU458797 FAP458753:FAQ458797 FKL458753:FKM458797 FUH458753:FUI458797 GED458753:GEE458797 GNZ458753:GOA458797 GXV458753:GXW458797 HHR458753:HHS458797 HRN458753:HRO458797 IBJ458753:IBK458797 ILF458753:ILG458797 IVB458753:IVC458797 JEX458753:JEY458797 JOT458753:JOU458797 JYP458753:JYQ458797 KIL458753:KIM458797 KSH458753:KSI458797 LCD458753:LCE458797 LLZ458753:LMA458797 LVV458753:LVW458797 MFR458753:MFS458797 MPN458753:MPO458797 MZJ458753:MZK458797 NJF458753:NJG458797 NTB458753:NTC458797 OCX458753:OCY458797 OMT458753:OMU458797 OWP458753:OWQ458797 PGL458753:PGM458797 PQH458753:PQI458797 QAD458753:QAE458797 QJZ458753:QKA458797 QTV458753:QTW458797 RDR458753:RDS458797 RNN458753:RNO458797 RXJ458753:RXK458797 SHF458753:SHG458797 SRB458753:SRC458797 TAX458753:TAY458797 TKT458753:TKU458797 TUP458753:TUQ458797 UEL458753:UEM458797 UOH458753:UOI458797 UYD458753:UYE458797 VHZ458753:VIA458797 VRV458753:VRW458797 WBR458753:WBS458797 WLN458753:WLO458797 WVJ458753:WVK458797 B524289:C524333 IX524289:IY524333 ST524289:SU524333 ACP524289:ACQ524333 AML524289:AMM524333 AWH524289:AWI524333 BGD524289:BGE524333 BPZ524289:BQA524333 BZV524289:BZW524333 CJR524289:CJS524333 CTN524289:CTO524333 DDJ524289:DDK524333 DNF524289:DNG524333 DXB524289:DXC524333 EGX524289:EGY524333 EQT524289:EQU524333 FAP524289:FAQ524333 FKL524289:FKM524333 FUH524289:FUI524333 GED524289:GEE524333 GNZ524289:GOA524333 GXV524289:GXW524333 HHR524289:HHS524333 HRN524289:HRO524333 IBJ524289:IBK524333 ILF524289:ILG524333 IVB524289:IVC524333 JEX524289:JEY524333 JOT524289:JOU524333 JYP524289:JYQ524333 KIL524289:KIM524333 KSH524289:KSI524333 LCD524289:LCE524333 LLZ524289:LMA524333 LVV524289:LVW524333 MFR524289:MFS524333 MPN524289:MPO524333 MZJ524289:MZK524333 NJF524289:NJG524333 NTB524289:NTC524333 OCX524289:OCY524333 OMT524289:OMU524333 OWP524289:OWQ524333 PGL524289:PGM524333 PQH524289:PQI524333 QAD524289:QAE524333 QJZ524289:QKA524333 QTV524289:QTW524333 RDR524289:RDS524333 RNN524289:RNO524333 RXJ524289:RXK524333 SHF524289:SHG524333 SRB524289:SRC524333 TAX524289:TAY524333 TKT524289:TKU524333 TUP524289:TUQ524333 UEL524289:UEM524333 UOH524289:UOI524333 UYD524289:UYE524333 VHZ524289:VIA524333 VRV524289:VRW524333 WBR524289:WBS524333 WLN524289:WLO524333 WVJ524289:WVK524333 B589825:C589869 IX589825:IY589869 ST589825:SU589869 ACP589825:ACQ589869 AML589825:AMM589869 AWH589825:AWI589869 BGD589825:BGE589869 BPZ589825:BQA589869 BZV589825:BZW589869 CJR589825:CJS589869 CTN589825:CTO589869 DDJ589825:DDK589869 DNF589825:DNG589869 DXB589825:DXC589869 EGX589825:EGY589869 EQT589825:EQU589869 FAP589825:FAQ589869 FKL589825:FKM589869 FUH589825:FUI589869 GED589825:GEE589869 GNZ589825:GOA589869 GXV589825:GXW589869 HHR589825:HHS589869 HRN589825:HRO589869 IBJ589825:IBK589869 ILF589825:ILG589869 IVB589825:IVC589869 JEX589825:JEY589869 JOT589825:JOU589869 JYP589825:JYQ589869 KIL589825:KIM589869 KSH589825:KSI589869 LCD589825:LCE589869 LLZ589825:LMA589869 LVV589825:LVW589869 MFR589825:MFS589869 MPN589825:MPO589869 MZJ589825:MZK589869 NJF589825:NJG589869 NTB589825:NTC589869 OCX589825:OCY589869 OMT589825:OMU589869 OWP589825:OWQ589869 PGL589825:PGM589869 PQH589825:PQI589869 QAD589825:QAE589869 QJZ589825:QKA589869 QTV589825:QTW589869 RDR589825:RDS589869 RNN589825:RNO589869 RXJ589825:RXK589869 SHF589825:SHG589869 SRB589825:SRC589869 TAX589825:TAY589869 TKT589825:TKU589869 TUP589825:TUQ589869 UEL589825:UEM589869 UOH589825:UOI589869 UYD589825:UYE589869 VHZ589825:VIA589869 VRV589825:VRW589869 WBR589825:WBS589869 WLN589825:WLO589869 WVJ589825:WVK589869 B655361:C655405 IX655361:IY655405 ST655361:SU655405 ACP655361:ACQ655405 AML655361:AMM655405 AWH655361:AWI655405 BGD655361:BGE655405 BPZ655361:BQA655405 BZV655361:BZW655405 CJR655361:CJS655405 CTN655361:CTO655405 DDJ655361:DDK655405 DNF655361:DNG655405 DXB655361:DXC655405 EGX655361:EGY655405 EQT655361:EQU655405 FAP655361:FAQ655405 FKL655361:FKM655405 FUH655361:FUI655405 GED655361:GEE655405 GNZ655361:GOA655405 GXV655361:GXW655405 HHR655361:HHS655405 HRN655361:HRO655405 IBJ655361:IBK655405 ILF655361:ILG655405 IVB655361:IVC655405 JEX655361:JEY655405 JOT655361:JOU655405 JYP655361:JYQ655405 KIL655361:KIM655405 KSH655361:KSI655405 LCD655361:LCE655405 LLZ655361:LMA655405 LVV655361:LVW655405 MFR655361:MFS655405 MPN655361:MPO655405 MZJ655361:MZK655405 NJF655361:NJG655405 NTB655361:NTC655405 OCX655361:OCY655405 OMT655361:OMU655405 OWP655361:OWQ655405 PGL655361:PGM655405 PQH655361:PQI655405 QAD655361:QAE655405 QJZ655361:QKA655405 QTV655361:QTW655405 RDR655361:RDS655405 RNN655361:RNO655405 RXJ655361:RXK655405 SHF655361:SHG655405 SRB655361:SRC655405 TAX655361:TAY655405 TKT655361:TKU655405 TUP655361:TUQ655405 UEL655361:UEM655405 UOH655361:UOI655405 UYD655361:UYE655405 VHZ655361:VIA655405 VRV655361:VRW655405 WBR655361:WBS655405 WLN655361:WLO655405 WVJ655361:WVK655405 B720897:C720941 IX720897:IY720941 ST720897:SU720941 ACP720897:ACQ720941 AML720897:AMM720941 AWH720897:AWI720941 BGD720897:BGE720941 BPZ720897:BQA720941 BZV720897:BZW720941 CJR720897:CJS720941 CTN720897:CTO720941 DDJ720897:DDK720941 DNF720897:DNG720941 DXB720897:DXC720941 EGX720897:EGY720941 EQT720897:EQU720941 FAP720897:FAQ720941 FKL720897:FKM720941 FUH720897:FUI720941 GED720897:GEE720941 GNZ720897:GOA720941 GXV720897:GXW720941 HHR720897:HHS720941 HRN720897:HRO720941 IBJ720897:IBK720941 ILF720897:ILG720941 IVB720897:IVC720941 JEX720897:JEY720941 JOT720897:JOU720941 JYP720897:JYQ720941 KIL720897:KIM720941 KSH720897:KSI720941 LCD720897:LCE720941 LLZ720897:LMA720941 LVV720897:LVW720941 MFR720897:MFS720941 MPN720897:MPO720941 MZJ720897:MZK720941 NJF720897:NJG720941 NTB720897:NTC720941 OCX720897:OCY720941 OMT720897:OMU720941 OWP720897:OWQ720941 PGL720897:PGM720941 PQH720897:PQI720941 QAD720897:QAE720941 QJZ720897:QKA720941 QTV720897:QTW720941 RDR720897:RDS720941 RNN720897:RNO720941 RXJ720897:RXK720941 SHF720897:SHG720941 SRB720897:SRC720941 TAX720897:TAY720941 TKT720897:TKU720941 TUP720897:TUQ720941 UEL720897:UEM720941 UOH720897:UOI720941 UYD720897:UYE720941 VHZ720897:VIA720941 VRV720897:VRW720941 WBR720897:WBS720941 WLN720897:WLO720941 WVJ720897:WVK720941 B786433:C786477 IX786433:IY786477 ST786433:SU786477 ACP786433:ACQ786477 AML786433:AMM786477 AWH786433:AWI786477 BGD786433:BGE786477 BPZ786433:BQA786477 BZV786433:BZW786477 CJR786433:CJS786477 CTN786433:CTO786477 DDJ786433:DDK786477 DNF786433:DNG786477 DXB786433:DXC786477 EGX786433:EGY786477 EQT786433:EQU786477 FAP786433:FAQ786477 FKL786433:FKM786477 FUH786433:FUI786477 GED786433:GEE786477 GNZ786433:GOA786477 GXV786433:GXW786477 HHR786433:HHS786477 HRN786433:HRO786477 IBJ786433:IBK786477 ILF786433:ILG786477 IVB786433:IVC786477 JEX786433:JEY786477 JOT786433:JOU786477 JYP786433:JYQ786477 KIL786433:KIM786477 KSH786433:KSI786477 LCD786433:LCE786477 LLZ786433:LMA786477 LVV786433:LVW786477 MFR786433:MFS786477 MPN786433:MPO786477 MZJ786433:MZK786477 NJF786433:NJG786477 NTB786433:NTC786477 OCX786433:OCY786477 OMT786433:OMU786477 OWP786433:OWQ786477 PGL786433:PGM786477 PQH786433:PQI786477 QAD786433:QAE786477 QJZ786433:QKA786477 QTV786433:QTW786477 RDR786433:RDS786477 RNN786433:RNO786477 RXJ786433:RXK786477 SHF786433:SHG786477 SRB786433:SRC786477 TAX786433:TAY786477 TKT786433:TKU786477 TUP786433:TUQ786477 UEL786433:UEM786477 UOH786433:UOI786477 UYD786433:UYE786477 VHZ786433:VIA786477 VRV786433:VRW786477 WBR786433:WBS786477 WLN786433:WLO786477 WVJ786433:WVK786477 B851969:C852013 IX851969:IY852013 ST851969:SU852013 ACP851969:ACQ852013 AML851969:AMM852013 AWH851969:AWI852013 BGD851969:BGE852013 BPZ851969:BQA852013 BZV851969:BZW852013 CJR851969:CJS852013 CTN851969:CTO852013 DDJ851969:DDK852013 DNF851969:DNG852013 DXB851969:DXC852013 EGX851969:EGY852013 EQT851969:EQU852013 FAP851969:FAQ852013 FKL851969:FKM852013 FUH851969:FUI852013 GED851969:GEE852013 GNZ851969:GOA852013 GXV851969:GXW852013 HHR851969:HHS852013 HRN851969:HRO852013 IBJ851969:IBK852013 ILF851969:ILG852013 IVB851969:IVC852013 JEX851969:JEY852013 JOT851969:JOU852013 JYP851969:JYQ852013 KIL851969:KIM852013 KSH851969:KSI852013 LCD851969:LCE852013 LLZ851969:LMA852013 LVV851969:LVW852013 MFR851969:MFS852013 MPN851969:MPO852013 MZJ851969:MZK852013 NJF851969:NJG852013 NTB851969:NTC852013 OCX851969:OCY852013 OMT851969:OMU852013 OWP851969:OWQ852013 PGL851969:PGM852013 PQH851969:PQI852013 QAD851969:QAE852013 QJZ851969:QKA852013 QTV851969:QTW852013 RDR851969:RDS852013 RNN851969:RNO852013 RXJ851969:RXK852013 SHF851969:SHG852013 SRB851969:SRC852013 TAX851969:TAY852013 TKT851969:TKU852013 TUP851969:TUQ852013 UEL851969:UEM852013 UOH851969:UOI852013 UYD851969:UYE852013 VHZ851969:VIA852013 VRV851969:VRW852013 WBR851969:WBS852013 WLN851969:WLO852013 WVJ851969:WVK852013 B917505:C917549 IX917505:IY917549 ST917505:SU917549 ACP917505:ACQ917549 AML917505:AMM917549 AWH917505:AWI917549 BGD917505:BGE917549 BPZ917505:BQA917549 BZV917505:BZW917549 CJR917505:CJS917549 CTN917505:CTO917549 DDJ917505:DDK917549 DNF917505:DNG917549 DXB917505:DXC917549 EGX917505:EGY917549 EQT917505:EQU917549 FAP917505:FAQ917549 FKL917505:FKM917549 FUH917505:FUI917549 GED917505:GEE917549 GNZ917505:GOA917549 GXV917505:GXW917549 HHR917505:HHS917549 HRN917505:HRO917549 IBJ917505:IBK917549 ILF917505:ILG917549 IVB917505:IVC917549 JEX917505:JEY917549 JOT917505:JOU917549 JYP917505:JYQ917549 KIL917505:KIM917549 KSH917505:KSI917549 LCD917505:LCE917549 LLZ917505:LMA917549 LVV917505:LVW917549 MFR917505:MFS917549 MPN917505:MPO917549 MZJ917505:MZK917549 NJF917505:NJG917549 NTB917505:NTC917549 OCX917505:OCY917549 OMT917505:OMU917549 OWP917505:OWQ917549 PGL917505:PGM917549 PQH917505:PQI917549 QAD917505:QAE917549 QJZ917505:QKA917549 QTV917505:QTW917549 RDR917505:RDS917549 RNN917505:RNO917549 RXJ917505:RXK917549 SHF917505:SHG917549 SRB917505:SRC917549 TAX917505:TAY917549 TKT917505:TKU917549 TUP917505:TUQ917549 UEL917505:UEM917549 UOH917505:UOI917549 UYD917505:UYE917549 VHZ917505:VIA917549 VRV917505:VRW917549 WBR917505:WBS917549 WLN917505:WLO917549 WVJ917505:WVK917549 B983041:C983085 IX983041:IY983085 ST983041:SU983085 ACP983041:ACQ983085 AML983041:AMM983085 AWH983041:AWI983085 BGD983041:BGE983085 BPZ983041:BQA983085 BZV983041:BZW983085 CJR983041:CJS983085 CTN983041:CTO983085 DDJ983041:DDK983085 DNF983041:DNG983085 DXB983041:DXC983085 EGX983041:EGY983085 EQT983041:EQU983085 FAP983041:FAQ983085 FKL983041:FKM983085 FUH983041:FUI983085 GED983041:GEE983085 GNZ983041:GOA983085 GXV983041:GXW983085 HHR983041:HHS983085 HRN983041:HRO983085 IBJ983041:IBK983085 ILF983041:ILG983085 IVB983041:IVC983085 JEX983041:JEY983085 JOT983041:JOU983085 JYP983041:JYQ983085 KIL983041:KIM983085 KSH983041:KSI983085 LCD983041:LCE983085 LLZ983041:LMA983085 LVV983041:LVW983085 MFR983041:MFS983085 MPN983041:MPO983085 MZJ983041:MZK983085 NJF983041:NJG983085 NTB983041:NTC983085 OCX983041:OCY983085 OMT983041:OMU983085 OWP983041:OWQ983085 PGL983041:PGM983085 PQH983041:PQI983085 QAD983041:QAE983085 QJZ983041:QKA983085 QTV983041:QTW983085 RDR983041:RDS983085 RNN983041:RNO983085 RXJ983041:RXK983085 SHF983041:SHG983085 SRB983041:SRC983085 TAX983041:TAY983085 TKT983041:TKU983085 TUP983041:TUQ983085 UEL983041:UEM983085 UOH983041:UOI983085 UYD983041:UYE983085 VHZ983041:VIA983085 VRV983041:VRW983085 WBR983041:WBS983085 WLN983041:WLO983085 WVJ983041:WVK983085 JX115:KT118 TT115:UP118 ADP115:AEL118 ANL115:AOH118 AXH115:AYD118 BHD115:BHZ118 BQZ115:BRV118 CAV115:CBR118 CKR115:CLN118 CUN115:CVJ118 DEJ115:DFF118 DOF115:DPB118 DYB115:DYX118 EHX115:EIT118 ERT115:ESP118 FBP115:FCL118 FLL115:FMH118 FVH115:FWD118 GFD115:GFZ118 GOZ115:GPV118 GYV115:GZR118 HIR115:HJN118 HSN115:HTJ118 ICJ115:IDF118 IMF115:INB118 IWB115:IWX118 JFX115:JGT118 JPT115:JQP118 JZP115:KAL118 KJL115:KKH118 KTH115:KUD118 LDD115:LDZ118 LMZ115:LNV118 LWV115:LXR118 MGR115:MHN118 MQN115:MRJ118 NAJ115:NBF118 NKF115:NLB118 NUB115:NUX118 ODX115:OET118 ONT115:OOP118 OXP115:OYL118 PHL115:PIH118 PRH115:PSD118 QBD115:QBZ118 QKZ115:QLV118 QUV115:QVR118 RER115:RFN118 RON115:RPJ118 RYJ115:RZF118 SIF115:SJB118 SSB115:SSX118 TBX115:TCT118 TLT115:TMP118 TVP115:TWL118 UFL115:UGH118 UPH115:UQD118 UZD115:UZZ118 VIZ115:VJV118 VSV115:VTR118 WCR115:WDN118 WMN115:WNJ118 WWJ115:WXF118 AB65651:AX65654 JX65651:KT65654 TT65651:UP65654 ADP65651:AEL65654 ANL65651:AOH65654 AXH65651:AYD65654 BHD65651:BHZ65654 BQZ65651:BRV65654 CAV65651:CBR65654 CKR65651:CLN65654 CUN65651:CVJ65654 DEJ65651:DFF65654 DOF65651:DPB65654 DYB65651:DYX65654 EHX65651:EIT65654 ERT65651:ESP65654 FBP65651:FCL65654 FLL65651:FMH65654 FVH65651:FWD65654 GFD65651:GFZ65654 GOZ65651:GPV65654 GYV65651:GZR65654 HIR65651:HJN65654 HSN65651:HTJ65654 ICJ65651:IDF65654 IMF65651:INB65654 IWB65651:IWX65654 JFX65651:JGT65654 JPT65651:JQP65654 JZP65651:KAL65654 KJL65651:KKH65654 KTH65651:KUD65654 LDD65651:LDZ65654 LMZ65651:LNV65654 LWV65651:LXR65654 MGR65651:MHN65654 MQN65651:MRJ65654 NAJ65651:NBF65654 NKF65651:NLB65654 NUB65651:NUX65654 ODX65651:OET65654 ONT65651:OOP65654 OXP65651:OYL65654 PHL65651:PIH65654 PRH65651:PSD65654 QBD65651:QBZ65654 QKZ65651:QLV65654 QUV65651:QVR65654 RER65651:RFN65654 RON65651:RPJ65654 RYJ65651:RZF65654 SIF65651:SJB65654 SSB65651:SSX65654 TBX65651:TCT65654 TLT65651:TMP65654 TVP65651:TWL65654 UFL65651:UGH65654 UPH65651:UQD65654 UZD65651:UZZ65654 VIZ65651:VJV65654 VSV65651:VTR65654 WCR65651:WDN65654 WMN65651:WNJ65654 WWJ65651:WXF65654 AB131187:AX131190 JX131187:KT131190 TT131187:UP131190 ADP131187:AEL131190 ANL131187:AOH131190 AXH131187:AYD131190 BHD131187:BHZ131190 BQZ131187:BRV131190 CAV131187:CBR131190 CKR131187:CLN131190 CUN131187:CVJ131190 DEJ131187:DFF131190 DOF131187:DPB131190 DYB131187:DYX131190 EHX131187:EIT131190 ERT131187:ESP131190 FBP131187:FCL131190 FLL131187:FMH131190 FVH131187:FWD131190 GFD131187:GFZ131190 GOZ131187:GPV131190 GYV131187:GZR131190 HIR131187:HJN131190 HSN131187:HTJ131190 ICJ131187:IDF131190 IMF131187:INB131190 IWB131187:IWX131190 JFX131187:JGT131190 JPT131187:JQP131190 JZP131187:KAL131190 KJL131187:KKH131190 KTH131187:KUD131190 LDD131187:LDZ131190 LMZ131187:LNV131190 LWV131187:LXR131190 MGR131187:MHN131190 MQN131187:MRJ131190 NAJ131187:NBF131190 NKF131187:NLB131190 NUB131187:NUX131190 ODX131187:OET131190 ONT131187:OOP131190 OXP131187:OYL131190 PHL131187:PIH131190 PRH131187:PSD131190 QBD131187:QBZ131190 QKZ131187:QLV131190 QUV131187:QVR131190 RER131187:RFN131190 RON131187:RPJ131190 RYJ131187:RZF131190 SIF131187:SJB131190 SSB131187:SSX131190 TBX131187:TCT131190 TLT131187:TMP131190 TVP131187:TWL131190 UFL131187:UGH131190 UPH131187:UQD131190 UZD131187:UZZ131190 VIZ131187:VJV131190 VSV131187:VTR131190 WCR131187:WDN131190 WMN131187:WNJ131190 WWJ131187:WXF131190 AB196723:AX196726 JX196723:KT196726 TT196723:UP196726 ADP196723:AEL196726 ANL196723:AOH196726 AXH196723:AYD196726 BHD196723:BHZ196726 BQZ196723:BRV196726 CAV196723:CBR196726 CKR196723:CLN196726 CUN196723:CVJ196726 DEJ196723:DFF196726 DOF196723:DPB196726 DYB196723:DYX196726 EHX196723:EIT196726 ERT196723:ESP196726 FBP196723:FCL196726 FLL196723:FMH196726 FVH196723:FWD196726 GFD196723:GFZ196726 GOZ196723:GPV196726 GYV196723:GZR196726 HIR196723:HJN196726 HSN196723:HTJ196726 ICJ196723:IDF196726 IMF196723:INB196726 IWB196723:IWX196726 JFX196723:JGT196726 JPT196723:JQP196726 JZP196723:KAL196726 KJL196723:KKH196726 KTH196723:KUD196726 LDD196723:LDZ196726 LMZ196723:LNV196726 LWV196723:LXR196726 MGR196723:MHN196726 MQN196723:MRJ196726 NAJ196723:NBF196726 NKF196723:NLB196726 NUB196723:NUX196726 ODX196723:OET196726 ONT196723:OOP196726 OXP196723:OYL196726 PHL196723:PIH196726 PRH196723:PSD196726 QBD196723:QBZ196726 QKZ196723:QLV196726 QUV196723:QVR196726 RER196723:RFN196726 RON196723:RPJ196726 RYJ196723:RZF196726 SIF196723:SJB196726 SSB196723:SSX196726 TBX196723:TCT196726 TLT196723:TMP196726 TVP196723:TWL196726 UFL196723:UGH196726 UPH196723:UQD196726 UZD196723:UZZ196726 VIZ196723:VJV196726 VSV196723:VTR196726 WCR196723:WDN196726 WMN196723:WNJ196726 WWJ196723:WXF196726 AB262259:AX262262 JX262259:KT262262 TT262259:UP262262 ADP262259:AEL262262 ANL262259:AOH262262 AXH262259:AYD262262 BHD262259:BHZ262262 BQZ262259:BRV262262 CAV262259:CBR262262 CKR262259:CLN262262 CUN262259:CVJ262262 DEJ262259:DFF262262 DOF262259:DPB262262 DYB262259:DYX262262 EHX262259:EIT262262 ERT262259:ESP262262 FBP262259:FCL262262 FLL262259:FMH262262 FVH262259:FWD262262 GFD262259:GFZ262262 GOZ262259:GPV262262 GYV262259:GZR262262 HIR262259:HJN262262 HSN262259:HTJ262262 ICJ262259:IDF262262 IMF262259:INB262262 IWB262259:IWX262262 JFX262259:JGT262262 JPT262259:JQP262262 JZP262259:KAL262262 KJL262259:KKH262262 KTH262259:KUD262262 LDD262259:LDZ262262 LMZ262259:LNV262262 LWV262259:LXR262262 MGR262259:MHN262262 MQN262259:MRJ262262 NAJ262259:NBF262262 NKF262259:NLB262262 NUB262259:NUX262262 ODX262259:OET262262 ONT262259:OOP262262 OXP262259:OYL262262 PHL262259:PIH262262 PRH262259:PSD262262 QBD262259:QBZ262262 QKZ262259:QLV262262 QUV262259:QVR262262 RER262259:RFN262262 RON262259:RPJ262262 RYJ262259:RZF262262 SIF262259:SJB262262 SSB262259:SSX262262 TBX262259:TCT262262 TLT262259:TMP262262 TVP262259:TWL262262 UFL262259:UGH262262 UPH262259:UQD262262 UZD262259:UZZ262262 VIZ262259:VJV262262 VSV262259:VTR262262 WCR262259:WDN262262 WMN262259:WNJ262262 WWJ262259:WXF262262 AB327795:AX327798 JX327795:KT327798 TT327795:UP327798 ADP327795:AEL327798 ANL327795:AOH327798 AXH327795:AYD327798 BHD327795:BHZ327798 BQZ327795:BRV327798 CAV327795:CBR327798 CKR327795:CLN327798 CUN327795:CVJ327798 DEJ327795:DFF327798 DOF327795:DPB327798 DYB327795:DYX327798 EHX327795:EIT327798 ERT327795:ESP327798 FBP327795:FCL327798 FLL327795:FMH327798 FVH327795:FWD327798 GFD327795:GFZ327798 GOZ327795:GPV327798 GYV327795:GZR327798 HIR327795:HJN327798 HSN327795:HTJ327798 ICJ327795:IDF327798 IMF327795:INB327798 IWB327795:IWX327798 JFX327795:JGT327798 JPT327795:JQP327798 JZP327795:KAL327798 KJL327795:KKH327798 KTH327795:KUD327798 LDD327795:LDZ327798 LMZ327795:LNV327798 LWV327795:LXR327798 MGR327795:MHN327798 MQN327795:MRJ327798 NAJ327795:NBF327798 NKF327795:NLB327798 NUB327795:NUX327798 ODX327795:OET327798 ONT327795:OOP327798 OXP327795:OYL327798 PHL327795:PIH327798 PRH327795:PSD327798 QBD327795:QBZ327798 QKZ327795:QLV327798 QUV327795:QVR327798 RER327795:RFN327798 RON327795:RPJ327798 RYJ327795:RZF327798 SIF327795:SJB327798 SSB327795:SSX327798 TBX327795:TCT327798 TLT327795:TMP327798 TVP327795:TWL327798 UFL327795:UGH327798 UPH327795:UQD327798 UZD327795:UZZ327798 VIZ327795:VJV327798 VSV327795:VTR327798 WCR327795:WDN327798 WMN327795:WNJ327798 WWJ327795:WXF327798 AB393331:AX393334 JX393331:KT393334 TT393331:UP393334 ADP393331:AEL393334 ANL393331:AOH393334 AXH393331:AYD393334 BHD393331:BHZ393334 BQZ393331:BRV393334 CAV393331:CBR393334 CKR393331:CLN393334 CUN393331:CVJ393334 DEJ393331:DFF393334 DOF393331:DPB393334 DYB393331:DYX393334 EHX393331:EIT393334 ERT393331:ESP393334 FBP393331:FCL393334 FLL393331:FMH393334 FVH393331:FWD393334 GFD393331:GFZ393334 GOZ393331:GPV393334 GYV393331:GZR393334 HIR393331:HJN393334 HSN393331:HTJ393334 ICJ393331:IDF393334 IMF393331:INB393334 IWB393331:IWX393334 JFX393331:JGT393334 JPT393331:JQP393334 JZP393331:KAL393334 KJL393331:KKH393334 KTH393331:KUD393334 LDD393331:LDZ393334 LMZ393331:LNV393334 LWV393331:LXR393334 MGR393331:MHN393334 MQN393331:MRJ393334 NAJ393331:NBF393334 NKF393331:NLB393334 NUB393331:NUX393334 ODX393331:OET393334 ONT393331:OOP393334 OXP393331:OYL393334 PHL393331:PIH393334 PRH393331:PSD393334 QBD393331:QBZ393334 QKZ393331:QLV393334 QUV393331:QVR393334 RER393331:RFN393334 RON393331:RPJ393334 RYJ393331:RZF393334 SIF393331:SJB393334 SSB393331:SSX393334 TBX393331:TCT393334 TLT393331:TMP393334 TVP393331:TWL393334 UFL393331:UGH393334 UPH393331:UQD393334 UZD393331:UZZ393334 VIZ393331:VJV393334 VSV393331:VTR393334 WCR393331:WDN393334 WMN393331:WNJ393334 WWJ393331:WXF393334 AB458867:AX458870 JX458867:KT458870 TT458867:UP458870 ADP458867:AEL458870 ANL458867:AOH458870 AXH458867:AYD458870 BHD458867:BHZ458870 BQZ458867:BRV458870 CAV458867:CBR458870 CKR458867:CLN458870 CUN458867:CVJ458870 DEJ458867:DFF458870 DOF458867:DPB458870 DYB458867:DYX458870 EHX458867:EIT458870 ERT458867:ESP458870 FBP458867:FCL458870 FLL458867:FMH458870 FVH458867:FWD458870 GFD458867:GFZ458870 GOZ458867:GPV458870 GYV458867:GZR458870 HIR458867:HJN458870 HSN458867:HTJ458870 ICJ458867:IDF458870 IMF458867:INB458870 IWB458867:IWX458870 JFX458867:JGT458870 JPT458867:JQP458870 JZP458867:KAL458870 KJL458867:KKH458870 KTH458867:KUD458870 LDD458867:LDZ458870 LMZ458867:LNV458870 LWV458867:LXR458870 MGR458867:MHN458870 MQN458867:MRJ458870 NAJ458867:NBF458870 NKF458867:NLB458870 NUB458867:NUX458870 ODX458867:OET458870 ONT458867:OOP458870 OXP458867:OYL458870 PHL458867:PIH458870 PRH458867:PSD458870 QBD458867:QBZ458870 QKZ458867:QLV458870 QUV458867:QVR458870 RER458867:RFN458870 RON458867:RPJ458870 RYJ458867:RZF458870 SIF458867:SJB458870 SSB458867:SSX458870 TBX458867:TCT458870 TLT458867:TMP458870 TVP458867:TWL458870 UFL458867:UGH458870 UPH458867:UQD458870 UZD458867:UZZ458870 VIZ458867:VJV458870 VSV458867:VTR458870 WCR458867:WDN458870 WMN458867:WNJ458870 WWJ458867:WXF458870 AB524403:AX524406 JX524403:KT524406 TT524403:UP524406 ADP524403:AEL524406 ANL524403:AOH524406 AXH524403:AYD524406 BHD524403:BHZ524406 BQZ524403:BRV524406 CAV524403:CBR524406 CKR524403:CLN524406 CUN524403:CVJ524406 DEJ524403:DFF524406 DOF524403:DPB524406 DYB524403:DYX524406 EHX524403:EIT524406 ERT524403:ESP524406 FBP524403:FCL524406 FLL524403:FMH524406 FVH524403:FWD524406 GFD524403:GFZ524406 GOZ524403:GPV524406 GYV524403:GZR524406 HIR524403:HJN524406 HSN524403:HTJ524406 ICJ524403:IDF524406 IMF524403:INB524406 IWB524403:IWX524406 JFX524403:JGT524406 JPT524403:JQP524406 JZP524403:KAL524406 KJL524403:KKH524406 KTH524403:KUD524406 LDD524403:LDZ524406 LMZ524403:LNV524406 LWV524403:LXR524406 MGR524403:MHN524406 MQN524403:MRJ524406 NAJ524403:NBF524406 NKF524403:NLB524406 NUB524403:NUX524406 ODX524403:OET524406 ONT524403:OOP524406 OXP524403:OYL524406 PHL524403:PIH524406 PRH524403:PSD524406 QBD524403:QBZ524406 QKZ524403:QLV524406 QUV524403:QVR524406 RER524403:RFN524406 RON524403:RPJ524406 RYJ524403:RZF524406 SIF524403:SJB524406 SSB524403:SSX524406 TBX524403:TCT524406 TLT524403:TMP524406 TVP524403:TWL524406 UFL524403:UGH524406 UPH524403:UQD524406 UZD524403:UZZ524406 VIZ524403:VJV524406 VSV524403:VTR524406 WCR524403:WDN524406 WMN524403:WNJ524406 WWJ524403:WXF524406 AB589939:AX589942 JX589939:KT589942 TT589939:UP589942 ADP589939:AEL589942 ANL589939:AOH589942 AXH589939:AYD589942 BHD589939:BHZ589942 BQZ589939:BRV589942 CAV589939:CBR589942 CKR589939:CLN589942 CUN589939:CVJ589942 DEJ589939:DFF589942 DOF589939:DPB589942 DYB589939:DYX589942 EHX589939:EIT589942 ERT589939:ESP589942 FBP589939:FCL589942 FLL589939:FMH589942 FVH589939:FWD589942 GFD589939:GFZ589942 GOZ589939:GPV589942 GYV589939:GZR589942 HIR589939:HJN589942 HSN589939:HTJ589942 ICJ589939:IDF589942 IMF589939:INB589942 IWB589939:IWX589942 JFX589939:JGT589942 JPT589939:JQP589942 JZP589939:KAL589942 KJL589939:KKH589942 KTH589939:KUD589942 LDD589939:LDZ589942 LMZ589939:LNV589942 LWV589939:LXR589942 MGR589939:MHN589942 MQN589939:MRJ589942 NAJ589939:NBF589942 NKF589939:NLB589942 NUB589939:NUX589942 ODX589939:OET589942 ONT589939:OOP589942 OXP589939:OYL589942 PHL589939:PIH589942 PRH589939:PSD589942 QBD589939:QBZ589942 QKZ589939:QLV589942 QUV589939:QVR589942 RER589939:RFN589942 RON589939:RPJ589942 RYJ589939:RZF589942 SIF589939:SJB589942 SSB589939:SSX589942 TBX589939:TCT589942 TLT589939:TMP589942 TVP589939:TWL589942 UFL589939:UGH589942 UPH589939:UQD589942 UZD589939:UZZ589942 VIZ589939:VJV589942 VSV589939:VTR589942 WCR589939:WDN589942 WMN589939:WNJ589942 WWJ589939:WXF589942 AB655475:AX655478 JX655475:KT655478 TT655475:UP655478 ADP655475:AEL655478 ANL655475:AOH655478 AXH655475:AYD655478 BHD655475:BHZ655478 BQZ655475:BRV655478 CAV655475:CBR655478 CKR655475:CLN655478 CUN655475:CVJ655478 DEJ655475:DFF655478 DOF655475:DPB655478 DYB655475:DYX655478 EHX655475:EIT655478 ERT655475:ESP655478 FBP655475:FCL655478 FLL655475:FMH655478 FVH655475:FWD655478 GFD655475:GFZ655478 GOZ655475:GPV655478 GYV655475:GZR655478 HIR655475:HJN655478 HSN655475:HTJ655478 ICJ655475:IDF655478 IMF655475:INB655478 IWB655475:IWX655478 JFX655475:JGT655478 JPT655475:JQP655478 JZP655475:KAL655478 KJL655475:KKH655478 KTH655475:KUD655478 LDD655475:LDZ655478 LMZ655475:LNV655478 LWV655475:LXR655478 MGR655475:MHN655478 MQN655475:MRJ655478 NAJ655475:NBF655478 NKF655475:NLB655478 NUB655475:NUX655478 ODX655475:OET655478 ONT655475:OOP655478 OXP655475:OYL655478 PHL655475:PIH655478 PRH655475:PSD655478 QBD655475:QBZ655478 QKZ655475:QLV655478 QUV655475:QVR655478 RER655475:RFN655478 RON655475:RPJ655478 RYJ655475:RZF655478 SIF655475:SJB655478 SSB655475:SSX655478 TBX655475:TCT655478 TLT655475:TMP655478 TVP655475:TWL655478 UFL655475:UGH655478 UPH655475:UQD655478 UZD655475:UZZ655478 VIZ655475:VJV655478 VSV655475:VTR655478 WCR655475:WDN655478 WMN655475:WNJ655478 WWJ655475:WXF655478 AB721011:AX721014 JX721011:KT721014 TT721011:UP721014 ADP721011:AEL721014 ANL721011:AOH721014 AXH721011:AYD721014 BHD721011:BHZ721014 BQZ721011:BRV721014 CAV721011:CBR721014 CKR721011:CLN721014 CUN721011:CVJ721014 DEJ721011:DFF721014 DOF721011:DPB721014 DYB721011:DYX721014 EHX721011:EIT721014 ERT721011:ESP721014 FBP721011:FCL721014 FLL721011:FMH721014 FVH721011:FWD721014 GFD721011:GFZ721014 GOZ721011:GPV721014 GYV721011:GZR721014 HIR721011:HJN721014 HSN721011:HTJ721014 ICJ721011:IDF721014 IMF721011:INB721014 IWB721011:IWX721014 JFX721011:JGT721014 JPT721011:JQP721014 JZP721011:KAL721014 KJL721011:KKH721014 KTH721011:KUD721014 LDD721011:LDZ721014 LMZ721011:LNV721014 LWV721011:LXR721014 MGR721011:MHN721014 MQN721011:MRJ721014 NAJ721011:NBF721014 NKF721011:NLB721014 NUB721011:NUX721014 ODX721011:OET721014 ONT721011:OOP721014 OXP721011:OYL721014 PHL721011:PIH721014 PRH721011:PSD721014 QBD721011:QBZ721014 QKZ721011:QLV721014 QUV721011:QVR721014 RER721011:RFN721014 RON721011:RPJ721014 RYJ721011:RZF721014 SIF721011:SJB721014 SSB721011:SSX721014 TBX721011:TCT721014 TLT721011:TMP721014 TVP721011:TWL721014 UFL721011:UGH721014 UPH721011:UQD721014 UZD721011:UZZ721014 VIZ721011:VJV721014 VSV721011:VTR721014 WCR721011:WDN721014 WMN721011:WNJ721014 WWJ721011:WXF721014 AB786547:AX786550 JX786547:KT786550 TT786547:UP786550 ADP786547:AEL786550 ANL786547:AOH786550 AXH786547:AYD786550 BHD786547:BHZ786550 BQZ786547:BRV786550 CAV786547:CBR786550 CKR786547:CLN786550 CUN786547:CVJ786550 DEJ786547:DFF786550 DOF786547:DPB786550 DYB786547:DYX786550 EHX786547:EIT786550 ERT786547:ESP786550 FBP786547:FCL786550 FLL786547:FMH786550 FVH786547:FWD786550 GFD786547:GFZ786550 GOZ786547:GPV786550 GYV786547:GZR786550 HIR786547:HJN786550 HSN786547:HTJ786550 ICJ786547:IDF786550 IMF786547:INB786550 IWB786547:IWX786550 JFX786547:JGT786550 JPT786547:JQP786550 JZP786547:KAL786550 KJL786547:KKH786550 KTH786547:KUD786550 LDD786547:LDZ786550 LMZ786547:LNV786550 LWV786547:LXR786550 MGR786547:MHN786550 MQN786547:MRJ786550 NAJ786547:NBF786550 NKF786547:NLB786550 NUB786547:NUX786550 ODX786547:OET786550 ONT786547:OOP786550 OXP786547:OYL786550 PHL786547:PIH786550 PRH786547:PSD786550 QBD786547:QBZ786550 QKZ786547:QLV786550 QUV786547:QVR786550 RER786547:RFN786550 RON786547:RPJ786550 RYJ786547:RZF786550 SIF786547:SJB786550 SSB786547:SSX786550 TBX786547:TCT786550 TLT786547:TMP786550 TVP786547:TWL786550 UFL786547:UGH786550 UPH786547:UQD786550 UZD786547:UZZ786550 VIZ786547:VJV786550 VSV786547:VTR786550 WCR786547:WDN786550 WMN786547:WNJ786550 WWJ786547:WXF786550 AB852083:AX852086 JX852083:KT852086 TT852083:UP852086 ADP852083:AEL852086 ANL852083:AOH852086 AXH852083:AYD852086 BHD852083:BHZ852086 BQZ852083:BRV852086 CAV852083:CBR852086 CKR852083:CLN852086 CUN852083:CVJ852086 DEJ852083:DFF852086 DOF852083:DPB852086 DYB852083:DYX852086 EHX852083:EIT852086 ERT852083:ESP852086 FBP852083:FCL852086 FLL852083:FMH852086 FVH852083:FWD852086 GFD852083:GFZ852086 GOZ852083:GPV852086 GYV852083:GZR852086 HIR852083:HJN852086 HSN852083:HTJ852086 ICJ852083:IDF852086 IMF852083:INB852086 IWB852083:IWX852086 JFX852083:JGT852086 JPT852083:JQP852086 JZP852083:KAL852086 KJL852083:KKH852086 KTH852083:KUD852086 LDD852083:LDZ852086 LMZ852083:LNV852086 LWV852083:LXR852086 MGR852083:MHN852086 MQN852083:MRJ852086 NAJ852083:NBF852086 NKF852083:NLB852086 NUB852083:NUX852086 ODX852083:OET852086 ONT852083:OOP852086 OXP852083:OYL852086 PHL852083:PIH852086 PRH852083:PSD852086 QBD852083:QBZ852086 QKZ852083:QLV852086 QUV852083:QVR852086 RER852083:RFN852086 RON852083:RPJ852086 RYJ852083:RZF852086 SIF852083:SJB852086 SSB852083:SSX852086 TBX852083:TCT852086 TLT852083:TMP852086 TVP852083:TWL852086 UFL852083:UGH852086 UPH852083:UQD852086 UZD852083:UZZ852086 VIZ852083:VJV852086 VSV852083:VTR852086 WCR852083:WDN852086 WMN852083:WNJ852086 WWJ852083:WXF852086 AB917619:AX917622 JX917619:KT917622 TT917619:UP917622 ADP917619:AEL917622 ANL917619:AOH917622 AXH917619:AYD917622 BHD917619:BHZ917622 BQZ917619:BRV917622 CAV917619:CBR917622 CKR917619:CLN917622 CUN917619:CVJ917622 DEJ917619:DFF917622 DOF917619:DPB917622 DYB917619:DYX917622 EHX917619:EIT917622 ERT917619:ESP917622 FBP917619:FCL917622 FLL917619:FMH917622 FVH917619:FWD917622 GFD917619:GFZ917622 GOZ917619:GPV917622 GYV917619:GZR917622 HIR917619:HJN917622 HSN917619:HTJ917622 ICJ917619:IDF917622 IMF917619:INB917622 IWB917619:IWX917622 JFX917619:JGT917622 JPT917619:JQP917622 JZP917619:KAL917622 KJL917619:KKH917622 KTH917619:KUD917622 LDD917619:LDZ917622 LMZ917619:LNV917622 LWV917619:LXR917622 MGR917619:MHN917622 MQN917619:MRJ917622 NAJ917619:NBF917622 NKF917619:NLB917622 NUB917619:NUX917622 ODX917619:OET917622 ONT917619:OOP917622 OXP917619:OYL917622 PHL917619:PIH917622 PRH917619:PSD917622 QBD917619:QBZ917622 QKZ917619:QLV917622 QUV917619:QVR917622 RER917619:RFN917622 RON917619:RPJ917622 RYJ917619:RZF917622 SIF917619:SJB917622 SSB917619:SSX917622 TBX917619:TCT917622 TLT917619:TMP917622 TVP917619:TWL917622 UFL917619:UGH917622 UPH917619:UQD917622 UZD917619:UZZ917622 VIZ917619:VJV917622 VSV917619:VTR917622 WCR917619:WDN917622 WMN917619:WNJ917622 WWJ917619:WXF917622 AB983155:AX983158 JX983155:KT983158 TT983155:UP983158 ADP983155:AEL983158 ANL983155:AOH983158 AXH983155:AYD983158 BHD983155:BHZ983158 BQZ983155:BRV983158 CAV983155:CBR983158 CKR983155:CLN983158 CUN983155:CVJ983158 DEJ983155:DFF983158 DOF983155:DPB983158 DYB983155:DYX983158 EHX983155:EIT983158 ERT983155:ESP983158 FBP983155:FCL983158 FLL983155:FMH983158 FVH983155:FWD983158 GFD983155:GFZ983158 GOZ983155:GPV983158 GYV983155:GZR983158 HIR983155:HJN983158 HSN983155:HTJ983158 ICJ983155:IDF983158 IMF983155:INB983158 IWB983155:IWX983158 JFX983155:JGT983158 JPT983155:JQP983158 JZP983155:KAL983158 KJL983155:KKH983158 KTH983155:KUD983158 LDD983155:LDZ983158 LMZ983155:LNV983158 LWV983155:LXR983158 MGR983155:MHN983158 MQN983155:MRJ983158 NAJ983155:NBF983158 NKF983155:NLB983158 NUB983155:NUX983158 ODX983155:OET983158 ONT983155:OOP983158 OXP983155:OYL983158 PHL983155:PIH983158 PRH983155:PSD983158 QBD983155:QBZ983158 QKZ983155:QLV983158 QUV983155:QVR983158 RER983155:RFN983158 RON983155:RPJ983158 RYJ983155:RZF983158 SIF983155:SJB983158 SSB983155:SSX983158 TBX983155:TCT983158 TLT983155:TMP983158 TVP983155:TWL983158 UFL983155:UGH983158 UPH983155:UQD983158 UZD983155:UZZ983158 VIZ983155:VJV983158 VSV983155:VTR983158 WCR983155:WDN983158 WMN983155:WNJ983158 WWJ983155:WXF983158 RDY983161:RDZ983177 IY162:IZ65536 SU162:SV65536 ACQ162:ACR65536 AMM162:AMN65536 AWI162:AWJ65536 BGE162:BGF65536 BQA162:BQB65536 BZW162:BZX65536 CJS162:CJT65536 CTO162:CTP65536 DDK162:DDL65536 DNG162:DNH65536 DXC162:DXD65536 EGY162:EGZ65536 EQU162:EQV65536 FAQ162:FAR65536 FKM162:FKN65536 FUI162:FUJ65536 GEE162:GEF65536 GOA162:GOB65536 GXW162:GXX65536 HHS162:HHT65536 HRO162:HRP65536 IBK162:IBL65536 ILG162:ILH65536 IVC162:IVD65536 JEY162:JEZ65536 JOU162:JOV65536 JYQ162:JYR65536 KIM162:KIN65536 KSI162:KSJ65536 LCE162:LCF65536 LMA162:LMB65536 LVW162:LVX65536 MFS162:MFT65536 MPO162:MPP65536 MZK162:MZL65536 NJG162:NJH65536 NTC162:NTD65536 OCY162:OCZ65536 OMU162:OMV65536 OWQ162:OWR65536 PGM162:PGN65536 PQI162:PQJ65536 QAE162:QAF65536 QKA162:QKB65536 QTW162:QTX65536 RDS162:RDT65536 RNO162:RNP65536 RXK162:RXL65536 SHG162:SHH65536 SRC162:SRD65536 TAY162:TAZ65536 TKU162:TKV65536 TUQ162:TUR65536 UEM162:UEN65536 UOI162:UOJ65536 UYE162:UYF65536 VIA162:VIB65536 VRW162:VRX65536 WBS162:WBT65536 WLO162:WLP65536 WVK162:WVL65536 C65698:D131072 IY65698:IZ131072 SU65698:SV131072 ACQ65698:ACR131072 AMM65698:AMN131072 AWI65698:AWJ131072 BGE65698:BGF131072 BQA65698:BQB131072 BZW65698:BZX131072 CJS65698:CJT131072 CTO65698:CTP131072 DDK65698:DDL131072 DNG65698:DNH131072 DXC65698:DXD131072 EGY65698:EGZ131072 EQU65698:EQV131072 FAQ65698:FAR131072 FKM65698:FKN131072 FUI65698:FUJ131072 GEE65698:GEF131072 GOA65698:GOB131072 GXW65698:GXX131072 HHS65698:HHT131072 HRO65698:HRP131072 IBK65698:IBL131072 ILG65698:ILH131072 IVC65698:IVD131072 JEY65698:JEZ131072 JOU65698:JOV131072 JYQ65698:JYR131072 KIM65698:KIN131072 KSI65698:KSJ131072 LCE65698:LCF131072 LMA65698:LMB131072 LVW65698:LVX131072 MFS65698:MFT131072 MPO65698:MPP131072 MZK65698:MZL131072 NJG65698:NJH131072 NTC65698:NTD131072 OCY65698:OCZ131072 OMU65698:OMV131072 OWQ65698:OWR131072 PGM65698:PGN131072 PQI65698:PQJ131072 QAE65698:QAF131072 QKA65698:QKB131072 QTW65698:QTX131072 RDS65698:RDT131072 RNO65698:RNP131072 RXK65698:RXL131072 SHG65698:SHH131072 SRC65698:SRD131072 TAY65698:TAZ131072 TKU65698:TKV131072 TUQ65698:TUR131072 UEM65698:UEN131072 UOI65698:UOJ131072 UYE65698:UYF131072 VIA65698:VIB131072 VRW65698:VRX131072 WBS65698:WBT131072 WLO65698:WLP131072 WVK65698:WVL131072 C131234:D196608 IY131234:IZ196608 SU131234:SV196608 ACQ131234:ACR196608 AMM131234:AMN196608 AWI131234:AWJ196608 BGE131234:BGF196608 BQA131234:BQB196608 BZW131234:BZX196608 CJS131234:CJT196608 CTO131234:CTP196608 DDK131234:DDL196608 DNG131234:DNH196608 DXC131234:DXD196608 EGY131234:EGZ196608 EQU131234:EQV196608 FAQ131234:FAR196608 FKM131234:FKN196608 FUI131234:FUJ196608 GEE131234:GEF196608 GOA131234:GOB196608 GXW131234:GXX196608 HHS131234:HHT196608 HRO131234:HRP196608 IBK131234:IBL196608 ILG131234:ILH196608 IVC131234:IVD196608 JEY131234:JEZ196608 JOU131234:JOV196608 JYQ131234:JYR196608 KIM131234:KIN196608 KSI131234:KSJ196608 LCE131234:LCF196608 LMA131234:LMB196608 LVW131234:LVX196608 MFS131234:MFT196608 MPO131234:MPP196608 MZK131234:MZL196608 NJG131234:NJH196608 NTC131234:NTD196608 OCY131234:OCZ196608 OMU131234:OMV196608 OWQ131234:OWR196608 PGM131234:PGN196608 PQI131234:PQJ196608 QAE131234:QAF196608 QKA131234:QKB196608 QTW131234:QTX196608 RDS131234:RDT196608 RNO131234:RNP196608 RXK131234:RXL196608 SHG131234:SHH196608 SRC131234:SRD196608 TAY131234:TAZ196608 TKU131234:TKV196608 TUQ131234:TUR196608 UEM131234:UEN196608 UOI131234:UOJ196608 UYE131234:UYF196608 VIA131234:VIB196608 VRW131234:VRX196608 WBS131234:WBT196608 WLO131234:WLP196608 WVK131234:WVL196608 C196770:D262144 IY196770:IZ262144 SU196770:SV262144 ACQ196770:ACR262144 AMM196770:AMN262144 AWI196770:AWJ262144 BGE196770:BGF262144 BQA196770:BQB262144 BZW196770:BZX262144 CJS196770:CJT262144 CTO196770:CTP262144 DDK196770:DDL262144 DNG196770:DNH262144 DXC196770:DXD262144 EGY196770:EGZ262144 EQU196770:EQV262144 FAQ196770:FAR262144 FKM196770:FKN262144 FUI196770:FUJ262144 GEE196770:GEF262144 GOA196770:GOB262144 GXW196770:GXX262144 HHS196770:HHT262144 HRO196770:HRP262144 IBK196770:IBL262144 ILG196770:ILH262144 IVC196770:IVD262144 JEY196770:JEZ262144 JOU196770:JOV262144 JYQ196770:JYR262144 KIM196770:KIN262144 KSI196770:KSJ262144 LCE196770:LCF262144 LMA196770:LMB262144 LVW196770:LVX262144 MFS196770:MFT262144 MPO196770:MPP262144 MZK196770:MZL262144 NJG196770:NJH262144 NTC196770:NTD262144 OCY196770:OCZ262144 OMU196770:OMV262144 OWQ196770:OWR262144 PGM196770:PGN262144 PQI196770:PQJ262144 QAE196770:QAF262144 QKA196770:QKB262144 QTW196770:QTX262144 RDS196770:RDT262144 RNO196770:RNP262144 RXK196770:RXL262144 SHG196770:SHH262144 SRC196770:SRD262144 TAY196770:TAZ262144 TKU196770:TKV262144 TUQ196770:TUR262144 UEM196770:UEN262144 UOI196770:UOJ262144 UYE196770:UYF262144 VIA196770:VIB262144 VRW196770:VRX262144 WBS196770:WBT262144 WLO196770:WLP262144 WVK196770:WVL262144 C262306:D327680 IY262306:IZ327680 SU262306:SV327680 ACQ262306:ACR327680 AMM262306:AMN327680 AWI262306:AWJ327680 BGE262306:BGF327680 BQA262306:BQB327680 BZW262306:BZX327680 CJS262306:CJT327680 CTO262306:CTP327680 DDK262306:DDL327680 DNG262306:DNH327680 DXC262306:DXD327680 EGY262306:EGZ327680 EQU262306:EQV327680 FAQ262306:FAR327680 FKM262306:FKN327680 FUI262306:FUJ327680 GEE262306:GEF327680 GOA262306:GOB327680 GXW262306:GXX327680 HHS262306:HHT327680 HRO262306:HRP327680 IBK262306:IBL327680 ILG262306:ILH327680 IVC262306:IVD327680 JEY262306:JEZ327680 JOU262306:JOV327680 JYQ262306:JYR327680 KIM262306:KIN327680 KSI262306:KSJ327680 LCE262306:LCF327680 LMA262306:LMB327680 LVW262306:LVX327680 MFS262306:MFT327680 MPO262306:MPP327680 MZK262306:MZL327680 NJG262306:NJH327680 NTC262306:NTD327680 OCY262306:OCZ327680 OMU262306:OMV327680 OWQ262306:OWR327680 PGM262306:PGN327680 PQI262306:PQJ327680 QAE262306:QAF327680 QKA262306:QKB327680 QTW262306:QTX327680 RDS262306:RDT327680 RNO262306:RNP327680 RXK262306:RXL327680 SHG262306:SHH327680 SRC262306:SRD327680 TAY262306:TAZ327680 TKU262306:TKV327680 TUQ262306:TUR327680 UEM262306:UEN327680 UOI262306:UOJ327680 UYE262306:UYF327680 VIA262306:VIB327680 VRW262306:VRX327680 WBS262306:WBT327680 WLO262306:WLP327680 WVK262306:WVL327680 C327842:D393216 IY327842:IZ393216 SU327842:SV393216 ACQ327842:ACR393216 AMM327842:AMN393216 AWI327842:AWJ393216 BGE327842:BGF393216 BQA327842:BQB393216 BZW327842:BZX393216 CJS327842:CJT393216 CTO327842:CTP393216 DDK327842:DDL393216 DNG327842:DNH393216 DXC327842:DXD393216 EGY327842:EGZ393216 EQU327842:EQV393216 FAQ327842:FAR393216 FKM327842:FKN393216 FUI327842:FUJ393216 GEE327842:GEF393216 GOA327842:GOB393216 GXW327842:GXX393216 HHS327842:HHT393216 HRO327842:HRP393216 IBK327842:IBL393216 ILG327842:ILH393216 IVC327842:IVD393216 JEY327842:JEZ393216 JOU327842:JOV393216 JYQ327842:JYR393216 KIM327842:KIN393216 KSI327842:KSJ393216 LCE327842:LCF393216 LMA327842:LMB393216 LVW327842:LVX393216 MFS327842:MFT393216 MPO327842:MPP393216 MZK327842:MZL393216 NJG327842:NJH393216 NTC327842:NTD393216 OCY327842:OCZ393216 OMU327842:OMV393216 OWQ327842:OWR393216 PGM327842:PGN393216 PQI327842:PQJ393216 QAE327842:QAF393216 QKA327842:QKB393216 QTW327842:QTX393216 RDS327842:RDT393216 RNO327842:RNP393216 RXK327842:RXL393216 SHG327842:SHH393216 SRC327842:SRD393216 TAY327842:TAZ393216 TKU327842:TKV393216 TUQ327842:TUR393216 UEM327842:UEN393216 UOI327842:UOJ393216 UYE327842:UYF393216 VIA327842:VIB393216 VRW327842:VRX393216 WBS327842:WBT393216 WLO327842:WLP393216 WVK327842:WVL393216 C393378:D458752 IY393378:IZ458752 SU393378:SV458752 ACQ393378:ACR458752 AMM393378:AMN458752 AWI393378:AWJ458752 BGE393378:BGF458752 BQA393378:BQB458752 BZW393378:BZX458752 CJS393378:CJT458752 CTO393378:CTP458752 DDK393378:DDL458752 DNG393378:DNH458752 DXC393378:DXD458752 EGY393378:EGZ458752 EQU393378:EQV458752 FAQ393378:FAR458752 FKM393378:FKN458752 FUI393378:FUJ458752 GEE393378:GEF458752 GOA393378:GOB458752 GXW393378:GXX458752 HHS393378:HHT458752 HRO393378:HRP458752 IBK393378:IBL458752 ILG393378:ILH458752 IVC393378:IVD458752 JEY393378:JEZ458752 JOU393378:JOV458752 JYQ393378:JYR458752 KIM393378:KIN458752 KSI393378:KSJ458752 LCE393378:LCF458752 LMA393378:LMB458752 LVW393378:LVX458752 MFS393378:MFT458752 MPO393378:MPP458752 MZK393378:MZL458752 NJG393378:NJH458752 NTC393378:NTD458752 OCY393378:OCZ458752 OMU393378:OMV458752 OWQ393378:OWR458752 PGM393378:PGN458752 PQI393378:PQJ458752 QAE393378:QAF458752 QKA393378:QKB458752 QTW393378:QTX458752 RDS393378:RDT458752 RNO393378:RNP458752 RXK393378:RXL458752 SHG393378:SHH458752 SRC393378:SRD458752 TAY393378:TAZ458752 TKU393378:TKV458752 TUQ393378:TUR458752 UEM393378:UEN458752 UOI393378:UOJ458752 UYE393378:UYF458752 VIA393378:VIB458752 VRW393378:VRX458752 WBS393378:WBT458752 WLO393378:WLP458752 WVK393378:WVL458752 C458914:D524288 IY458914:IZ524288 SU458914:SV524288 ACQ458914:ACR524288 AMM458914:AMN524288 AWI458914:AWJ524288 BGE458914:BGF524288 BQA458914:BQB524288 BZW458914:BZX524288 CJS458914:CJT524288 CTO458914:CTP524288 DDK458914:DDL524288 DNG458914:DNH524288 DXC458914:DXD524288 EGY458914:EGZ524288 EQU458914:EQV524288 FAQ458914:FAR524288 FKM458914:FKN524288 FUI458914:FUJ524288 GEE458914:GEF524288 GOA458914:GOB524288 GXW458914:GXX524288 HHS458914:HHT524288 HRO458914:HRP524288 IBK458914:IBL524288 ILG458914:ILH524288 IVC458914:IVD524288 JEY458914:JEZ524288 JOU458914:JOV524288 JYQ458914:JYR524288 KIM458914:KIN524288 KSI458914:KSJ524288 LCE458914:LCF524288 LMA458914:LMB524288 LVW458914:LVX524288 MFS458914:MFT524288 MPO458914:MPP524288 MZK458914:MZL524288 NJG458914:NJH524288 NTC458914:NTD524288 OCY458914:OCZ524288 OMU458914:OMV524288 OWQ458914:OWR524288 PGM458914:PGN524288 PQI458914:PQJ524288 QAE458914:QAF524288 QKA458914:QKB524288 QTW458914:QTX524288 RDS458914:RDT524288 RNO458914:RNP524288 RXK458914:RXL524288 SHG458914:SHH524288 SRC458914:SRD524288 TAY458914:TAZ524288 TKU458914:TKV524288 TUQ458914:TUR524288 UEM458914:UEN524288 UOI458914:UOJ524288 UYE458914:UYF524288 VIA458914:VIB524288 VRW458914:VRX524288 WBS458914:WBT524288 WLO458914:WLP524288 WVK458914:WVL524288 C524450:D589824 IY524450:IZ589824 SU524450:SV589824 ACQ524450:ACR589824 AMM524450:AMN589824 AWI524450:AWJ589824 BGE524450:BGF589824 BQA524450:BQB589824 BZW524450:BZX589824 CJS524450:CJT589824 CTO524450:CTP589824 DDK524450:DDL589824 DNG524450:DNH589824 DXC524450:DXD589824 EGY524450:EGZ589824 EQU524450:EQV589824 FAQ524450:FAR589824 FKM524450:FKN589824 FUI524450:FUJ589824 GEE524450:GEF589824 GOA524450:GOB589824 GXW524450:GXX589824 HHS524450:HHT589824 HRO524450:HRP589824 IBK524450:IBL589824 ILG524450:ILH589824 IVC524450:IVD589824 JEY524450:JEZ589824 JOU524450:JOV589824 JYQ524450:JYR589824 KIM524450:KIN589824 KSI524450:KSJ589824 LCE524450:LCF589824 LMA524450:LMB589824 LVW524450:LVX589824 MFS524450:MFT589824 MPO524450:MPP589824 MZK524450:MZL589824 NJG524450:NJH589824 NTC524450:NTD589824 OCY524450:OCZ589824 OMU524450:OMV589824 OWQ524450:OWR589824 PGM524450:PGN589824 PQI524450:PQJ589824 QAE524450:QAF589824 QKA524450:QKB589824 QTW524450:QTX589824 RDS524450:RDT589824 RNO524450:RNP589824 RXK524450:RXL589824 SHG524450:SHH589824 SRC524450:SRD589824 TAY524450:TAZ589824 TKU524450:TKV589824 TUQ524450:TUR589824 UEM524450:UEN589824 UOI524450:UOJ589824 UYE524450:UYF589824 VIA524450:VIB589824 VRW524450:VRX589824 WBS524450:WBT589824 WLO524450:WLP589824 WVK524450:WVL589824 C589986:D655360 IY589986:IZ655360 SU589986:SV655360 ACQ589986:ACR655360 AMM589986:AMN655360 AWI589986:AWJ655360 BGE589986:BGF655360 BQA589986:BQB655360 BZW589986:BZX655360 CJS589986:CJT655360 CTO589986:CTP655360 DDK589986:DDL655360 DNG589986:DNH655360 DXC589986:DXD655360 EGY589986:EGZ655360 EQU589986:EQV655360 FAQ589986:FAR655360 FKM589986:FKN655360 FUI589986:FUJ655360 GEE589986:GEF655360 GOA589986:GOB655360 GXW589986:GXX655360 HHS589986:HHT655360 HRO589986:HRP655360 IBK589986:IBL655360 ILG589986:ILH655360 IVC589986:IVD655360 JEY589986:JEZ655360 JOU589986:JOV655360 JYQ589986:JYR655360 KIM589986:KIN655360 KSI589986:KSJ655360 LCE589986:LCF655360 LMA589986:LMB655360 LVW589986:LVX655360 MFS589986:MFT655360 MPO589986:MPP655360 MZK589986:MZL655360 NJG589986:NJH655360 NTC589986:NTD655360 OCY589986:OCZ655360 OMU589986:OMV655360 OWQ589986:OWR655360 PGM589986:PGN655360 PQI589986:PQJ655360 QAE589986:QAF655360 QKA589986:QKB655360 QTW589986:QTX655360 RDS589986:RDT655360 RNO589986:RNP655360 RXK589986:RXL655360 SHG589986:SHH655360 SRC589986:SRD655360 TAY589986:TAZ655360 TKU589986:TKV655360 TUQ589986:TUR655360 UEM589986:UEN655360 UOI589986:UOJ655360 UYE589986:UYF655360 VIA589986:VIB655360 VRW589986:VRX655360 WBS589986:WBT655360 WLO589986:WLP655360 WVK589986:WVL655360 C655522:D720896 IY655522:IZ720896 SU655522:SV720896 ACQ655522:ACR720896 AMM655522:AMN720896 AWI655522:AWJ720896 BGE655522:BGF720896 BQA655522:BQB720896 BZW655522:BZX720896 CJS655522:CJT720896 CTO655522:CTP720896 DDK655522:DDL720896 DNG655522:DNH720896 DXC655522:DXD720896 EGY655522:EGZ720896 EQU655522:EQV720896 FAQ655522:FAR720896 FKM655522:FKN720896 FUI655522:FUJ720896 GEE655522:GEF720896 GOA655522:GOB720896 GXW655522:GXX720896 HHS655522:HHT720896 HRO655522:HRP720896 IBK655522:IBL720896 ILG655522:ILH720896 IVC655522:IVD720896 JEY655522:JEZ720896 JOU655522:JOV720896 JYQ655522:JYR720896 KIM655522:KIN720896 KSI655522:KSJ720896 LCE655522:LCF720896 LMA655522:LMB720896 LVW655522:LVX720896 MFS655522:MFT720896 MPO655522:MPP720896 MZK655522:MZL720896 NJG655522:NJH720896 NTC655522:NTD720896 OCY655522:OCZ720896 OMU655522:OMV720896 OWQ655522:OWR720896 PGM655522:PGN720896 PQI655522:PQJ720896 QAE655522:QAF720896 QKA655522:QKB720896 QTW655522:QTX720896 RDS655522:RDT720896 RNO655522:RNP720896 RXK655522:RXL720896 SHG655522:SHH720896 SRC655522:SRD720896 TAY655522:TAZ720896 TKU655522:TKV720896 TUQ655522:TUR720896 UEM655522:UEN720896 UOI655522:UOJ720896 UYE655522:UYF720896 VIA655522:VIB720896 VRW655522:VRX720896 WBS655522:WBT720896 WLO655522:WLP720896 WVK655522:WVL720896 C721058:D786432 IY721058:IZ786432 SU721058:SV786432 ACQ721058:ACR786432 AMM721058:AMN786432 AWI721058:AWJ786432 BGE721058:BGF786432 BQA721058:BQB786432 BZW721058:BZX786432 CJS721058:CJT786432 CTO721058:CTP786432 DDK721058:DDL786432 DNG721058:DNH786432 DXC721058:DXD786432 EGY721058:EGZ786432 EQU721058:EQV786432 FAQ721058:FAR786432 FKM721058:FKN786432 FUI721058:FUJ786432 GEE721058:GEF786432 GOA721058:GOB786432 GXW721058:GXX786432 HHS721058:HHT786432 HRO721058:HRP786432 IBK721058:IBL786432 ILG721058:ILH786432 IVC721058:IVD786432 JEY721058:JEZ786432 JOU721058:JOV786432 JYQ721058:JYR786432 KIM721058:KIN786432 KSI721058:KSJ786432 LCE721058:LCF786432 LMA721058:LMB786432 LVW721058:LVX786432 MFS721058:MFT786432 MPO721058:MPP786432 MZK721058:MZL786432 NJG721058:NJH786432 NTC721058:NTD786432 OCY721058:OCZ786432 OMU721058:OMV786432 OWQ721058:OWR786432 PGM721058:PGN786432 PQI721058:PQJ786432 QAE721058:QAF786432 QKA721058:QKB786432 QTW721058:QTX786432 RDS721058:RDT786432 RNO721058:RNP786432 RXK721058:RXL786432 SHG721058:SHH786432 SRC721058:SRD786432 TAY721058:TAZ786432 TKU721058:TKV786432 TUQ721058:TUR786432 UEM721058:UEN786432 UOI721058:UOJ786432 UYE721058:UYF786432 VIA721058:VIB786432 VRW721058:VRX786432 WBS721058:WBT786432 WLO721058:WLP786432 WVK721058:WVL786432 C786594:D851968 IY786594:IZ851968 SU786594:SV851968 ACQ786594:ACR851968 AMM786594:AMN851968 AWI786594:AWJ851968 BGE786594:BGF851968 BQA786594:BQB851968 BZW786594:BZX851968 CJS786594:CJT851968 CTO786594:CTP851968 DDK786594:DDL851968 DNG786594:DNH851968 DXC786594:DXD851968 EGY786594:EGZ851968 EQU786594:EQV851968 FAQ786594:FAR851968 FKM786594:FKN851968 FUI786594:FUJ851968 GEE786594:GEF851968 GOA786594:GOB851968 GXW786594:GXX851968 HHS786594:HHT851968 HRO786594:HRP851968 IBK786594:IBL851968 ILG786594:ILH851968 IVC786594:IVD851968 JEY786594:JEZ851968 JOU786594:JOV851968 JYQ786594:JYR851968 KIM786594:KIN851968 KSI786594:KSJ851968 LCE786594:LCF851968 LMA786594:LMB851968 LVW786594:LVX851968 MFS786594:MFT851968 MPO786594:MPP851968 MZK786594:MZL851968 NJG786594:NJH851968 NTC786594:NTD851968 OCY786594:OCZ851968 OMU786594:OMV851968 OWQ786594:OWR851968 PGM786594:PGN851968 PQI786594:PQJ851968 QAE786594:QAF851968 QKA786594:QKB851968 QTW786594:QTX851968 RDS786594:RDT851968 RNO786594:RNP851968 RXK786594:RXL851968 SHG786594:SHH851968 SRC786594:SRD851968 TAY786594:TAZ851968 TKU786594:TKV851968 TUQ786594:TUR851968 UEM786594:UEN851968 UOI786594:UOJ851968 UYE786594:UYF851968 VIA786594:VIB851968 VRW786594:VRX851968 WBS786594:WBT851968 WLO786594:WLP851968 WVK786594:WVL851968 C852130:D917504 IY852130:IZ917504 SU852130:SV917504 ACQ852130:ACR917504 AMM852130:AMN917504 AWI852130:AWJ917504 BGE852130:BGF917504 BQA852130:BQB917504 BZW852130:BZX917504 CJS852130:CJT917504 CTO852130:CTP917504 DDK852130:DDL917504 DNG852130:DNH917504 DXC852130:DXD917504 EGY852130:EGZ917504 EQU852130:EQV917504 FAQ852130:FAR917504 FKM852130:FKN917504 FUI852130:FUJ917504 GEE852130:GEF917504 GOA852130:GOB917504 GXW852130:GXX917504 HHS852130:HHT917504 HRO852130:HRP917504 IBK852130:IBL917504 ILG852130:ILH917504 IVC852130:IVD917504 JEY852130:JEZ917504 JOU852130:JOV917504 JYQ852130:JYR917504 KIM852130:KIN917504 KSI852130:KSJ917504 LCE852130:LCF917504 LMA852130:LMB917504 LVW852130:LVX917504 MFS852130:MFT917504 MPO852130:MPP917504 MZK852130:MZL917504 NJG852130:NJH917504 NTC852130:NTD917504 OCY852130:OCZ917504 OMU852130:OMV917504 OWQ852130:OWR917504 PGM852130:PGN917504 PQI852130:PQJ917504 QAE852130:QAF917504 QKA852130:QKB917504 QTW852130:QTX917504 RDS852130:RDT917504 RNO852130:RNP917504 RXK852130:RXL917504 SHG852130:SHH917504 SRC852130:SRD917504 TAY852130:TAZ917504 TKU852130:TKV917504 TUQ852130:TUR917504 UEM852130:UEN917504 UOI852130:UOJ917504 UYE852130:UYF917504 VIA852130:VIB917504 VRW852130:VRX917504 WBS852130:WBT917504 WLO852130:WLP917504 WVK852130:WVL917504 C917666:D983040 IY917666:IZ983040 SU917666:SV983040 ACQ917666:ACR983040 AMM917666:AMN983040 AWI917666:AWJ983040 BGE917666:BGF983040 BQA917666:BQB983040 BZW917666:BZX983040 CJS917666:CJT983040 CTO917666:CTP983040 DDK917666:DDL983040 DNG917666:DNH983040 DXC917666:DXD983040 EGY917666:EGZ983040 EQU917666:EQV983040 FAQ917666:FAR983040 FKM917666:FKN983040 FUI917666:FUJ983040 GEE917666:GEF983040 GOA917666:GOB983040 GXW917666:GXX983040 HHS917666:HHT983040 HRO917666:HRP983040 IBK917666:IBL983040 ILG917666:ILH983040 IVC917666:IVD983040 JEY917666:JEZ983040 JOU917666:JOV983040 JYQ917666:JYR983040 KIM917666:KIN983040 KSI917666:KSJ983040 LCE917666:LCF983040 LMA917666:LMB983040 LVW917666:LVX983040 MFS917666:MFT983040 MPO917666:MPP983040 MZK917666:MZL983040 NJG917666:NJH983040 NTC917666:NTD983040 OCY917666:OCZ983040 OMU917666:OMV983040 OWQ917666:OWR983040 PGM917666:PGN983040 PQI917666:PQJ983040 QAE917666:QAF983040 QKA917666:QKB983040 QTW917666:QTX983040 RDS917666:RDT983040 RNO917666:RNP983040 RXK917666:RXL983040 SHG917666:SHH983040 SRC917666:SRD983040 TAY917666:TAZ983040 TKU917666:TKV983040 TUQ917666:TUR983040 UEM917666:UEN983040 UOI917666:UOJ983040 UYE917666:UYF983040 VIA917666:VIB983040 VRW917666:VRX983040 WBS917666:WBT983040 WLO917666:WLP983040 WVK917666:WVL983040 C983202:D1048576 IY983202:IZ1048576 SU983202:SV1048576 ACQ983202:ACR1048576 AMM983202:AMN1048576 AWI983202:AWJ1048576 BGE983202:BGF1048576 BQA983202:BQB1048576 BZW983202:BZX1048576 CJS983202:CJT1048576 CTO983202:CTP1048576 DDK983202:DDL1048576 DNG983202:DNH1048576 DXC983202:DXD1048576 EGY983202:EGZ1048576 EQU983202:EQV1048576 FAQ983202:FAR1048576 FKM983202:FKN1048576 FUI983202:FUJ1048576 GEE983202:GEF1048576 GOA983202:GOB1048576 GXW983202:GXX1048576 HHS983202:HHT1048576 HRO983202:HRP1048576 IBK983202:IBL1048576 ILG983202:ILH1048576 IVC983202:IVD1048576 JEY983202:JEZ1048576 JOU983202:JOV1048576 JYQ983202:JYR1048576 KIM983202:KIN1048576 KSI983202:KSJ1048576 LCE983202:LCF1048576 LMA983202:LMB1048576 LVW983202:LVX1048576 MFS983202:MFT1048576 MPO983202:MPP1048576 MZK983202:MZL1048576 NJG983202:NJH1048576 NTC983202:NTD1048576 OCY983202:OCZ1048576 OMU983202:OMV1048576 OWQ983202:OWR1048576 PGM983202:PGN1048576 PQI983202:PQJ1048576 QAE983202:QAF1048576 QKA983202:QKB1048576 QTW983202:QTX1048576 RDS983202:RDT1048576 RNO983202:RNP1048576 RXK983202:RXL1048576 SHG983202:SHH1048576 SRC983202:SRD1048576 TAY983202:TAZ1048576 TKU983202:TKV1048576 TUQ983202:TUR1048576 UEM983202:UEN1048576 UOI983202:UOJ1048576 UYE983202:UYF1048576 VIA983202:VIB1048576 VRW983202:VRX1048576 WBS983202:WBT1048576 WLO983202:WLP1048576 WVK983202:WVL1048576 RNU983161:RNV983177 IX95:IX119 ST95:ST119 ACP95:ACP119 AML95:AML119 AWH95:AWH119 BGD95:BGD119 BPZ95:BPZ119 BZV95:BZV119 CJR95:CJR119 CTN95:CTN119 DDJ95:DDJ119 DNF95:DNF119 DXB95:DXB119 EGX95:EGX119 EQT95:EQT119 FAP95:FAP119 FKL95:FKL119 FUH95:FUH119 GED95:GED119 GNZ95:GNZ119 GXV95:GXV119 HHR95:HHR119 HRN95:HRN119 IBJ95:IBJ119 ILF95:ILF119 IVB95:IVB119 JEX95:JEX119 JOT95:JOT119 JYP95:JYP119 KIL95:KIL119 KSH95:KSH119 LCD95:LCD119 LLZ95:LLZ119 LVV95:LVV119 MFR95:MFR119 MPN95:MPN119 MZJ95:MZJ119 NJF95:NJF119 NTB95:NTB119 OCX95:OCX119 OMT95:OMT119 OWP95:OWP119 PGL95:PGL119 PQH95:PQH119 QAD95:QAD119 QJZ95:QJZ119 QTV95:QTV119 RDR95:RDR119 RNN95:RNN119 RXJ95:RXJ119 SHF95:SHF119 SRB95:SRB119 TAX95:TAX119 TKT95:TKT119 TUP95:TUP119 UEL95:UEL119 UOH95:UOH119 UYD95:UYD119 VHZ95:VHZ119 VRV95:VRV119 WBR95:WBR119 WLN95:WLN119 WVJ95:WVJ119 B65631:B65655 IX65631:IX65655 ST65631:ST65655 ACP65631:ACP65655 AML65631:AML65655 AWH65631:AWH65655 BGD65631:BGD65655 BPZ65631:BPZ65655 BZV65631:BZV65655 CJR65631:CJR65655 CTN65631:CTN65655 DDJ65631:DDJ65655 DNF65631:DNF65655 DXB65631:DXB65655 EGX65631:EGX65655 EQT65631:EQT65655 FAP65631:FAP65655 FKL65631:FKL65655 FUH65631:FUH65655 GED65631:GED65655 GNZ65631:GNZ65655 GXV65631:GXV65655 HHR65631:HHR65655 HRN65631:HRN65655 IBJ65631:IBJ65655 ILF65631:ILF65655 IVB65631:IVB65655 JEX65631:JEX65655 JOT65631:JOT65655 JYP65631:JYP65655 KIL65631:KIL65655 KSH65631:KSH65655 LCD65631:LCD65655 LLZ65631:LLZ65655 LVV65631:LVV65655 MFR65631:MFR65655 MPN65631:MPN65655 MZJ65631:MZJ65655 NJF65631:NJF65655 NTB65631:NTB65655 OCX65631:OCX65655 OMT65631:OMT65655 OWP65631:OWP65655 PGL65631:PGL65655 PQH65631:PQH65655 QAD65631:QAD65655 QJZ65631:QJZ65655 QTV65631:QTV65655 RDR65631:RDR65655 RNN65631:RNN65655 RXJ65631:RXJ65655 SHF65631:SHF65655 SRB65631:SRB65655 TAX65631:TAX65655 TKT65631:TKT65655 TUP65631:TUP65655 UEL65631:UEL65655 UOH65631:UOH65655 UYD65631:UYD65655 VHZ65631:VHZ65655 VRV65631:VRV65655 WBR65631:WBR65655 WLN65631:WLN65655 WVJ65631:WVJ65655 B131167:B131191 IX131167:IX131191 ST131167:ST131191 ACP131167:ACP131191 AML131167:AML131191 AWH131167:AWH131191 BGD131167:BGD131191 BPZ131167:BPZ131191 BZV131167:BZV131191 CJR131167:CJR131191 CTN131167:CTN131191 DDJ131167:DDJ131191 DNF131167:DNF131191 DXB131167:DXB131191 EGX131167:EGX131191 EQT131167:EQT131191 FAP131167:FAP131191 FKL131167:FKL131191 FUH131167:FUH131191 GED131167:GED131191 GNZ131167:GNZ131191 GXV131167:GXV131191 HHR131167:HHR131191 HRN131167:HRN131191 IBJ131167:IBJ131191 ILF131167:ILF131191 IVB131167:IVB131191 JEX131167:JEX131191 JOT131167:JOT131191 JYP131167:JYP131191 KIL131167:KIL131191 KSH131167:KSH131191 LCD131167:LCD131191 LLZ131167:LLZ131191 LVV131167:LVV131191 MFR131167:MFR131191 MPN131167:MPN131191 MZJ131167:MZJ131191 NJF131167:NJF131191 NTB131167:NTB131191 OCX131167:OCX131191 OMT131167:OMT131191 OWP131167:OWP131191 PGL131167:PGL131191 PQH131167:PQH131191 QAD131167:QAD131191 QJZ131167:QJZ131191 QTV131167:QTV131191 RDR131167:RDR131191 RNN131167:RNN131191 RXJ131167:RXJ131191 SHF131167:SHF131191 SRB131167:SRB131191 TAX131167:TAX131191 TKT131167:TKT131191 TUP131167:TUP131191 UEL131167:UEL131191 UOH131167:UOH131191 UYD131167:UYD131191 VHZ131167:VHZ131191 VRV131167:VRV131191 WBR131167:WBR131191 WLN131167:WLN131191 WVJ131167:WVJ131191 B196703:B196727 IX196703:IX196727 ST196703:ST196727 ACP196703:ACP196727 AML196703:AML196727 AWH196703:AWH196727 BGD196703:BGD196727 BPZ196703:BPZ196727 BZV196703:BZV196727 CJR196703:CJR196727 CTN196703:CTN196727 DDJ196703:DDJ196727 DNF196703:DNF196727 DXB196703:DXB196727 EGX196703:EGX196727 EQT196703:EQT196727 FAP196703:FAP196727 FKL196703:FKL196727 FUH196703:FUH196727 GED196703:GED196727 GNZ196703:GNZ196727 GXV196703:GXV196727 HHR196703:HHR196727 HRN196703:HRN196727 IBJ196703:IBJ196727 ILF196703:ILF196727 IVB196703:IVB196727 JEX196703:JEX196727 JOT196703:JOT196727 JYP196703:JYP196727 KIL196703:KIL196727 KSH196703:KSH196727 LCD196703:LCD196727 LLZ196703:LLZ196727 LVV196703:LVV196727 MFR196703:MFR196727 MPN196703:MPN196727 MZJ196703:MZJ196727 NJF196703:NJF196727 NTB196703:NTB196727 OCX196703:OCX196727 OMT196703:OMT196727 OWP196703:OWP196727 PGL196703:PGL196727 PQH196703:PQH196727 QAD196703:QAD196727 QJZ196703:QJZ196727 QTV196703:QTV196727 RDR196703:RDR196727 RNN196703:RNN196727 RXJ196703:RXJ196727 SHF196703:SHF196727 SRB196703:SRB196727 TAX196703:TAX196727 TKT196703:TKT196727 TUP196703:TUP196727 UEL196703:UEL196727 UOH196703:UOH196727 UYD196703:UYD196727 VHZ196703:VHZ196727 VRV196703:VRV196727 WBR196703:WBR196727 WLN196703:WLN196727 WVJ196703:WVJ196727 B262239:B262263 IX262239:IX262263 ST262239:ST262263 ACP262239:ACP262263 AML262239:AML262263 AWH262239:AWH262263 BGD262239:BGD262263 BPZ262239:BPZ262263 BZV262239:BZV262263 CJR262239:CJR262263 CTN262239:CTN262263 DDJ262239:DDJ262263 DNF262239:DNF262263 DXB262239:DXB262263 EGX262239:EGX262263 EQT262239:EQT262263 FAP262239:FAP262263 FKL262239:FKL262263 FUH262239:FUH262263 GED262239:GED262263 GNZ262239:GNZ262263 GXV262239:GXV262263 HHR262239:HHR262263 HRN262239:HRN262263 IBJ262239:IBJ262263 ILF262239:ILF262263 IVB262239:IVB262263 JEX262239:JEX262263 JOT262239:JOT262263 JYP262239:JYP262263 KIL262239:KIL262263 KSH262239:KSH262263 LCD262239:LCD262263 LLZ262239:LLZ262263 LVV262239:LVV262263 MFR262239:MFR262263 MPN262239:MPN262263 MZJ262239:MZJ262263 NJF262239:NJF262263 NTB262239:NTB262263 OCX262239:OCX262263 OMT262239:OMT262263 OWP262239:OWP262263 PGL262239:PGL262263 PQH262239:PQH262263 QAD262239:QAD262263 QJZ262239:QJZ262263 QTV262239:QTV262263 RDR262239:RDR262263 RNN262239:RNN262263 RXJ262239:RXJ262263 SHF262239:SHF262263 SRB262239:SRB262263 TAX262239:TAX262263 TKT262239:TKT262263 TUP262239:TUP262263 UEL262239:UEL262263 UOH262239:UOH262263 UYD262239:UYD262263 VHZ262239:VHZ262263 VRV262239:VRV262263 WBR262239:WBR262263 WLN262239:WLN262263 WVJ262239:WVJ262263 B327775:B327799 IX327775:IX327799 ST327775:ST327799 ACP327775:ACP327799 AML327775:AML327799 AWH327775:AWH327799 BGD327775:BGD327799 BPZ327775:BPZ327799 BZV327775:BZV327799 CJR327775:CJR327799 CTN327775:CTN327799 DDJ327775:DDJ327799 DNF327775:DNF327799 DXB327775:DXB327799 EGX327775:EGX327799 EQT327775:EQT327799 FAP327775:FAP327799 FKL327775:FKL327799 FUH327775:FUH327799 GED327775:GED327799 GNZ327775:GNZ327799 GXV327775:GXV327799 HHR327775:HHR327799 HRN327775:HRN327799 IBJ327775:IBJ327799 ILF327775:ILF327799 IVB327775:IVB327799 JEX327775:JEX327799 JOT327775:JOT327799 JYP327775:JYP327799 KIL327775:KIL327799 KSH327775:KSH327799 LCD327775:LCD327799 LLZ327775:LLZ327799 LVV327775:LVV327799 MFR327775:MFR327799 MPN327775:MPN327799 MZJ327775:MZJ327799 NJF327775:NJF327799 NTB327775:NTB327799 OCX327775:OCX327799 OMT327775:OMT327799 OWP327775:OWP327799 PGL327775:PGL327799 PQH327775:PQH327799 QAD327775:QAD327799 QJZ327775:QJZ327799 QTV327775:QTV327799 RDR327775:RDR327799 RNN327775:RNN327799 RXJ327775:RXJ327799 SHF327775:SHF327799 SRB327775:SRB327799 TAX327775:TAX327799 TKT327775:TKT327799 TUP327775:TUP327799 UEL327775:UEL327799 UOH327775:UOH327799 UYD327775:UYD327799 VHZ327775:VHZ327799 VRV327775:VRV327799 WBR327775:WBR327799 WLN327775:WLN327799 WVJ327775:WVJ327799 B393311:B393335 IX393311:IX393335 ST393311:ST393335 ACP393311:ACP393335 AML393311:AML393335 AWH393311:AWH393335 BGD393311:BGD393335 BPZ393311:BPZ393335 BZV393311:BZV393335 CJR393311:CJR393335 CTN393311:CTN393335 DDJ393311:DDJ393335 DNF393311:DNF393335 DXB393311:DXB393335 EGX393311:EGX393335 EQT393311:EQT393335 FAP393311:FAP393335 FKL393311:FKL393335 FUH393311:FUH393335 GED393311:GED393335 GNZ393311:GNZ393335 GXV393311:GXV393335 HHR393311:HHR393335 HRN393311:HRN393335 IBJ393311:IBJ393335 ILF393311:ILF393335 IVB393311:IVB393335 JEX393311:JEX393335 JOT393311:JOT393335 JYP393311:JYP393335 KIL393311:KIL393335 KSH393311:KSH393335 LCD393311:LCD393335 LLZ393311:LLZ393335 LVV393311:LVV393335 MFR393311:MFR393335 MPN393311:MPN393335 MZJ393311:MZJ393335 NJF393311:NJF393335 NTB393311:NTB393335 OCX393311:OCX393335 OMT393311:OMT393335 OWP393311:OWP393335 PGL393311:PGL393335 PQH393311:PQH393335 QAD393311:QAD393335 QJZ393311:QJZ393335 QTV393311:QTV393335 RDR393311:RDR393335 RNN393311:RNN393335 RXJ393311:RXJ393335 SHF393311:SHF393335 SRB393311:SRB393335 TAX393311:TAX393335 TKT393311:TKT393335 TUP393311:TUP393335 UEL393311:UEL393335 UOH393311:UOH393335 UYD393311:UYD393335 VHZ393311:VHZ393335 VRV393311:VRV393335 WBR393311:WBR393335 WLN393311:WLN393335 WVJ393311:WVJ393335 B458847:B458871 IX458847:IX458871 ST458847:ST458871 ACP458847:ACP458871 AML458847:AML458871 AWH458847:AWH458871 BGD458847:BGD458871 BPZ458847:BPZ458871 BZV458847:BZV458871 CJR458847:CJR458871 CTN458847:CTN458871 DDJ458847:DDJ458871 DNF458847:DNF458871 DXB458847:DXB458871 EGX458847:EGX458871 EQT458847:EQT458871 FAP458847:FAP458871 FKL458847:FKL458871 FUH458847:FUH458871 GED458847:GED458871 GNZ458847:GNZ458871 GXV458847:GXV458871 HHR458847:HHR458871 HRN458847:HRN458871 IBJ458847:IBJ458871 ILF458847:ILF458871 IVB458847:IVB458871 JEX458847:JEX458871 JOT458847:JOT458871 JYP458847:JYP458871 KIL458847:KIL458871 KSH458847:KSH458871 LCD458847:LCD458871 LLZ458847:LLZ458871 LVV458847:LVV458871 MFR458847:MFR458871 MPN458847:MPN458871 MZJ458847:MZJ458871 NJF458847:NJF458871 NTB458847:NTB458871 OCX458847:OCX458871 OMT458847:OMT458871 OWP458847:OWP458871 PGL458847:PGL458871 PQH458847:PQH458871 QAD458847:QAD458871 QJZ458847:QJZ458871 QTV458847:QTV458871 RDR458847:RDR458871 RNN458847:RNN458871 RXJ458847:RXJ458871 SHF458847:SHF458871 SRB458847:SRB458871 TAX458847:TAX458871 TKT458847:TKT458871 TUP458847:TUP458871 UEL458847:UEL458871 UOH458847:UOH458871 UYD458847:UYD458871 VHZ458847:VHZ458871 VRV458847:VRV458871 WBR458847:WBR458871 WLN458847:WLN458871 WVJ458847:WVJ458871 B524383:B524407 IX524383:IX524407 ST524383:ST524407 ACP524383:ACP524407 AML524383:AML524407 AWH524383:AWH524407 BGD524383:BGD524407 BPZ524383:BPZ524407 BZV524383:BZV524407 CJR524383:CJR524407 CTN524383:CTN524407 DDJ524383:DDJ524407 DNF524383:DNF524407 DXB524383:DXB524407 EGX524383:EGX524407 EQT524383:EQT524407 FAP524383:FAP524407 FKL524383:FKL524407 FUH524383:FUH524407 GED524383:GED524407 GNZ524383:GNZ524407 GXV524383:GXV524407 HHR524383:HHR524407 HRN524383:HRN524407 IBJ524383:IBJ524407 ILF524383:ILF524407 IVB524383:IVB524407 JEX524383:JEX524407 JOT524383:JOT524407 JYP524383:JYP524407 KIL524383:KIL524407 KSH524383:KSH524407 LCD524383:LCD524407 LLZ524383:LLZ524407 LVV524383:LVV524407 MFR524383:MFR524407 MPN524383:MPN524407 MZJ524383:MZJ524407 NJF524383:NJF524407 NTB524383:NTB524407 OCX524383:OCX524407 OMT524383:OMT524407 OWP524383:OWP524407 PGL524383:PGL524407 PQH524383:PQH524407 QAD524383:QAD524407 QJZ524383:QJZ524407 QTV524383:QTV524407 RDR524383:RDR524407 RNN524383:RNN524407 RXJ524383:RXJ524407 SHF524383:SHF524407 SRB524383:SRB524407 TAX524383:TAX524407 TKT524383:TKT524407 TUP524383:TUP524407 UEL524383:UEL524407 UOH524383:UOH524407 UYD524383:UYD524407 VHZ524383:VHZ524407 VRV524383:VRV524407 WBR524383:WBR524407 WLN524383:WLN524407 WVJ524383:WVJ524407 B589919:B589943 IX589919:IX589943 ST589919:ST589943 ACP589919:ACP589943 AML589919:AML589943 AWH589919:AWH589943 BGD589919:BGD589943 BPZ589919:BPZ589943 BZV589919:BZV589943 CJR589919:CJR589943 CTN589919:CTN589943 DDJ589919:DDJ589943 DNF589919:DNF589943 DXB589919:DXB589943 EGX589919:EGX589943 EQT589919:EQT589943 FAP589919:FAP589943 FKL589919:FKL589943 FUH589919:FUH589943 GED589919:GED589943 GNZ589919:GNZ589943 GXV589919:GXV589943 HHR589919:HHR589943 HRN589919:HRN589943 IBJ589919:IBJ589943 ILF589919:ILF589943 IVB589919:IVB589943 JEX589919:JEX589943 JOT589919:JOT589943 JYP589919:JYP589943 KIL589919:KIL589943 KSH589919:KSH589943 LCD589919:LCD589943 LLZ589919:LLZ589943 LVV589919:LVV589943 MFR589919:MFR589943 MPN589919:MPN589943 MZJ589919:MZJ589943 NJF589919:NJF589943 NTB589919:NTB589943 OCX589919:OCX589943 OMT589919:OMT589943 OWP589919:OWP589943 PGL589919:PGL589943 PQH589919:PQH589943 QAD589919:QAD589943 QJZ589919:QJZ589943 QTV589919:QTV589943 RDR589919:RDR589943 RNN589919:RNN589943 RXJ589919:RXJ589943 SHF589919:SHF589943 SRB589919:SRB589943 TAX589919:TAX589943 TKT589919:TKT589943 TUP589919:TUP589943 UEL589919:UEL589943 UOH589919:UOH589943 UYD589919:UYD589943 VHZ589919:VHZ589943 VRV589919:VRV589943 WBR589919:WBR589943 WLN589919:WLN589943 WVJ589919:WVJ589943 B655455:B655479 IX655455:IX655479 ST655455:ST655479 ACP655455:ACP655479 AML655455:AML655479 AWH655455:AWH655479 BGD655455:BGD655479 BPZ655455:BPZ655479 BZV655455:BZV655479 CJR655455:CJR655479 CTN655455:CTN655479 DDJ655455:DDJ655479 DNF655455:DNF655479 DXB655455:DXB655479 EGX655455:EGX655479 EQT655455:EQT655479 FAP655455:FAP655479 FKL655455:FKL655479 FUH655455:FUH655479 GED655455:GED655479 GNZ655455:GNZ655479 GXV655455:GXV655479 HHR655455:HHR655479 HRN655455:HRN655479 IBJ655455:IBJ655479 ILF655455:ILF655479 IVB655455:IVB655479 JEX655455:JEX655479 JOT655455:JOT655479 JYP655455:JYP655479 KIL655455:KIL655479 KSH655455:KSH655479 LCD655455:LCD655479 LLZ655455:LLZ655479 LVV655455:LVV655479 MFR655455:MFR655479 MPN655455:MPN655479 MZJ655455:MZJ655479 NJF655455:NJF655479 NTB655455:NTB655479 OCX655455:OCX655479 OMT655455:OMT655479 OWP655455:OWP655479 PGL655455:PGL655479 PQH655455:PQH655479 QAD655455:QAD655479 QJZ655455:QJZ655479 QTV655455:QTV655479 RDR655455:RDR655479 RNN655455:RNN655479 RXJ655455:RXJ655479 SHF655455:SHF655479 SRB655455:SRB655479 TAX655455:TAX655479 TKT655455:TKT655479 TUP655455:TUP655479 UEL655455:UEL655479 UOH655455:UOH655479 UYD655455:UYD655479 VHZ655455:VHZ655479 VRV655455:VRV655479 WBR655455:WBR655479 WLN655455:WLN655479 WVJ655455:WVJ655479 B720991:B721015 IX720991:IX721015 ST720991:ST721015 ACP720991:ACP721015 AML720991:AML721015 AWH720991:AWH721015 BGD720991:BGD721015 BPZ720991:BPZ721015 BZV720991:BZV721015 CJR720991:CJR721015 CTN720991:CTN721015 DDJ720991:DDJ721015 DNF720991:DNF721015 DXB720991:DXB721015 EGX720991:EGX721015 EQT720991:EQT721015 FAP720991:FAP721015 FKL720991:FKL721015 FUH720991:FUH721015 GED720991:GED721015 GNZ720991:GNZ721015 GXV720991:GXV721015 HHR720991:HHR721015 HRN720991:HRN721015 IBJ720991:IBJ721015 ILF720991:ILF721015 IVB720991:IVB721015 JEX720991:JEX721015 JOT720991:JOT721015 JYP720991:JYP721015 KIL720991:KIL721015 KSH720991:KSH721015 LCD720991:LCD721015 LLZ720991:LLZ721015 LVV720991:LVV721015 MFR720991:MFR721015 MPN720991:MPN721015 MZJ720991:MZJ721015 NJF720991:NJF721015 NTB720991:NTB721015 OCX720991:OCX721015 OMT720991:OMT721015 OWP720991:OWP721015 PGL720991:PGL721015 PQH720991:PQH721015 QAD720991:QAD721015 QJZ720991:QJZ721015 QTV720991:QTV721015 RDR720991:RDR721015 RNN720991:RNN721015 RXJ720991:RXJ721015 SHF720991:SHF721015 SRB720991:SRB721015 TAX720991:TAX721015 TKT720991:TKT721015 TUP720991:TUP721015 UEL720991:UEL721015 UOH720991:UOH721015 UYD720991:UYD721015 VHZ720991:VHZ721015 VRV720991:VRV721015 WBR720991:WBR721015 WLN720991:WLN721015 WVJ720991:WVJ721015 B786527:B786551 IX786527:IX786551 ST786527:ST786551 ACP786527:ACP786551 AML786527:AML786551 AWH786527:AWH786551 BGD786527:BGD786551 BPZ786527:BPZ786551 BZV786527:BZV786551 CJR786527:CJR786551 CTN786527:CTN786551 DDJ786527:DDJ786551 DNF786527:DNF786551 DXB786527:DXB786551 EGX786527:EGX786551 EQT786527:EQT786551 FAP786527:FAP786551 FKL786527:FKL786551 FUH786527:FUH786551 GED786527:GED786551 GNZ786527:GNZ786551 GXV786527:GXV786551 HHR786527:HHR786551 HRN786527:HRN786551 IBJ786527:IBJ786551 ILF786527:ILF786551 IVB786527:IVB786551 JEX786527:JEX786551 JOT786527:JOT786551 JYP786527:JYP786551 KIL786527:KIL786551 KSH786527:KSH786551 LCD786527:LCD786551 LLZ786527:LLZ786551 LVV786527:LVV786551 MFR786527:MFR786551 MPN786527:MPN786551 MZJ786527:MZJ786551 NJF786527:NJF786551 NTB786527:NTB786551 OCX786527:OCX786551 OMT786527:OMT786551 OWP786527:OWP786551 PGL786527:PGL786551 PQH786527:PQH786551 QAD786527:QAD786551 QJZ786527:QJZ786551 QTV786527:QTV786551 RDR786527:RDR786551 RNN786527:RNN786551 RXJ786527:RXJ786551 SHF786527:SHF786551 SRB786527:SRB786551 TAX786527:TAX786551 TKT786527:TKT786551 TUP786527:TUP786551 UEL786527:UEL786551 UOH786527:UOH786551 UYD786527:UYD786551 VHZ786527:VHZ786551 VRV786527:VRV786551 WBR786527:WBR786551 WLN786527:WLN786551 WVJ786527:WVJ786551 B852063:B852087 IX852063:IX852087 ST852063:ST852087 ACP852063:ACP852087 AML852063:AML852087 AWH852063:AWH852087 BGD852063:BGD852087 BPZ852063:BPZ852087 BZV852063:BZV852087 CJR852063:CJR852087 CTN852063:CTN852087 DDJ852063:DDJ852087 DNF852063:DNF852087 DXB852063:DXB852087 EGX852063:EGX852087 EQT852063:EQT852087 FAP852063:FAP852087 FKL852063:FKL852087 FUH852063:FUH852087 GED852063:GED852087 GNZ852063:GNZ852087 GXV852063:GXV852087 HHR852063:HHR852087 HRN852063:HRN852087 IBJ852063:IBJ852087 ILF852063:ILF852087 IVB852063:IVB852087 JEX852063:JEX852087 JOT852063:JOT852087 JYP852063:JYP852087 KIL852063:KIL852087 KSH852063:KSH852087 LCD852063:LCD852087 LLZ852063:LLZ852087 LVV852063:LVV852087 MFR852063:MFR852087 MPN852063:MPN852087 MZJ852063:MZJ852087 NJF852063:NJF852087 NTB852063:NTB852087 OCX852063:OCX852087 OMT852063:OMT852087 OWP852063:OWP852087 PGL852063:PGL852087 PQH852063:PQH852087 QAD852063:QAD852087 QJZ852063:QJZ852087 QTV852063:QTV852087 RDR852063:RDR852087 RNN852063:RNN852087 RXJ852063:RXJ852087 SHF852063:SHF852087 SRB852063:SRB852087 TAX852063:TAX852087 TKT852063:TKT852087 TUP852063:TUP852087 UEL852063:UEL852087 UOH852063:UOH852087 UYD852063:UYD852087 VHZ852063:VHZ852087 VRV852063:VRV852087 WBR852063:WBR852087 WLN852063:WLN852087 WVJ852063:WVJ852087 B917599:B917623 IX917599:IX917623 ST917599:ST917623 ACP917599:ACP917623 AML917599:AML917623 AWH917599:AWH917623 BGD917599:BGD917623 BPZ917599:BPZ917623 BZV917599:BZV917623 CJR917599:CJR917623 CTN917599:CTN917623 DDJ917599:DDJ917623 DNF917599:DNF917623 DXB917599:DXB917623 EGX917599:EGX917623 EQT917599:EQT917623 FAP917599:FAP917623 FKL917599:FKL917623 FUH917599:FUH917623 GED917599:GED917623 GNZ917599:GNZ917623 GXV917599:GXV917623 HHR917599:HHR917623 HRN917599:HRN917623 IBJ917599:IBJ917623 ILF917599:ILF917623 IVB917599:IVB917623 JEX917599:JEX917623 JOT917599:JOT917623 JYP917599:JYP917623 KIL917599:KIL917623 KSH917599:KSH917623 LCD917599:LCD917623 LLZ917599:LLZ917623 LVV917599:LVV917623 MFR917599:MFR917623 MPN917599:MPN917623 MZJ917599:MZJ917623 NJF917599:NJF917623 NTB917599:NTB917623 OCX917599:OCX917623 OMT917599:OMT917623 OWP917599:OWP917623 PGL917599:PGL917623 PQH917599:PQH917623 QAD917599:QAD917623 QJZ917599:QJZ917623 QTV917599:QTV917623 RDR917599:RDR917623 RNN917599:RNN917623 RXJ917599:RXJ917623 SHF917599:SHF917623 SRB917599:SRB917623 TAX917599:TAX917623 TKT917599:TKT917623 TUP917599:TUP917623 UEL917599:UEL917623 UOH917599:UOH917623 UYD917599:UYD917623 VHZ917599:VHZ917623 VRV917599:VRV917623 WBR917599:WBR917623 WLN917599:WLN917623 WVJ917599:WVJ917623 B983135:B983159 IX983135:IX983159 ST983135:ST983159 ACP983135:ACP983159 AML983135:AML983159 AWH983135:AWH983159 BGD983135:BGD983159 BPZ983135:BPZ983159 BZV983135:BZV983159 CJR983135:CJR983159 CTN983135:CTN983159 DDJ983135:DDJ983159 DNF983135:DNF983159 DXB983135:DXB983159 EGX983135:EGX983159 EQT983135:EQT983159 FAP983135:FAP983159 FKL983135:FKL983159 FUH983135:FUH983159 GED983135:GED983159 GNZ983135:GNZ983159 GXV983135:GXV983159 HHR983135:HHR983159 HRN983135:HRN983159 IBJ983135:IBJ983159 ILF983135:ILF983159 IVB983135:IVB983159 JEX983135:JEX983159 JOT983135:JOT983159 JYP983135:JYP983159 KIL983135:KIL983159 KSH983135:KSH983159 LCD983135:LCD983159 LLZ983135:LLZ983159 LVV983135:LVV983159 MFR983135:MFR983159 MPN983135:MPN983159 MZJ983135:MZJ983159 NJF983135:NJF983159 NTB983135:NTB983159 OCX983135:OCX983159 OMT983135:OMT983159 OWP983135:OWP983159 PGL983135:PGL983159 PQH983135:PQH983159 QAD983135:QAD983159 QJZ983135:QJZ983159 QTV983135:QTV983159 RDR983135:RDR983159 RNN983135:RNN983159 RXJ983135:RXJ983159 SHF983135:SHF983159 SRB983135:SRB983159 TAX983135:TAX983159 TKT983135:TKT983159 TUP983135:TUP983159 UEL983135:UEL983159 UOH983135:UOH983159 UYD983135:UYD983159 VHZ983135:VHZ983159 VRV983135:VRV983159 WBR983135:WBR983159 WLN983135:WLN983159 WVJ983135:WVJ983159 RXQ983161:RXR983177 JE138:JE165 TA138:TA165 ACW138:ACW165 AMS138:AMS165 AWO138:AWO165 BGK138:BGK165 BQG138:BQG165 CAC138:CAC165 CJY138:CJY165 CTU138:CTU165 DDQ138:DDQ165 DNM138:DNM165 DXI138:DXI165 EHE138:EHE165 ERA138:ERA165 FAW138:FAW165 FKS138:FKS165 FUO138:FUO165 GEK138:GEK165 GOG138:GOG165 GYC138:GYC165 HHY138:HHY165 HRU138:HRU165 IBQ138:IBQ165 ILM138:ILM165 IVI138:IVI165 JFE138:JFE165 JPA138:JPA165 JYW138:JYW165 KIS138:KIS165 KSO138:KSO165 LCK138:LCK165 LMG138:LMG165 LWC138:LWC165 MFY138:MFY165 MPU138:MPU165 MZQ138:MZQ165 NJM138:NJM165 NTI138:NTI165 ODE138:ODE165 ONA138:ONA165 OWW138:OWW165 PGS138:PGS165 PQO138:PQO165 QAK138:QAK165 QKG138:QKG165 QUC138:QUC165 RDY138:RDY165 RNU138:RNU165 RXQ138:RXQ165 SHM138:SHM165 SRI138:SRI165 TBE138:TBE165 TLA138:TLA165 TUW138:TUW165 UES138:UES165 UOO138:UOO165 UYK138:UYK165 VIG138:VIG165 VSC138:VSC165 WBY138:WBY165 WLU138:WLU165 WVQ138:WVQ165 I65674:I65701 JE65674:JE65701 TA65674:TA65701 ACW65674:ACW65701 AMS65674:AMS65701 AWO65674:AWO65701 BGK65674:BGK65701 BQG65674:BQG65701 CAC65674:CAC65701 CJY65674:CJY65701 CTU65674:CTU65701 DDQ65674:DDQ65701 DNM65674:DNM65701 DXI65674:DXI65701 EHE65674:EHE65701 ERA65674:ERA65701 FAW65674:FAW65701 FKS65674:FKS65701 FUO65674:FUO65701 GEK65674:GEK65701 GOG65674:GOG65701 GYC65674:GYC65701 HHY65674:HHY65701 HRU65674:HRU65701 IBQ65674:IBQ65701 ILM65674:ILM65701 IVI65674:IVI65701 JFE65674:JFE65701 JPA65674:JPA65701 JYW65674:JYW65701 KIS65674:KIS65701 KSO65674:KSO65701 LCK65674:LCK65701 LMG65674:LMG65701 LWC65674:LWC65701 MFY65674:MFY65701 MPU65674:MPU65701 MZQ65674:MZQ65701 NJM65674:NJM65701 NTI65674:NTI65701 ODE65674:ODE65701 ONA65674:ONA65701 OWW65674:OWW65701 PGS65674:PGS65701 PQO65674:PQO65701 QAK65674:QAK65701 QKG65674:QKG65701 QUC65674:QUC65701 RDY65674:RDY65701 RNU65674:RNU65701 RXQ65674:RXQ65701 SHM65674:SHM65701 SRI65674:SRI65701 TBE65674:TBE65701 TLA65674:TLA65701 TUW65674:TUW65701 UES65674:UES65701 UOO65674:UOO65701 UYK65674:UYK65701 VIG65674:VIG65701 VSC65674:VSC65701 WBY65674:WBY65701 WLU65674:WLU65701 WVQ65674:WVQ65701 I131210:I131237 JE131210:JE131237 TA131210:TA131237 ACW131210:ACW131237 AMS131210:AMS131237 AWO131210:AWO131237 BGK131210:BGK131237 BQG131210:BQG131237 CAC131210:CAC131237 CJY131210:CJY131237 CTU131210:CTU131237 DDQ131210:DDQ131237 DNM131210:DNM131237 DXI131210:DXI131237 EHE131210:EHE131237 ERA131210:ERA131237 FAW131210:FAW131237 FKS131210:FKS131237 FUO131210:FUO131237 GEK131210:GEK131237 GOG131210:GOG131237 GYC131210:GYC131237 HHY131210:HHY131237 HRU131210:HRU131237 IBQ131210:IBQ131237 ILM131210:ILM131237 IVI131210:IVI131237 JFE131210:JFE131237 JPA131210:JPA131237 JYW131210:JYW131237 KIS131210:KIS131237 KSO131210:KSO131237 LCK131210:LCK131237 LMG131210:LMG131237 LWC131210:LWC131237 MFY131210:MFY131237 MPU131210:MPU131237 MZQ131210:MZQ131237 NJM131210:NJM131237 NTI131210:NTI131237 ODE131210:ODE131237 ONA131210:ONA131237 OWW131210:OWW131237 PGS131210:PGS131237 PQO131210:PQO131237 QAK131210:QAK131237 QKG131210:QKG131237 QUC131210:QUC131237 RDY131210:RDY131237 RNU131210:RNU131237 RXQ131210:RXQ131237 SHM131210:SHM131237 SRI131210:SRI131237 TBE131210:TBE131237 TLA131210:TLA131237 TUW131210:TUW131237 UES131210:UES131237 UOO131210:UOO131237 UYK131210:UYK131237 VIG131210:VIG131237 VSC131210:VSC131237 WBY131210:WBY131237 WLU131210:WLU131237 WVQ131210:WVQ131237 I196746:I196773 JE196746:JE196773 TA196746:TA196773 ACW196746:ACW196773 AMS196746:AMS196773 AWO196746:AWO196773 BGK196746:BGK196773 BQG196746:BQG196773 CAC196746:CAC196773 CJY196746:CJY196773 CTU196746:CTU196773 DDQ196746:DDQ196773 DNM196746:DNM196773 DXI196746:DXI196773 EHE196746:EHE196773 ERA196746:ERA196773 FAW196746:FAW196773 FKS196746:FKS196773 FUO196746:FUO196773 GEK196746:GEK196773 GOG196746:GOG196773 GYC196746:GYC196773 HHY196746:HHY196773 HRU196746:HRU196773 IBQ196746:IBQ196773 ILM196746:ILM196773 IVI196746:IVI196773 JFE196746:JFE196773 JPA196746:JPA196773 JYW196746:JYW196773 KIS196746:KIS196773 KSO196746:KSO196773 LCK196746:LCK196773 LMG196746:LMG196773 LWC196746:LWC196773 MFY196746:MFY196773 MPU196746:MPU196773 MZQ196746:MZQ196773 NJM196746:NJM196773 NTI196746:NTI196773 ODE196746:ODE196773 ONA196746:ONA196773 OWW196746:OWW196773 PGS196746:PGS196773 PQO196746:PQO196773 QAK196746:QAK196773 QKG196746:QKG196773 QUC196746:QUC196773 RDY196746:RDY196773 RNU196746:RNU196773 RXQ196746:RXQ196773 SHM196746:SHM196773 SRI196746:SRI196773 TBE196746:TBE196773 TLA196746:TLA196773 TUW196746:TUW196773 UES196746:UES196773 UOO196746:UOO196773 UYK196746:UYK196773 VIG196746:VIG196773 VSC196746:VSC196773 WBY196746:WBY196773 WLU196746:WLU196773 WVQ196746:WVQ196773 I262282:I262309 JE262282:JE262309 TA262282:TA262309 ACW262282:ACW262309 AMS262282:AMS262309 AWO262282:AWO262309 BGK262282:BGK262309 BQG262282:BQG262309 CAC262282:CAC262309 CJY262282:CJY262309 CTU262282:CTU262309 DDQ262282:DDQ262309 DNM262282:DNM262309 DXI262282:DXI262309 EHE262282:EHE262309 ERA262282:ERA262309 FAW262282:FAW262309 FKS262282:FKS262309 FUO262282:FUO262309 GEK262282:GEK262309 GOG262282:GOG262309 GYC262282:GYC262309 HHY262282:HHY262309 HRU262282:HRU262309 IBQ262282:IBQ262309 ILM262282:ILM262309 IVI262282:IVI262309 JFE262282:JFE262309 JPA262282:JPA262309 JYW262282:JYW262309 KIS262282:KIS262309 KSO262282:KSO262309 LCK262282:LCK262309 LMG262282:LMG262309 LWC262282:LWC262309 MFY262282:MFY262309 MPU262282:MPU262309 MZQ262282:MZQ262309 NJM262282:NJM262309 NTI262282:NTI262309 ODE262282:ODE262309 ONA262282:ONA262309 OWW262282:OWW262309 PGS262282:PGS262309 PQO262282:PQO262309 QAK262282:QAK262309 QKG262282:QKG262309 QUC262282:QUC262309 RDY262282:RDY262309 RNU262282:RNU262309 RXQ262282:RXQ262309 SHM262282:SHM262309 SRI262282:SRI262309 TBE262282:TBE262309 TLA262282:TLA262309 TUW262282:TUW262309 UES262282:UES262309 UOO262282:UOO262309 UYK262282:UYK262309 VIG262282:VIG262309 VSC262282:VSC262309 WBY262282:WBY262309 WLU262282:WLU262309 WVQ262282:WVQ262309 I327818:I327845 JE327818:JE327845 TA327818:TA327845 ACW327818:ACW327845 AMS327818:AMS327845 AWO327818:AWO327845 BGK327818:BGK327845 BQG327818:BQG327845 CAC327818:CAC327845 CJY327818:CJY327845 CTU327818:CTU327845 DDQ327818:DDQ327845 DNM327818:DNM327845 DXI327818:DXI327845 EHE327818:EHE327845 ERA327818:ERA327845 FAW327818:FAW327845 FKS327818:FKS327845 FUO327818:FUO327845 GEK327818:GEK327845 GOG327818:GOG327845 GYC327818:GYC327845 HHY327818:HHY327845 HRU327818:HRU327845 IBQ327818:IBQ327845 ILM327818:ILM327845 IVI327818:IVI327845 JFE327818:JFE327845 JPA327818:JPA327845 JYW327818:JYW327845 KIS327818:KIS327845 KSO327818:KSO327845 LCK327818:LCK327845 LMG327818:LMG327845 LWC327818:LWC327845 MFY327818:MFY327845 MPU327818:MPU327845 MZQ327818:MZQ327845 NJM327818:NJM327845 NTI327818:NTI327845 ODE327818:ODE327845 ONA327818:ONA327845 OWW327818:OWW327845 PGS327818:PGS327845 PQO327818:PQO327845 QAK327818:QAK327845 QKG327818:QKG327845 QUC327818:QUC327845 RDY327818:RDY327845 RNU327818:RNU327845 RXQ327818:RXQ327845 SHM327818:SHM327845 SRI327818:SRI327845 TBE327818:TBE327845 TLA327818:TLA327845 TUW327818:TUW327845 UES327818:UES327845 UOO327818:UOO327845 UYK327818:UYK327845 VIG327818:VIG327845 VSC327818:VSC327845 WBY327818:WBY327845 WLU327818:WLU327845 WVQ327818:WVQ327845 I393354:I393381 JE393354:JE393381 TA393354:TA393381 ACW393354:ACW393381 AMS393354:AMS393381 AWO393354:AWO393381 BGK393354:BGK393381 BQG393354:BQG393381 CAC393354:CAC393381 CJY393354:CJY393381 CTU393354:CTU393381 DDQ393354:DDQ393381 DNM393354:DNM393381 DXI393354:DXI393381 EHE393354:EHE393381 ERA393354:ERA393381 FAW393354:FAW393381 FKS393354:FKS393381 FUO393354:FUO393381 GEK393354:GEK393381 GOG393354:GOG393381 GYC393354:GYC393381 HHY393354:HHY393381 HRU393354:HRU393381 IBQ393354:IBQ393381 ILM393354:ILM393381 IVI393354:IVI393381 JFE393354:JFE393381 JPA393354:JPA393381 JYW393354:JYW393381 KIS393354:KIS393381 KSO393354:KSO393381 LCK393354:LCK393381 LMG393354:LMG393381 LWC393354:LWC393381 MFY393354:MFY393381 MPU393354:MPU393381 MZQ393354:MZQ393381 NJM393354:NJM393381 NTI393354:NTI393381 ODE393354:ODE393381 ONA393354:ONA393381 OWW393354:OWW393381 PGS393354:PGS393381 PQO393354:PQO393381 QAK393354:QAK393381 QKG393354:QKG393381 QUC393354:QUC393381 RDY393354:RDY393381 RNU393354:RNU393381 RXQ393354:RXQ393381 SHM393354:SHM393381 SRI393354:SRI393381 TBE393354:TBE393381 TLA393354:TLA393381 TUW393354:TUW393381 UES393354:UES393381 UOO393354:UOO393381 UYK393354:UYK393381 VIG393354:VIG393381 VSC393354:VSC393381 WBY393354:WBY393381 WLU393354:WLU393381 WVQ393354:WVQ393381 I458890:I458917 JE458890:JE458917 TA458890:TA458917 ACW458890:ACW458917 AMS458890:AMS458917 AWO458890:AWO458917 BGK458890:BGK458917 BQG458890:BQG458917 CAC458890:CAC458917 CJY458890:CJY458917 CTU458890:CTU458917 DDQ458890:DDQ458917 DNM458890:DNM458917 DXI458890:DXI458917 EHE458890:EHE458917 ERA458890:ERA458917 FAW458890:FAW458917 FKS458890:FKS458917 FUO458890:FUO458917 GEK458890:GEK458917 GOG458890:GOG458917 GYC458890:GYC458917 HHY458890:HHY458917 HRU458890:HRU458917 IBQ458890:IBQ458917 ILM458890:ILM458917 IVI458890:IVI458917 JFE458890:JFE458917 JPA458890:JPA458917 JYW458890:JYW458917 KIS458890:KIS458917 KSO458890:KSO458917 LCK458890:LCK458917 LMG458890:LMG458917 LWC458890:LWC458917 MFY458890:MFY458917 MPU458890:MPU458917 MZQ458890:MZQ458917 NJM458890:NJM458917 NTI458890:NTI458917 ODE458890:ODE458917 ONA458890:ONA458917 OWW458890:OWW458917 PGS458890:PGS458917 PQO458890:PQO458917 QAK458890:QAK458917 QKG458890:QKG458917 QUC458890:QUC458917 RDY458890:RDY458917 RNU458890:RNU458917 RXQ458890:RXQ458917 SHM458890:SHM458917 SRI458890:SRI458917 TBE458890:TBE458917 TLA458890:TLA458917 TUW458890:TUW458917 UES458890:UES458917 UOO458890:UOO458917 UYK458890:UYK458917 VIG458890:VIG458917 VSC458890:VSC458917 WBY458890:WBY458917 WLU458890:WLU458917 WVQ458890:WVQ458917 I524426:I524453 JE524426:JE524453 TA524426:TA524453 ACW524426:ACW524453 AMS524426:AMS524453 AWO524426:AWO524453 BGK524426:BGK524453 BQG524426:BQG524453 CAC524426:CAC524453 CJY524426:CJY524453 CTU524426:CTU524453 DDQ524426:DDQ524453 DNM524426:DNM524453 DXI524426:DXI524453 EHE524426:EHE524453 ERA524426:ERA524453 FAW524426:FAW524453 FKS524426:FKS524453 FUO524426:FUO524453 GEK524426:GEK524453 GOG524426:GOG524453 GYC524426:GYC524453 HHY524426:HHY524453 HRU524426:HRU524453 IBQ524426:IBQ524453 ILM524426:ILM524453 IVI524426:IVI524453 JFE524426:JFE524453 JPA524426:JPA524453 JYW524426:JYW524453 KIS524426:KIS524453 KSO524426:KSO524453 LCK524426:LCK524453 LMG524426:LMG524453 LWC524426:LWC524453 MFY524426:MFY524453 MPU524426:MPU524453 MZQ524426:MZQ524453 NJM524426:NJM524453 NTI524426:NTI524453 ODE524426:ODE524453 ONA524426:ONA524453 OWW524426:OWW524453 PGS524426:PGS524453 PQO524426:PQO524453 QAK524426:QAK524453 QKG524426:QKG524453 QUC524426:QUC524453 RDY524426:RDY524453 RNU524426:RNU524453 RXQ524426:RXQ524453 SHM524426:SHM524453 SRI524426:SRI524453 TBE524426:TBE524453 TLA524426:TLA524453 TUW524426:TUW524453 UES524426:UES524453 UOO524426:UOO524453 UYK524426:UYK524453 VIG524426:VIG524453 VSC524426:VSC524453 WBY524426:WBY524453 WLU524426:WLU524453 WVQ524426:WVQ524453 I589962:I589989 JE589962:JE589989 TA589962:TA589989 ACW589962:ACW589989 AMS589962:AMS589989 AWO589962:AWO589989 BGK589962:BGK589989 BQG589962:BQG589989 CAC589962:CAC589989 CJY589962:CJY589989 CTU589962:CTU589989 DDQ589962:DDQ589989 DNM589962:DNM589989 DXI589962:DXI589989 EHE589962:EHE589989 ERA589962:ERA589989 FAW589962:FAW589989 FKS589962:FKS589989 FUO589962:FUO589989 GEK589962:GEK589989 GOG589962:GOG589989 GYC589962:GYC589989 HHY589962:HHY589989 HRU589962:HRU589989 IBQ589962:IBQ589989 ILM589962:ILM589989 IVI589962:IVI589989 JFE589962:JFE589989 JPA589962:JPA589989 JYW589962:JYW589989 KIS589962:KIS589989 KSO589962:KSO589989 LCK589962:LCK589989 LMG589962:LMG589989 LWC589962:LWC589989 MFY589962:MFY589989 MPU589962:MPU589989 MZQ589962:MZQ589989 NJM589962:NJM589989 NTI589962:NTI589989 ODE589962:ODE589989 ONA589962:ONA589989 OWW589962:OWW589989 PGS589962:PGS589989 PQO589962:PQO589989 QAK589962:QAK589989 QKG589962:QKG589989 QUC589962:QUC589989 RDY589962:RDY589989 RNU589962:RNU589989 RXQ589962:RXQ589989 SHM589962:SHM589989 SRI589962:SRI589989 TBE589962:TBE589989 TLA589962:TLA589989 TUW589962:TUW589989 UES589962:UES589989 UOO589962:UOO589989 UYK589962:UYK589989 VIG589962:VIG589989 VSC589962:VSC589989 WBY589962:WBY589989 WLU589962:WLU589989 WVQ589962:WVQ589989 I655498:I655525 JE655498:JE655525 TA655498:TA655525 ACW655498:ACW655525 AMS655498:AMS655525 AWO655498:AWO655525 BGK655498:BGK655525 BQG655498:BQG655525 CAC655498:CAC655525 CJY655498:CJY655525 CTU655498:CTU655525 DDQ655498:DDQ655525 DNM655498:DNM655525 DXI655498:DXI655525 EHE655498:EHE655525 ERA655498:ERA655525 FAW655498:FAW655525 FKS655498:FKS655525 FUO655498:FUO655525 GEK655498:GEK655525 GOG655498:GOG655525 GYC655498:GYC655525 HHY655498:HHY655525 HRU655498:HRU655525 IBQ655498:IBQ655525 ILM655498:ILM655525 IVI655498:IVI655525 JFE655498:JFE655525 JPA655498:JPA655525 JYW655498:JYW655525 KIS655498:KIS655525 KSO655498:KSO655525 LCK655498:LCK655525 LMG655498:LMG655525 LWC655498:LWC655525 MFY655498:MFY655525 MPU655498:MPU655525 MZQ655498:MZQ655525 NJM655498:NJM655525 NTI655498:NTI655525 ODE655498:ODE655525 ONA655498:ONA655525 OWW655498:OWW655525 PGS655498:PGS655525 PQO655498:PQO655525 QAK655498:QAK655525 QKG655498:QKG655525 QUC655498:QUC655525 RDY655498:RDY655525 RNU655498:RNU655525 RXQ655498:RXQ655525 SHM655498:SHM655525 SRI655498:SRI655525 TBE655498:TBE655525 TLA655498:TLA655525 TUW655498:TUW655525 UES655498:UES655525 UOO655498:UOO655525 UYK655498:UYK655525 VIG655498:VIG655525 VSC655498:VSC655525 WBY655498:WBY655525 WLU655498:WLU655525 WVQ655498:WVQ655525 I721034:I721061 JE721034:JE721061 TA721034:TA721061 ACW721034:ACW721061 AMS721034:AMS721061 AWO721034:AWO721061 BGK721034:BGK721061 BQG721034:BQG721061 CAC721034:CAC721061 CJY721034:CJY721061 CTU721034:CTU721061 DDQ721034:DDQ721061 DNM721034:DNM721061 DXI721034:DXI721061 EHE721034:EHE721061 ERA721034:ERA721061 FAW721034:FAW721061 FKS721034:FKS721061 FUO721034:FUO721061 GEK721034:GEK721061 GOG721034:GOG721061 GYC721034:GYC721061 HHY721034:HHY721061 HRU721034:HRU721061 IBQ721034:IBQ721061 ILM721034:ILM721061 IVI721034:IVI721061 JFE721034:JFE721061 JPA721034:JPA721061 JYW721034:JYW721061 KIS721034:KIS721061 KSO721034:KSO721061 LCK721034:LCK721061 LMG721034:LMG721061 LWC721034:LWC721061 MFY721034:MFY721061 MPU721034:MPU721061 MZQ721034:MZQ721061 NJM721034:NJM721061 NTI721034:NTI721061 ODE721034:ODE721061 ONA721034:ONA721061 OWW721034:OWW721061 PGS721034:PGS721061 PQO721034:PQO721061 QAK721034:QAK721061 QKG721034:QKG721061 QUC721034:QUC721061 RDY721034:RDY721061 RNU721034:RNU721061 RXQ721034:RXQ721061 SHM721034:SHM721061 SRI721034:SRI721061 TBE721034:TBE721061 TLA721034:TLA721061 TUW721034:TUW721061 UES721034:UES721061 UOO721034:UOO721061 UYK721034:UYK721061 VIG721034:VIG721061 VSC721034:VSC721061 WBY721034:WBY721061 WLU721034:WLU721061 WVQ721034:WVQ721061 I786570:I786597 JE786570:JE786597 TA786570:TA786597 ACW786570:ACW786597 AMS786570:AMS786597 AWO786570:AWO786597 BGK786570:BGK786597 BQG786570:BQG786597 CAC786570:CAC786597 CJY786570:CJY786597 CTU786570:CTU786597 DDQ786570:DDQ786597 DNM786570:DNM786597 DXI786570:DXI786597 EHE786570:EHE786597 ERA786570:ERA786597 FAW786570:FAW786597 FKS786570:FKS786597 FUO786570:FUO786597 GEK786570:GEK786597 GOG786570:GOG786597 GYC786570:GYC786597 HHY786570:HHY786597 HRU786570:HRU786597 IBQ786570:IBQ786597 ILM786570:ILM786597 IVI786570:IVI786597 JFE786570:JFE786597 JPA786570:JPA786597 JYW786570:JYW786597 KIS786570:KIS786597 KSO786570:KSO786597 LCK786570:LCK786597 LMG786570:LMG786597 LWC786570:LWC786597 MFY786570:MFY786597 MPU786570:MPU786597 MZQ786570:MZQ786597 NJM786570:NJM786597 NTI786570:NTI786597 ODE786570:ODE786597 ONA786570:ONA786597 OWW786570:OWW786597 PGS786570:PGS786597 PQO786570:PQO786597 QAK786570:QAK786597 QKG786570:QKG786597 QUC786570:QUC786597 RDY786570:RDY786597 RNU786570:RNU786597 RXQ786570:RXQ786597 SHM786570:SHM786597 SRI786570:SRI786597 TBE786570:TBE786597 TLA786570:TLA786597 TUW786570:TUW786597 UES786570:UES786597 UOO786570:UOO786597 UYK786570:UYK786597 VIG786570:VIG786597 VSC786570:VSC786597 WBY786570:WBY786597 WLU786570:WLU786597 WVQ786570:WVQ786597 I852106:I852133 JE852106:JE852133 TA852106:TA852133 ACW852106:ACW852133 AMS852106:AMS852133 AWO852106:AWO852133 BGK852106:BGK852133 BQG852106:BQG852133 CAC852106:CAC852133 CJY852106:CJY852133 CTU852106:CTU852133 DDQ852106:DDQ852133 DNM852106:DNM852133 DXI852106:DXI852133 EHE852106:EHE852133 ERA852106:ERA852133 FAW852106:FAW852133 FKS852106:FKS852133 FUO852106:FUO852133 GEK852106:GEK852133 GOG852106:GOG852133 GYC852106:GYC852133 HHY852106:HHY852133 HRU852106:HRU852133 IBQ852106:IBQ852133 ILM852106:ILM852133 IVI852106:IVI852133 JFE852106:JFE852133 JPA852106:JPA852133 JYW852106:JYW852133 KIS852106:KIS852133 KSO852106:KSO852133 LCK852106:LCK852133 LMG852106:LMG852133 LWC852106:LWC852133 MFY852106:MFY852133 MPU852106:MPU852133 MZQ852106:MZQ852133 NJM852106:NJM852133 NTI852106:NTI852133 ODE852106:ODE852133 ONA852106:ONA852133 OWW852106:OWW852133 PGS852106:PGS852133 PQO852106:PQO852133 QAK852106:QAK852133 QKG852106:QKG852133 QUC852106:QUC852133 RDY852106:RDY852133 RNU852106:RNU852133 RXQ852106:RXQ852133 SHM852106:SHM852133 SRI852106:SRI852133 TBE852106:TBE852133 TLA852106:TLA852133 TUW852106:TUW852133 UES852106:UES852133 UOO852106:UOO852133 UYK852106:UYK852133 VIG852106:VIG852133 VSC852106:VSC852133 WBY852106:WBY852133 WLU852106:WLU852133 WVQ852106:WVQ852133 I917642:I917669 JE917642:JE917669 TA917642:TA917669 ACW917642:ACW917669 AMS917642:AMS917669 AWO917642:AWO917669 BGK917642:BGK917669 BQG917642:BQG917669 CAC917642:CAC917669 CJY917642:CJY917669 CTU917642:CTU917669 DDQ917642:DDQ917669 DNM917642:DNM917669 DXI917642:DXI917669 EHE917642:EHE917669 ERA917642:ERA917669 FAW917642:FAW917669 FKS917642:FKS917669 FUO917642:FUO917669 GEK917642:GEK917669 GOG917642:GOG917669 GYC917642:GYC917669 HHY917642:HHY917669 HRU917642:HRU917669 IBQ917642:IBQ917669 ILM917642:ILM917669 IVI917642:IVI917669 JFE917642:JFE917669 JPA917642:JPA917669 JYW917642:JYW917669 KIS917642:KIS917669 KSO917642:KSO917669 LCK917642:LCK917669 LMG917642:LMG917669 LWC917642:LWC917669 MFY917642:MFY917669 MPU917642:MPU917669 MZQ917642:MZQ917669 NJM917642:NJM917669 NTI917642:NTI917669 ODE917642:ODE917669 ONA917642:ONA917669 OWW917642:OWW917669 PGS917642:PGS917669 PQO917642:PQO917669 QAK917642:QAK917669 QKG917642:QKG917669 QUC917642:QUC917669 RDY917642:RDY917669 RNU917642:RNU917669 RXQ917642:RXQ917669 SHM917642:SHM917669 SRI917642:SRI917669 TBE917642:TBE917669 TLA917642:TLA917669 TUW917642:TUW917669 UES917642:UES917669 UOO917642:UOO917669 UYK917642:UYK917669 VIG917642:VIG917669 VSC917642:VSC917669 WBY917642:WBY917669 WLU917642:WLU917669 WVQ917642:WVQ917669 I983178:I983205 JE983178:JE983205 TA983178:TA983205 ACW983178:ACW983205 AMS983178:AMS983205 AWO983178:AWO983205 BGK983178:BGK983205 BQG983178:BQG983205 CAC983178:CAC983205 CJY983178:CJY983205 CTU983178:CTU983205 DDQ983178:DDQ983205 DNM983178:DNM983205 DXI983178:DXI983205 EHE983178:EHE983205 ERA983178:ERA983205 FAW983178:FAW983205 FKS983178:FKS983205 FUO983178:FUO983205 GEK983178:GEK983205 GOG983178:GOG983205 GYC983178:GYC983205 HHY983178:HHY983205 HRU983178:HRU983205 IBQ983178:IBQ983205 ILM983178:ILM983205 IVI983178:IVI983205 JFE983178:JFE983205 JPA983178:JPA983205 JYW983178:JYW983205 KIS983178:KIS983205 KSO983178:KSO983205 LCK983178:LCK983205 LMG983178:LMG983205 LWC983178:LWC983205 MFY983178:MFY983205 MPU983178:MPU983205 MZQ983178:MZQ983205 NJM983178:NJM983205 NTI983178:NTI983205 ODE983178:ODE983205 ONA983178:ONA983205 OWW983178:OWW983205 PGS983178:PGS983205 PQO983178:PQO983205 QAK983178:QAK983205 QKG983178:QKG983205 QUC983178:QUC983205 RDY983178:RDY983205 RNU983178:RNU983205 RXQ983178:RXQ983205 SHM983178:SHM983205 SRI983178:SRI983205 TBE983178:TBE983205 TLA983178:TLA983205 TUW983178:TUW983205 UES983178:UES983205 UOO983178:UOO983205 UYK983178:UYK983205 VIG983178:VIG983205 VSC983178:VSC983205 WBY983178:WBY983205 WLU983178:WLU983205 WVQ983178:WVQ983205 SHM983161:SHN983177 IY95:JA113 SU95:SW113 ACQ95:ACS113 AMM95:AMO113 AWI95:AWK113 BGE95:BGG113 BQA95:BQC113 BZW95:BZY113 CJS95:CJU113 CTO95:CTQ113 DDK95:DDM113 DNG95:DNI113 DXC95:DXE113 EGY95:EHA113 EQU95:EQW113 FAQ95:FAS113 FKM95:FKO113 FUI95:FUK113 GEE95:GEG113 GOA95:GOC113 GXW95:GXY113 HHS95:HHU113 HRO95:HRQ113 IBK95:IBM113 ILG95:ILI113 IVC95:IVE113 JEY95:JFA113 JOU95:JOW113 JYQ95:JYS113 KIM95:KIO113 KSI95:KSK113 LCE95:LCG113 LMA95:LMC113 LVW95:LVY113 MFS95:MFU113 MPO95:MPQ113 MZK95:MZM113 NJG95:NJI113 NTC95:NTE113 OCY95:ODA113 OMU95:OMW113 OWQ95:OWS113 PGM95:PGO113 PQI95:PQK113 QAE95:QAG113 QKA95:QKC113 QTW95:QTY113 RDS95:RDU113 RNO95:RNQ113 RXK95:RXM113 SHG95:SHI113 SRC95:SRE113 TAY95:TBA113 TKU95:TKW113 TUQ95:TUS113 UEM95:UEO113 UOI95:UOK113 UYE95:UYG113 VIA95:VIC113 VRW95:VRY113 WBS95:WBU113 WLO95:WLQ113 WVK95:WVM113 C65631:E65649 IY65631:JA65649 SU65631:SW65649 ACQ65631:ACS65649 AMM65631:AMO65649 AWI65631:AWK65649 BGE65631:BGG65649 BQA65631:BQC65649 BZW65631:BZY65649 CJS65631:CJU65649 CTO65631:CTQ65649 DDK65631:DDM65649 DNG65631:DNI65649 DXC65631:DXE65649 EGY65631:EHA65649 EQU65631:EQW65649 FAQ65631:FAS65649 FKM65631:FKO65649 FUI65631:FUK65649 GEE65631:GEG65649 GOA65631:GOC65649 GXW65631:GXY65649 HHS65631:HHU65649 HRO65631:HRQ65649 IBK65631:IBM65649 ILG65631:ILI65649 IVC65631:IVE65649 JEY65631:JFA65649 JOU65631:JOW65649 JYQ65631:JYS65649 KIM65631:KIO65649 KSI65631:KSK65649 LCE65631:LCG65649 LMA65631:LMC65649 LVW65631:LVY65649 MFS65631:MFU65649 MPO65631:MPQ65649 MZK65631:MZM65649 NJG65631:NJI65649 NTC65631:NTE65649 OCY65631:ODA65649 OMU65631:OMW65649 OWQ65631:OWS65649 PGM65631:PGO65649 PQI65631:PQK65649 QAE65631:QAG65649 QKA65631:QKC65649 QTW65631:QTY65649 RDS65631:RDU65649 RNO65631:RNQ65649 RXK65631:RXM65649 SHG65631:SHI65649 SRC65631:SRE65649 TAY65631:TBA65649 TKU65631:TKW65649 TUQ65631:TUS65649 UEM65631:UEO65649 UOI65631:UOK65649 UYE65631:UYG65649 VIA65631:VIC65649 VRW65631:VRY65649 WBS65631:WBU65649 WLO65631:WLQ65649 WVK65631:WVM65649 C131167:E131185 IY131167:JA131185 SU131167:SW131185 ACQ131167:ACS131185 AMM131167:AMO131185 AWI131167:AWK131185 BGE131167:BGG131185 BQA131167:BQC131185 BZW131167:BZY131185 CJS131167:CJU131185 CTO131167:CTQ131185 DDK131167:DDM131185 DNG131167:DNI131185 DXC131167:DXE131185 EGY131167:EHA131185 EQU131167:EQW131185 FAQ131167:FAS131185 FKM131167:FKO131185 FUI131167:FUK131185 GEE131167:GEG131185 GOA131167:GOC131185 GXW131167:GXY131185 HHS131167:HHU131185 HRO131167:HRQ131185 IBK131167:IBM131185 ILG131167:ILI131185 IVC131167:IVE131185 JEY131167:JFA131185 JOU131167:JOW131185 JYQ131167:JYS131185 KIM131167:KIO131185 KSI131167:KSK131185 LCE131167:LCG131185 LMA131167:LMC131185 LVW131167:LVY131185 MFS131167:MFU131185 MPO131167:MPQ131185 MZK131167:MZM131185 NJG131167:NJI131185 NTC131167:NTE131185 OCY131167:ODA131185 OMU131167:OMW131185 OWQ131167:OWS131185 PGM131167:PGO131185 PQI131167:PQK131185 QAE131167:QAG131185 QKA131167:QKC131185 QTW131167:QTY131185 RDS131167:RDU131185 RNO131167:RNQ131185 RXK131167:RXM131185 SHG131167:SHI131185 SRC131167:SRE131185 TAY131167:TBA131185 TKU131167:TKW131185 TUQ131167:TUS131185 UEM131167:UEO131185 UOI131167:UOK131185 UYE131167:UYG131185 VIA131167:VIC131185 VRW131167:VRY131185 WBS131167:WBU131185 WLO131167:WLQ131185 WVK131167:WVM131185 C196703:E196721 IY196703:JA196721 SU196703:SW196721 ACQ196703:ACS196721 AMM196703:AMO196721 AWI196703:AWK196721 BGE196703:BGG196721 BQA196703:BQC196721 BZW196703:BZY196721 CJS196703:CJU196721 CTO196703:CTQ196721 DDK196703:DDM196721 DNG196703:DNI196721 DXC196703:DXE196721 EGY196703:EHA196721 EQU196703:EQW196721 FAQ196703:FAS196721 FKM196703:FKO196721 FUI196703:FUK196721 GEE196703:GEG196721 GOA196703:GOC196721 GXW196703:GXY196721 HHS196703:HHU196721 HRO196703:HRQ196721 IBK196703:IBM196721 ILG196703:ILI196721 IVC196703:IVE196721 JEY196703:JFA196721 JOU196703:JOW196721 JYQ196703:JYS196721 KIM196703:KIO196721 KSI196703:KSK196721 LCE196703:LCG196721 LMA196703:LMC196721 LVW196703:LVY196721 MFS196703:MFU196721 MPO196703:MPQ196721 MZK196703:MZM196721 NJG196703:NJI196721 NTC196703:NTE196721 OCY196703:ODA196721 OMU196703:OMW196721 OWQ196703:OWS196721 PGM196703:PGO196721 PQI196703:PQK196721 QAE196703:QAG196721 QKA196703:QKC196721 QTW196703:QTY196721 RDS196703:RDU196721 RNO196703:RNQ196721 RXK196703:RXM196721 SHG196703:SHI196721 SRC196703:SRE196721 TAY196703:TBA196721 TKU196703:TKW196721 TUQ196703:TUS196721 UEM196703:UEO196721 UOI196703:UOK196721 UYE196703:UYG196721 VIA196703:VIC196721 VRW196703:VRY196721 WBS196703:WBU196721 WLO196703:WLQ196721 WVK196703:WVM196721 C262239:E262257 IY262239:JA262257 SU262239:SW262257 ACQ262239:ACS262257 AMM262239:AMO262257 AWI262239:AWK262257 BGE262239:BGG262257 BQA262239:BQC262257 BZW262239:BZY262257 CJS262239:CJU262257 CTO262239:CTQ262257 DDK262239:DDM262257 DNG262239:DNI262257 DXC262239:DXE262257 EGY262239:EHA262257 EQU262239:EQW262257 FAQ262239:FAS262257 FKM262239:FKO262257 FUI262239:FUK262257 GEE262239:GEG262257 GOA262239:GOC262257 GXW262239:GXY262257 HHS262239:HHU262257 HRO262239:HRQ262257 IBK262239:IBM262257 ILG262239:ILI262257 IVC262239:IVE262257 JEY262239:JFA262257 JOU262239:JOW262257 JYQ262239:JYS262257 KIM262239:KIO262257 KSI262239:KSK262257 LCE262239:LCG262257 LMA262239:LMC262257 LVW262239:LVY262257 MFS262239:MFU262257 MPO262239:MPQ262257 MZK262239:MZM262257 NJG262239:NJI262257 NTC262239:NTE262257 OCY262239:ODA262257 OMU262239:OMW262257 OWQ262239:OWS262257 PGM262239:PGO262257 PQI262239:PQK262257 QAE262239:QAG262257 QKA262239:QKC262257 QTW262239:QTY262257 RDS262239:RDU262257 RNO262239:RNQ262257 RXK262239:RXM262257 SHG262239:SHI262257 SRC262239:SRE262257 TAY262239:TBA262257 TKU262239:TKW262257 TUQ262239:TUS262257 UEM262239:UEO262257 UOI262239:UOK262257 UYE262239:UYG262257 VIA262239:VIC262257 VRW262239:VRY262257 WBS262239:WBU262257 WLO262239:WLQ262257 WVK262239:WVM262257 C327775:E327793 IY327775:JA327793 SU327775:SW327793 ACQ327775:ACS327793 AMM327775:AMO327793 AWI327775:AWK327793 BGE327775:BGG327793 BQA327775:BQC327793 BZW327775:BZY327793 CJS327775:CJU327793 CTO327775:CTQ327793 DDK327775:DDM327793 DNG327775:DNI327793 DXC327775:DXE327793 EGY327775:EHA327793 EQU327775:EQW327793 FAQ327775:FAS327793 FKM327775:FKO327793 FUI327775:FUK327793 GEE327775:GEG327793 GOA327775:GOC327793 GXW327775:GXY327793 HHS327775:HHU327793 HRO327775:HRQ327793 IBK327775:IBM327793 ILG327775:ILI327793 IVC327775:IVE327793 JEY327775:JFA327793 JOU327775:JOW327793 JYQ327775:JYS327793 KIM327775:KIO327793 KSI327775:KSK327793 LCE327775:LCG327793 LMA327775:LMC327793 LVW327775:LVY327793 MFS327775:MFU327793 MPO327775:MPQ327793 MZK327775:MZM327793 NJG327775:NJI327793 NTC327775:NTE327793 OCY327775:ODA327793 OMU327775:OMW327793 OWQ327775:OWS327793 PGM327775:PGO327793 PQI327775:PQK327793 QAE327775:QAG327793 QKA327775:QKC327793 QTW327775:QTY327793 RDS327775:RDU327793 RNO327775:RNQ327793 RXK327775:RXM327793 SHG327775:SHI327793 SRC327775:SRE327793 TAY327775:TBA327793 TKU327775:TKW327793 TUQ327775:TUS327793 UEM327775:UEO327793 UOI327775:UOK327793 UYE327775:UYG327793 VIA327775:VIC327793 VRW327775:VRY327793 WBS327775:WBU327793 WLO327775:WLQ327793 WVK327775:WVM327793 C393311:E393329 IY393311:JA393329 SU393311:SW393329 ACQ393311:ACS393329 AMM393311:AMO393329 AWI393311:AWK393329 BGE393311:BGG393329 BQA393311:BQC393329 BZW393311:BZY393329 CJS393311:CJU393329 CTO393311:CTQ393329 DDK393311:DDM393329 DNG393311:DNI393329 DXC393311:DXE393329 EGY393311:EHA393329 EQU393311:EQW393329 FAQ393311:FAS393329 FKM393311:FKO393329 FUI393311:FUK393329 GEE393311:GEG393329 GOA393311:GOC393329 GXW393311:GXY393329 HHS393311:HHU393329 HRO393311:HRQ393329 IBK393311:IBM393329 ILG393311:ILI393329 IVC393311:IVE393329 JEY393311:JFA393329 JOU393311:JOW393329 JYQ393311:JYS393329 KIM393311:KIO393329 KSI393311:KSK393329 LCE393311:LCG393329 LMA393311:LMC393329 LVW393311:LVY393329 MFS393311:MFU393329 MPO393311:MPQ393329 MZK393311:MZM393329 NJG393311:NJI393329 NTC393311:NTE393329 OCY393311:ODA393329 OMU393311:OMW393329 OWQ393311:OWS393329 PGM393311:PGO393329 PQI393311:PQK393329 QAE393311:QAG393329 QKA393311:QKC393329 QTW393311:QTY393329 RDS393311:RDU393329 RNO393311:RNQ393329 RXK393311:RXM393329 SHG393311:SHI393329 SRC393311:SRE393329 TAY393311:TBA393329 TKU393311:TKW393329 TUQ393311:TUS393329 UEM393311:UEO393329 UOI393311:UOK393329 UYE393311:UYG393329 VIA393311:VIC393329 VRW393311:VRY393329 WBS393311:WBU393329 WLO393311:WLQ393329 WVK393311:WVM393329 C458847:E458865 IY458847:JA458865 SU458847:SW458865 ACQ458847:ACS458865 AMM458847:AMO458865 AWI458847:AWK458865 BGE458847:BGG458865 BQA458847:BQC458865 BZW458847:BZY458865 CJS458847:CJU458865 CTO458847:CTQ458865 DDK458847:DDM458865 DNG458847:DNI458865 DXC458847:DXE458865 EGY458847:EHA458865 EQU458847:EQW458865 FAQ458847:FAS458865 FKM458847:FKO458865 FUI458847:FUK458865 GEE458847:GEG458865 GOA458847:GOC458865 GXW458847:GXY458865 HHS458847:HHU458865 HRO458847:HRQ458865 IBK458847:IBM458865 ILG458847:ILI458865 IVC458847:IVE458865 JEY458847:JFA458865 JOU458847:JOW458865 JYQ458847:JYS458865 KIM458847:KIO458865 KSI458847:KSK458865 LCE458847:LCG458865 LMA458847:LMC458865 LVW458847:LVY458865 MFS458847:MFU458865 MPO458847:MPQ458865 MZK458847:MZM458865 NJG458847:NJI458865 NTC458847:NTE458865 OCY458847:ODA458865 OMU458847:OMW458865 OWQ458847:OWS458865 PGM458847:PGO458865 PQI458847:PQK458865 QAE458847:QAG458865 QKA458847:QKC458865 QTW458847:QTY458865 RDS458847:RDU458865 RNO458847:RNQ458865 RXK458847:RXM458865 SHG458847:SHI458865 SRC458847:SRE458865 TAY458847:TBA458865 TKU458847:TKW458865 TUQ458847:TUS458865 UEM458847:UEO458865 UOI458847:UOK458865 UYE458847:UYG458865 VIA458847:VIC458865 VRW458847:VRY458865 WBS458847:WBU458865 WLO458847:WLQ458865 WVK458847:WVM458865 C524383:E524401 IY524383:JA524401 SU524383:SW524401 ACQ524383:ACS524401 AMM524383:AMO524401 AWI524383:AWK524401 BGE524383:BGG524401 BQA524383:BQC524401 BZW524383:BZY524401 CJS524383:CJU524401 CTO524383:CTQ524401 DDK524383:DDM524401 DNG524383:DNI524401 DXC524383:DXE524401 EGY524383:EHA524401 EQU524383:EQW524401 FAQ524383:FAS524401 FKM524383:FKO524401 FUI524383:FUK524401 GEE524383:GEG524401 GOA524383:GOC524401 GXW524383:GXY524401 HHS524383:HHU524401 HRO524383:HRQ524401 IBK524383:IBM524401 ILG524383:ILI524401 IVC524383:IVE524401 JEY524383:JFA524401 JOU524383:JOW524401 JYQ524383:JYS524401 KIM524383:KIO524401 KSI524383:KSK524401 LCE524383:LCG524401 LMA524383:LMC524401 LVW524383:LVY524401 MFS524383:MFU524401 MPO524383:MPQ524401 MZK524383:MZM524401 NJG524383:NJI524401 NTC524383:NTE524401 OCY524383:ODA524401 OMU524383:OMW524401 OWQ524383:OWS524401 PGM524383:PGO524401 PQI524383:PQK524401 QAE524383:QAG524401 QKA524383:QKC524401 QTW524383:QTY524401 RDS524383:RDU524401 RNO524383:RNQ524401 RXK524383:RXM524401 SHG524383:SHI524401 SRC524383:SRE524401 TAY524383:TBA524401 TKU524383:TKW524401 TUQ524383:TUS524401 UEM524383:UEO524401 UOI524383:UOK524401 UYE524383:UYG524401 VIA524383:VIC524401 VRW524383:VRY524401 WBS524383:WBU524401 WLO524383:WLQ524401 WVK524383:WVM524401 C589919:E589937 IY589919:JA589937 SU589919:SW589937 ACQ589919:ACS589937 AMM589919:AMO589937 AWI589919:AWK589937 BGE589919:BGG589937 BQA589919:BQC589937 BZW589919:BZY589937 CJS589919:CJU589937 CTO589919:CTQ589937 DDK589919:DDM589937 DNG589919:DNI589937 DXC589919:DXE589937 EGY589919:EHA589937 EQU589919:EQW589937 FAQ589919:FAS589937 FKM589919:FKO589937 FUI589919:FUK589937 GEE589919:GEG589937 GOA589919:GOC589937 GXW589919:GXY589937 HHS589919:HHU589937 HRO589919:HRQ589937 IBK589919:IBM589937 ILG589919:ILI589937 IVC589919:IVE589937 JEY589919:JFA589937 JOU589919:JOW589937 JYQ589919:JYS589937 KIM589919:KIO589937 KSI589919:KSK589937 LCE589919:LCG589937 LMA589919:LMC589937 LVW589919:LVY589937 MFS589919:MFU589937 MPO589919:MPQ589937 MZK589919:MZM589937 NJG589919:NJI589937 NTC589919:NTE589937 OCY589919:ODA589937 OMU589919:OMW589937 OWQ589919:OWS589937 PGM589919:PGO589937 PQI589919:PQK589937 QAE589919:QAG589937 QKA589919:QKC589937 QTW589919:QTY589937 RDS589919:RDU589937 RNO589919:RNQ589937 RXK589919:RXM589937 SHG589919:SHI589937 SRC589919:SRE589937 TAY589919:TBA589937 TKU589919:TKW589937 TUQ589919:TUS589937 UEM589919:UEO589937 UOI589919:UOK589937 UYE589919:UYG589937 VIA589919:VIC589937 VRW589919:VRY589937 WBS589919:WBU589937 WLO589919:WLQ589937 WVK589919:WVM589937 C655455:E655473 IY655455:JA655473 SU655455:SW655473 ACQ655455:ACS655473 AMM655455:AMO655473 AWI655455:AWK655473 BGE655455:BGG655473 BQA655455:BQC655473 BZW655455:BZY655473 CJS655455:CJU655473 CTO655455:CTQ655473 DDK655455:DDM655473 DNG655455:DNI655473 DXC655455:DXE655473 EGY655455:EHA655473 EQU655455:EQW655473 FAQ655455:FAS655473 FKM655455:FKO655473 FUI655455:FUK655473 GEE655455:GEG655473 GOA655455:GOC655473 GXW655455:GXY655473 HHS655455:HHU655473 HRO655455:HRQ655473 IBK655455:IBM655473 ILG655455:ILI655473 IVC655455:IVE655473 JEY655455:JFA655473 JOU655455:JOW655473 JYQ655455:JYS655473 KIM655455:KIO655473 KSI655455:KSK655473 LCE655455:LCG655473 LMA655455:LMC655473 LVW655455:LVY655473 MFS655455:MFU655473 MPO655455:MPQ655473 MZK655455:MZM655473 NJG655455:NJI655473 NTC655455:NTE655473 OCY655455:ODA655473 OMU655455:OMW655473 OWQ655455:OWS655473 PGM655455:PGO655473 PQI655455:PQK655473 QAE655455:QAG655473 QKA655455:QKC655473 QTW655455:QTY655473 RDS655455:RDU655473 RNO655455:RNQ655473 RXK655455:RXM655473 SHG655455:SHI655473 SRC655455:SRE655473 TAY655455:TBA655473 TKU655455:TKW655473 TUQ655455:TUS655473 UEM655455:UEO655473 UOI655455:UOK655473 UYE655455:UYG655473 VIA655455:VIC655473 VRW655455:VRY655473 WBS655455:WBU655473 WLO655455:WLQ655473 WVK655455:WVM655473 C720991:E721009 IY720991:JA721009 SU720991:SW721009 ACQ720991:ACS721009 AMM720991:AMO721009 AWI720991:AWK721009 BGE720991:BGG721009 BQA720991:BQC721009 BZW720991:BZY721009 CJS720991:CJU721009 CTO720991:CTQ721009 DDK720991:DDM721009 DNG720991:DNI721009 DXC720991:DXE721009 EGY720991:EHA721009 EQU720991:EQW721009 FAQ720991:FAS721009 FKM720991:FKO721009 FUI720991:FUK721009 GEE720991:GEG721009 GOA720991:GOC721009 GXW720991:GXY721009 HHS720991:HHU721009 HRO720991:HRQ721009 IBK720991:IBM721009 ILG720991:ILI721009 IVC720991:IVE721009 JEY720991:JFA721009 JOU720991:JOW721009 JYQ720991:JYS721009 KIM720991:KIO721009 KSI720991:KSK721009 LCE720991:LCG721009 LMA720991:LMC721009 LVW720991:LVY721009 MFS720991:MFU721009 MPO720991:MPQ721009 MZK720991:MZM721009 NJG720991:NJI721009 NTC720991:NTE721009 OCY720991:ODA721009 OMU720991:OMW721009 OWQ720991:OWS721009 PGM720991:PGO721009 PQI720991:PQK721009 QAE720991:QAG721009 QKA720991:QKC721009 QTW720991:QTY721009 RDS720991:RDU721009 RNO720991:RNQ721009 RXK720991:RXM721009 SHG720991:SHI721009 SRC720991:SRE721009 TAY720991:TBA721009 TKU720991:TKW721009 TUQ720991:TUS721009 UEM720991:UEO721009 UOI720991:UOK721009 UYE720991:UYG721009 VIA720991:VIC721009 VRW720991:VRY721009 WBS720991:WBU721009 WLO720991:WLQ721009 WVK720991:WVM721009 C786527:E786545 IY786527:JA786545 SU786527:SW786545 ACQ786527:ACS786545 AMM786527:AMO786545 AWI786527:AWK786545 BGE786527:BGG786545 BQA786527:BQC786545 BZW786527:BZY786545 CJS786527:CJU786545 CTO786527:CTQ786545 DDK786527:DDM786545 DNG786527:DNI786545 DXC786527:DXE786545 EGY786527:EHA786545 EQU786527:EQW786545 FAQ786527:FAS786545 FKM786527:FKO786545 FUI786527:FUK786545 GEE786527:GEG786545 GOA786527:GOC786545 GXW786527:GXY786545 HHS786527:HHU786545 HRO786527:HRQ786545 IBK786527:IBM786545 ILG786527:ILI786545 IVC786527:IVE786545 JEY786527:JFA786545 JOU786527:JOW786545 JYQ786527:JYS786545 KIM786527:KIO786545 KSI786527:KSK786545 LCE786527:LCG786545 LMA786527:LMC786545 LVW786527:LVY786545 MFS786527:MFU786545 MPO786527:MPQ786545 MZK786527:MZM786545 NJG786527:NJI786545 NTC786527:NTE786545 OCY786527:ODA786545 OMU786527:OMW786545 OWQ786527:OWS786545 PGM786527:PGO786545 PQI786527:PQK786545 QAE786527:QAG786545 QKA786527:QKC786545 QTW786527:QTY786545 RDS786527:RDU786545 RNO786527:RNQ786545 RXK786527:RXM786545 SHG786527:SHI786545 SRC786527:SRE786545 TAY786527:TBA786545 TKU786527:TKW786545 TUQ786527:TUS786545 UEM786527:UEO786545 UOI786527:UOK786545 UYE786527:UYG786545 VIA786527:VIC786545 VRW786527:VRY786545 WBS786527:WBU786545 WLO786527:WLQ786545 WVK786527:WVM786545 C852063:E852081 IY852063:JA852081 SU852063:SW852081 ACQ852063:ACS852081 AMM852063:AMO852081 AWI852063:AWK852081 BGE852063:BGG852081 BQA852063:BQC852081 BZW852063:BZY852081 CJS852063:CJU852081 CTO852063:CTQ852081 DDK852063:DDM852081 DNG852063:DNI852081 DXC852063:DXE852081 EGY852063:EHA852081 EQU852063:EQW852081 FAQ852063:FAS852081 FKM852063:FKO852081 FUI852063:FUK852081 GEE852063:GEG852081 GOA852063:GOC852081 GXW852063:GXY852081 HHS852063:HHU852081 HRO852063:HRQ852081 IBK852063:IBM852081 ILG852063:ILI852081 IVC852063:IVE852081 JEY852063:JFA852081 JOU852063:JOW852081 JYQ852063:JYS852081 KIM852063:KIO852081 KSI852063:KSK852081 LCE852063:LCG852081 LMA852063:LMC852081 LVW852063:LVY852081 MFS852063:MFU852081 MPO852063:MPQ852081 MZK852063:MZM852081 NJG852063:NJI852081 NTC852063:NTE852081 OCY852063:ODA852081 OMU852063:OMW852081 OWQ852063:OWS852081 PGM852063:PGO852081 PQI852063:PQK852081 QAE852063:QAG852081 QKA852063:QKC852081 QTW852063:QTY852081 RDS852063:RDU852081 RNO852063:RNQ852081 RXK852063:RXM852081 SHG852063:SHI852081 SRC852063:SRE852081 TAY852063:TBA852081 TKU852063:TKW852081 TUQ852063:TUS852081 UEM852063:UEO852081 UOI852063:UOK852081 UYE852063:UYG852081 VIA852063:VIC852081 VRW852063:VRY852081 WBS852063:WBU852081 WLO852063:WLQ852081 WVK852063:WVM852081 C917599:E917617 IY917599:JA917617 SU917599:SW917617 ACQ917599:ACS917617 AMM917599:AMO917617 AWI917599:AWK917617 BGE917599:BGG917617 BQA917599:BQC917617 BZW917599:BZY917617 CJS917599:CJU917617 CTO917599:CTQ917617 DDK917599:DDM917617 DNG917599:DNI917617 DXC917599:DXE917617 EGY917599:EHA917617 EQU917599:EQW917617 FAQ917599:FAS917617 FKM917599:FKO917617 FUI917599:FUK917617 GEE917599:GEG917617 GOA917599:GOC917617 GXW917599:GXY917617 HHS917599:HHU917617 HRO917599:HRQ917617 IBK917599:IBM917617 ILG917599:ILI917617 IVC917599:IVE917617 JEY917599:JFA917617 JOU917599:JOW917617 JYQ917599:JYS917617 KIM917599:KIO917617 KSI917599:KSK917617 LCE917599:LCG917617 LMA917599:LMC917617 LVW917599:LVY917617 MFS917599:MFU917617 MPO917599:MPQ917617 MZK917599:MZM917617 NJG917599:NJI917617 NTC917599:NTE917617 OCY917599:ODA917617 OMU917599:OMW917617 OWQ917599:OWS917617 PGM917599:PGO917617 PQI917599:PQK917617 QAE917599:QAG917617 QKA917599:QKC917617 QTW917599:QTY917617 RDS917599:RDU917617 RNO917599:RNQ917617 RXK917599:RXM917617 SHG917599:SHI917617 SRC917599:SRE917617 TAY917599:TBA917617 TKU917599:TKW917617 TUQ917599:TUS917617 UEM917599:UEO917617 UOI917599:UOK917617 UYE917599:UYG917617 VIA917599:VIC917617 VRW917599:VRY917617 WBS917599:WBU917617 WLO917599:WLQ917617 WVK917599:WVM917617 C983135:E983153 IY983135:JA983153 SU983135:SW983153 ACQ983135:ACS983153 AMM983135:AMO983153 AWI983135:AWK983153 BGE983135:BGG983153 BQA983135:BQC983153 BZW983135:BZY983153 CJS983135:CJU983153 CTO983135:CTQ983153 DDK983135:DDM983153 DNG983135:DNI983153 DXC983135:DXE983153 EGY983135:EHA983153 EQU983135:EQW983153 FAQ983135:FAS983153 FKM983135:FKO983153 FUI983135:FUK983153 GEE983135:GEG983153 GOA983135:GOC983153 GXW983135:GXY983153 HHS983135:HHU983153 HRO983135:HRQ983153 IBK983135:IBM983153 ILG983135:ILI983153 IVC983135:IVE983153 JEY983135:JFA983153 JOU983135:JOW983153 JYQ983135:JYS983153 KIM983135:KIO983153 KSI983135:KSK983153 LCE983135:LCG983153 LMA983135:LMC983153 LVW983135:LVY983153 MFS983135:MFU983153 MPO983135:MPQ983153 MZK983135:MZM983153 NJG983135:NJI983153 NTC983135:NTE983153 OCY983135:ODA983153 OMU983135:OMW983153 OWQ983135:OWS983153 PGM983135:PGO983153 PQI983135:PQK983153 QAE983135:QAG983153 QKA983135:QKC983153 QTW983135:QTY983153 RDS983135:RDU983153 RNO983135:RNQ983153 RXK983135:RXM983153 SHG983135:SHI983153 SRC983135:SRE983153 TAY983135:TBA983153 TKU983135:TKW983153 TUQ983135:TUS983153 UEM983135:UEO983153 UOI983135:UOK983153 UYE983135:UYG983153 VIA983135:VIC983153 VRW983135:VRY983153 WBS983135:WBU983153 WLO983135:WLQ983153 WVK983135:WVM983153 SRI983161:SRJ983177 IY121:IZ160 SU121:SV160 ACQ121:ACR160 AMM121:AMN160 AWI121:AWJ160 BGE121:BGF160 BQA121:BQB160 BZW121:BZX160 CJS121:CJT160 CTO121:CTP160 DDK121:DDL160 DNG121:DNH160 DXC121:DXD160 EGY121:EGZ160 EQU121:EQV160 FAQ121:FAR160 FKM121:FKN160 FUI121:FUJ160 GEE121:GEF160 GOA121:GOB160 GXW121:GXX160 HHS121:HHT160 HRO121:HRP160 IBK121:IBL160 ILG121:ILH160 IVC121:IVD160 JEY121:JEZ160 JOU121:JOV160 JYQ121:JYR160 KIM121:KIN160 KSI121:KSJ160 LCE121:LCF160 LMA121:LMB160 LVW121:LVX160 MFS121:MFT160 MPO121:MPP160 MZK121:MZL160 NJG121:NJH160 NTC121:NTD160 OCY121:OCZ160 OMU121:OMV160 OWQ121:OWR160 PGM121:PGN160 PQI121:PQJ160 QAE121:QAF160 QKA121:QKB160 QTW121:QTX160 RDS121:RDT160 RNO121:RNP160 RXK121:RXL160 SHG121:SHH160 SRC121:SRD160 TAY121:TAZ160 TKU121:TKV160 TUQ121:TUR160 UEM121:UEN160 UOI121:UOJ160 UYE121:UYF160 VIA121:VIB160 VRW121:VRX160 WBS121:WBT160 WLO121:WLP160 WVK121:WVL160 C65657:D65696 IY65657:IZ65696 SU65657:SV65696 ACQ65657:ACR65696 AMM65657:AMN65696 AWI65657:AWJ65696 BGE65657:BGF65696 BQA65657:BQB65696 BZW65657:BZX65696 CJS65657:CJT65696 CTO65657:CTP65696 DDK65657:DDL65696 DNG65657:DNH65696 DXC65657:DXD65696 EGY65657:EGZ65696 EQU65657:EQV65696 FAQ65657:FAR65696 FKM65657:FKN65696 FUI65657:FUJ65696 GEE65657:GEF65696 GOA65657:GOB65696 GXW65657:GXX65696 HHS65657:HHT65696 HRO65657:HRP65696 IBK65657:IBL65696 ILG65657:ILH65696 IVC65657:IVD65696 JEY65657:JEZ65696 JOU65657:JOV65696 JYQ65657:JYR65696 KIM65657:KIN65696 KSI65657:KSJ65696 LCE65657:LCF65696 LMA65657:LMB65696 LVW65657:LVX65696 MFS65657:MFT65696 MPO65657:MPP65696 MZK65657:MZL65696 NJG65657:NJH65696 NTC65657:NTD65696 OCY65657:OCZ65696 OMU65657:OMV65696 OWQ65657:OWR65696 PGM65657:PGN65696 PQI65657:PQJ65696 QAE65657:QAF65696 QKA65657:QKB65696 QTW65657:QTX65696 RDS65657:RDT65696 RNO65657:RNP65696 RXK65657:RXL65696 SHG65657:SHH65696 SRC65657:SRD65696 TAY65657:TAZ65696 TKU65657:TKV65696 TUQ65657:TUR65696 UEM65657:UEN65696 UOI65657:UOJ65696 UYE65657:UYF65696 VIA65657:VIB65696 VRW65657:VRX65696 WBS65657:WBT65696 WLO65657:WLP65696 WVK65657:WVL65696 C131193:D131232 IY131193:IZ131232 SU131193:SV131232 ACQ131193:ACR131232 AMM131193:AMN131232 AWI131193:AWJ131232 BGE131193:BGF131232 BQA131193:BQB131232 BZW131193:BZX131232 CJS131193:CJT131232 CTO131193:CTP131232 DDK131193:DDL131232 DNG131193:DNH131232 DXC131193:DXD131232 EGY131193:EGZ131232 EQU131193:EQV131232 FAQ131193:FAR131232 FKM131193:FKN131232 FUI131193:FUJ131232 GEE131193:GEF131232 GOA131193:GOB131232 GXW131193:GXX131232 HHS131193:HHT131232 HRO131193:HRP131232 IBK131193:IBL131232 ILG131193:ILH131232 IVC131193:IVD131232 JEY131193:JEZ131232 JOU131193:JOV131232 JYQ131193:JYR131232 KIM131193:KIN131232 KSI131193:KSJ131232 LCE131193:LCF131232 LMA131193:LMB131232 LVW131193:LVX131232 MFS131193:MFT131232 MPO131193:MPP131232 MZK131193:MZL131232 NJG131193:NJH131232 NTC131193:NTD131232 OCY131193:OCZ131232 OMU131193:OMV131232 OWQ131193:OWR131232 PGM131193:PGN131232 PQI131193:PQJ131232 QAE131193:QAF131232 QKA131193:QKB131232 QTW131193:QTX131232 RDS131193:RDT131232 RNO131193:RNP131232 RXK131193:RXL131232 SHG131193:SHH131232 SRC131193:SRD131232 TAY131193:TAZ131232 TKU131193:TKV131232 TUQ131193:TUR131232 UEM131193:UEN131232 UOI131193:UOJ131232 UYE131193:UYF131232 VIA131193:VIB131232 VRW131193:VRX131232 WBS131193:WBT131232 WLO131193:WLP131232 WVK131193:WVL131232 C196729:D196768 IY196729:IZ196768 SU196729:SV196768 ACQ196729:ACR196768 AMM196729:AMN196768 AWI196729:AWJ196768 BGE196729:BGF196768 BQA196729:BQB196768 BZW196729:BZX196768 CJS196729:CJT196768 CTO196729:CTP196768 DDK196729:DDL196768 DNG196729:DNH196768 DXC196729:DXD196768 EGY196729:EGZ196768 EQU196729:EQV196768 FAQ196729:FAR196768 FKM196729:FKN196768 FUI196729:FUJ196768 GEE196729:GEF196768 GOA196729:GOB196768 GXW196729:GXX196768 HHS196729:HHT196768 HRO196729:HRP196768 IBK196729:IBL196768 ILG196729:ILH196768 IVC196729:IVD196768 JEY196729:JEZ196768 JOU196729:JOV196768 JYQ196729:JYR196768 KIM196729:KIN196768 KSI196729:KSJ196768 LCE196729:LCF196768 LMA196729:LMB196768 LVW196729:LVX196768 MFS196729:MFT196768 MPO196729:MPP196768 MZK196729:MZL196768 NJG196729:NJH196768 NTC196729:NTD196768 OCY196729:OCZ196768 OMU196729:OMV196768 OWQ196729:OWR196768 PGM196729:PGN196768 PQI196729:PQJ196768 QAE196729:QAF196768 QKA196729:QKB196768 QTW196729:QTX196768 RDS196729:RDT196768 RNO196729:RNP196768 RXK196729:RXL196768 SHG196729:SHH196768 SRC196729:SRD196768 TAY196729:TAZ196768 TKU196729:TKV196768 TUQ196729:TUR196768 UEM196729:UEN196768 UOI196729:UOJ196768 UYE196729:UYF196768 VIA196729:VIB196768 VRW196729:VRX196768 WBS196729:WBT196768 WLO196729:WLP196768 WVK196729:WVL196768 C262265:D262304 IY262265:IZ262304 SU262265:SV262304 ACQ262265:ACR262304 AMM262265:AMN262304 AWI262265:AWJ262304 BGE262265:BGF262304 BQA262265:BQB262304 BZW262265:BZX262304 CJS262265:CJT262304 CTO262265:CTP262304 DDK262265:DDL262304 DNG262265:DNH262304 DXC262265:DXD262304 EGY262265:EGZ262304 EQU262265:EQV262304 FAQ262265:FAR262304 FKM262265:FKN262304 FUI262265:FUJ262304 GEE262265:GEF262304 GOA262265:GOB262304 GXW262265:GXX262304 HHS262265:HHT262304 HRO262265:HRP262304 IBK262265:IBL262304 ILG262265:ILH262304 IVC262265:IVD262304 JEY262265:JEZ262304 JOU262265:JOV262304 JYQ262265:JYR262304 KIM262265:KIN262304 KSI262265:KSJ262304 LCE262265:LCF262304 LMA262265:LMB262304 LVW262265:LVX262304 MFS262265:MFT262304 MPO262265:MPP262304 MZK262265:MZL262304 NJG262265:NJH262304 NTC262265:NTD262304 OCY262265:OCZ262304 OMU262265:OMV262304 OWQ262265:OWR262304 PGM262265:PGN262304 PQI262265:PQJ262304 QAE262265:QAF262304 QKA262265:QKB262304 QTW262265:QTX262304 RDS262265:RDT262304 RNO262265:RNP262304 RXK262265:RXL262304 SHG262265:SHH262304 SRC262265:SRD262304 TAY262265:TAZ262304 TKU262265:TKV262304 TUQ262265:TUR262304 UEM262265:UEN262304 UOI262265:UOJ262304 UYE262265:UYF262304 VIA262265:VIB262304 VRW262265:VRX262304 WBS262265:WBT262304 WLO262265:WLP262304 WVK262265:WVL262304 C327801:D327840 IY327801:IZ327840 SU327801:SV327840 ACQ327801:ACR327840 AMM327801:AMN327840 AWI327801:AWJ327840 BGE327801:BGF327840 BQA327801:BQB327840 BZW327801:BZX327840 CJS327801:CJT327840 CTO327801:CTP327840 DDK327801:DDL327840 DNG327801:DNH327840 DXC327801:DXD327840 EGY327801:EGZ327840 EQU327801:EQV327840 FAQ327801:FAR327840 FKM327801:FKN327840 FUI327801:FUJ327840 GEE327801:GEF327840 GOA327801:GOB327840 GXW327801:GXX327840 HHS327801:HHT327840 HRO327801:HRP327840 IBK327801:IBL327840 ILG327801:ILH327840 IVC327801:IVD327840 JEY327801:JEZ327840 JOU327801:JOV327840 JYQ327801:JYR327840 KIM327801:KIN327840 KSI327801:KSJ327840 LCE327801:LCF327840 LMA327801:LMB327840 LVW327801:LVX327840 MFS327801:MFT327840 MPO327801:MPP327840 MZK327801:MZL327840 NJG327801:NJH327840 NTC327801:NTD327840 OCY327801:OCZ327840 OMU327801:OMV327840 OWQ327801:OWR327840 PGM327801:PGN327840 PQI327801:PQJ327840 QAE327801:QAF327840 QKA327801:QKB327840 QTW327801:QTX327840 RDS327801:RDT327840 RNO327801:RNP327840 RXK327801:RXL327840 SHG327801:SHH327840 SRC327801:SRD327840 TAY327801:TAZ327840 TKU327801:TKV327840 TUQ327801:TUR327840 UEM327801:UEN327840 UOI327801:UOJ327840 UYE327801:UYF327840 VIA327801:VIB327840 VRW327801:VRX327840 WBS327801:WBT327840 WLO327801:WLP327840 WVK327801:WVL327840 C393337:D393376 IY393337:IZ393376 SU393337:SV393376 ACQ393337:ACR393376 AMM393337:AMN393376 AWI393337:AWJ393376 BGE393337:BGF393376 BQA393337:BQB393376 BZW393337:BZX393376 CJS393337:CJT393376 CTO393337:CTP393376 DDK393337:DDL393376 DNG393337:DNH393376 DXC393337:DXD393376 EGY393337:EGZ393376 EQU393337:EQV393376 FAQ393337:FAR393376 FKM393337:FKN393376 FUI393337:FUJ393376 GEE393337:GEF393376 GOA393337:GOB393376 GXW393337:GXX393376 HHS393337:HHT393376 HRO393337:HRP393376 IBK393337:IBL393376 ILG393337:ILH393376 IVC393337:IVD393376 JEY393337:JEZ393376 JOU393337:JOV393376 JYQ393337:JYR393376 KIM393337:KIN393376 KSI393337:KSJ393376 LCE393337:LCF393376 LMA393337:LMB393376 LVW393337:LVX393376 MFS393337:MFT393376 MPO393337:MPP393376 MZK393337:MZL393376 NJG393337:NJH393376 NTC393337:NTD393376 OCY393337:OCZ393376 OMU393337:OMV393376 OWQ393337:OWR393376 PGM393337:PGN393376 PQI393337:PQJ393376 QAE393337:QAF393376 QKA393337:QKB393376 QTW393337:QTX393376 RDS393337:RDT393376 RNO393337:RNP393376 RXK393337:RXL393376 SHG393337:SHH393376 SRC393337:SRD393376 TAY393337:TAZ393376 TKU393337:TKV393376 TUQ393337:TUR393376 UEM393337:UEN393376 UOI393337:UOJ393376 UYE393337:UYF393376 VIA393337:VIB393376 VRW393337:VRX393376 WBS393337:WBT393376 WLO393337:WLP393376 WVK393337:WVL393376 C458873:D458912 IY458873:IZ458912 SU458873:SV458912 ACQ458873:ACR458912 AMM458873:AMN458912 AWI458873:AWJ458912 BGE458873:BGF458912 BQA458873:BQB458912 BZW458873:BZX458912 CJS458873:CJT458912 CTO458873:CTP458912 DDK458873:DDL458912 DNG458873:DNH458912 DXC458873:DXD458912 EGY458873:EGZ458912 EQU458873:EQV458912 FAQ458873:FAR458912 FKM458873:FKN458912 FUI458873:FUJ458912 GEE458873:GEF458912 GOA458873:GOB458912 GXW458873:GXX458912 HHS458873:HHT458912 HRO458873:HRP458912 IBK458873:IBL458912 ILG458873:ILH458912 IVC458873:IVD458912 JEY458873:JEZ458912 JOU458873:JOV458912 JYQ458873:JYR458912 KIM458873:KIN458912 KSI458873:KSJ458912 LCE458873:LCF458912 LMA458873:LMB458912 LVW458873:LVX458912 MFS458873:MFT458912 MPO458873:MPP458912 MZK458873:MZL458912 NJG458873:NJH458912 NTC458873:NTD458912 OCY458873:OCZ458912 OMU458873:OMV458912 OWQ458873:OWR458912 PGM458873:PGN458912 PQI458873:PQJ458912 QAE458873:QAF458912 QKA458873:QKB458912 QTW458873:QTX458912 RDS458873:RDT458912 RNO458873:RNP458912 RXK458873:RXL458912 SHG458873:SHH458912 SRC458873:SRD458912 TAY458873:TAZ458912 TKU458873:TKV458912 TUQ458873:TUR458912 UEM458873:UEN458912 UOI458873:UOJ458912 UYE458873:UYF458912 VIA458873:VIB458912 VRW458873:VRX458912 WBS458873:WBT458912 WLO458873:WLP458912 WVK458873:WVL458912 C524409:D524448 IY524409:IZ524448 SU524409:SV524448 ACQ524409:ACR524448 AMM524409:AMN524448 AWI524409:AWJ524448 BGE524409:BGF524448 BQA524409:BQB524448 BZW524409:BZX524448 CJS524409:CJT524448 CTO524409:CTP524448 DDK524409:DDL524448 DNG524409:DNH524448 DXC524409:DXD524448 EGY524409:EGZ524448 EQU524409:EQV524448 FAQ524409:FAR524448 FKM524409:FKN524448 FUI524409:FUJ524448 GEE524409:GEF524448 GOA524409:GOB524448 GXW524409:GXX524448 HHS524409:HHT524448 HRO524409:HRP524448 IBK524409:IBL524448 ILG524409:ILH524448 IVC524409:IVD524448 JEY524409:JEZ524448 JOU524409:JOV524448 JYQ524409:JYR524448 KIM524409:KIN524448 KSI524409:KSJ524448 LCE524409:LCF524448 LMA524409:LMB524448 LVW524409:LVX524448 MFS524409:MFT524448 MPO524409:MPP524448 MZK524409:MZL524448 NJG524409:NJH524448 NTC524409:NTD524448 OCY524409:OCZ524448 OMU524409:OMV524448 OWQ524409:OWR524448 PGM524409:PGN524448 PQI524409:PQJ524448 QAE524409:QAF524448 QKA524409:QKB524448 QTW524409:QTX524448 RDS524409:RDT524448 RNO524409:RNP524448 RXK524409:RXL524448 SHG524409:SHH524448 SRC524409:SRD524448 TAY524409:TAZ524448 TKU524409:TKV524448 TUQ524409:TUR524448 UEM524409:UEN524448 UOI524409:UOJ524448 UYE524409:UYF524448 VIA524409:VIB524448 VRW524409:VRX524448 WBS524409:WBT524448 WLO524409:WLP524448 WVK524409:WVL524448 C589945:D589984 IY589945:IZ589984 SU589945:SV589984 ACQ589945:ACR589984 AMM589945:AMN589984 AWI589945:AWJ589984 BGE589945:BGF589984 BQA589945:BQB589984 BZW589945:BZX589984 CJS589945:CJT589984 CTO589945:CTP589984 DDK589945:DDL589984 DNG589945:DNH589984 DXC589945:DXD589984 EGY589945:EGZ589984 EQU589945:EQV589984 FAQ589945:FAR589984 FKM589945:FKN589984 FUI589945:FUJ589984 GEE589945:GEF589984 GOA589945:GOB589984 GXW589945:GXX589984 HHS589945:HHT589984 HRO589945:HRP589984 IBK589945:IBL589984 ILG589945:ILH589984 IVC589945:IVD589984 JEY589945:JEZ589984 JOU589945:JOV589984 JYQ589945:JYR589984 KIM589945:KIN589984 KSI589945:KSJ589984 LCE589945:LCF589984 LMA589945:LMB589984 LVW589945:LVX589984 MFS589945:MFT589984 MPO589945:MPP589984 MZK589945:MZL589984 NJG589945:NJH589984 NTC589945:NTD589984 OCY589945:OCZ589984 OMU589945:OMV589984 OWQ589945:OWR589984 PGM589945:PGN589984 PQI589945:PQJ589984 QAE589945:QAF589984 QKA589945:QKB589984 QTW589945:QTX589984 RDS589945:RDT589984 RNO589945:RNP589984 RXK589945:RXL589984 SHG589945:SHH589984 SRC589945:SRD589984 TAY589945:TAZ589984 TKU589945:TKV589984 TUQ589945:TUR589984 UEM589945:UEN589984 UOI589945:UOJ589984 UYE589945:UYF589984 VIA589945:VIB589984 VRW589945:VRX589984 WBS589945:WBT589984 WLO589945:WLP589984 WVK589945:WVL589984 C655481:D655520 IY655481:IZ655520 SU655481:SV655520 ACQ655481:ACR655520 AMM655481:AMN655520 AWI655481:AWJ655520 BGE655481:BGF655520 BQA655481:BQB655520 BZW655481:BZX655520 CJS655481:CJT655520 CTO655481:CTP655520 DDK655481:DDL655520 DNG655481:DNH655520 DXC655481:DXD655520 EGY655481:EGZ655520 EQU655481:EQV655520 FAQ655481:FAR655520 FKM655481:FKN655520 FUI655481:FUJ655520 GEE655481:GEF655520 GOA655481:GOB655520 GXW655481:GXX655520 HHS655481:HHT655520 HRO655481:HRP655520 IBK655481:IBL655520 ILG655481:ILH655520 IVC655481:IVD655520 JEY655481:JEZ655520 JOU655481:JOV655520 JYQ655481:JYR655520 KIM655481:KIN655520 KSI655481:KSJ655520 LCE655481:LCF655520 LMA655481:LMB655520 LVW655481:LVX655520 MFS655481:MFT655520 MPO655481:MPP655520 MZK655481:MZL655520 NJG655481:NJH655520 NTC655481:NTD655520 OCY655481:OCZ655520 OMU655481:OMV655520 OWQ655481:OWR655520 PGM655481:PGN655520 PQI655481:PQJ655520 QAE655481:QAF655520 QKA655481:QKB655520 QTW655481:QTX655520 RDS655481:RDT655520 RNO655481:RNP655520 RXK655481:RXL655520 SHG655481:SHH655520 SRC655481:SRD655520 TAY655481:TAZ655520 TKU655481:TKV655520 TUQ655481:TUR655520 UEM655481:UEN655520 UOI655481:UOJ655520 UYE655481:UYF655520 VIA655481:VIB655520 VRW655481:VRX655520 WBS655481:WBT655520 WLO655481:WLP655520 WVK655481:WVL655520 C721017:D721056 IY721017:IZ721056 SU721017:SV721056 ACQ721017:ACR721056 AMM721017:AMN721056 AWI721017:AWJ721056 BGE721017:BGF721056 BQA721017:BQB721056 BZW721017:BZX721056 CJS721017:CJT721056 CTO721017:CTP721056 DDK721017:DDL721056 DNG721017:DNH721056 DXC721017:DXD721056 EGY721017:EGZ721056 EQU721017:EQV721056 FAQ721017:FAR721056 FKM721017:FKN721056 FUI721017:FUJ721056 GEE721017:GEF721056 GOA721017:GOB721056 GXW721017:GXX721056 HHS721017:HHT721056 HRO721017:HRP721056 IBK721017:IBL721056 ILG721017:ILH721056 IVC721017:IVD721056 JEY721017:JEZ721056 JOU721017:JOV721056 JYQ721017:JYR721056 KIM721017:KIN721056 KSI721017:KSJ721056 LCE721017:LCF721056 LMA721017:LMB721056 LVW721017:LVX721056 MFS721017:MFT721056 MPO721017:MPP721056 MZK721017:MZL721056 NJG721017:NJH721056 NTC721017:NTD721056 OCY721017:OCZ721056 OMU721017:OMV721056 OWQ721017:OWR721056 PGM721017:PGN721056 PQI721017:PQJ721056 QAE721017:QAF721056 QKA721017:QKB721056 QTW721017:QTX721056 RDS721017:RDT721056 RNO721017:RNP721056 RXK721017:RXL721056 SHG721017:SHH721056 SRC721017:SRD721056 TAY721017:TAZ721056 TKU721017:TKV721056 TUQ721017:TUR721056 UEM721017:UEN721056 UOI721017:UOJ721056 UYE721017:UYF721056 VIA721017:VIB721056 VRW721017:VRX721056 WBS721017:WBT721056 WLO721017:WLP721056 WVK721017:WVL721056 C786553:D786592 IY786553:IZ786592 SU786553:SV786592 ACQ786553:ACR786592 AMM786553:AMN786592 AWI786553:AWJ786592 BGE786553:BGF786592 BQA786553:BQB786592 BZW786553:BZX786592 CJS786553:CJT786592 CTO786553:CTP786592 DDK786553:DDL786592 DNG786553:DNH786592 DXC786553:DXD786592 EGY786553:EGZ786592 EQU786553:EQV786592 FAQ786553:FAR786592 FKM786553:FKN786592 FUI786553:FUJ786592 GEE786553:GEF786592 GOA786553:GOB786592 GXW786553:GXX786592 HHS786553:HHT786592 HRO786553:HRP786592 IBK786553:IBL786592 ILG786553:ILH786592 IVC786553:IVD786592 JEY786553:JEZ786592 JOU786553:JOV786592 JYQ786553:JYR786592 KIM786553:KIN786592 KSI786553:KSJ786592 LCE786553:LCF786592 LMA786553:LMB786592 LVW786553:LVX786592 MFS786553:MFT786592 MPO786553:MPP786592 MZK786553:MZL786592 NJG786553:NJH786592 NTC786553:NTD786592 OCY786553:OCZ786592 OMU786553:OMV786592 OWQ786553:OWR786592 PGM786553:PGN786592 PQI786553:PQJ786592 QAE786553:QAF786592 QKA786553:QKB786592 QTW786553:QTX786592 RDS786553:RDT786592 RNO786553:RNP786592 RXK786553:RXL786592 SHG786553:SHH786592 SRC786553:SRD786592 TAY786553:TAZ786592 TKU786553:TKV786592 TUQ786553:TUR786592 UEM786553:UEN786592 UOI786553:UOJ786592 UYE786553:UYF786592 VIA786553:VIB786592 VRW786553:VRX786592 WBS786553:WBT786592 WLO786553:WLP786592 WVK786553:WVL786592 C852089:D852128 IY852089:IZ852128 SU852089:SV852128 ACQ852089:ACR852128 AMM852089:AMN852128 AWI852089:AWJ852128 BGE852089:BGF852128 BQA852089:BQB852128 BZW852089:BZX852128 CJS852089:CJT852128 CTO852089:CTP852128 DDK852089:DDL852128 DNG852089:DNH852128 DXC852089:DXD852128 EGY852089:EGZ852128 EQU852089:EQV852128 FAQ852089:FAR852128 FKM852089:FKN852128 FUI852089:FUJ852128 GEE852089:GEF852128 GOA852089:GOB852128 GXW852089:GXX852128 HHS852089:HHT852128 HRO852089:HRP852128 IBK852089:IBL852128 ILG852089:ILH852128 IVC852089:IVD852128 JEY852089:JEZ852128 JOU852089:JOV852128 JYQ852089:JYR852128 KIM852089:KIN852128 KSI852089:KSJ852128 LCE852089:LCF852128 LMA852089:LMB852128 LVW852089:LVX852128 MFS852089:MFT852128 MPO852089:MPP852128 MZK852089:MZL852128 NJG852089:NJH852128 NTC852089:NTD852128 OCY852089:OCZ852128 OMU852089:OMV852128 OWQ852089:OWR852128 PGM852089:PGN852128 PQI852089:PQJ852128 QAE852089:QAF852128 QKA852089:QKB852128 QTW852089:QTX852128 RDS852089:RDT852128 RNO852089:RNP852128 RXK852089:RXL852128 SHG852089:SHH852128 SRC852089:SRD852128 TAY852089:TAZ852128 TKU852089:TKV852128 TUQ852089:TUR852128 UEM852089:UEN852128 UOI852089:UOJ852128 UYE852089:UYF852128 VIA852089:VIB852128 VRW852089:VRX852128 WBS852089:WBT852128 WLO852089:WLP852128 WVK852089:WVL852128 C917625:D917664 IY917625:IZ917664 SU917625:SV917664 ACQ917625:ACR917664 AMM917625:AMN917664 AWI917625:AWJ917664 BGE917625:BGF917664 BQA917625:BQB917664 BZW917625:BZX917664 CJS917625:CJT917664 CTO917625:CTP917664 DDK917625:DDL917664 DNG917625:DNH917664 DXC917625:DXD917664 EGY917625:EGZ917664 EQU917625:EQV917664 FAQ917625:FAR917664 FKM917625:FKN917664 FUI917625:FUJ917664 GEE917625:GEF917664 GOA917625:GOB917664 GXW917625:GXX917664 HHS917625:HHT917664 HRO917625:HRP917664 IBK917625:IBL917664 ILG917625:ILH917664 IVC917625:IVD917664 JEY917625:JEZ917664 JOU917625:JOV917664 JYQ917625:JYR917664 KIM917625:KIN917664 KSI917625:KSJ917664 LCE917625:LCF917664 LMA917625:LMB917664 LVW917625:LVX917664 MFS917625:MFT917664 MPO917625:MPP917664 MZK917625:MZL917664 NJG917625:NJH917664 NTC917625:NTD917664 OCY917625:OCZ917664 OMU917625:OMV917664 OWQ917625:OWR917664 PGM917625:PGN917664 PQI917625:PQJ917664 QAE917625:QAF917664 QKA917625:QKB917664 QTW917625:QTX917664 RDS917625:RDT917664 RNO917625:RNP917664 RXK917625:RXL917664 SHG917625:SHH917664 SRC917625:SRD917664 TAY917625:TAZ917664 TKU917625:TKV917664 TUQ917625:TUR917664 UEM917625:UEN917664 UOI917625:UOJ917664 UYE917625:UYF917664 VIA917625:VIB917664 VRW917625:VRX917664 WBS917625:WBT917664 WLO917625:WLP917664 WVK917625:WVL917664 C983161:D983200 IY983161:IZ983200 SU983161:SV983200 ACQ983161:ACR983200 AMM983161:AMN983200 AWI983161:AWJ983200 BGE983161:BGF983200 BQA983161:BQB983200 BZW983161:BZX983200 CJS983161:CJT983200 CTO983161:CTP983200 DDK983161:DDL983200 DNG983161:DNH983200 DXC983161:DXD983200 EGY983161:EGZ983200 EQU983161:EQV983200 FAQ983161:FAR983200 FKM983161:FKN983200 FUI983161:FUJ983200 GEE983161:GEF983200 GOA983161:GOB983200 GXW983161:GXX983200 HHS983161:HHT983200 HRO983161:HRP983200 IBK983161:IBL983200 ILG983161:ILH983200 IVC983161:IVD983200 JEY983161:JEZ983200 JOU983161:JOV983200 JYQ983161:JYR983200 KIM983161:KIN983200 KSI983161:KSJ983200 LCE983161:LCF983200 LMA983161:LMB983200 LVW983161:LVX983200 MFS983161:MFT983200 MPO983161:MPP983200 MZK983161:MZL983200 NJG983161:NJH983200 NTC983161:NTD983200 OCY983161:OCZ983200 OMU983161:OMV983200 OWQ983161:OWR983200 PGM983161:PGN983200 PQI983161:PQJ983200 QAE983161:QAF983200 QKA983161:QKB983200 QTW983161:QTX983200 RDS983161:RDT983200 RNO983161:RNP983200 RXK983161:RXL983200 SHG983161:SHH983200 SRC983161:SRD983200 TAY983161:TAZ983200 TKU983161:TKV983200 TUQ983161:TUR983200 UEM983161:UEN983200 UOI983161:UOJ983200 UYE983161:UYF983200 VIA983161:VIB983200 VRW983161:VRX983200 WBS983161:WBT983200 WLO983161:WLP983200 WVK983161:WVL983200 TBE983161:TBF983177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IY116:JU118 SU116:TQ118 ACQ116:ADM118 AMM116:ANI118 AWI116:AXE118 BGE116:BHA118 BQA116:BQW118 BZW116:CAS118 CJS116:CKO118 CTO116:CUK118 DDK116:DEG118 DNG116:DOC118 DXC116:DXY118 EGY116:EHU118 EQU116:ERQ118 FAQ116:FBM118 FKM116:FLI118 FUI116:FVE118 GEE116:GFA118 GOA116:GOW118 GXW116:GYS118 HHS116:HIO118 HRO116:HSK118 IBK116:ICG118 ILG116:IMC118 IVC116:IVY118 JEY116:JFU118 JOU116:JPQ118 JYQ116:JZM118 KIM116:KJI118 KSI116:KTE118 LCE116:LDA118 LMA116:LMW118 LVW116:LWS118 MFS116:MGO118 MPO116:MQK118 MZK116:NAG118 NJG116:NKC118 NTC116:NTY118 OCY116:ODU118 OMU116:ONQ118 OWQ116:OXM118 PGM116:PHI118 PQI116:PRE118 QAE116:QBA118 QKA116:QKW118 QTW116:QUS118 RDS116:REO118 RNO116:ROK118 RXK116:RYG118 SHG116:SIC118 SRC116:SRY118 TAY116:TBU118 TKU116:TLQ118 TUQ116:TVM118 UEM116:UFI118 UOI116:UPE118 UYE116:UZA118 VIA116:VIW118 VRW116:VSS118 WBS116:WCO118 WLO116:WMK118 WVK116:WWG118 C65652:Y65654 IY65652:JU65654 SU65652:TQ65654 ACQ65652:ADM65654 AMM65652:ANI65654 AWI65652:AXE65654 BGE65652:BHA65654 BQA65652:BQW65654 BZW65652:CAS65654 CJS65652:CKO65654 CTO65652:CUK65654 DDK65652:DEG65654 DNG65652:DOC65654 DXC65652:DXY65654 EGY65652:EHU65654 EQU65652:ERQ65654 FAQ65652:FBM65654 FKM65652:FLI65654 FUI65652:FVE65654 GEE65652:GFA65654 GOA65652:GOW65654 GXW65652:GYS65654 HHS65652:HIO65654 HRO65652:HSK65654 IBK65652:ICG65654 ILG65652:IMC65654 IVC65652:IVY65654 JEY65652:JFU65654 JOU65652:JPQ65654 JYQ65652:JZM65654 KIM65652:KJI65654 KSI65652:KTE65654 LCE65652:LDA65654 LMA65652:LMW65654 LVW65652:LWS65654 MFS65652:MGO65654 MPO65652:MQK65654 MZK65652:NAG65654 NJG65652:NKC65654 NTC65652:NTY65654 OCY65652:ODU65654 OMU65652:ONQ65654 OWQ65652:OXM65654 PGM65652:PHI65654 PQI65652:PRE65654 QAE65652:QBA65654 QKA65652:QKW65654 QTW65652:QUS65654 RDS65652:REO65654 RNO65652:ROK65654 RXK65652:RYG65654 SHG65652:SIC65654 SRC65652:SRY65654 TAY65652:TBU65654 TKU65652:TLQ65654 TUQ65652:TVM65654 UEM65652:UFI65654 UOI65652:UPE65654 UYE65652:UZA65654 VIA65652:VIW65654 VRW65652:VSS65654 WBS65652:WCO65654 WLO65652:WMK65654 WVK65652:WWG65654 C131188:Y131190 IY131188:JU131190 SU131188:TQ131190 ACQ131188:ADM131190 AMM131188:ANI131190 AWI131188:AXE131190 BGE131188:BHA131190 BQA131188:BQW131190 BZW131188:CAS131190 CJS131188:CKO131190 CTO131188:CUK131190 DDK131188:DEG131190 DNG131188:DOC131190 DXC131188:DXY131190 EGY131188:EHU131190 EQU131188:ERQ131190 FAQ131188:FBM131190 FKM131188:FLI131190 FUI131188:FVE131190 GEE131188:GFA131190 GOA131188:GOW131190 GXW131188:GYS131190 HHS131188:HIO131190 HRO131188:HSK131190 IBK131188:ICG131190 ILG131188:IMC131190 IVC131188:IVY131190 JEY131188:JFU131190 JOU131188:JPQ131190 JYQ131188:JZM131190 KIM131188:KJI131190 KSI131188:KTE131190 LCE131188:LDA131190 LMA131188:LMW131190 LVW131188:LWS131190 MFS131188:MGO131190 MPO131188:MQK131190 MZK131188:NAG131190 NJG131188:NKC131190 NTC131188:NTY131190 OCY131188:ODU131190 OMU131188:ONQ131190 OWQ131188:OXM131190 PGM131188:PHI131190 PQI131188:PRE131190 QAE131188:QBA131190 QKA131188:QKW131190 QTW131188:QUS131190 RDS131188:REO131190 RNO131188:ROK131190 RXK131188:RYG131190 SHG131188:SIC131190 SRC131188:SRY131190 TAY131188:TBU131190 TKU131188:TLQ131190 TUQ131188:TVM131190 UEM131188:UFI131190 UOI131188:UPE131190 UYE131188:UZA131190 VIA131188:VIW131190 VRW131188:VSS131190 WBS131188:WCO131190 WLO131188:WMK131190 WVK131188:WWG131190 C196724:Y196726 IY196724:JU196726 SU196724:TQ196726 ACQ196724:ADM196726 AMM196724:ANI196726 AWI196724:AXE196726 BGE196724:BHA196726 BQA196724:BQW196726 BZW196724:CAS196726 CJS196724:CKO196726 CTO196724:CUK196726 DDK196724:DEG196726 DNG196724:DOC196726 DXC196724:DXY196726 EGY196724:EHU196726 EQU196724:ERQ196726 FAQ196724:FBM196726 FKM196724:FLI196726 FUI196724:FVE196726 GEE196724:GFA196726 GOA196724:GOW196726 GXW196724:GYS196726 HHS196724:HIO196726 HRO196724:HSK196726 IBK196724:ICG196726 ILG196724:IMC196726 IVC196724:IVY196726 JEY196724:JFU196726 JOU196724:JPQ196726 JYQ196724:JZM196726 KIM196724:KJI196726 KSI196724:KTE196726 LCE196724:LDA196726 LMA196724:LMW196726 LVW196724:LWS196726 MFS196724:MGO196726 MPO196724:MQK196726 MZK196724:NAG196726 NJG196724:NKC196726 NTC196724:NTY196726 OCY196724:ODU196726 OMU196724:ONQ196726 OWQ196724:OXM196726 PGM196724:PHI196726 PQI196724:PRE196726 QAE196724:QBA196726 QKA196724:QKW196726 QTW196724:QUS196726 RDS196724:REO196726 RNO196724:ROK196726 RXK196724:RYG196726 SHG196724:SIC196726 SRC196724:SRY196726 TAY196724:TBU196726 TKU196724:TLQ196726 TUQ196724:TVM196726 UEM196724:UFI196726 UOI196724:UPE196726 UYE196724:UZA196726 VIA196724:VIW196726 VRW196724:VSS196726 WBS196724:WCO196726 WLO196724:WMK196726 WVK196724:WWG196726 C262260:Y262262 IY262260:JU262262 SU262260:TQ262262 ACQ262260:ADM262262 AMM262260:ANI262262 AWI262260:AXE262262 BGE262260:BHA262262 BQA262260:BQW262262 BZW262260:CAS262262 CJS262260:CKO262262 CTO262260:CUK262262 DDK262260:DEG262262 DNG262260:DOC262262 DXC262260:DXY262262 EGY262260:EHU262262 EQU262260:ERQ262262 FAQ262260:FBM262262 FKM262260:FLI262262 FUI262260:FVE262262 GEE262260:GFA262262 GOA262260:GOW262262 GXW262260:GYS262262 HHS262260:HIO262262 HRO262260:HSK262262 IBK262260:ICG262262 ILG262260:IMC262262 IVC262260:IVY262262 JEY262260:JFU262262 JOU262260:JPQ262262 JYQ262260:JZM262262 KIM262260:KJI262262 KSI262260:KTE262262 LCE262260:LDA262262 LMA262260:LMW262262 LVW262260:LWS262262 MFS262260:MGO262262 MPO262260:MQK262262 MZK262260:NAG262262 NJG262260:NKC262262 NTC262260:NTY262262 OCY262260:ODU262262 OMU262260:ONQ262262 OWQ262260:OXM262262 PGM262260:PHI262262 PQI262260:PRE262262 QAE262260:QBA262262 QKA262260:QKW262262 QTW262260:QUS262262 RDS262260:REO262262 RNO262260:ROK262262 RXK262260:RYG262262 SHG262260:SIC262262 SRC262260:SRY262262 TAY262260:TBU262262 TKU262260:TLQ262262 TUQ262260:TVM262262 UEM262260:UFI262262 UOI262260:UPE262262 UYE262260:UZA262262 VIA262260:VIW262262 VRW262260:VSS262262 WBS262260:WCO262262 WLO262260:WMK262262 WVK262260:WWG262262 C327796:Y327798 IY327796:JU327798 SU327796:TQ327798 ACQ327796:ADM327798 AMM327796:ANI327798 AWI327796:AXE327798 BGE327796:BHA327798 BQA327796:BQW327798 BZW327796:CAS327798 CJS327796:CKO327798 CTO327796:CUK327798 DDK327796:DEG327798 DNG327796:DOC327798 DXC327796:DXY327798 EGY327796:EHU327798 EQU327796:ERQ327798 FAQ327796:FBM327798 FKM327796:FLI327798 FUI327796:FVE327798 GEE327796:GFA327798 GOA327796:GOW327798 GXW327796:GYS327798 HHS327796:HIO327798 HRO327796:HSK327798 IBK327796:ICG327798 ILG327796:IMC327798 IVC327796:IVY327798 JEY327796:JFU327798 JOU327796:JPQ327798 JYQ327796:JZM327798 KIM327796:KJI327798 KSI327796:KTE327798 LCE327796:LDA327798 LMA327796:LMW327798 LVW327796:LWS327798 MFS327796:MGO327798 MPO327796:MQK327798 MZK327796:NAG327798 NJG327796:NKC327798 NTC327796:NTY327798 OCY327796:ODU327798 OMU327796:ONQ327798 OWQ327796:OXM327798 PGM327796:PHI327798 PQI327796:PRE327798 QAE327796:QBA327798 QKA327796:QKW327798 QTW327796:QUS327798 RDS327796:REO327798 RNO327796:ROK327798 RXK327796:RYG327798 SHG327796:SIC327798 SRC327796:SRY327798 TAY327796:TBU327798 TKU327796:TLQ327798 TUQ327796:TVM327798 UEM327796:UFI327798 UOI327796:UPE327798 UYE327796:UZA327798 VIA327796:VIW327798 VRW327796:VSS327798 WBS327796:WCO327798 WLO327796:WMK327798 WVK327796:WWG327798 C393332:Y393334 IY393332:JU393334 SU393332:TQ393334 ACQ393332:ADM393334 AMM393332:ANI393334 AWI393332:AXE393334 BGE393332:BHA393334 BQA393332:BQW393334 BZW393332:CAS393334 CJS393332:CKO393334 CTO393332:CUK393334 DDK393332:DEG393334 DNG393332:DOC393334 DXC393332:DXY393334 EGY393332:EHU393334 EQU393332:ERQ393334 FAQ393332:FBM393334 FKM393332:FLI393334 FUI393332:FVE393334 GEE393332:GFA393334 GOA393332:GOW393334 GXW393332:GYS393334 HHS393332:HIO393334 HRO393332:HSK393334 IBK393332:ICG393334 ILG393332:IMC393334 IVC393332:IVY393334 JEY393332:JFU393334 JOU393332:JPQ393334 JYQ393332:JZM393334 KIM393332:KJI393334 KSI393332:KTE393334 LCE393332:LDA393334 LMA393332:LMW393334 LVW393332:LWS393334 MFS393332:MGO393334 MPO393332:MQK393334 MZK393332:NAG393334 NJG393332:NKC393334 NTC393332:NTY393334 OCY393332:ODU393334 OMU393332:ONQ393334 OWQ393332:OXM393334 PGM393332:PHI393334 PQI393332:PRE393334 QAE393332:QBA393334 QKA393332:QKW393334 QTW393332:QUS393334 RDS393332:REO393334 RNO393332:ROK393334 RXK393332:RYG393334 SHG393332:SIC393334 SRC393332:SRY393334 TAY393332:TBU393334 TKU393332:TLQ393334 TUQ393332:TVM393334 UEM393332:UFI393334 UOI393332:UPE393334 UYE393332:UZA393334 VIA393332:VIW393334 VRW393332:VSS393334 WBS393332:WCO393334 WLO393332:WMK393334 WVK393332:WWG393334 C458868:Y458870 IY458868:JU458870 SU458868:TQ458870 ACQ458868:ADM458870 AMM458868:ANI458870 AWI458868:AXE458870 BGE458868:BHA458870 BQA458868:BQW458870 BZW458868:CAS458870 CJS458868:CKO458870 CTO458868:CUK458870 DDK458868:DEG458870 DNG458868:DOC458870 DXC458868:DXY458870 EGY458868:EHU458870 EQU458868:ERQ458870 FAQ458868:FBM458870 FKM458868:FLI458870 FUI458868:FVE458870 GEE458868:GFA458870 GOA458868:GOW458870 GXW458868:GYS458870 HHS458868:HIO458870 HRO458868:HSK458870 IBK458868:ICG458870 ILG458868:IMC458870 IVC458868:IVY458870 JEY458868:JFU458870 JOU458868:JPQ458870 JYQ458868:JZM458870 KIM458868:KJI458870 KSI458868:KTE458870 LCE458868:LDA458870 LMA458868:LMW458870 LVW458868:LWS458870 MFS458868:MGO458870 MPO458868:MQK458870 MZK458868:NAG458870 NJG458868:NKC458870 NTC458868:NTY458870 OCY458868:ODU458870 OMU458868:ONQ458870 OWQ458868:OXM458870 PGM458868:PHI458870 PQI458868:PRE458870 QAE458868:QBA458870 QKA458868:QKW458870 QTW458868:QUS458870 RDS458868:REO458870 RNO458868:ROK458870 RXK458868:RYG458870 SHG458868:SIC458870 SRC458868:SRY458870 TAY458868:TBU458870 TKU458868:TLQ458870 TUQ458868:TVM458870 UEM458868:UFI458870 UOI458868:UPE458870 UYE458868:UZA458870 VIA458868:VIW458870 VRW458868:VSS458870 WBS458868:WCO458870 WLO458868:WMK458870 WVK458868:WWG458870 C524404:Y524406 IY524404:JU524406 SU524404:TQ524406 ACQ524404:ADM524406 AMM524404:ANI524406 AWI524404:AXE524406 BGE524404:BHA524406 BQA524404:BQW524406 BZW524404:CAS524406 CJS524404:CKO524406 CTO524404:CUK524406 DDK524404:DEG524406 DNG524404:DOC524406 DXC524404:DXY524406 EGY524404:EHU524406 EQU524404:ERQ524406 FAQ524404:FBM524406 FKM524404:FLI524406 FUI524404:FVE524406 GEE524404:GFA524406 GOA524404:GOW524406 GXW524404:GYS524406 HHS524404:HIO524406 HRO524404:HSK524406 IBK524404:ICG524406 ILG524404:IMC524406 IVC524404:IVY524406 JEY524404:JFU524406 JOU524404:JPQ524406 JYQ524404:JZM524406 KIM524404:KJI524406 KSI524404:KTE524406 LCE524404:LDA524406 LMA524404:LMW524406 LVW524404:LWS524406 MFS524404:MGO524406 MPO524404:MQK524406 MZK524404:NAG524406 NJG524404:NKC524406 NTC524404:NTY524406 OCY524404:ODU524406 OMU524404:ONQ524406 OWQ524404:OXM524406 PGM524404:PHI524406 PQI524404:PRE524406 QAE524404:QBA524406 QKA524404:QKW524406 QTW524404:QUS524406 RDS524404:REO524406 RNO524404:ROK524406 RXK524404:RYG524406 SHG524404:SIC524406 SRC524404:SRY524406 TAY524404:TBU524406 TKU524404:TLQ524406 TUQ524404:TVM524406 UEM524404:UFI524406 UOI524404:UPE524406 UYE524404:UZA524406 VIA524404:VIW524406 VRW524404:VSS524406 WBS524404:WCO524406 WLO524404:WMK524406 WVK524404:WWG524406 C589940:Y589942 IY589940:JU589942 SU589940:TQ589942 ACQ589940:ADM589942 AMM589940:ANI589942 AWI589940:AXE589942 BGE589940:BHA589942 BQA589940:BQW589942 BZW589940:CAS589942 CJS589940:CKO589942 CTO589940:CUK589942 DDK589940:DEG589942 DNG589940:DOC589942 DXC589940:DXY589942 EGY589940:EHU589942 EQU589940:ERQ589942 FAQ589940:FBM589942 FKM589940:FLI589942 FUI589940:FVE589942 GEE589940:GFA589942 GOA589940:GOW589942 GXW589940:GYS589942 HHS589940:HIO589942 HRO589940:HSK589942 IBK589940:ICG589942 ILG589940:IMC589942 IVC589940:IVY589942 JEY589940:JFU589942 JOU589940:JPQ589942 JYQ589940:JZM589942 KIM589940:KJI589942 KSI589940:KTE589942 LCE589940:LDA589942 LMA589940:LMW589942 LVW589940:LWS589942 MFS589940:MGO589942 MPO589940:MQK589942 MZK589940:NAG589942 NJG589940:NKC589942 NTC589940:NTY589942 OCY589940:ODU589942 OMU589940:ONQ589942 OWQ589940:OXM589942 PGM589940:PHI589942 PQI589940:PRE589942 QAE589940:QBA589942 QKA589940:QKW589942 QTW589940:QUS589942 RDS589940:REO589942 RNO589940:ROK589942 RXK589940:RYG589942 SHG589940:SIC589942 SRC589940:SRY589942 TAY589940:TBU589942 TKU589940:TLQ589942 TUQ589940:TVM589942 UEM589940:UFI589942 UOI589940:UPE589942 UYE589940:UZA589942 VIA589940:VIW589942 VRW589940:VSS589942 WBS589940:WCO589942 WLO589940:WMK589942 WVK589940:WWG589942 C655476:Y655478 IY655476:JU655478 SU655476:TQ655478 ACQ655476:ADM655478 AMM655476:ANI655478 AWI655476:AXE655478 BGE655476:BHA655478 BQA655476:BQW655478 BZW655476:CAS655478 CJS655476:CKO655478 CTO655476:CUK655478 DDK655476:DEG655478 DNG655476:DOC655478 DXC655476:DXY655478 EGY655476:EHU655478 EQU655476:ERQ655478 FAQ655476:FBM655478 FKM655476:FLI655478 FUI655476:FVE655478 GEE655476:GFA655478 GOA655476:GOW655478 GXW655476:GYS655478 HHS655476:HIO655478 HRO655476:HSK655478 IBK655476:ICG655478 ILG655476:IMC655478 IVC655476:IVY655478 JEY655476:JFU655478 JOU655476:JPQ655478 JYQ655476:JZM655478 KIM655476:KJI655478 KSI655476:KTE655478 LCE655476:LDA655478 LMA655476:LMW655478 LVW655476:LWS655478 MFS655476:MGO655478 MPO655476:MQK655478 MZK655476:NAG655478 NJG655476:NKC655478 NTC655476:NTY655478 OCY655476:ODU655478 OMU655476:ONQ655478 OWQ655476:OXM655478 PGM655476:PHI655478 PQI655476:PRE655478 QAE655476:QBA655478 QKA655476:QKW655478 QTW655476:QUS655478 RDS655476:REO655478 RNO655476:ROK655478 RXK655476:RYG655478 SHG655476:SIC655478 SRC655476:SRY655478 TAY655476:TBU655478 TKU655476:TLQ655478 TUQ655476:TVM655478 UEM655476:UFI655478 UOI655476:UPE655478 UYE655476:UZA655478 VIA655476:VIW655478 VRW655476:VSS655478 WBS655476:WCO655478 WLO655476:WMK655478 WVK655476:WWG655478 C721012:Y721014 IY721012:JU721014 SU721012:TQ721014 ACQ721012:ADM721014 AMM721012:ANI721014 AWI721012:AXE721014 BGE721012:BHA721014 BQA721012:BQW721014 BZW721012:CAS721014 CJS721012:CKO721014 CTO721012:CUK721014 DDK721012:DEG721014 DNG721012:DOC721014 DXC721012:DXY721014 EGY721012:EHU721014 EQU721012:ERQ721014 FAQ721012:FBM721014 FKM721012:FLI721014 FUI721012:FVE721014 GEE721012:GFA721014 GOA721012:GOW721014 GXW721012:GYS721014 HHS721012:HIO721014 HRO721012:HSK721014 IBK721012:ICG721014 ILG721012:IMC721014 IVC721012:IVY721014 JEY721012:JFU721014 JOU721012:JPQ721014 JYQ721012:JZM721014 KIM721012:KJI721014 KSI721012:KTE721014 LCE721012:LDA721014 LMA721012:LMW721014 LVW721012:LWS721014 MFS721012:MGO721014 MPO721012:MQK721014 MZK721012:NAG721014 NJG721012:NKC721014 NTC721012:NTY721014 OCY721012:ODU721014 OMU721012:ONQ721014 OWQ721012:OXM721014 PGM721012:PHI721014 PQI721012:PRE721014 QAE721012:QBA721014 QKA721012:QKW721014 QTW721012:QUS721014 RDS721012:REO721014 RNO721012:ROK721014 RXK721012:RYG721014 SHG721012:SIC721014 SRC721012:SRY721014 TAY721012:TBU721014 TKU721012:TLQ721014 TUQ721012:TVM721014 UEM721012:UFI721014 UOI721012:UPE721014 UYE721012:UZA721014 VIA721012:VIW721014 VRW721012:VSS721014 WBS721012:WCO721014 WLO721012:WMK721014 WVK721012:WWG721014 C786548:Y786550 IY786548:JU786550 SU786548:TQ786550 ACQ786548:ADM786550 AMM786548:ANI786550 AWI786548:AXE786550 BGE786548:BHA786550 BQA786548:BQW786550 BZW786548:CAS786550 CJS786548:CKO786550 CTO786548:CUK786550 DDK786548:DEG786550 DNG786548:DOC786550 DXC786548:DXY786550 EGY786548:EHU786550 EQU786548:ERQ786550 FAQ786548:FBM786550 FKM786548:FLI786550 FUI786548:FVE786550 GEE786548:GFA786550 GOA786548:GOW786550 GXW786548:GYS786550 HHS786548:HIO786550 HRO786548:HSK786550 IBK786548:ICG786550 ILG786548:IMC786550 IVC786548:IVY786550 JEY786548:JFU786550 JOU786548:JPQ786550 JYQ786548:JZM786550 KIM786548:KJI786550 KSI786548:KTE786550 LCE786548:LDA786550 LMA786548:LMW786550 LVW786548:LWS786550 MFS786548:MGO786550 MPO786548:MQK786550 MZK786548:NAG786550 NJG786548:NKC786550 NTC786548:NTY786550 OCY786548:ODU786550 OMU786548:ONQ786550 OWQ786548:OXM786550 PGM786548:PHI786550 PQI786548:PRE786550 QAE786548:QBA786550 QKA786548:QKW786550 QTW786548:QUS786550 RDS786548:REO786550 RNO786548:ROK786550 RXK786548:RYG786550 SHG786548:SIC786550 SRC786548:SRY786550 TAY786548:TBU786550 TKU786548:TLQ786550 TUQ786548:TVM786550 UEM786548:UFI786550 UOI786548:UPE786550 UYE786548:UZA786550 VIA786548:VIW786550 VRW786548:VSS786550 WBS786548:WCO786550 WLO786548:WMK786550 WVK786548:WWG786550 C852084:Y852086 IY852084:JU852086 SU852084:TQ852086 ACQ852084:ADM852086 AMM852084:ANI852086 AWI852084:AXE852086 BGE852084:BHA852086 BQA852084:BQW852086 BZW852084:CAS852086 CJS852084:CKO852086 CTO852084:CUK852086 DDK852084:DEG852086 DNG852084:DOC852086 DXC852084:DXY852086 EGY852084:EHU852086 EQU852084:ERQ852086 FAQ852084:FBM852086 FKM852084:FLI852086 FUI852084:FVE852086 GEE852084:GFA852086 GOA852084:GOW852086 GXW852084:GYS852086 HHS852084:HIO852086 HRO852084:HSK852086 IBK852084:ICG852086 ILG852084:IMC852086 IVC852084:IVY852086 JEY852084:JFU852086 JOU852084:JPQ852086 JYQ852084:JZM852086 KIM852084:KJI852086 KSI852084:KTE852086 LCE852084:LDA852086 LMA852084:LMW852086 LVW852084:LWS852086 MFS852084:MGO852086 MPO852084:MQK852086 MZK852084:NAG852086 NJG852084:NKC852086 NTC852084:NTY852086 OCY852084:ODU852086 OMU852084:ONQ852086 OWQ852084:OXM852086 PGM852084:PHI852086 PQI852084:PRE852086 QAE852084:QBA852086 QKA852084:QKW852086 QTW852084:QUS852086 RDS852084:REO852086 RNO852084:ROK852086 RXK852084:RYG852086 SHG852084:SIC852086 SRC852084:SRY852086 TAY852084:TBU852086 TKU852084:TLQ852086 TUQ852084:TVM852086 UEM852084:UFI852086 UOI852084:UPE852086 UYE852084:UZA852086 VIA852084:VIW852086 VRW852084:VSS852086 WBS852084:WCO852086 WLO852084:WMK852086 WVK852084:WWG852086 C917620:Y917622 IY917620:JU917622 SU917620:TQ917622 ACQ917620:ADM917622 AMM917620:ANI917622 AWI917620:AXE917622 BGE917620:BHA917622 BQA917620:BQW917622 BZW917620:CAS917622 CJS917620:CKO917622 CTO917620:CUK917622 DDK917620:DEG917622 DNG917620:DOC917622 DXC917620:DXY917622 EGY917620:EHU917622 EQU917620:ERQ917622 FAQ917620:FBM917622 FKM917620:FLI917622 FUI917620:FVE917622 GEE917620:GFA917622 GOA917620:GOW917622 GXW917620:GYS917622 HHS917620:HIO917622 HRO917620:HSK917622 IBK917620:ICG917622 ILG917620:IMC917622 IVC917620:IVY917622 JEY917620:JFU917622 JOU917620:JPQ917622 JYQ917620:JZM917622 KIM917620:KJI917622 KSI917620:KTE917622 LCE917620:LDA917622 LMA917620:LMW917622 LVW917620:LWS917622 MFS917620:MGO917622 MPO917620:MQK917622 MZK917620:NAG917622 NJG917620:NKC917622 NTC917620:NTY917622 OCY917620:ODU917622 OMU917620:ONQ917622 OWQ917620:OXM917622 PGM917620:PHI917622 PQI917620:PRE917622 QAE917620:QBA917622 QKA917620:QKW917622 QTW917620:QUS917622 RDS917620:REO917622 RNO917620:ROK917622 RXK917620:RYG917622 SHG917620:SIC917622 SRC917620:SRY917622 TAY917620:TBU917622 TKU917620:TLQ917622 TUQ917620:TVM917622 UEM917620:UFI917622 UOI917620:UPE917622 UYE917620:UZA917622 VIA917620:VIW917622 VRW917620:VSS917622 WBS917620:WCO917622 WLO917620:WMK917622 WVK917620:WWG917622 C983156:Y983158 IY983156:JU983158 SU983156:TQ983158 ACQ983156:ADM983158 AMM983156:ANI983158 AWI983156:AXE983158 BGE983156:BHA983158 BQA983156:BQW983158 BZW983156:CAS983158 CJS983156:CKO983158 CTO983156:CUK983158 DDK983156:DEG983158 DNG983156:DOC983158 DXC983156:DXY983158 EGY983156:EHU983158 EQU983156:ERQ983158 FAQ983156:FBM983158 FKM983156:FLI983158 FUI983156:FVE983158 GEE983156:GFA983158 GOA983156:GOW983158 GXW983156:GYS983158 HHS983156:HIO983158 HRO983156:HSK983158 IBK983156:ICG983158 ILG983156:IMC983158 IVC983156:IVY983158 JEY983156:JFU983158 JOU983156:JPQ983158 JYQ983156:JZM983158 KIM983156:KJI983158 KSI983156:KTE983158 LCE983156:LDA983158 LMA983156:LMW983158 LVW983156:LWS983158 MFS983156:MGO983158 MPO983156:MQK983158 MZK983156:NAG983158 NJG983156:NKC983158 NTC983156:NTY983158 OCY983156:ODU983158 OMU983156:ONQ983158 OWQ983156:OXM983158 PGM983156:PHI983158 PQI983156:PRE983158 QAE983156:QBA983158 QKA983156:QKW983158 QTW983156:QUS983158 RDS983156:REO983158 RNO983156:ROK983158 RXK983156:RYG983158 SHG983156:SIC983158 SRC983156:SRY983158 TAY983156:TBU983158 TKU983156:TLQ983158 TUQ983156:TVM983158 UEM983156:UFI983158 UOI983156:UPE983158 UYE983156:UZA983158 VIA983156:VIW983158 VRW983156:VSS983158 WBS983156:WCO983158 WLO983156:WMK983158 WVK983156:WWG983158 TLA983161:TLB983177 JU119:JU65536 TQ119:TQ65536 ADM119:ADM65536 ANI119:ANI65536 AXE119:AXE65536 BHA119:BHA65536 BQW119:BQW65536 CAS119:CAS65536 CKO119:CKO65536 CUK119:CUK65536 DEG119:DEG65536 DOC119:DOC65536 DXY119:DXY65536 EHU119:EHU65536 ERQ119:ERQ65536 FBM119:FBM65536 FLI119:FLI65536 FVE119:FVE65536 GFA119:GFA65536 GOW119:GOW65536 GYS119:GYS65536 HIO119:HIO65536 HSK119:HSK65536 ICG119:ICG65536 IMC119:IMC65536 IVY119:IVY65536 JFU119:JFU65536 JPQ119:JPQ65536 JZM119:JZM65536 KJI119:KJI65536 KTE119:KTE65536 LDA119:LDA65536 LMW119:LMW65536 LWS119:LWS65536 MGO119:MGO65536 MQK119:MQK65536 NAG119:NAG65536 NKC119:NKC65536 NTY119:NTY65536 ODU119:ODU65536 ONQ119:ONQ65536 OXM119:OXM65536 PHI119:PHI65536 PRE119:PRE65536 QBA119:QBA65536 QKW119:QKW65536 QUS119:QUS65536 REO119:REO65536 ROK119:ROK65536 RYG119:RYG65536 SIC119:SIC65536 SRY119:SRY65536 TBU119:TBU65536 TLQ119:TLQ65536 TVM119:TVM65536 UFI119:UFI65536 UPE119:UPE65536 UZA119:UZA65536 VIW119:VIW65536 VSS119:VSS65536 WCO119:WCO65536 WMK119:WMK65536 WWG119:WWG65536 Y65655:Y131072 JU65655:JU131072 TQ65655:TQ131072 ADM65655:ADM131072 ANI65655:ANI131072 AXE65655:AXE131072 BHA65655:BHA131072 BQW65655:BQW131072 CAS65655:CAS131072 CKO65655:CKO131072 CUK65655:CUK131072 DEG65655:DEG131072 DOC65655:DOC131072 DXY65655:DXY131072 EHU65655:EHU131072 ERQ65655:ERQ131072 FBM65655:FBM131072 FLI65655:FLI131072 FVE65655:FVE131072 GFA65655:GFA131072 GOW65655:GOW131072 GYS65655:GYS131072 HIO65655:HIO131072 HSK65655:HSK131072 ICG65655:ICG131072 IMC65655:IMC131072 IVY65655:IVY131072 JFU65655:JFU131072 JPQ65655:JPQ131072 JZM65655:JZM131072 KJI65655:KJI131072 KTE65655:KTE131072 LDA65655:LDA131072 LMW65655:LMW131072 LWS65655:LWS131072 MGO65655:MGO131072 MQK65655:MQK131072 NAG65655:NAG131072 NKC65655:NKC131072 NTY65655:NTY131072 ODU65655:ODU131072 ONQ65655:ONQ131072 OXM65655:OXM131072 PHI65655:PHI131072 PRE65655:PRE131072 QBA65655:QBA131072 QKW65655:QKW131072 QUS65655:QUS131072 REO65655:REO131072 ROK65655:ROK131072 RYG65655:RYG131072 SIC65655:SIC131072 SRY65655:SRY131072 TBU65655:TBU131072 TLQ65655:TLQ131072 TVM65655:TVM131072 UFI65655:UFI131072 UPE65655:UPE131072 UZA65655:UZA131072 VIW65655:VIW131072 VSS65655:VSS131072 WCO65655:WCO131072 WMK65655:WMK131072 WWG65655:WWG131072 Y131191:Y196608 JU131191:JU196608 TQ131191:TQ196608 ADM131191:ADM196608 ANI131191:ANI196608 AXE131191:AXE196608 BHA131191:BHA196608 BQW131191:BQW196608 CAS131191:CAS196608 CKO131191:CKO196608 CUK131191:CUK196608 DEG131191:DEG196608 DOC131191:DOC196608 DXY131191:DXY196608 EHU131191:EHU196608 ERQ131191:ERQ196608 FBM131191:FBM196608 FLI131191:FLI196608 FVE131191:FVE196608 GFA131191:GFA196608 GOW131191:GOW196608 GYS131191:GYS196608 HIO131191:HIO196608 HSK131191:HSK196608 ICG131191:ICG196608 IMC131191:IMC196608 IVY131191:IVY196608 JFU131191:JFU196608 JPQ131191:JPQ196608 JZM131191:JZM196608 KJI131191:KJI196608 KTE131191:KTE196608 LDA131191:LDA196608 LMW131191:LMW196608 LWS131191:LWS196608 MGO131191:MGO196608 MQK131191:MQK196608 NAG131191:NAG196608 NKC131191:NKC196608 NTY131191:NTY196608 ODU131191:ODU196608 ONQ131191:ONQ196608 OXM131191:OXM196608 PHI131191:PHI196608 PRE131191:PRE196608 QBA131191:QBA196608 QKW131191:QKW196608 QUS131191:QUS196608 REO131191:REO196608 ROK131191:ROK196608 RYG131191:RYG196608 SIC131191:SIC196608 SRY131191:SRY196608 TBU131191:TBU196608 TLQ131191:TLQ196608 TVM131191:TVM196608 UFI131191:UFI196608 UPE131191:UPE196608 UZA131191:UZA196608 VIW131191:VIW196608 VSS131191:VSS196608 WCO131191:WCO196608 WMK131191:WMK196608 WWG131191:WWG196608 Y196727:Y262144 JU196727:JU262144 TQ196727:TQ262144 ADM196727:ADM262144 ANI196727:ANI262144 AXE196727:AXE262144 BHA196727:BHA262144 BQW196727:BQW262144 CAS196727:CAS262144 CKO196727:CKO262144 CUK196727:CUK262144 DEG196727:DEG262144 DOC196727:DOC262144 DXY196727:DXY262144 EHU196727:EHU262144 ERQ196727:ERQ262144 FBM196727:FBM262144 FLI196727:FLI262144 FVE196727:FVE262144 GFA196727:GFA262144 GOW196727:GOW262144 GYS196727:GYS262144 HIO196727:HIO262144 HSK196727:HSK262144 ICG196727:ICG262144 IMC196727:IMC262144 IVY196727:IVY262144 JFU196727:JFU262144 JPQ196727:JPQ262144 JZM196727:JZM262144 KJI196727:KJI262144 KTE196727:KTE262144 LDA196727:LDA262144 LMW196727:LMW262144 LWS196727:LWS262144 MGO196727:MGO262144 MQK196727:MQK262144 NAG196727:NAG262144 NKC196727:NKC262144 NTY196727:NTY262144 ODU196727:ODU262144 ONQ196727:ONQ262144 OXM196727:OXM262144 PHI196727:PHI262144 PRE196727:PRE262144 QBA196727:QBA262144 QKW196727:QKW262144 QUS196727:QUS262144 REO196727:REO262144 ROK196727:ROK262144 RYG196727:RYG262144 SIC196727:SIC262144 SRY196727:SRY262144 TBU196727:TBU262144 TLQ196727:TLQ262144 TVM196727:TVM262144 UFI196727:UFI262144 UPE196727:UPE262144 UZA196727:UZA262144 VIW196727:VIW262144 VSS196727:VSS262144 WCO196727:WCO262144 WMK196727:WMK262144 WWG196727:WWG262144 Y262263:Y327680 JU262263:JU327680 TQ262263:TQ327680 ADM262263:ADM327680 ANI262263:ANI327680 AXE262263:AXE327680 BHA262263:BHA327680 BQW262263:BQW327680 CAS262263:CAS327680 CKO262263:CKO327680 CUK262263:CUK327680 DEG262263:DEG327680 DOC262263:DOC327680 DXY262263:DXY327680 EHU262263:EHU327680 ERQ262263:ERQ327680 FBM262263:FBM327680 FLI262263:FLI327680 FVE262263:FVE327680 GFA262263:GFA327680 GOW262263:GOW327680 GYS262263:GYS327680 HIO262263:HIO327680 HSK262263:HSK327680 ICG262263:ICG327680 IMC262263:IMC327680 IVY262263:IVY327680 JFU262263:JFU327680 JPQ262263:JPQ327680 JZM262263:JZM327680 KJI262263:KJI327680 KTE262263:KTE327680 LDA262263:LDA327680 LMW262263:LMW327680 LWS262263:LWS327680 MGO262263:MGO327680 MQK262263:MQK327680 NAG262263:NAG327680 NKC262263:NKC327680 NTY262263:NTY327680 ODU262263:ODU327680 ONQ262263:ONQ327680 OXM262263:OXM327680 PHI262263:PHI327680 PRE262263:PRE327680 QBA262263:QBA327680 QKW262263:QKW327680 QUS262263:QUS327680 REO262263:REO327680 ROK262263:ROK327680 RYG262263:RYG327680 SIC262263:SIC327680 SRY262263:SRY327680 TBU262263:TBU327680 TLQ262263:TLQ327680 TVM262263:TVM327680 UFI262263:UFI327680 UPE262263:UPE327680 UZA262263:UZA327680 VIW262263:VIW327680 VSS262263:VSS327680 WCO262263:WCO327680 WMK262263:WMK327680 WWG262263:WWG327680 Y327799:Y393216 JU327799:JU393216 TQ327799:TQ393216 ADM327799:ADM393216 ANI327799:ANI393216 AXE327799:AXE393216 BHA327799:BHA393216 BQW327799:BQW393216 CAS327799:CAS393216 CKO327799:CKO393216 CUK327799:CUK393216 DEG327799:DEG393216 DOC327799:DOC393216 DXY327799:DXY393216 EHU327799:EHU393216 ERQ327799:ERQ393216 FBM327799:FBM393216 FLI327799:FLI393216 FVE327799:FVE393216 GFA327799:GFA393216 GOW327799:GOW393216 GYS327799:GYS393216 HIO327799:HIO393216 HSK327799:HSK393216 ICG327799:ICG393216 IMC327799:IMC393216 IVY327799:IVY393216 JFU327799:JFU393216 JPQ327799:JPQ393216 JZM327799:JZM393216 KJI327799:KJI393216 KTE327799:KTE393216 LDA327799:LDA393216 LMW327799:LMW393216 LWS327799:LWS393216 MGO327799:MGO393216 MQK327799:MQK393216 NAG327799:NAG393216 NKC327799:NKC393216 NTY327799:NTY393216 ODU327799:ODU393216 ONQ327799:ONQ393216 OXM327799:OXM393216 PHI327799:PHI393216 PRE327799:PRE393216 QBA327799:QBA393216 QKW327799:QKW393216 QUS327799:QUS393216 REO327799:REO393216 ROK327799:ROK393216 RYG327799:RYG393216 SIC327799:SIC393216 SRY327799:SRY393216 TBU327799:TBU393216 TLQ327799:TLQ393216 TVM327799:TVM393216 UFI327799:UFI393216 UPE327799:UPE393216 UZA327799:UZA393216 VIW327799:VIW393216 VSS327799:VSS393216 WCO327799:WCO393216 WMK327799:WMK393216 WWG327799:WWG393216 Y393335:Y458752 JU393335:JU458752 TQ393335:TQ458752 ADM393335:ADM458752 ANI393335:ANI458752 AXE393335:AXE458752 BHA393335:BHA458752 BQW393335:BQW458752 CAS393335:CAS458752 CKO393335:CKO458752 CUK393335:CUK458752 DEG393335:DEG458752 DOC393335:DOC458752 DXY393335:DXY458752 EHU393335:EHU458752 ERQ393335:ERQ458752 FBM393335:FBM458752 FLI393335:FLI458752 FVE393335:FVE458752 GFA393335:GFA458752 GOW393335:GOW458752 GYS393335:GYS458752 HIO393335:HIO458752 HSK393335:HSK458752 ICG393335:ICG458752 IMC393335:IMC458752 IVY393335:IVY458752 JFU393335:JFU458752 JPQ393335:JPQ458752 JZM393335:JZM458752 KJI393335:KJI458752 KTE393335:KTE458752 LDA393335:LDA458752 LMW393335:LMW458752 LWS393335:LWS458752 MGO393335:MGO458752 MQK393335:MQK458752 NAG393335:NAG458752 NKC393335:NKC458752 NTY393335:NTY458752 ODU393335:ODU458752 ONQ393335:ONQ458752 OXM393335:OXM458752 PHI393335:PHI458752 PRE393335:PRE458752 QBA393335:QBA458752 QKW393335:QKW458752 QUS393335:QUS458752 REO393335:REO458752 ROK393335:ROK458752 RYG393335:RYG458752 SIC393335:SIC458752 SRY393335:SRY458752 TBU393335:TBU458752 TLQ393335:TLQ458752 TVM393335:TVM458752 UFI393335:UFI458752 UPE393335:UPE458752 UZA393335:UZA458752 VIW393335:VIW458752 VSS393335:VSS458752 WCO393335:WCO458752 WMK393335:WMK458752 WWG393335:WWG458752 Y458871:Y524288 JU458871:JU524288 TQ458871:TQ524288 ADM458871:ADM524288 ANI458871:ANI524288 AXE458871:AXE524288 BHA458871:BHA524288 BQW458871:BQW524288 CAS458871:CAS524288 CKO458871:CKO524288 CUK458871:CUK524288 DEG458871:DEG524288 DOC458871:DOC524288 DXY458871:DXY524288 EHU458871:EHU524288 ERQ458871:ERQ524288 FBM458871:FBM524288 FLI458871:FLI524288 FVE458871:FVE524288 GFA458871:GFA524288 GOW458871:GOW524288 GYS458871:GYS524288 HIO458871:HIO524288 HSK458871:HSK524288 ICG458871:ICG524288 IMC458871:IMC524288 IVY458871:IVY524288 JFU458871:JFU524288 JPQ458871:JPQ524288 JZM458871:JZM524288 KJI458871:KJI524288 KTE458871:KTE524288 LDA458871:LDA524288 LMW458871:LMW524288 LWS458871:LWS524288 MGO458871:MGO524288 MQK458871:MQK524288 NAG458871:NAG524288 NKC458871:NKC524288 NTY458871:NTY524288 ODU458871:ODU524288 ONQ458871:ONQ524288 OXM458871:OXM524288 PHI458871:PHI524288 PRE458871:PRE524288 QBA458871:QBA524288 QKW458871:QKW524288 QUS458871:QUS524288 REO458871:REO524288 ROK458871:ROK524288 RYG458871:RYG524288 SIC458871:SIC524288 SRY458871:SRY524288 TBU458871:TBU524288 TLQ458871:TLQ524288 TVM458871:TVM524288 UFI458871:UFI524288 UPE458871:UPE524288 UZA458871:UZA524288 VIW458871:VIW524288 VSS458871:VSS524288 WCO458871:WCO524288 WMK458871:WMK524288 WWG458871:WWG524288 Y524407:Y589824 JU524407:JU589824 TQ524407:TQ589824 ADM524407:ADM589824 ANI524407:ANI589824 AXE524407:AXE589824 BHA524407:BHA589824 BQW524407:BQW589824 CAS524407:CAS589824 CKO524407:CKO589824 CUK524407:CUK589824 DEG524407:DEG589824 DOC524407:DOC589824 DXY524407:DXY589824 EHU524407:EHU589824 ERQ524407:ERQ589824 FBM524407:FBM589824 FLI524407:FLI589824 FVE524407:FVE589824 GFA524407:GFA589824 GOW524407:GOW589824 GYS524407:GYS589824 HIO524407:HIO589824 HSK524407:HSK589824 ICG524407:ICG589824 IMC524407:IMC589824 IVY524407:IVY589824 JFU524407:JFU589824 JPQ524407:JPQ589824 JZM524407:JZM589824 KJI524407:KJI589824 KTE524407:KTE589824 LDA524407:LDA589824 LMW524407:LMW589824 LWS524407:LWS589824 MGO524407:MGO589824 MQK524407:MQK589824 NAG524407:NAG589824 NKC524407:NKC589824 NTY524407:NTY589824 ODU524407:ODU589824 ONQ524407:ONQ589824 OXM524407:OXM589824 PHI524407:PHI589824 PRE524407:PRE589824 QBA524407:QBA589824 QKW524407:QKW589824 QUS524407:QUS589824 REO524407:REO589824 ROK524407:ROK589824 RYG524407:RYG589824 SIC524407:SIC589824 SRY524407:SRY589824 TBU524407:TBU589824 TLQ524407:TLQ589824 TVM524407:TVM589824 UFI524407:UFI589824 UPE524407:UPE589824 UZA524407:UZA589824 VIW524407:VIW589824 VSS524407:VSS589824 WCO524407:WCO589824 WMK524407:WMK589824 WWG524407:WWG589824 Y589943:Y655360 JU589943:JU655360 TQ589943:TQ655360 ADM589943:ADM655360 ANI589943:ANI655360 AXE589943:AXE655360 BHA589943:BHA655360 BQW589943:BQW655360 CAS589943:CAS655360 CKO589943:CKO655360 CUK589943:CUK655360 DEG589943:DEG655360 DOC589943:DOC655360 DXY589943:DXY655360 EHU589943:EHU655360 ERQ589943:ERQ655360 FBM589943:FBM655360 FLI589943:FLI655360 FVE589943:FVE655360 GFA589943:GFA655360 GOW589943:GOW655360 GYS589943:GYS655360 HIO589943:HIO655360 HSK589943:HSK655360 ICG589943:ICG655360 IMC589943:IMC655360 IVY589943:IVY655360 JFU589943:JFU655360 JPQ589943:JPQ655360 JZM589943:JZM655360 KJI589943:KJI655360 KTE589943:KTE655360 LDA589943:LDA655360 LMW589943:LMW655360 LWS589943:LWS655360 MGO589943:MGO655360 MQK589943:MQK655360 NAG589943:NAG655360 NKC589943:NKC655360 NTY589943:NTY655360 ODU589943:ODU655360 ONQ589943:ONQ655360 OXM589943:OXM655360 PHI589943:PHI655360 PRE589943:PRE655360 QBA589943:QBA655360 QKW589943:QKW655360 QUS589943:QUS655360 REO589943:REO655360 ROK589943:ROK655360 RYG589943:RYG655360 SIC589943:SIC655360 SRY589943:SRY655360 TBU589943:TBU655360 TLQ589943:TLQ655360 TVM589943:TVM655360 UFI589943:UFI655360 UPE589943:UPE655360 UZA589943:UZA655360 VIW589943:VIW655360 VSS589943:VSS655360 WCO589943:WCO655360 WMK589943:WMK655360 WWG589943:WWG655360 Y655479:Y720896 JU655479:JU720896 TQ655479:TQ720896 ADM655479:ADM720896 ANI655479:ANI720896 AXE655479:AXE720896 BHA655479:BHA720896 BQW655479:BQW720896 CAS655479:CAS720896 CKO655479:CKO720896 CUK655479:CUK720896 DEG655479:DEG720896 DOC655479:DOC720896 DXY655479:DXY720896 EHU655479:EHU720896 ERQ655479:ERQ720896 FBM655479:FBM720896 FLI655479:FLI720896 FVE655479:FVE720896 GFA655479:GFA720896 GOW655479:GOW720896 GYS655479:GYS720896 HIO655479:HIO720896 HSK655479:HSK720896 ICG655479:ICG720896 IMC655479:IMC720896 IVY655479:IVY720896 JFU655479:JFU720896 JPQ655479:JPQ720896 JZM655479:JZM720896 KJI655479:KJI720896 KTE655479:KTE720896 LDA655479:LDA720896 LMW655479:LMW720896 LWS655479:LWS720896 MGO655479:MGO720896 MQK655479:MQK720896 NAG655479:NAG720896 NKC655479:NKC720896 NTY655479:NTY720896 ODU655479:ODU720896 ONQ655479:ONQ720896 OXM655479:OXM720896 PHI655479:PHI720896 PRE655479:PRE720896 QBA655479:QBA720896 QKW655479:QKW720896 QUS655479:QUS720896 REO655479:REO720896 ROK655479:ROK720896 RYG655479:RYG720896 SIC655479:SIC720896 SRY655479:SRY720896 TBU655479:TBU720896 TLQ655479:TLQ720896 TVM655479:TVM720896 UFI655479:UFI720896 UPE655479:UPE720896 UZA655479:UZA720896 VIW655479:VIW720896 VSS655479:VSS720896 WCO655479:WCO720896 WMK655479:WMK720896 WWG655479:WWG720896 Y721015:Y786432 JU721015:JU786432 TQ721015:TQ786432 ADM721015:ADM786432 ANI721015:ANI786432 AXE721015:AXE786432 BHA721015:BHA786432 BQW721015:BQW786432 CAS721015:CAS786432 CKO721015:CKO786432 CUK721015:CUK786432 DEG721015:DEG786432 DOC721015:DOC786432 DXY721015:DXY786432 EHU721015:EHU786432 ERQ721015:ERQ786432 FBM721015:FBM786432 FLI721015:FLI786432 FVE721015:FVE786432 GFA721015:GFA786432 GOW721015:GOW786432 GYS721015:GYS786432 HIO721015:HIO786432 HSK721015:HSK786432 ICG721015:ICG786432 IMC721015:IMC786432 IVY721015:IVY786432 JFU721015:JFU786432 JPQ721015:JPQ786432 JZM721015:JZM786432 KJI721015:KJI786432 KTE721015:KTE786432 LDA721015:LDA786432 LMW721015:LMW786432 LWS721015:LWS786432 MGO721015:MGO786432 MQK721015:MQK786432 NAG721015:NAG786432 NKC721015:NKC786432 NTY721015:NTY786432 ODU721015:ODU786432 ONQ721015:ONQ786432 OXM721015:OXM786432 PHI721015:PHI786432 PRE721015:PRE786432 QBA721015:QBA786432 QKW721015:QKW786432 QUS721015:QUS786432 REO721015:REO786432 ROK721015:ROK786432 RYG721015:RYG786432 SIC721015:SIC786432 SRY721015:SRY786432 TBU721015:TBU786432 TLQ721015:TLQ786432 TVM721015:TVM786432 UFI721015:UFI786432 UPE721015:UPE786432 UZA721015:UZA786432 VIW721015:VIW786432 VSS721015:VSS786432 WCO721015:WCO786432 WMK721015:WMK786432 WWG721015:WWG786432 Y786551:Y851968 JU786551:JU851968 TQ786551:TQ851968 ADM786551:ADM851968 ANI786551:ANI851968 AXE786551:AXE851968 BHA786551:BHA851968 BQW786551:BQW851968 CAS786551:CAS851968 CKO786551:CKO851968 CUK786551:CUK851968 DEG786551:DEG851968 DOC786551:DOC851968 DXY786551:DXY851968 EHU786551:EHU851968 ERQ786551:ERQ851968 FBM786551:FBM851968 FLI786551:FLI851968 FVE786551:FVE851968 GFA786551:GFA851968 GOW786551:GOW851968 GYS786551:GYS851968 HIO786551:HIO851968 HSK786551:HSK851968 ICG786551:ICG851968 IMC786551:IMC851968 IVY786551:IVY851968 JFU786551:JFU851968 JPQ786551:JPQ851968 JZM786551:JZM851968 KJI786551:KJI851968 KTE786551:KTE851968 LDA786551:LDA851968 LMW786551:LMW851968 LWS786551:LWS851968 MGO786551:MGO851968 MQK786551:MQK851968 NAG786551:NAG851968 NKC786551:NKC851968 NTY786551:NTY851968 ODU786551:ODU851968 ONQ786551:ONQ851968 OXM786551:OXM851968 PHI786551:PHI851968 PRE786551:PRE851968 QBA786551:QBA851968 QKW786551:QKW851968 QUS786551:QUS851968 REO786551:REO851968 ROK786551:ROK851968 RYG786551:RYG851968 SIC786551:SIC851968 SRY786551:SRY851968 TBU786551:TBU851968 TLQ786551:TLQ851968 TVM786551:TVM851968 UFI786551:UFI851968 UPE786551:UPE851968 UZA786551:UZA851968 VIW786551:VIW851968 VSS786551:VSS851968 WCO786551:WCO851968 WMK786551:WMK851968 WWG786551:WWG851968 Y852087:Y917504 JU852087:JU917504 TQ852087:TQ917504 ADM852087:ADM917504 ANI852087:ANI917504 AXE852087:AXE917504 BHA852087:BHA917504 BQW852087:BQW917504 CAS852087:CAS917504 CKO852087:CKO917504 CUK852087:CUK917504 DEG852087:DEG917504 DOC852087:DOC917504 DXY852087:DXY917504 EHU852087:EHU917504 ERQ852087:ERQ917504 FBM852087:FBM917504 FLI852087:FLI917504 FVE852087:FVE917504 GFA852087:GFA917504 GOW852087:GOW917504 GYS852087:GYS917504 HIO852087:HIO917504 HSK852087:HSK917504 ICG852087:ICG917504 IMC852087:IMC917504 IVY852087:IVY917504 JFU852087:JFU917504 JPQ852087:JPQ917504 JZM852087:JZM917504 KJI852087:KJI917504 KTE852087:KTE917504 LDA852087:LDA917504 LMW852087:LMW917504 LWS852087:LWS917504 MGO852087:MGO917504 MQK852087:MQK917504 NAG852087:NAG917504 NKC852087:NKC917504 NTY852087:NTY917504 ODU852087:ODU917504 ONQ852087:ONQ917504 OXM852087:OXM917504 PHI852087:PHI917504 PRE852087:PRE917504 QBA852087:QBA917504 QKW852087:QKW917504 QUS852087:QUS917504 REO852087:REO917504 ROK852087:ROK917504 RYG852087:RYG917504 SIC852087:SIC917504 SRY852087:SRY917504 TBU852087:TBU917504 TLQ852087:TLQ917504 TVM852087:TVM917504 UFI852087:UFI917504 UPE852087:UPE917504 UZA852087:UZA917504 VIW852087:VIW917504 VSS852087:VSS917504 WCO852087:WCO917504 WMK852087:WMK917504 WWG852087:WWG917504 Y917623:Y983040 JU917623:JU983040 TQ917623:TQ983040 ADM917623:ADM983040 ANI917623:ANI983040 AXE917623:AXE983040 BHA917623:BHA983040 BQW917623:BQW983040 CAS917623:CAS983040 CKO917623:CKO983040 CUK917623:CUK983040 DEG917623:DEG983040 DOC917623:DOC983040 DXY917623:DXY983040 EHU917623:EHU983040 ERQ917623:ERQ983040 FBM917623:FBM983040 FLI917623:FLI983040 FVE917623:FVE983040 GFA917623:GFA983040 GOW917623:GOW983040 GYS917623:GYS983040 HIO917623:HIO983040 HSK917623:HSK983040 ICG917623:ICG983040 IMC917623:IMC983040 IVY917623:IVY983040 JFU917623:JFU983040 JPQ917623:JPQ983040 JZM917623:JZM983040 KJI917623:KJI983040 KTE917623:KTE983040 LDA917623:LDA983040 LMW917623:LMW983040 LWS917623:LWS983040 MGO917623:MGO983040 MQK917623:MQK983040 NAG917623:NAG983040 NKC917623:NKC983040 NTY917623:NTY983040 ODU917623:ODU983040 ONQ917623:ONQ983040 OXM917623:OXM983040 PHI917623:PHI983040 PRE917623:PRE983040 QBA917623:QBA983040 QKW917623:QKW983040 QUS917623:QUS983040 REO917623:REO983040 ROK917623:ROK983040 RYG917623:RYG983040 SIC917623:SIC983040 SRY917623:SRY983040 TBU917623:TBU983040 TLQ917623:TLQ983040 TVM917623:TVM983040 UFI917623:UFI983040 UPE917623:UPE983040 UZA917623:UZA983040 VIW917623:VIW983040 VSS917623:VSS983040 WCO917623:WCO983040 WMK917623:WMK983040 WWG917623:WWG983040 Y983159:Y1048576 JU983159:JU1048576 TQ983159:TQ1048576 ADM983159:ADM1048576 ANI983159:ANI1048576 AXE983159:AXE1048576 BHA983159:BHA1048576 BQW983159:BQW1048576 CAS983159:CAS1048576 CKO983159:CKO1048576 CUK983159:CUK1048576 DEG983159:DEG1048576 DOC983159:DOC1048576 DXY983159:DXY1048576 EHU983159:EHU1048576 ERQ983159:ERQ1048576 FBM983159:FBM1048576 FLI983159:FLI1048576 FVE983159:FVE1048576 GFA983159:GFA1048576 GOW983159:GOW1048576 GYS983159:GYS1048576 HIO983159:HIO1048576 HSK983159:HSK1048576 ICG983159:ICG1048576 IMC983159:IMC1048576 IVY983159:IVY1048576 JFU983159:JFU1048576 JPQ983159:JPQ1048576 JZM983159:JZM1048576 KJI983159:KJI1048576 KTE983159:KTE1048576 LDA983159:LDA1048576 LMW983159:LMW1048576 LWS983159:LWS1048576 MGO983159:MGO1048576 MQK983159:MQK1048576 NAG983159:NAG1048576 NKC983159:NKC1048576 NTY983159:NTY1048576 ODU983159:ODU1048576 ONQ983159:ONQ1048576 OXM983159:OXM1048576 PHI983159:PHI1048576 PRE983159:PRE1048576 QBA983159:QBA1048576 QKW983159:QKW1048576 QUS983159:QUS1048576 REO983159:REO1048576 ROK983159:ROK1048576 RYG983159:RYG1048576 SIC983159:SIC1048576 SRY983159:SRY1048576 TBU983159:TBU1048576 TLQ983159:TLQ1048576 TVM983159:TVM1048576 UFI983159:UFI1048576 UPE983159:UPE1048576 UZA983159:UZA1048576 VIW983159:VIW1048576 VSS983159:VSS1048576 WCO983159:WCO1048576 WMK983159:WMK1048576 WWG983159:WWG1048576 TUW983161:TUX983177 JI1:JU115 TE1:TQ115 ADA1:ADM115 AMW1:ANI115 AWS1:AXE115 BGO1:BHA115 BQK1:BQW115 CAG1:CAS115 CKC1:CKO115 CTY1:CUK115 DDU1:DEG115 DNQ1:DOC115 DXM1:DXY115 EHI1:EHU115 ERE1:ERQ115 FBA1:FBM115 FKW1:FLI115 FUS1:FVE115 GEO1:GFA115 GOK1:GOW115 GYG1:GYS115 HIC1:HIO115 HRY1:HSK115 IBU1:ICG115 ILQ1:IMC115 IVM1:IVY115 JFI1:JFU115 JPE1:JPQ115 JZA1:JZM115 KIW1:KJI115 KSS1:KTE115 LCO1:LDA115 LMK1:LMW115 LWG1:LWS115 MGC1:MGO115 MPY1:MQK115 MZU1:NAG115 NJQ1:NKC115 NTM1:NTY115 ODI1:ODU115 ONE1:ONQ115 OXA1:OXM115 PGW1:PHI115 PQS1:PRE115 QAO1:QBA115 QKK1:QKW115 QUG1:QUS115 REC1:REO115 RNY1:ROK115 RXU1:RYG115 SHQ1:SIC115 SRM1:SRY115 TBI1:TBU115 TLE1:TLQ115 TVA1:TVM115 UEW1:UFI115 UOS1:UPE115 UYO1:UZA115 VIK1:VIW115 VSG1:VSS115 WCC1:WCO115 WLY1:WMK115 WVU1:WWG115 M65537:Y65651 JI65537:JU65651 TE65537:TQ65651 ADA65537:ADM65651 AMW65537:ANI65651 AWS65537:AXE65651 BGO65537:BHA65651 BQK65537:BQW65651 CAG65537:CAS65651 CKC65537:CKO65651 CTY65537:CUK65651 DDU65537:DEG65651 DNQ65537:DOC65651 DXM65537:DXY65651 EHI65537:EHU65651 ERE65537:ERQ65651 FBA65537:FBM65651 FKW65537:FLI65651 FUS65537:FVE65651 GEO65537:GFA65651 GOK65537:GOW65651 GYG65537:GYS65651 HIC65537:HIO65651 HRY65537:HSK65651 IBU65537:ICG65651 ILQ65537:IMC65651 IVM65537:IVY65651 JFI65537:JFU65651 JPE65537:JPQ65651 JZA65537:JZM65651 KIW65537:KJI65651 KSS65537:KTE65651 LCO65537:LDA65651 LMK65537:LMW65651 LWG65537:LWS65651 MGC65537:MGO65651 MPY65537:MQK65651 MZU65537:NAG65651 NJQ65537:NKC65651 NTM65537:NTY65651 ODI65537:ODU65651 ONE65537:ONQ65651 OXA65537:OXM65651 PGW65537:PHI65651 PQS65537:PRE65651 QAO65537:QBA65651 QKK65537:QKW65651 QUG65537:QUS65651 REC65537:REO65651 RNY65537:ROK65651 RXU65537:RYG65651 SHQ65537:SIC65651 SRM65537:SRY65651 TBI65537:TBU65651 TLE65537:TLQ65651 TVA65537:TVM65651 UEW65537:UFI65651 UOS65537:UPE65651 UYO65537:UZA65651 VIK65537:VIW65651 VSG65537:VSS65651 WCC65537:WCO65651 WLY65537:WMK65651 WVU65537:WWG65651 M131073:Y131187 JI131073:JU131187 TE131073:TQ131187 ADA131073:ADM131187 AMW131073:ANI131187 AWS131073:AXE131187 BGO131073:BHA131187 BQK131073:BQW131187 CAG131073:CAS131187 CKC131073:CKO131187 CTY131073:CUK131187 DDU131073:DEG131187 DNQ131073:DOC131187 DXM131073:DXY131187 EHI131073:EHU131187 ERE131073:ERQ131187 FBA131073:FBM131187 FKW131073:FLI131187 FUS131073:FVE131187 GEO131073:GFA131187 GOK131073:GOW131187 GYG131073:GYS131187 HIC131073:HIO131187 HRY131073:HSK131187 IBU131073:ICG131187 ILQ131073:IMC131187 IVM131073:IVY131187 JFI131073:JFU131187 JPE131073:JPQ131187 JZA131073:JZM131187 KIW131073:KJI131187 KSS131073:KTE131187 LCO131073:LDA131187 LMK131073:LMW131187 LWG131073:LWS131187 MGC131073:MGO131187 MPY131073:MQK131187 MZU131073:NAG131187 NJQ131073:NKC131187 NTM131073:NTY131187 ODI131073:ODU131187 ONE131073:ONQ131187 OXA131073:OXM131187 PGW131073:PHI131187 PQS131073:PRE131187 QAO131073:QBA131187 QKK131073:QKW131187 QUG131073:QUS131187 REC131073:REO131187 RNY131073:ROK131187 RXU131073:RYG131187 SHQ131073:SIC131187 SRM131073:SRY131187 TBI131073:TBU131187 TLE131073:TLQ131187 TVA131073:TVM131187 UEW131073:UFI131187 UOS131073:UPE131187 UYO131073:UZA131187 VIK131073:VIW131187 VSG131073:VSS131187 WCC131073:WCO131187 WLY131073:WMK131187 WVU131073:WWG131187 M196609:Y196723 JI196609:JU196723 TE196609:TQ196723 ADA196609:ADM196723 AMW196609:ANI196723 AWS196609:AXE196723 BGO196609:BHA196723 BQK196609:BQW196723 CAG196609:CAS196723 CKC196609:CKO196723 CTY196609:CUK196723 DDU196609:DEG196723 DNQ196609:DOC196723 DXM196609:DXY196723 EHI196609:EHU196723 ERE196609:ERQ196723 FBA196609:FBM196723 FKW196609:FLI196723 FUS196609:FVE196723 GEO196609:GFA196723 GOK196609:GOW196723 GYG196609:GYS196723 HIC196609:HIO196723 HRY196609:HSK196723 IBU196609:ICG196723 ILQ196609:IMC196723 IVM196609:IVY196723 JFI196609:JFU196723 JPE196609:JPQ196723 JZA196609:JZM196723 KIW196609:KJI196723 KSS196609:KTE196723 LCO196609:LDA196723 LMK196609:LMW196723 LWG196609:LWS196723 MGC196609:MGO196723 MPY196609:MQK196723 MZU196609:NAG196723 NJQ196609:NKC196723 NTM196609:NTY196723 ODI196609:ODU196723 ONE196609:ONQ196723 OXA196609:OXM196723 PGW196609:PHI196723 PQS196609:PRE196723 QAO196609:QBA196723 QKK196609:QKW196723 QUG196609:QUS196723 REC196609:REO196723 RNY196609:ROK196723 RXU196609:RYG196723 SHQ196609:SIC196723 SRM196609:SRY196723 TBI196609:TBU196723 TLE196609:TLQ196723 TVA196609:TVM196723 UEW196609:UFI196723 UOS196609:UPE196723 UYO196609:UZA196723 VIK196609:VIW196723 VSG196609:VSS196723 WCC196609:WCO196723 WLY196609:WMK196723 WVU196609:WWG196723 M262145:Y262259 JI262145:JU262259 TE262145:TQ262259 ADA262145:ADM262259 AMW262145:ANI262259 AWS262145:AXE262259 BGO262145:BHA262259 BQK262145:BQW262259 CAG262145:CAS262259 CKC262145:CKO262259 CTY262145:CUK262259 DDU262145:DEG262259 DNQ262145:DOC262259 DXM262145:DXY262259 EHI262145:EHU262259 ERE262145:ERQ262259 FBA262145:FBM262259 FKW262145:FLI262259 FUS262145:FVE262259 GEO262145:GFA262259 GOK262145:GOW262259 GYG262145:GYS262259 HIC262145:HIO262259 HRY262145:HSK262259 IBU262145:ICG262259 ILQ262145:IMC262259 IVM262145:IVY262259 JFI262145:JFU262259 JPE262145:JPQ262259 JZA262145:JZM262259 KIW262145:KJI262259 KSS262145:KTE262259 LCO262145:LDA262259 LMK262145:LMW262259 LWG262145:LWS262259 MGC262145:MGO262259 MPY262145:MQK262259 MZU262145:NAG262259 NJQ262145:NKC262259 NTM262145:NTY262259 ODI262145:ODU262259 ONE262145:ONQ262259 OXA262145:OXM262259 PGW262145:PHI262259 PQS262145:PRE262259 QAO262145:QBA262259 QKK262145:QKW262259 QUG262145:QUS262259 REC262145:REO262259 RNY262145:ROK262259 RXU262145:RYG262259 SHQ262145:SIC262259 SRM262145:SRY262259 TBI262145:TBU262259 TLE262145:TLQ262259 TVA262145:TVM262259 UEW262145:UFI262259 UOS262145:UPE262259 UYO262145:UZA262259 VIK262145:VIW262259 VSG262145:VSS262259 WCC262145:WCO262259 WLY262145:WMK262259 WVU262145:WWG262259 M327681:Y327795 JI327681:JU327795 TE327681:TQ327795 ADA327681:ADM327795 AMW327681:ANI327795 AWS327681:AXE327795 BGO327681:BHA327795 BQK327681:BQW327795 CAG327681:CAS327795 CKC327681:CKO327795 CTY327681:CUK327795 DDU327681:DEG327795 DNQ327681:DOC327795 DXM327681:DXY327795 EHI327681:EHU327795 ERE327681:ERQ327795 FBA327681:FBM327795 FKW327681:FLI327795 FUS327681:FVE327795 GEO327681:GFA327795 GOK327681:GOW327795 GYG327681:GYS327795 HIC327681:HIO327795 HRY327681:HSK327795 IBU327681:ICG327795 ILQ327681:IMC327795 IVM327681:IVY327795 JFI327681:JFU327795 JPE327681:JPQ327795 JZA327681:JZM327795 KIW327681:KJI327795 KSS327681:KTE327795 LCO327681:LDA327795 LMK327681:LMW327795 LWG327681:LWS327795 MGC327681:MGO327795 MPY327681:MQK327795 MZU327681:NAG327795 NJQ327681:NKC327795 NTM327681:NTY327795 ODI327681:ODU327795 ONE327681:ONQ327795 OXA327681:OXM327795 PGW327681:PHI327795 PQS327681:PRE327795 QAO327681:QBA327795 QKK327681:QKW327795 QUG327681:QUS327795 REC327681:REO327795 RNY327681:ROK327795 RXU327681:RYG327795 SHQ327681:SIC327795 SRM327681:SRY327795 TBI327681:TBU327795 TLE327681:TLQ327795 TVA327681:TVM327795 UEW327681:UFI327795 UOS327681:UPE327795 UYO327681:UZA327795 VIK327681:VIW327795 VSG327681:VSS327795 WCC327681:WCO327795 WLY327681:WMK327795 WVU327681:WWG327795 M393217:Y393331 JI393217:JU393331 TE393217:TQ393331 ADA393217:ADM393331 AMW393217:ANI393331 AWS393217:AXE393331 BGO393217:BHA393331 BQK393217:BQW393331 CAG393217:CAS393331 CKC393217:CKO393331 CTY393217:CUK393331 DDU393217:DEG393331 DNQ393217:DOC393331 DXM393217:DXY393331 EHI393217:EHU393331 ERE393217:ERQ393331 FBA393217:FBM393331 FKW393217:FLI393331 FUS393217:FVE393331 GEO393217:GFA393331 GOK393217:GOW393331 GYG393217:GYS393331 HIC393217:HIO393331 HRY393217:HSK393331 IBU393217:ICG393331 ILQ393217:IMC393331 IVM393217:IVY393331 JFI393217:JFU393331 JPE393217:JPQ393331 JZA393217:JZM393331 KIW393217:KJI393331 KSS393217:KTE393331 LCO393217:LDA393331 LMK393217:LMW393331 LWG393217:LWS393331 MGC393217:MGO393331 MPY393217:MQK393331 MZU393217:NAG393331 NJQ393217:NKC393331 NTM393217:NTY393331 ODI393217:ODU393331 ONE393217:ONQ393331 OXA393217:OXM393331 PGW393217:PHI393331 PQS393217:PRE393331 QAO393217:QBA393331 QKK393217:QKW393331 QUG393217:QUS393331 REC393217:REO393331 RNY393217:ROK393331 RXU393217:RYG393331 SHQ393217:SIC393331 SRM393217:SRY393331 TBI393217:TBU393331 TLE393217:TLQ393331 TVA393217:TVM393331 UEW393217:UFI393331 UOS393217:UPE393331 UYO393217:UZA393331 VIK393217:VIW393331 VSG393217:VSS393331 WCC393217:WCO393331 WLY393217:WMK393331 WVU393217:WWG393331 M458753:Y458867 JI458753:JU458867 TE458753:TQ458867 ADA458753:ADM458867 AMW458753:ANI458867 AWS458753:AXE458867 BGO458753:BHA458867 BQK458753:BQW458867 CAG458753:CAS458867 CKC458753:CKO458867 CTY458753:CUK458867 DDU458753:DEG458867 DNQ458753:DOC458867 DXM458753:DXY458867 EHI458753:EHU458867 ERE458753:ERQ458867 FBA458753:FBM458867 FKW458753:FLI458867 FUS458753:FVE458867 GEO458753:GFA458867 GOK458753:GOW458867 GYG458753:GYS458867 HIC458753:HIO458867 HRY458753:HSK458867 IBU458753:ICG458867 ILQ458753:IMC458867 IVM458753:IVY458867 JFI458753:JFU458867 JPE458753:JPQ458867 JZA458753:JZM458867 KIW458753:KJI458867 KSS458753:KTE458867 LCO458753:LDA458867 LMK458753:LMW458867 LWG458753:LWS458867 MGC458753:MGO458867 MPY458753:MQK458867 MZU458753:NAG458867 NJQ458753:NKC458867 NTM458753:NTY458867 ODI458753:ODU458867 ONE458753:ONQ458867 OXA458753:OXM458867 PGW458753:PHI458867 PQS458753:PRE458867 QAO458753:QBA458867 QKK458753:QKW458867 QUG458753:QUS458867 REC458753:REO458867 RNY458753:ROK458867 RXU458753:RYG458867 SHQ458753:SIC458867 SRM458753:SRY458867 TBI458753:TBU458867 TLE458753:TLQ458867 TVA458753:TVM458867 UEW458753:UFI458867 UOS458753:UPE458867 UYO458753:UZA458867 VIK458753:VIW458867 VSG458753:VSS458867 WCC458753:WCO458867 WLY458753:WMK458867 WVU458753:WWG458867 M524289:Y524403 JI524289:JU524403 TE524289:TQ524403 ADA524289:ADM524403 AMW524289:ANI524403 AWS524289:AXE524403 BGO524289:BHA524403 BQK524289:BQW524403 CAG524289:CAS524403 CKC524289:CKO524403 CTY524289:CUK524403 DDU524289:DEG524403 DNQ524289:DOC524403 DXM524289:DXY524403 EHI524289:EHU524403 ERE524289:ERQ524403 FBA524289:FBM524403 FKW524289:FLI524403 FUS524289:FVE524403 GEO524289:GFA524403 GOK524289:GOW524403 GYG524289:GYS524403 HIC524289:HIO524403 HRY524289:HSK524403 IBU524289:ICG524403 ILQ524289:IMC524403 IVM524289:IVY524403 JFI524289:JFU524403 JPE524289:JPQ524403 JZA524289:JZM524403 KIW524289:KJI524403 KSS524289:KTE524403 LCO524289:LDA524403 LMK524289:LMW524403 LWG524289:LWS524403 MGC524289:MGO524403 MPY524289:MQK524403 MZU524289:NAG524403 NJQ524289:NKC524403 NTM524289:NTY524403 ODI524289:ODU524403 ONE524289:ONQ524403 OXA524289:OXM524403 PGW524289:PHI524403 PQS524289:PRE524403 QAO524289:QBA524403 QKK524289:QKW524403 QUG524289:QUS524403 REC524289:REO524403 RNY524289:ROK524403 RXU524289:RYG524403 SHQ524289:SIC524403 SRM524289:SRY524403 TBI524289:TBU524403 TLE524289:TLQ524403 TVA524289:TVM524403 UEW524289:UFI524403 UOS524289:UPE524403 UYO524289:UZA524403 VIK524289:VIW524403 VSG524289:VSS524403 WCC524289:WCO524403 WLY524289:WMK524403 WVU524289:WWG524403 M589825:Y589939 JI589825:JU589939 TE589825:TQ589939 ADA589825:ADM589939 AMW589825:ANI589939 AWS589825:AXE589939 BGO589825:BHA589939 BQK589825:BQW589939 CAG589825:CAS589939 CKC589825:CKO589939 CTY589825:CUK589939 DDU589825:DEG589939 DNQ589825:DOC589939 DXM589825:DXY589939 EHI589825:EHU589939 ERE589825:ERQ589939 FBA589825:FBM589939 FKW589825:FLI589939 FUS589825:FVE589939 GEO589825:GFA589939 GOK589825:GOW589939 GYG589825:GYS589939 HIC589825:HIO589939 HRY589825:HSK589939 IBU589825:ICG589939 ILQ589825:IMC589939 IVM589825:IVY589939 JFI589825:JFU589939 JPE589825:JPQ589939 JZA589825:JZM589939 KIW589825:KJI589939 KSS589825:KTE589939 LCO589825:LDA589939 LMK589825:LMW589939 LWG589825:LWS589939 MGC589825:MGO589939 MPY589825:MQK589939 MZU589825:NAG589939 NJQ589825:NKC589939 NTM589825:NTY589939 ODI589825:ODU589939 ONE589825:ONQ589939 OXA589825:OXM589939 PGW589825:PHI589939 PQS589825:PRE589939 QAO589825:QBA589939 QKK589825:QKW589939 QUG589825:QUS589939 REC589825:REO589939 RNY589825:ROK589939 RXU589825:RYG589939 SHQ589825:SIC589939 SRM589825:SRY589939 TBI589825:TBU589939 TLE589825:TLQ589939 TVA589825:TVM589939 UEW589825:UFI589939 UOS589825:UPE589939 UYO589825:UZA589939 VIK589825:VIW589939 VSG589825:VSS589939 WCC589825:WCO589939 WLY589825:WMK589939 WVU589825:WWG589939 M655361:Y655475 JI655361:JU655475 TE655361:TQ655475 ADA655361:ADM655475 AMW655361:ANI655475 AWS655361:AXE655475 BGO655361:BHA655475 BQK655361:BQW655475 CAG655361:CAS655475 CKC655361:CKO655475 CTY655361:CUK655475 DDU655361:DEG655475 DNQ655361:DOC655475 DXM655361:DXY655475 EHI655361:EHU655475 ERE655361:ERQ655475 FBA655361:FBM655475 FKW655361:FLI655475 FUS655361:FVE655475 GEO655361:GFA655475 GOK655361:GOW655475 GYG655361:GYS655475 HIC655361:HIO655475 HRY655361:HSK655475 IBU655361:ICG655475 ILQ655361:IMC655475 IVM655361:IVY655475 JFI655361:JFU655475 JPE655361:JPQ655475 JZA655361:JZM655475 KIW655361:KJI655475 KSS655361:KTE655475 LCO655361:LDA655475 LMK655361:LMW655475 LWG655361:LWS655475 MGC655361:MGO655475 MPY655361:MQK655475 MZU655361:NAG655475 NJQ655361:NKC655475 NTM655361:NTY655475 ODI655361:ODU655475 ONE655361:ONQ655475 OXA655361:OXM655475 PGW655361:PHI655475 PQS655361:PRE655475 QAO655361:QBA655475 QKK655361:QKW655475 QUG655361:QUS655475 REC655361:REO655475 RNY655361:ROK655475 RXU655361:RYG655475 SHQ655361:SIC655475 SRM655361:SRY655475 TBI655361:TBU655475 TLE655361:TLQ655475 TVA655361:TVM655475 UEW655361:UFI655475 UOS655361:UPE655475 UYO655361:UZA655475 VIK655361:VIW655475 VSG655361:VSS655475 WCC655361:WCO655475 WLY655361:WMK655475 WVU655361:WWG655475 M720897:Y721011 JI720897:JU721011 TE720897:TQ721011 ADA720897:ADM721011 AMW720897:ANI721011 AWS720897:AXE721011 BGO720897:BHA721011 BQK720897:BQW721011 CAG720897:CAS721011 CKC720897:CKO721011 CTY720897:CUK721011 DDU720897:DEG721011 DNQ720897:DOC721011 DXM720897:DXY721011 EHI720897:EHU721011 ERE720897:ERQ721011 FBA720897:FBM721011 FKW720897:FLI721011 FUS720897:FVE721011 GEO720897:GFA721011 GOK720897:GOW721011 GYG720897:GYS721011 HIC720897:HIO721011 HRY720897:HSK721011 IBU720897:ICG721011 ILQ720897:IMC721011 IVM720897:IVY721011 JFI720897:JFU721011 JPE720897:JPQ721011 JZA720897:JZM721011 KIW720897:KJI721011 KSS720897:KTE721011 LCO720897:LDA721011 LMK720897:LMW721011 LWG720897:LWS721011 MGC720897:MGO721011 MPY720897:MQK721011 MZU720897:NAG721011 NJQ720897:NKC721011 NTM720897:NTY721011 ODI720897:ODU721011 ONE720897:ONQ721011 OXA720897:OXM721011 PGW720897:PHI721011 PQS720897:PRE721011 QAO720897:QBA721011 QKK720897:QKW721011 QUG720897:QUS721011 REC720897:REO721011 RNY720897:ROK721011 RXU720897:RYG721011 SHQ720897:SIC721011 SRM720897:SRY721011 TBI720897:TBU721011 TLE720897:TLQ721011 TVA720897:TVM721011 UEW720897:UFI721011 UOS720897:UPE721011 UYO720897:UZA721011 VIK720897:VIW721011 VSG720897:VSS721011 WCC720897:WCO721011 WLY720897:WMK721011 WVU720897:WWG721011 M786433:Y786547 JI786433:JU786547 TE786433:TQ786547 ADA786433:ADM786547 AMW786433:ANI786547 AWS786433:AXE786547 BGO786433:BHA786547 BQK786433:BQW786547 CAG786433:CAS786547 CKC786433:CKO786547 CTY786433:CUK786547 DDU786433:DEG786547 DNQ786433:DOC786547 DXM786433:DXY786547 EHI786433:EHU786547 ERE786433:ERQ786547 FBA786433:FBM786547 FKW786433:FLI786547 FUS786433:FVE786547 GEO786433:GFA786547 GOK786433:GOW786547 GYG786433:GYS786547 HIC786433:HIO786547 HRY786433:HSK786547 IBU786433:ICG786547 ILQ786433:IMC786547 IVM786433:IVY786547 JFI786433:JFU786547 JPE786433:JPQ786547 JZA786433:JZM786547 KIW786433:KJI786547 KSS786433:KTE786547 LCO786433:LDA786547 LMK786433:LMW786547 LWG786433:LWS786547 MGC786433:MGO786547 MPY786433:MQK786547 MZU786433:NAG786547 NJQ786433:NKC786547 NTM786433:NTY786547 ODI786433:ODU786547 ONE786433:ONQ786547 OXA786433:OXM786547 PGW786433:PHI786547 PQS786433:PRE786547 QAO786433:QBA786547 QKK786433:QKW786547 QUG786433:QUS786547 REC786433:REO786547 RNY786433:ROK786547 RXU786433:RYG786547 SHQ786433:SIC786547 SRM786433:SRY786547 TBI786433:TBU786547 TLE786433:TLQ786547 TVA786433:TVM786547 UEW786433:UFI786547 UOS786433:UPE786547 UYO786433:UZA786547 VIK786433:VIW786547 VSG786433:VSS786547 WCC786433:WCO786547 WLY786433:WMK786547 WVU786433:WWG786547 M851969:Y852083 JI851969:JU852083 TE851969:TQ852083 ADA851969:ADM852083 AMW851969:ANI852083 AWS851969:AXE852083 BGO851969:BHA852083 BQK851969:BQW852083 CAG851969:CAS852083 CKC851969:CKO852083 CTY851969:CUK852083 DDU851969:DEG852083 DNQ851969:DOC852083 DXM851969:DXY852083 EHI851969:EHU852083 ERE851969:ERQ852083 FBA851969:FBM852083 FKW851969:FLI852083 FUS851969:FVE852083 GEO851969:GFA852083 GOK851969:GOW852083 GYG851969:GYS852083 HIC851969:HIO852083 HRY851969:HSK852083 IBU851969:ICG852083 ILQ851969:IMC852083 IVM851969:IVY852083 JFI851969:JFU852083 JPE851969:JPQ852083 JZA851969:JZM852083 KIW851969:KJI852083 KSS851969:KTE852083 LCO851969:LDA852083 LMK851969:LMW852083 LWG851969:LWS852083 MGC851969:MGO852083 MPY851969:MQK852083 MZU851969:NAG852083 NJQ851969:NKC852083 NTM851969:NTY852083 ODI851969:ODU852083 ONE851969:ONQ852083 OXA851969:OXM852083 PGW851969:PHI852083 PQS851969:PRE852083 QAO851969:QBA852083 QKK851969:QKW852083 QUG851969:QUS852083 REC851969:REO852083 RNY851969:ROK852083 RXU851969:RYG852083 SHQ851969:SIC852083 SRM851969:SRY852083 TBI851969:TBU852083 TLE851969:TLQ852083 TVA851969:TVM852083 UEW851969:UFI852083 UOS851969:UPE852083 UYO851969:UZA852083 VIK851969:VIW852083 VSG851969:VSS852083 WCC851969:WCO852083 WLY851969:WMK852083 WVU851969:WWG852083 M917505:Y917619 JI917505:JU917619 TE917505:TQ917619 ADA917505:ADM917619 AMW917505:ANI917619 AWS917505:AXE917619 BGO917505:BHA917619 BQK917505:BQW917619 CAG917505:CAS917619 CKC917505:CKO917619 CTY917505:CUK917619 DDU917505:DEG917619 DNQ917505:DOC917619 DXM917505:DXY917619 EHI917505:EHU917619 ERE917505:ERQ917619 FBA917505:FBM917619 FKW917505:FLI917619 FUS917505:FVE917619 GEO917505:GFA917619 GOK917505:GOW917619 GYG917505:GYS917619 HIC917505:HIO917619 HRY917505:HSK917619 IBU917505:ICG917619 ILQ917505:IMC917619 IVM917505:IVY917619 JFI917505:JFU917619 JPE917505:JPQ917619 JZA917505:JZM917619 KIW917505:KJI917619 KSS917505:KTE917619 LCO917505:LDA917619 LMK917505:LMW917619 LWG917505:LWS917619 MGC917505:MGO917619 MPY917505:MQK917619 MZU917505:NAG917619 NJQ917505:NKC917619 NTM917505:NTY917619 ODI917505:ODU917619 ONE917505:ONQ917619 OXA917505:OXM917619 PGW917505:PHI917619 PQS917505:PRE917619 QAO917505:QBA917619 QKK917505:QKW917619 QUG917505:QUS917619 REC917505:REO917619 RNY917505:ROK917619 RXU917505:RYG917619 SHQ917505:SIC917619 SRM917505:SRY917619 TBI917505:TBU917619 TLE917505:TLQ917619 TVA917505:TVM917619 UEW917505:UFI917619 UOS917505:UPE917619 UYO917505:UZA917619 VIK917505:VIW917619 VSG917505:VSS917619 WCC917505:WCO917619 WLY917505:WMK917619 WVU917505:WWG917619 M983041:Y983155 JI983041:JU983155 TE983041:TQ983155 ADA983041:ADM983155 AMW983041:ANI983155 AWS983041:AXE983155 BGO983041:BHA983155 BQK983041:BQW983155 CAG983041:CAS983155 CKC983041:CKO983155 CTY983041:CUK983155 DDU983041:DEG983155 DNQ983041:DOC983155 DXM983041:DXY983155 EHI983041:EHU983155 ERE983041:ERQ983155 FBA983041:FBM983155 FKW983041:FLI983155 FUS983041:FVE983155 GEO983041:GFA983155 GOK983041:GOW983155 GYG983041:GYS983155 HIC983041:HIO983155 HRY983041:HSK983155 IBU983041:ICG983155 ILQ983041:IMC983155 IVM983041:IVY983155 JFI983041:JFU983155 JPE983041:JPQ983155 JZA983041:JZM983155 KIW983041:KJI983155 KSS983041:KTE983155 LCO983041:LDA983155 LMK983041:LMW983155 LWG983041:LWS983155 MGC983041:MGO983155 MPY983041:MQK983155 MZU983041:NAG983155 NJQ983041:NKC983155 NTM983041:NTY983155 ODI983041:ODU983155 ONE983041:ONQ983155 OXA983041:OXM983155 PGW983041:PHI983155 PQS983041:PRE983155 QAO983041:QBA983155 QKK983041:QKW983155 QUG983041:QUS983155 REC983041:REO983155 RNY983041:ROK983155 RXU983041:RYG983155 SHQ983041:SIC983155 SRM983041:SRY983155 TBI983041:TBU983155 TLE983041:TLQ983155 TVA983041:TVM983155 UEW983041:UFI983155 UOS983041:UPE983155 UYO983041:UZA983155 VIK983041:VIW983155 VSG983041:VSS983155 WCC983041:WCO983155 WLY983041:WMK983155 WVU983041:WWG983155 B297:H65536 JX1:KS114 TT1:UO114 ADP1:AEK114 ANL1:AOG114 AXH1:AYC114 BHD1:BHY114 BQZ1:BRU114 CAV1:CBQ114 CKR1:CLM114 CUN1:CVI114 DEJ1:DFE114 DOF1:DPA114 DYB1:DYW114 EHX1:EIS114 ERT1:ESO114 FBP1:FCK114 FLL1:FMG114 FVH1:FWC114 GFD1:GFY114 GOZ1:GPU114 GYV1:GZQ114 HIR1:HJM114 HSN1:HTI114 ICJ1:IDE114 IMF1:INA114 IWB1:IWW114 JFX1:JGS114 JPT1:JQO114 JZP1:KAK114 KJL1:KKG114 KTH1:KUC114 LDD1:LDY114 LMZ1:LNU114 LWV1:LXQ114 MGR1:MHM114 MQN1:MRI114 NAJ1:NBE114 NKF1:NLA114 NUB1:NUW114 ODX1:OES114 ONT1:OOO114 OXP1:OYK114 PHL1:PIG114 PRH1:PSC114 QBD1:QBY114 QKZ1:QLU114 QUV1:QVQ114 RER1:RFM114 RON1:RPI114 RYJ1:RZE114 SIF1:SJA114 SSB1:SSW114 TBX1:TCS114 TLT1:TMO114 TVP1:TWK114 UFL1:UGG114 UPH1:UQC114 UZD1:UZY114 VIZ1:VJU114 VSV1:VTQ114 WCR1:WDM114 WMN1:WNI114 WWJ1:WXE114 UES983161:UET983177 JA121:JD65536 SW121:SZ65536 ACS121:ACV65536 AMO121:AMR65536 AWK121:AWN65536 BGG121:BGJ65536 BQC121:BQF65536 BZY121:CAB65536 CJU121:CJX65536 CTQ121:CTT65536 DDM121:DDP65536 DNI121:DNL65536 DXE121:DXH65536 EHA121:EHD65536 EQW121:EQZ65536 FAS121:FAV65536 FKO121:FKR65536 FUK121:FUN65536 GEG121:GEJ65536 GOC121:GOF65536 GXY121:GYB65536 HHU121:HHX65536 HRQ121:HRT65536 IBM121:IBP65536 ILI121:ILL65536 IVE121:IVH65536 JFA121:JFD65536 JOW121:JOZ65536 JYS121:JYV65536 KIO121:KIR65536 KSK121:KSN65536 LCG121:LCJ65536 LMC121:LMF65536 LVY121:LWB65536 MFU121:MFX65536 MPQ121:MPT65536 MZM121:MZP65536 NJI121:NJL65536 NTE121:NTH65536 ODA121:ODD65536 OMW121:OMZ65536 OWS121:OWV65536 PGO121:PGR65536 PQK121:PQN65536 QAG121:QAJ65536 QKC121:QKF65536 QTY121:QUB65536 RDU121:RDX65536 RNQ121:RNT65536 RXM121:RXP65536 SHI121:SHL65536 SRE121:SRH65536 TBA121:TBD65536 TKW121:TKZ65536 TUS121:TUV65536 UEO121:UER65536 UOK121:UON65536 UYG121:UYJ65536 VIC121:VIF65536 VRY121:VSB65536 WBU121:WBX65536 WLQ121:WLT65536 WVM121:WVP65536 E65657:H131072 JA65657:JD131072 SW65657:SZ131072 ACS65657:ACV131072 AMO65657:AMR131072 AWK65657:AWN131072 BGG65657:BGJ131072 BQC65657:BQF131072 BZY65657:CAB131072 CJU65657:CJX131072 CTQ65657:CTT131072 DDM65657:DDP131072 DNI65657:DNL131072 DXE65657:DXH131072 EHA65657:EHD131072 EQW65657:EQZ131072 FAS65657:FAV131072 FKO65657:FKR131072 FUK65657:FUN131072 GEG65657:GEJ131072 GOC65657:GOF131072 GXY65657:GYB131072 HHU65657:HHX131072 HRQ65657:HRT131072 IBM65657:IBP131072 ILI65657:ILL131072 IVE65657:IVH131072 JFA65657:JFD131072 JOW65657:JOZ131072 JYS65657:JYV131072 KIO65657:KIR131072 KSK65657:KSN131072 LCG65657:LCJ131072 LMC65657:LMF131072 LVY65657:LWB131072 MFU65657:MFX131072 MPQ65657:MPT131072 MZM65657:MZP131072 NJI65657:NJL131072 NTE65657:NTH131072 ODA65657:ODD131072 OMW65657:OMZ131072 OWS65657:OWV131072 PGO65657:PGR131072 PQK65657:PQN131072 QAG65657:QAJ131072 QKC65657:QKF131072 QTY65657:QUB131072 RDU65657:RDX131072 RNQ65657:RNT131072 RXM65657:RXP131072 SHI65657:SHL131072 SRE65657:SRH131072 TBA65657:TBD131072 TKW65657:TKZ131072 TUS65657:TUV131072 UEO65657:UER131072 UOK65657:UON131072 UYG65657:UYJ131072 VIC65657:VIF131072 VRY65657:VSB131072 WBU65657:WBX131072 WLQ65657:WLT131072 WVM65657:WVP131072 E131193:H196608 JA131193:JD196608 SW131193:SZ196608 ACS131193:ACV196608 AMO131193:AMR196608 AWK131193:AWN196608 BGG131193:BGJ196608 BQC131193:BQF196608 BZY131193:CAB196608 CJU131193:CJX196608 CTQ131193:CTT196608 DDM131193:DDP196608 DNI131193:DNL196608 DXE131193:DXH196608 EHA131193:EHD196608 EQW131193:EQZ196608 FAS131193:FAV196608 FKO131193:FKR196608 FUK131193:FUN196608 GEG131193:GEJ196608 GOC131193:GOF196608 GXY131193:GYB196608 HHU131193:HHX196608 HRQ131193:HRT196608 IBM131193:IBP196608 ILI131193:ILL196608 IVE131193:IVH196608 JFA131193:JFD196608 JOW131193:JOZ196608 JYS131193:JYV196608 KIO131193:KIR196608 KSK131193:KSN196608 LCG131193:LCJ196608 LMC131193:LMF196608 LVY131193:LWB196608 MFU131193:MFX196608 MPQ131193:MPT196608 MZM131193:MZP196608 NJI131193:NJL196608 NTE131193:NTH196608 ODA131193:ODD196608 OMW131193:OMZ196608 OWS131193:OWV196608 PGO131193:PGR196608 PQK131193:PQN196608 QAG131193:QAJ196608 QKC131193:QKF196608 QTY131193:QUB196608 RDU131193:RDX196608 RNQ131193:RNT196608 RXM131193:RXP196608 SHI131193:SHL196608 SRE131193:SRH196608 TBA131193:TBD196608 TKW131193:TKZ196608 TUS131193:TUV196608 UEO131193:UER196608 UOK131193:UON196608 UYG131193:UYJ196608 VIC131193:VIF196608 VRY131193:VSB196608 WBU131193:WBX196608 WLQ131193:WLT196608 WVM131193:WVP196608 E196729:H262144 JA196729:JD262144 SW196729:SZ262144 ACS196729:ACV262144 AMO196729:AMR262144 AWK196729:AWN262144 BGG196729:BGJ262144 BQC196729:BQF262144 BZY196729:CAB262144 CJU196729:CJX262144 CTQ196729:CTT262144 DDM196729:DDP262144 DNI196729:DNL262144 DXE196729:DXH262144 EHA196729:EHD262144 EQW196729:EQZ262144 FAS196729:FAV262144 FKO196729:FKR262144 FUK196729:FUN262144 GEG196729:GEJ262144 GOC196729:GOF262144 GXY196729:GYB262144 HHU196729:HHX262144 HRQ196729:HRT262144 IBM196729:IBP262144 ILI196729:ILL262144 IVE196729:IVH262144 JFA196729:JFD262144 JOW196729:JOZ262144 JYS196729:JYV262144 KIO196729:KIR262144 KSK196729:KSN262144 LCG196729:LCJ262144 LMC196729:LMF262144 LVY196729:LWB262144 MFU196729:MFX262144 MPQ196729:MPT262144 MZM196729:MZP262144 NJI196729:NJL262144 NTE196729:NTH262144 ODA196729:ODD262144 OMW196729:OMZ262144 OWS196729:OWV262144 PGO196729:PGR262144 PQK196729:PQN262144 QAG196729:QAJ262144 QKC196729:QKF262144 QTY196729:QUB262144 RDU196729:RDX262144 RNQ196729:RNT262144 RXM196729:RXP262144 SHI196729:SHL262144 SRE196729:SRH262144 TBA196729:TBD262144 TKW196729:TKZ262144 TUS196729:TUV262144 UEO196729:UER262144 UOK196729:UON262144 UYG196729:UYJ262144 VIC196729:VIF262144 VRY196729:VSB262144 WBU196729:WBX262144 WLQ196729:WLT262144 WVM196729:WVP262144 E262265:H327680 JA262265:JD327680 SW262265:SZ327680 ACS262265:ACV327680 AMO262265:AMR327680 AWK262265:AWN327680 BGG262265:BGJ327680 BQC262265:BQF327680 BZY262265:CAB327680 CJU262265:CJX327680 CTQ262265:CTT327680 DDM262265:DDP327680 DNI262265:DNL327680 DXE262265:DXH327680 EHA262265:EHD327680 EQW262265:EQZ327680 FAS262265:FAV327680 FKO262265:FKR327680 FUK262265:FUN327680 GEG262265:GEJ327680 GOC262265:GOF327680 GXY262265:GYB327680 HHU262265:HHX327680 HRQ262265:HRT327680 IBM262265:IBP327680 ILI262265:ILL327680 IVE262265:IVH327680 JFA262265:JFD327680 JOW262265:JOZ327680 JYS262265:JYV327680 KIO262265:KIR327680 KSK262265:KSN327680 LCG262265:LCJ327680 LMC262265:LMF327680 LVY262265:LWB327680 MFU262265:MFX327680 MPQ262265:MPT327680 MZM262265:MZP327680 NJI262265:NJL327680 NTE262265:NTH327680 ODA262265:ODD327680 OMW262265:OMZ327680 OWS262265:OWV327680 PGO262265:PGR327680 PQK262265:PQN327680 QAG262265:QAJ327680 QKC262265:QKF327680 QTY262265:QUB327680 RDU262265:RDX327680 RNQ262265:RNT327680 RXM262265:RXP327680 SHI262265:SHL327680 SRE262265:SRH327680 TBA262265:TBD327680 TKW262265:TKZ327680 TUS262265:TUV327680 UEO262265:UER327680 UOK262265:UON327680 UYG262265:UYJ327680 VIC262265:VIF327680 VRY262265:VSB327680 WBU262265:WBX327680 WLQ262265:WLT327680 WVM262265:WVP327680 E327801:H393216 JA327801:JD393216 SW327801:SZ393216 ACS327801:ACV393216 AMO327801:AMR393216 AWK327801:AWN393216 BGG327801:BGJ393216 BQC327801:BQF393216 BZY327801:CAB393216 CJU327801:CJX393216 CTQ327801:CTT393216 DDM327801:DDP393216 DNI327801:DNL393216 DXE327801:DXH393216 EHA327801:EHD393216 EQW327801:EQZ393216 FAS327801:FAV393216 FKO327801:FKR393216 FUK327801:FUN393216 GEG327801:GEJ393216 GOC327801:GOF393216 GXY327801:GYB393216 HHU327801:HHX393216 HRQ327801:HRT393216 IBM327801:IBP393216 ILI327801:ILL393216 IVE327801:IVH393216 JFA327801:JFD393216 JOW327801:JOZ393216 JYS327801:JYV393216 KIO327801:KIR393216 KSK327801:KSN393216 LCG327801:LCJ393216 LMC327801:LMF393216 LVY327801:LWB393216 MFU327801:MFX393216 MPQ327801:MPT393216 MZM327801:MZP393216 NJI327801:NJL393216 NTE327801:NTH393216 ODA327801:ODD393216 OMW327801:OMZ393216 OWS327801:OWV393216 PGO327801:PGR393216 PQK327801:PQN393216 QAG327801:QAJ393216 QKC327801:QKF393216 QTY327801:QUB393216 RDU327801:RDX393216 RNQ327801:RNT393216 RXM327801:RXP393216 SHI327801:SHL393216 SRE327801:SRH393216 TBA327801:TBD393216 TKW327801:TKZ393216 TUS327801:TUV393216 UEO327801:UER393216 UOK327801:UON393216 UYG327801:UYJ393216 VIC327801:VIF393216 VRY327801:VSB393216 WBU327801:WBX393216 WLQ327801:WLT393216 WVM327801:WVP393216 E393337:H458752 JA393337:JD458752 SW393337:SZ458752 ACS393337:ACV458752 AMO393337:AMR458752 AWK393337:AWN458752 BGG393337:BGJ458752 BQC393337:BQF458752 BZY393337:CAB458752 CJU393337:CJX458752 CTQ393337:CTT458752 DDM393337:DDP458752 DNI393337:DNL458752 DXE393337:DXH458752 EHA393337:EHD458752 EQW393337:EQZ458752 FAS393337:FAV458752 FKO393337:FKR458752 FUK393337:FUN458752 GEG393337:GEJ458752 GOC393337:GOF458752 GXY393337:GYB458752 HHU393337:HHX458752 HRQ393337:HRT458752 IBM393337:IBP458752 ILI393337:ILL458752 IVE393337:IVH458752 JFA393337:JFD458752 JOW393337:JOZ458752 JYS393337:JYV458752 KIO393337:KIR458752 KSK393337:KSN458752 LCG393337:LCJ458752 LMC393337:LMF458752 LVY393337:LWB458752 MFU393337:MFX458752 MPQ393337:MPT458752 MZM393337:MZP458752 NJI393337:NJL458752 NTE393337:NTH458752 ODA393337:ODD458752 OMW393337:OMZ458752 OWS393337:OWV458752 PGO393337:PGR458752 PQK393337:PQN458752 QAG393337:QAJ458752 QKC393337:QKF458752 QTY393337:QUB458752 RDU393337:RDX458752 RNQ393337:RNT458752 RXM393337:RXP458752 SHI393337:SHL458752 SRE393337:SRH458752 TBA393337:TBD458752 TKW393337:TKZ458752 TUS393337:TUV458752 UEO393337:UER458752 UOK393337:UON458752 UYG393337:UYJ458752 VIC393337:VIF458752 VRY393337:VSB458752 WBU393337:WBX458752 WLQ393337:WLT458752 WVM393337:WVP458752 E458873:H524288 JA458873:JD524288 SW458873:SZ524288 ACS458873:ACV524288 AMO458873:AMR524288 AWK458873:AWN524288 BGG458873:BGJ524288 BQC458873:BQF524288 BZY458873:CAB524288 CJU458873:CJX524288 CTQ458873:CTT524288 DDM458873:DDP524288 DNI458873:DNL524288 DXE458873:DXH524288 EHA458873:EHD524288 EQW458873:EQZ524288 FAS458873:FAV524288 FKO458873:FKR524288 FUK458873:FUN524288 GEG458873:GEJ524288 GOC458873:GOF524288 GXY458873:GYB524288 HHU458873:HHX524288 HRQ458873:HRT524288 IBM458873:IBP524288 ILI458873:ILL524288 IVE458873:IVH524288 JFA458873:JFD524288 JOW458873:JOZ524288 JYS458873:JYV524288 KIO458873:KIR524288 KSK458873:KSN524288 LCG458873:LCJ524288 LMC458873:LMF524288 LVY458873:LWB524288 MFU458873:MFX524288 MPQ458873:MPT524288 MZM458873:MZP524288 NJI458873:NJL524288 NTE458873:NTH524288 ODA458873:ODD524288 OMW458873:OMZ524288 OWS458873:OWV524288 PGO458873:PGR524288 PQK458873:PQN524288 QAG458873:QAJ524288 QKC458873:QKF524288 QTY458873:QUB524288 RDU458873:RDX524288 RNQ458873:RNT524288 RXM458873:RXP524288 SHI458873:SHL524288 SRE458873:SRH524288 TBA458873:TBD524288 TKW458873:TKZ524288 TUS458873:TUV524288 UEO458873:UER524288 UOK458873:UON524288 UYG458873:UYJ524288 VIC458873:VIF524288 VRY458873:VSB524288 WBU458873:WBX524288 WLQ458873:WLT524288 WVM458873:WVP524288 E524409:H589824 JA524409:JD589824 SW524409:SZ589824 ACS524409:ACV589824 AMO524409:AMR589824 AWK524409:AWN589824 BGG524409:BGJ589824 BQC524409:BQF589824 BZY524409:CAB589824 CJU524409:CJX589824 CTQ524409:CTT589824 DDM524409:DDP589824 DNI524409:DNL589824 DXE524409:DXH589824 EHA524409:EHD589824 EQW524409:EQZ589824 FAS524409:FAV589824 FKO524409:FKR589824 FUK524409:FUN589824 GEG524409:GEJ589824 GOC524409:GOF589824 GXY524409:GYB589824 HHU524409:HHX589824 HRQ524409:HRT589824 IBM524409:IBP589824 ILI524409:ILL589824 IVE524409:IVH589824 JFA524409:JFD589824 JOW524409:JOZ589824 JYS524409:JYV589824 KIO524409:KIR589824 KSK524409:KSN589824 LCG524409:LCJ589824 LMC524409:LMF589824 LVY524409:LWB589824 MFU524409:MFX589824 MPQ524409:MPT589824 MZM524409:MZP589824 NJI524409:NJL589824 NTE524409:NTH589824 ODA524409:ODD589824 OMW524409:OMZ589824 OWS524409:OWV589824 PGO524409:PGR589824 PQK524409:PQN589824 QAG524409:QAJ589824 QKC524409:QKF589824 QTY524409:QUB589824 RDU524409:RDX589824 RNQ524409:RNT589824 RXM524409:RXP589824 SHI524409:SHL589824 SRE524409:SRH589824 TBA524409:TBD589824 TKW524409:TKZ589824 TUS524409:TUV589824 UEO524409:UER589824 UOK524409:UON589824 UYG524409:UYJ589824 VIC524409:VIF589824 VRY524409:VSB589824 WBU524409:WBX589824 WLQ524409:WLT589824 WVM524409:WVP589824 E589945:H655360 JA589945:JD655360 SW589945:SZ655360 ACS589945:ACV655360 AMO589945:AMR655360 AWK589945:AWN655360 BGG589945:BGJ655360 BQC589945:BQF655360 BZY589945:CAB655360 CJU589945:CJX655360 CTQ589945:CTT655360 DDM589945:DDP655360 DNI589945:DNL655360 DXE589945:DXH655360 EHA589945:EHD655360 EQW589945:EQZ655360 FAS589945:FAV655360 FKO589945:FKR655360 FUK589945:FUN655360 GEG589945:GEJ655360 GOC589945:GOF655360 GXY589945:GYB655360 HHU589945:HHX655360 HRQ589945:HRT655360 IBM589945:IBP655360 ILI589945:ILL655360 IVE589945:IVH655360 JFA589945:JFD655360 JOW589945:JOZ655360 JYS589945:JYV655360 KIO589945:KIR655360 KSK589945:KSN655360 LCG589945:LCJ655360 LMC589945:LMF655360 LVY589945:LWB655360 MFU589945:MFX655360 MPQ589945:MPT655360 MZM589945:MZP655360 NJI589945:NJL655360 NTE589945:NTH655360 ODA589945:ODD655360 OMW589945:OMZ655360 OWS589945:OWV655360 PGO589945:PGR655360 PQK589945:PQN655360 QAG589945:QAJ655360 QKC589945:QKF655360 QTY589945:QUB655360 RDU589945:RDX655360 RNQ589945:RNT655360 RXM589945:RXP655360 SHI589945:SHL655360 SRE589945:SRH655360 TBA589945:TBD655360 TKW589945:TKZ655360 TUS589945:TUV655360 UEO589945:UER655360 UOK589945:UON655360 UYG589945:UYJ655360 VIC589945:VIF655360 VRY589945:VSB655360 WBU589945:WBX655360 WLQ589945:WLT655360 WVM589945:WVP655360 E655481:H720896 JA655481:JD720896 SW655481:SZ720896 ACS655481:ACV720896 AMO655481:AMR720896 AWK655481:AWN720896 BGG655481:BGJ720896 BQC655481:BQF720896 BZY655481:CAB720896 CJU655481:CJX720896 CTQ655481:CTT720896 DDM655481:DDP720896 DNI655481:DNL720896 DXE655481:DXH720896 EHA655481:EHD720896 EQW655481:EQZ720896 FAS655481:FAV720896 FKO655481:FKR720896 FUK655481:FUN720896 GEG655481:GEJ720896 GOC655481:GOF720896 GXY655481:GYB720896 HHU655481:HHX720896 HRQ655481:HRT720896 IBM655481:IBP720896 ILI655481:ILL720896 IVE655481:IVH720896 JFA655481:JFD720896 JOW655481:JOZ720896 JYS655481:JYV720896 KIO655481:KIR720896 KSK655481:KSN720896 LCG655481:LCJ720896 LMC655481:LMF720896 LVY655481:LWB720896 MFU655481:MFX720896 MPQ655481:MPT720896 MZM655481:MZP720896 NJI655481:NJL720896 NTE655481:NTH720896 ODA655481:ODD720896 OMW655481:OMZ720896 OWS655481:OWV720896 PGO655481:PGR720896 PQK655481:PQN720896 QAG655481:QAJ720896 QKC655481:QKF720896 QTY655481:QUB720896 RDU655481:RDX720896 RNQ655481:RNT720896 RXM655481:RXP720896 SHI655481:SHL720896 SRE655481:SRH720896 TBA655481:TBD720896 TKW655481:TKZ720896 TUS655481:TUV720896 UEO655481:UER720896 UOK655481:UON720896 UYG655481:UYJ720896 VIC655481:VIF720896 VRY655481:VSB720896 WBU655481:WBX720896 WLQ655481:WLT720896 WVM655481:WVP720896 E721017:H786432 JA721017:JD786432 SW721017:SZ786432 ACS721017:ACV786432 AMO721017:AMR786432 AWK721017:AWN786432 BGG721017:BGJ786432 BQC721017:BQF786432 BZY721017:CAB786432 CJU721017:CJX786432 CTQ721017:CTT786432 DDM721017:DDP786432 DNI721017:DNL786432 DXE721017:DXH786432 EHA721017:EHD786432 EQW721017:EQZ786432 FAS721017:FAV786432 FKO721017:FKR786432 FUK721017:FUN786432 GEG721017:GEJ786432 GOC721017:GOF786432 GXY721017:GYB786432 HHU721017:HHX786432 HRQ721017:HRT786432 IBM721017:IBP786432 ILI721017:ILL786432 IVE721017:IVH786432 JFA721017:JFD786432 JOW721017:JOZ786432 JYS721017:JYV786432 KIO721017:KIR786432 KSK721017:KSN786432 LCG721017:LCJ786432 LMC721017:LMF786432 LVY721017:LWB786432 MFU721017:MFX786432 MPQ721017:MPT786432 MZM721017:MZP786432 NJI721017:NJL786432 NTE721017:NTH786432 ODA721017:ODD786432 OMW721017:OMZ786432 OWS721017:OWV786432 PGO721017:PGR786432 PQK721017:PQN786432 QAG721017:QAJ786432 QKC721017:QKF786432 QTY721017:QUB786432 RDU721017:RDX786432 RNQ721017:RNT786432 RXM721017:RXP786432 SHI721017:SHL786432 SRE721017:SRH786432 TBA721017:TBD786432 TKW721017:TKZ786432 TUS721017:TUV786432 UEO721017:UER786432 UOK721017:UON786432 UYG721017:UYJ786432 VIC721017:VIF786432 VRY721017:VSB786432 WBU721017:WBX786432 WLQ721017:WLT786432 WVM721017:WVP786432 E786553:H851968 JA786553:JD851968 SW786553:SZ851968 ACS786553:ACV851968 AMO786553:AMR851968 AWK786553:AWN851968 BGG786553:BGJ851968 BQC786553:BQF851968 BZY786553:CAB851968 CJU786553:CJX851968 CTQ786553:CTT851968 DDM786553:DDP851968 DNI786553:DNL851968 DXE786553:DXH851968 EHA786553:EHD851968 EQW786553:EQZ851968 FAS786553:FAV851968 FKO786553:FKR851968 FUK786553:FUN851968 GEG786553:GEJ851968 GOC786553:GOF851968 GXY786553:GYB851968 HHU786553:HHX851968 HRQ786553:HRT851968 IBM786553:IBP851968 ILI786553:ILL851968 IVE786553:IVH851968 JFA786553:JFD851968 JOW786553:JOZ851968 JYS786553:JYV851968 KIO786553:KIR851968 KSK786553:KSN851968 LCG786553:LCJ851968 LMC786553:LMF851968 LVY786553:LWB851968 MFU786553:MFX851968 MPQ786553:MPT851968 MZM786553:MZP851968 NJI786553:NJL851968 NTE786553:NTH851968 ODA786553:ODD851968 OMW786553:OMZ851968 OWS786553:OWV851968 PGO786553:PGR851968 PQK786553:PQN851968 QAG786553:QAJ851968 QKC786553:QKF851968 QTY786553:QUB851968 RDU786553:RDX851968 RNQ786553:RNT851968 RXM786553:RXP851968 SHI786553:SHL851968 SRE786553:SRH851968 TBA786553:TBD851968 TKW786553:TKZ851968 TUS786553:TUV851968 UEO786553:UER851968 UOK786553:UON851968 UYG786553:UYJ851968 VIC786553:VIF851968 VRY786553:VSB851968 WBU786553:WBX851968 WLQ786553:WLT851968 WVM786553:WVP851968 E852089:H917504 JA852089:JD917504 SW852089:SZ917504 ACS852089:ACV917504 AMO852089:AMR917504 AWK852089:AWN917504 BGG852089:BGJ917504 BQC852089:BQF917504 BZY852089:CAB917504 CJU852089:CJX917504 CTQ852089:CTT917504 DDM852089:DDP917504 DNI852089:DNL917504 DXE852089:DXH917504 EHA852089:EHD917504 EQW852089:EQZ917504 FAS852089:FAV917504 FKO852089:FKR917504 FUK852089:FUN917504 GEG852089:GEJ917504 GOC852089:GOF917504 GXY852089:GYB917504 HHU852089:HHX917504 HRQ852089:HRT917504 IBM852089:IBP917504 ILI852089:ILL917504 IVE852089:IVH917504 JFA852089:JFD917504 JOW852089:JOZ917504 JYS852089:JYV917504 KIO852089:KIR917504 KSK852089:KSN917504 LCG852089:LCJ917504 LMC852089:LMF917504 LVY852089:LWB917504 MFU852089:MFX917504 MPQ852089:MPT917504 MZM852089:MZP917504 NJI852089:NJL917504 NTE852089:NTH917504 ODA852089:ODD917504 OMW852089:OMZ917504 OWS852089:OWV917504 PGO852089:PGR917504 PQK852089:PQN917504 QAG852089:QAJ917504 QKC852089:QKF917504 QTY852089:QUB917504 RDU852089:RDX917504 RNQ852089:RNT917504 RXM852089:RXP917504 SHI852089:SHL917504 SRE852089:SRH917504 TBA852089:TBD917504 TKW852089:TKZ917504 TUS852089:TUV917504 UEO852089:UER917504 UOK852089:UON917504 UYG852089:UYJ917504 VIC852089:VIF917504 VRY852089:VSB917504 WBU852089:WBX917504 WLQ852089:WLT917504 WVM852089:WVP917504 E917625:H983040 JA917625:JD983040 SW917625:SZ983040 ACS917625:ACV983040 AMO917625:AMR983040 AWK917625:AWN983040 BGG917625:BGJ983040 BQC917625:BQF983040 BZY917625:CAB983040 CJU917625:CJX983040 CTQ917625:CTT983040 DDM917625:DDP983040 DNI917625:DNL983040 DXE917625:DXH983040 EHA917625:EHD983040 EQW917625:EQZ983040 FAS917625:FAV983040 FKO917625:FKR983040 FUK917625:FUN983040 GEG917625:GEJ983040 GOC917625:GOF983040 GXY917625:GYB983040 HHU917625:HHX983040 HRQ917625:HRT983040 IBM917625:IBP983040 ILI917625:ILL983040 IVE917625:IVH983040 JFA917625:JFD983040 JOW917625:JOZ983040 JYS917625:JYV983040 KIO917625:KIR983040 KSK917625:KSN983040 LCG917625:LCJ983040 LMC917625:LMF983040 LVY917625:LWB983040 MFU917625:MFX983040 MPQ917625:MPT983040 MZM917625:MZP983040 NJI917625:NJL983040 NTE917625:NTH983040 ODA917625:ODD983040 OMW917625:OMZ983040 OWS917625:OWV983040 PGO917625:PGR983040 PQK917625:PQN983040 QAG917625:QAJ983040 QKC917625:QKF983040 QTY917625:QUB983040 RDU917625:RDX983040 RNQ917625:RNT983040 RXM917625:RXP983040 SHI917625:SHL983040 SRE917625:SRH983040 TBA917625:TBD983040 TKW917625:TKZ983040 TUS917625:TUV983040 UEO917625:UER983040 UOK917625:UON983040 UYG917625:UYJ983040 VIC917625:VIF983040 VRY917625:VSB983040 WBU917625:WBX983040 WLQ917625:WLT983040 WVM917625:WVP983040 E983161:H1048576 JA983161:JD1048576 SW983161:SZ1048576 ACS983161:ACV1048576 AMO983161:AMR1048576 AWK983161:AWN1048576 BGG983161:BGJ1048576 BQC983161:BQF1048576 BZY983161:CAB1048576 CJU983161:CJX1048576 CTQ983161:CTT1048576 DDM983161:DDP1048576 DNI983161:DNL1048576 DXE983161:DXH1048576 EHA983161:EHD1048576 EQW983161:EQZ1048576 FAS983161:FAV1048576 FKO983161:FKR1048576 FUK983161:FUN1048576 GEG983161:GEJ1048576 GOC983161:GOF1048576 GXY983161:GYB1048576 HHU983161:HHX1048576 HRQ983161:HRT1048576 IBM983161:IBP1048576 ILI983161:ILL1048576 IVE983161:IVH1048576 JFA983161:JFD1048576 JOW983161:JOZ1048576 JYS983161:JYV1048576 KIO983161:KIR1048576 KSK983161:KSN1048576 LCG983161:LCJ1048576 LMC983161:LMF1048576 LVY983161:LWB1048576 MFU983161:MFX1048576 MPQ983161:MPT1048576 MZM983161:MZP1048576 NJI983161:NJL1048576 NTE983161:NTH1048576 ODA983161:ODD1048576 OMW983161:OMZ1048576 OWS983161:OWV1048576 PGO983161:PGR1048576 PQK983161:PQN1048576 QAG983161:QAJ1048576 QKC983161:QKF1048576 QTY983161:QUB1048576 RDU983161:RDX1048576 RNQ983161:RNT1048576 RXM983161:RXP1048576 SHI983161:SHL1048576 SRE983161:SRH1048576 TBA983161:TBD1048576 TKW983161:TKZ1048576 TUS983161:TUV1048576 UEO983161:UER1048576 UOK983161:UON1048576 UYG983161:UYJ1048576 VIC983161:VIF1048576 VRY983161:VSB1048576 WBU983161:WBX1048576 WLQ983161:WLT1048576 WVM983161:WVP1048576 UOO983161:UOP983177 IX47:IY70 ST47:SU70 ACP47:ACQ70 AML47:AMM70 AWH47:AWI70 BGD47:BGE70 BPZ47:BQA70 BZV47:BZW70 CJR47:CJS70 CTN47:CTO70 DDJ47:DDK70 DNF47:DNG70 DXB47:DXC70 EGX47:EGY70 EQT47:EQU70 FAP47:FAQ70 FKL47:FKM70 FUH47:FUI70 GED47:GEE70 GNZ47:GOA70 GXV47:GXW70 HHR47:HHS70 HRN47:HRO70 IBJ47:IBK70 ILF47:ILG70 IVB47:IVC70 JEX47:JEY70 JOT47:JOU70 JYP47:JYQ70 KIL47:KIM70 KSH47:KSI70 LCD47:LCE70 LLZ47:LMA70 LVV47:LVW70 MFR47:MFS70 MPN47:MPO70 MZJ47:MZK70 NJF47:NJG70 NTB47:NTC70 OCX47:OCY70 OMT47:OMU70 OWP47:OWQ70 PGL47:PGM70 PQH47:PQI70 QAD47:QAE70 QJZ47:QKA70 QTV47:QTW70 RDR47:RDS70 RNN47:RNO70 RXJ47:RXK70 SHF47:SHG70 SRB47:SRC70 TAX47:TAY70 TKT47:TKU70 TUP47:TUQ70 UEL47:UEM70 UOH47:UOI70 UYD47:UYE70 VHZ47:VIA70 VRV47:VRW70 WBR47:WBS70 WLN47:WLO70 WVJ47:WVK70 B65583:C65606 IX65583:IY65606 ST65583:SU65606 ACP65583:ACQ65606 AML65583:AMM65606 AWH65583:AWI65606 BGD65583:BGE65606 BPZ65583:BQA65606 BZV65583:BZW65606 CJR65583:CJS65606 CTN65583:CTO65606 DDJ65583:DDK65606 DNF65583:DNG65606 DXB65583:DXC65606 EGX65583:EGY65606 EQT65583:EQU65606 FAP65583:FAQ65606 FKL65583:FKM65606 FUH65583:FUI65606 GED65583:GEE65606 GNZ65583:GOA65606 GXV65583:GXW65606 HHR65583:HHS65606 HRN65583:HRO65606 IBJ65583:IBK65606 ILF65583:ILG65606 IVB65583:IVC65606 JEX65583:JEY65606 JOT65583:JOU65606 JYP65583:JYQ65606 KIL65583:KIM65606 KSH65583:KSI65606 LCD65583:LCE65606 LLZ65583:LMA65606 LVV65583:LVW65606 MFR65583:MFS65606 MPN65583:MPO65606 MZJ65583:MZK65606 NJF65583:NJG65606 NTB65583:NTC65606 OCX65583:OCY65606 OMT65583:OMU65606 OWP65583:OWQ65606 PGL65583:PGM65606 PQH65583:PQI65606 QAD65583:QAE65606 QJZ65583:QKA65606 QTV65583:QTW65606 RDR65583:RDS65606 RNN65583:RNO65606 RXJ65583:RXK65606 SHF65583:SHG65606 SRB65583:SRC65606 TAX65583:TAY65606 TKT65583:TKU65606 TUP65583:TUQ65606 UEL65583:UEM65606 UOH65583:UOI65606 UYD65583:UYE65606 VHZ65583:VIA65606 VRV65583:VRW65606 WBR65583:WBS65606 WLN65583:WLO65606 WVJ65583:WVK65606 B131119:C131142 IX131119:IY131142 ST131119:SU131142 ACP131119:ACQ131142 AML131119:AMM131142 AWH131119:AWI131142 BGD131119:BGE131142 BPZ131119:BQA131142 BZV131119:BZW131142 CJR131119:CJS131142 CTN131119:CTO131142 DDJ131119:DDK131142 DNF131119:DNG131142 DXB131119:DXC131142 EGX131119:EGY131142 EQT131119:EQU131142 FAP131119:FAQ131142 FKL131119:FKM131142 FUH131119:FUI131142 GED131119:GEE131142 GNZ131119:GOA131142 GXV131119:GXW131142 HHR131119:HHS131142 HRN131119:HRO131142 IBJ131119:IBK131142 ILF131119:ILG131142 IVB131119:IVC131142 JEX131119:JEY131142 JOT131119:JOU131142 JYP131119:JYQ131142 KIL131119:KIM131142 KSH131119:KSI131142 LCD131119:LCE131142 LLZ131119:LMA131142 LVV131119:LVW131142 MFR131119:MFS131142 MPN131119:MPO131142 MZJ131119:MZK131142 NJF131119:NJG131142 NTB131119:NTC131142 OCX131119:OCY131142 OMT131119:OMU131142 OWP131119:OWQ131142 PGL131119:PGM131142 PQH131119:PQI131142 QAD131119:QAE131142 QJZ131119:QKA131142 QTV131119:QTW131142 RDR131119:RDS131142 RNN131119:RNO131142 RXJ131119:RXK131142 SHF131119:SHG131142 SRB131119:SRC131142 TAX131119:TAY131142 TKT131119:TKU131142 TUP131119:TUQ131142 UEL131119:UEM131142 UOH131119:UOI131142 UYD131119:UYE131142 VHZ131119:VIA131142 VRV131119:VRW131142 WBR131119:WBS131142 WLN131119:WLO131142 WVJ131119:WVK131142 B196655:C196678 IX196655:IY196678 ST196655:SU196678 ACP196655:ACQ196678 AML196655:AMM196678 AWH196655:AWI196678 BGD196655:BGE196678 BPZ196655:BQA196678 BZV196655:BZW196678 CJR196655:CJS196678 CTN196655:CTO196678 DDJ196655:DDK196678 DNF196655:DNG196678 DXB196655:DXC196678 EGX196655:EGY196678 EQT196655:EQU196678 FAP196655:FAQ196678 FKL196655:FKM196678 FUH196655:FUI196678 GED196655:GEE196678 GNZ196655:GOA196678 GXV196655:GXW196678 HHR196655:HHS196678 HRN196655:HRO196678 IBJ196655:IBK196678 ILF196655:ILG196678 IVB196655:IVC196678 JEX196655:JEY196678 JOT196655:JOU196678 JYP196655:JYQ196678 KIL196655:KIM196678 KSH196655:KSI196678 LCD196655:LCE196678 LLZ196655:LMA196678 LVV196655:LVW196678 MFR196655:MFS196678 MPN196655:MPO196678 MZJ196655:MZK196678 NJF196655:NJG196678 NTB196655:NTC196678 OCX196655:OCY196678 OMT196655:OMU196678 OWP196655:OWQ196678 PGL196655:PGM196678 PQH196655:PQI196678 QAD196655:QAE196678 QJZ196655:QKA196678 QTV196655:QTW196678 RDR196655:RDS196678 RNN196655:RNO196678 RXJ196655:RXK196678 SHF196655:SHG196678 SRB196655:SRC196678 TAX196655:TAY196678 TKT196655:TKU196678 TUP196655:TUQ196678 UEL196655:UEM196678 UOH196655:UOI196678 UYD196655:UYE196678 VHZ196655:VIA196678 VRV196655:VRW196678 WBR196655:WBS196678 WLN196655:WLO196678 WVJ196655:WVK196678 B262191:C262214 IX262191:IY262214 ST262191:SU262214 ACP262191:ACQ262214 AML262191:AMM262214 AWH262191:AWI262214 BGD262191:BGE262214 BPZ262191:BQA262214 BZV262191:BZW262214 CJR262191:CJS262214 CTN262191:CTO262214 DDJ262191:DDK262214 DNF262191:DNG262214 DXB262191:DXC262214 EGX262191:EGY262214 EQT262191:EQU262214 FAP262191:FAQ262214 FKL262191:FKM262214 FUH262191:FUI262214 GED262191:GEE262214 GNZ262191:GOA262214 GXV262191:GXW262214 HHR262191:HHS262214 HRN262191:HRO262214 IBJ262191:IBK262214 ILF262191:ILG262214 IVB262191:IVC262214 JEX262191:JEY262214 JOT262191:JOU262214 JYP262191:JYQ262214 KIL262191:KIM262214 KSH262191:KSI262214 LCD262191:LCE262214 LLZ262191:LMA262214 LVV262191:LVW262214 MFR262191:MFS262214 MPN262191:MPO262214 MZJ262191:MZK262214 NJF262191:NJG262214 NTB262191:NTC262214 OCX262191:OCY262214 OMT262191:OMU262214 OWP262191:OWQ262214 PGL262191:PGM262214 PQH262191:PQI262214 QAD262191:QAE262214 QJZ262191:QKA262214 QTV262191:QTW262214 RDR262191:RDS262214 RNN262191:RNO262214 RXJ262191:RXK262214 SHF262191:SHG262214 SRB262191:SRC262214 TAX262191:TAY262214 TKT262191:TKU262214 TUP262191:TUQ262214 UEL262191:UEM262214 UOH262191:UOI262214 UYD262191:UYE262214 VHZ262191:VIA262214 VRV262191:VRW262214 WBR262191:WBS262214 WLN262191:WLO262214 WVJ262191:WVK262214 B327727:C327750 IX327727:IY327750 ST327727:SU327750 ACP327727:ACQ327750 AML327727:AMM327750 AWH327727:AWI327750 BGD327727:BGE327750 BPZ327727:BQA327750 BZV327727:BZW327750 CJR327727:CJS327750 CTN327727:CTO327750 DDJ327727:DDK327750 DNF327727:DNG327750 DXB327727:DXC327750 EGX327727:EGY327750 EQT327727:EQU327750 FAP327727:FAQ327750 FKL327727:FKM327750 FUH327727:FUI327750 GED327727:GEE327750 GNZ327727:GOA327750 GXV327727:GXW327750 HHR327727:HHS327750 HRN327727:HRO327750 IBJ327727:IBK327750 ILF327727:ILG327750 IVB327727:IVC327750 JEX327727:JEY327750 JOT327727:JOU327750 JYP327727:JYQ327750 KIL327727:KIM327750 KSH327727:KSI327750 LCD327727:LCE327750 LLZ327727:LMA327750 LVV327727:LVW327750 MFR327727:MFS327750 MPN327727:MPO327750 MZJ327727:MZK327750 NJF327727:NJG327750 NTB327727:NTC327750 OCX327727:OCY327750 OMT327727:OMU327750 OWP327727:OWQ327750 PGL327727:PGM327750 PQH327727:PQI327750 QAD327727:QAE327750 QJZ327727:QKA327750 QTV327727:QTW327750 RDR327727:RDS327750 RNN327727:RNO327750 RXJ327727:RXK327750 SHF327727:SHG327750 SRB327727:SRC327750 TAX327727:TAY327750 TKT327727:TKU327750 TUP327727:TUQ327750 UEL327727:UEM327750 UOH327727:UOI327750 UYD327727:UYE327750 VHZ327727:VIA327750 VRV327727:VRW327750 WBR327727:WBS327750 WLN327727:WLO327750 WVJ327727:WVK327750 B393263:C393286 IX393263:IY393286 ST393263:SU393286 ACP393263:ACQ393286 AML393263:AMM393286 AWH393263:AWI393286 BGD393263:BGE393286 BPZ393263:BQA393286 BZV393263:BZW393286 CJR393263:CJS393286 CTN393263:CTO393286 DDJ393263:DDK393286 DNF393263:DNG393286 DXB393263:DXC393286 EGX393263:EGY393286 EQT393263:EQU393286 FAP393263:FAQ393286 FKL393263:FKM393286 FUH393263:FUI393286 GED393263:GEE393286 GNZ393263:GOA393286 GXV393263:GXW393286 HHR393263:HHS393286 HRN393263:HRO393286 IBJ393263:IBK393286 ILF393263:ILG393286 IVB393263:IVC393286 JEX393263:JEY393286 JOT393263:JOU393286 JYP393263:JYQ393286 KIL393263:KIM393286 KSH393263:KSI393286 LCD393263:LCE393286 LLZ393263:LMA393286 LVV393263:LVW393286 MFR393263:MFS393286 MPN393263:MPO393286 MZJ393263:MZK393286 NJF393263:NJG393286 NTB393263:NTC393286 OCX393263:OCY393286 OMT393263:OMU393286 OWP393263:OWQ393286 PGL393263:PGM393286 PQH393263:PQI393286 QAD393263:QAE393286 QJZ393263:QKA393286 QTV393263:QTW393286 RDR393263:RDS393286 RNN393263:RNO393286 RXJ393263:RXK393286 SHF393263:SHG393286 SRB393263:SRC393286 TAX393263:TAY393286 TKT393263:TKU393286 TUP393263:TUQ393286 UEL393263:UEM393286 UOH393263:UOI393286 UYD393263:UYE393286 VHZ393263:VIA393286 VRV393263:VRW393286 WBR393263:WBS393286 WLN393263:WLO393286 WVJ393263:WVK393286 B458799:C458822 IX458799:IY458822 ST458799:SU458822 ACP458799:ACQ458822 AML458799:AMM458822 AWH458799:AWI458822 BGD458799:BGE458822 BPZ458799:BQA458822 BZV458799:BZW458822 CJR458799:CJS458822 CTN458799:CTO458822 DDJ458799:DDK458822 DNF458799:DNG458822 DXB458799:DXC458822 EGX458799:EGY458822 EQT458799:EQU458822 FAP458799:FAQ458822 FKL458799:FKM458822 FUH458799:FUI458822 GED458799:GEE458822 GNZ458799:GOA458822 GXV458799:GXW458822 HHR458799:HHS458822 HRN458799:HRO458822 IBJ458799:IBK458822 ILF458799:ILG458822 IVB458799:IVC458822 JEX458799:JEY458822 JOT458799:JOU458822 JYP458799:JYQ458822 KIL458799:KIM458822 KSH458799:KSI458822 LCD458799:LCE458822 LLZ458799:LMA458822 LVV458799:LVW458822 MFR458799:MFS458822 MPN458799:MPO458822 MZJ458799:MZK458822 NJF458799:NJG458822 NTB458799:NTC458822 OCX458799:OCY458822 OMT458799:OMU458822 OWP458799:OWQ458822 PGL458799:PGM458822 PQH458799:PQI458822 QAD458799:QAE458822 QJZ458799:QKA458822 QTV458799:QTW458822 RDR458799:RDS458822 RNN458799:RNO458822 RXJ458799:RXK458822 SHF458799:SHG458822 SRB458799:SRC458822 TAX458799:TAY458822 TKT458799:TKU458822 TUP458799:TUQ458822 UEL458799:UEM458822 UOH458799:UOI458822 UYD458799:UYE458822 VHZ458799:VIA458822 VRV458799:VRW458822 WBR458799:WBS458822 WLN458799:WLO458822 WVJ458799:WVK458822 B524335:C524358 IX524335:IY524358 ST524335:SU524358 ACP524335:ACQ524358 AML524335:AMM524358 AWH524335:AWI524358 BGD524335:BGE524358 BPZ524335:BQA524358 BZV524335:BZW524358 CJR524335:CJS524358 CTN524335:CTO524358 DDJ524335:DDK524358 DNF524335:DNG524358 DXB524335:DXC524358 EGX524335:EGY524358 EQT524335:EQU524358 FAP524335:FAQ524358 FKL524335:FKM524358 FUH524335:FUI524358 GED524335:GEE524358 GNZ524335:GOA524358 GXV524335:GXW524358 HHR524335:HHS524358 HRN524335:HRO524358 IBJ524335:IBK524358 ILF524335:ILG524358 IVB524335:IVC524358 JEX524335:JEY524358 JOT524335:JOU524358 JYP524335:JYQ524358 KIL524335:KIM524358 KSH524335:KSI524358 LCD524335:LCE524358 LLZ524335:LMA524358 LVV524335:LVW524358 MFR524335:MFS524358 MPN524335:MPO524358 MZJ524335:MZK524358 NJF524335:NJG524358 NTB524335:NTC524358 OCX524335:OCY524358 OMT524335:OMU524358 OWP524335:OWQ524358 PGL524335:PGM524358 PQH524335:PQI524358 QAD524335:QAE524358 QJZ524335:QKA524358 QTV524335:QTW524358 RDR524335:RDS524358 RNN524335:RNO524358 RXJ524335:RXK524358 SHF524335:SHG524358 SRB524335:SRC524358 TAX524335:TAY524358 TKT524335:TKU524358 TUP524335:TUQ524358 UEL524335:UEM524358 UOH524335:UOI524358 UYD524335:UYE524358 VHZ524335:VIA524358 VRV524335:VRW524358 WBR524335:WBS524358 WLN524335:WLO524358 WVJ524335:WVK524358 B589871:C589894 IX589871:IY589894 ST589871:SU589894 ACP589871:ACQ589894 AML589871:AMM589894 AWH589871:AWI589894 BGD589871:BGE589894 BPZ589871:BQA589894 BZV589871:BZW589894 CJR589871:CJS589894 CTN589871:CTO589894 DDJ589871:DDK589894 DNF589871:DNG589894 DXB589871:DXC589894 EGX589871:EGY589894 EQT589871:EQU589894 FAP589871:FAQ589894 FKL589871:FKM589894 FUH589871:FUI589894 GED589871:GEE589894 GNZ589871:GOA589894 GXV589871:GXW589894 HHR589871:HHS589894 HRN589871:HRO589894 IBJ589871:IBK589894 ILF589871:ILG589894 IVB589871:IVC589894 JEX589871:JEY589894 JOT589871:JOU589894 JYP589871:JYQ589894 KIL589871:KIM589894 KSH589871:KSI589894 LCD589871:LCE589894 LLZ589871:LMA589894 LVV589871:LVW589894 MFR589871:MFS589894 MPN589871:MPO589894 MZJ589871:MZK589894 NJF589871:NJG589894 NTB589871:NTC589894 OCX589871:OCY589894 OMT589871:OMU589894 OWP589871:OWQ589894 PGL589871:PGM589894 PQH589871:PQI589894 QAD589871:QAE589894 QJZ589871:QKA589894 QTV589871:QTW589894 RDR589871:RDS589894 RNN589871:RNO589894 RXJ589871:RXK589894 SHF589871:SHG589894 SRB589871:SRC589894 TAX589871:TAY589894 TKT589871:TKU589894 TUP589871:TUQ589894 UEL589871:UEM589894 UOH589871:UOI589894 UYD589871:UYE589894 VHZ589871:VIA589894 VRV589871:VRW589894 WBR589871:WBS589894 WLN589871:WLO589894 WVJ589871:WVK589894 B655407:C655430 IX655407:IY655430 ST655407:SU655430 ACP655407:ACQ655430 AML655407:AMM655430 AWH655407:AWI655430 BGD655407:BGE655430 BPZ655407:BQA655430 BZV655407:BZW655430 CJR655407:CJS655430 CTN655407:CTO655430 DDJ655407:DDK655430 DNF655407:DNG655430 DXB655407:DXC655430 EGX655407:EGY655430 EQT655407:EQU655430 FAP655407:FAQ655430 FKL655407:FKM655430 FUH655407:FUI655430 GED655407:GEE655430 GNZ655407:GOA655430 GXV655407:GXW655430 HHR655407:HHS655430 HRN655407:HRO655430 IBJ655407:IBK655430 ILF655407:ILG655430 IVB655407:IVC655430 JEX655407:JEY655430 JOT655407:JOU655430 JYP655407:JYQ655430 KIL655407:KIM655430 KSH655407:KSI655430 LCD655407:LCE655430 LLZ655407:LMA655430 LVV655407:LVW655430 MFR655407:MFS655430 MPN655407:MPO655430 MZJ655407:MZK655430 NJF655407:NJG655430 NTB655407:NTC655430 OCX655407:OCY655430 OMT655407:OMU655430 OWP655407:OWQ655430 PGL655407:PGM655430 PQH655407:PQI655430 QAD655407:QAE655430 QJZ655407:QKA655430 QTV655407:QTW655430 RDR655407:RDS655430 RNN655407:RNO655430 RXJ655407:RXK655430 SHF655407:SHG655430 SRB655407:SRC655430 TAX655407:TAY655430 TKT655407:TKU655430 TUP655407:TUQ655430 UEL655407:UEM655430 UOH655407:UOI655430 UYD655407:UYE655430 VHZ655407:VIA655430 VRV655407:VRW655430 WBR655407:WBS655430 WLN655407:WLO655430 WVJ655407:WVK655430 B720943:C720966 IX720943:IY720966 ST720943:SU720966 ACP720943:ACQ720966 AML720943:AMM720966 AWH720943:AWI720966 BGD720943:BGE720966 BPZ720943:BQA720966 BZV720943:BZW720966 CJR720943:CJS720966 CTN720943:CTO720966 DDJ720943:DDK720966 DNF720943:DNG720966 DXB720943:DXC720966 EGX720943:EGY720966 EQT720943:EQU720966 FAP720943:FAQ720966 FKL720943:FKM720966 FUH720943:FUI720966 GED720943:GEE720966 GNZ720943:GOA720966 GXV720943:GXW720966 HHR720943:HHS720966 HRN720943:HRO720966 IBJ720943:IBK720966 ILF720943:ILG720966 IVB720943:IVC720966 JEX720943:JEY720966 JOT720943:JOU720966 JYP720943:JYQ720966 KIL720943:KIM720966 KSH720943:KSI720966 LCD720943:LCE720966 LLZ720943:LMA720966 LVV720943:LVW720966 MFR720943:MFS720966 MPN720943:MPO720966 MZJ720943:MZK720966 NJF720943:NJG720966 NTB720943:NTC720966 OCX720943:OCY720966 OMT720943:OMU720966 OWP720943:OWQ720966 PGL720943:PGM720966 PQH720943:PQI720966 QAD720943:QAE720966 QJZ720943:QKA720966 QTV720943:QTW720966 RDR720943:RDS720966 RNN720943:RNO720966 RXJ720943:RXK720966 SHF720943:SHG720966 SRB720943:SRC720966 TAX720943:TAY720966 TKT720943:TKU720966 TUP720943:TUQ720966 UEL720943:UEM720966 UOH720943:UOI720966 UYD720943:UYE720966 VHZ720943:VIA720966 VRV720943:VRW720966 WBR720943:WBS720966 WLN720943:WLO720966 WVJ720943:WVK720966 B786479:C786502 IX786479:IY786502 ST786479:SU786502 ACP786479:ACQ786502 AML786479:AMM786502 AWH786479:AWI786502 BGD786479:BGE786502 BPZ786479:BQA786502 BZV786479:BZW786502 CJR786479:CJS786502 CTN786479:CTO786502 DDJ786479:DDK786502 DNF786479:DNG786502 DXB786479:DXC786502 EGX786479:EGY786502 EQT786479:EQU786502 FAP786479:FAQ786502 FKL786479:FKM786502 FUH786479:FUI786502 GED786479:GEE786502 GNZ786479:GOA786502 GXV786479:GXW786502 HHR786479:HHS786502 HRN786479:HRO786502 IBJ786479:IBK786502 ILF786479:ILG786502 IVB786479:IVC786502 JEX786479:JEY786502 JOT786479:JOU786502 JYP786479:JYQ786502 KIL786479:KIM786502 KSH786479:KSI786502 LCD786479:LCE786502 LLZ786479:LMA786502 LVV786479:LVW786502 MFR786479:MFS786502 MPN786479:MPO786502 MZJ786479:MZK786502 NJF786479:NJG786502 NTB786479:NTC786502 OCX786479:OCY786502 OMT786479:OMU786502 OWP786479:OWQ786502 PGL786479:PGM786502 PQH786479:PQI786502 QAD786479:QAE786502 QJZ786479:QKA786502 QTV786479:QTW786502 RDR786479:RDS786502 RNN786479:RNO786502 RXJ786479:RXK786502 SHF786479:SHG786502 SRB786479:SRC786502 TAX786479:TAY786502 TKT786479:TKU786502 TUP786479:TUQ786502 UEL786479:UEM786502 UOH786479:UOI786502 UYD786479:UYE786502 VHZ786479:VIA786502 VRV786479:VRW786502 WBR786479:WBS786502 WLN786479:WLO786502 WVJ786479:WVK786502 B852015:C852038 IX852015:IY852038 ST852015:SU852038 ACP852015:ACQ852038 AML852015:AMM852038 AWH852015:AWI852038 BGD852015:BGE852038 BPZ852015:BQA852038 BZV852015:BZW852038 CJR852015:CJS852038 CTN852015:CTO852038 DDJ852015:DDK852038 DNF852015:DNG852038 DXB852015:DXC852038 EGX852015:EGY852038 EQT852015:EQU852038 FAP852015:FAQ852038 FKL852015:FKM852038 FUH852015:FUI852038 GED852015:GEE852038 GNZ852015:GOA852038 GXV852015:GXW852038 HHR852015:HHS852038 HRN852015:HRO852038 IBJ852015:IBK852038 ILF852015:ILG852038 IVB852015:IVC852038 JEX852015:JEY852038 JOT852015:JOU852038 JYP852015:JYQ852038 KIL852015:KIM852038 KSH852015:KSI852038 LCD852015:LCE852038 LLZ852015:LMA852038 LVV852015:LVW852038 MFR852015:MFS852038 MPN852015:MPO852038 MZJ852015:MZK852038 NJF852015:NJG852038 NTB852015:NTC852038 OCX852015:OCY852038 OMT852015:OMU852038 OWP852015:OWQ852038 PGL852015:PGM852038 PQH852015:PQI852038 QAD852015:QAE852038 QJZ852015:QKA852038 QTV852015:QTW852038 RDR852015:RDS852038 RNN852015:RNO852038 RXJ852015:RXK852038 SHF852015:SHG852038 SRB852015:SRC852038 TAX852015:TAY852038 TKT852015:TKU852038 TUP852015:TUQ852038 UEL852015:UEM852038 UOH852015:UOI852038 UYD852015:UYE852038 VHZ852015:VIA852038 VRV852015:VRW852038 WBR852015:WBS852038 WLN852015:WLO852038 WVJ852015:WVK852038 B917551:C917574 IX917551:IY917574 ST917551:SU917574 ACP917551:ACQ917574 AML917551:AMM917574 AWH917551:AWI917574 BGD917551:BGE917574 BPZ917551:BQA917574 BZV917551:BZW917574 CJR917551:CJS917574 CTN917551:CTO917574 DDJ917551:DDK917574 DNF917551:DNG917574 DXB917551:DXC917574 EGX917551:EGY917574 EQT917551:EQU917574 FAP917551:FAQ917574 FKL917551:FKM917574 FUH917551:FUI917574 GED917551:GEE917574 GNZ917551:GOA917574 GXV917551:GXW917574 HHR917551:HHS917574 HRN917551:HRO917574 IBJ917551:IBK917574 ILF917551:ILG917574 IVB917551:IVC917574 JEX917551:JEY917574 JOT917551:JOU917574 JYP917551:JYQ917574 KIL917551:KIM917574 KSH917551:KSI917574 LCD917551:LCE917574 LLZ917551:LMA917574 LVV917551:LVW917574 MFR917551:MFS917574 MPN917551:MPO917574 MZJ917551:MZK917574 NJF917551:NJG917574 NTB917551:NTC917574 OCX917551:OCY917574 OMT917551:OMU917574 OWP917551:OWQ917574 PGL917551:PGM917574 PQH917551:PQI917574 QAD917551:QAE917574 QJZ917551:QKA917574 QTV917551:QTW917574 RDR917551:RDS917574 RNN917551:RNO917574 RXJ917551:RXK917574 SHF917551:SHG917574 SRB917551:SRC917574 TAX917551:TAY917574 TKT917551:TKU917574 TUP917551:TUQ917574 UEL917551:UEM917574 UOH917551:UOI917574 UYD917551:UYE917574 VHZ917551:VIA917574 VRV917551:VRW917574 WBR917551:WBS917574 WLN917551:WLO917574 WVJ917551:WVK917574 B983087:C983110 IX983087:IY983110 ST983087:SU983110 ACP983087:ACQ983110 AML983087:AMM983110 AWH983087:AWI983110 BGD983087:BGE983110 BPZ983087:BQA983110 BZV983087:BZW983110 CJR983087:CJS983110 CTN983087:CTO983110 DDJ983087:DDK983110 DNF983087:DNG983110 DXB983087:DXC983110 EGX983087:EGY983110 EQT983087:EQU983110 FAP983087:FAQ983110 FKL983087:FKM983110 FUH983087:FUI983110 GED983087:GEE983110 GNZ983087:GOA983110 GXV983087:GXW983110 HHR983087:HHS983110 HRN983087:HRO983110 IBJ983087:IBK983110 ILF983087:ILG983110 IVB983087:IVC983110 JEX983087:JEY983110 JOT983087:JOU983110 JYP983087:JYQ983110 KIL983087:KIM983110 KSH983087:KSI983110 LCD983087:LCE983110 LLZ983087:LMA983110 LVV983087:LVW983110 MFR983087:MFS983110 MPN983087:MPO983110 MZJ983087:MZK983110 NJF983087:NJG983110 NTB983087:NTC983110 OCX983087:OCY983110 OMT983087:OMU983110 OWP983087:OWQ983110 PGL983087:PGM983110 PQH983087:PQI983110 QAD983087:QAE983110 QJZ983087:QKA983110 QTV983087:QTW983110 RDR983087:RDS983110 RNN983087:RNO983110 RXJ983087:RXK983110 SHF983087:SHG983110 SRB983087:SRC983110 TAX983087:TAY983110 TKT983087:TKU983110 TUP983087:TUQ983110 UEL983087:UEM983110 UOH983087:UOI983110 UYD983087:UYE983110 VHZ983087:VIA983110 VRV983087:VRW983110 WBR983087:WBS983110 WLN983087:WLO983110 WVJ983087:WVK983110 UYK983161:UYL983177 JB1:JD113 SX1:SZ113 ACT1:ACV113 AMP1:AMR113 AWL1:AWN113 BGH1:BGJ113 BQD1:BQF113 BZZ1:CAB113 CJV1:CJX113 CTR1:CTT113 DDN1:DDP113 DNJ1:DNL113 DXF1:DXH113 EHB1:EHD113 EQX1:EQZ113 FAT1:FAV113 FKP1:FKR113 FUL1:FUN113 GEH1:GEJ113 GOD1:GOF113 GXZ1:GYB113 HHV1:HHX113 HRR1:HRT113 IBN1:IBP113 ILJ1:ILL113 IVF1:IVH113 JFB1:JFD113 JOX1:JOZ113 JYT1:JYV113 KIP1:KIR113 KSL1:KSN113 LCH1:LCJ113 LMD1:LMF113 LVZ1:LWB113 MFV1:MFX113 MPR1:MPT113 MZN1:MZP113 NJJ1:NJL113 NTF1:NTH113 ODB1:ODD113 OMX1:OMZ113 OWT1:OWV113 PGP1:PGR113 PQL1:PQN113 QAH1:QAJ113 QKD1:QKF113 QTZ1:QUB113 RDV1:RDX113 RNR1:RNT113 RXN1:RXP113 SHJ1:SHL113 SRF1:SRH113 TBB1:TBD113 TKX1:TKZ113 TUT1:TUV113 UEP1:UER113 UOL1:UON113 UYH1:UYJ113 VID1:VIF113 VRZ1:VSB113 WBV1:WBX113 WLR1:WLT113 WVN1:WVP113 F65537:H65649 JB65537:JD65649 SX65537:SZ65649 ACT65537:ACV65649 AMP65537:AMR65649 AWL65537:AWN65649 BGH65537:BGJ65649 BQD65537:BQF65649 BZZ65537:CAB65649 CJV65537:CJX65649 CTR65537:CTT65649 DDN65537:DDP65649 DNJ65537:DNL65649 DXF65537:DXH65649 EHB65537:EHD65649 EQX65537:EQZ65649 FAT65537:FAV65649 FKP65537:FKR65649 FUL65537:FUN65649 GEH65537:GEJ65649 GOD65537:GOF65649 GXZ65537:GYB65649 HHV65537:HHX65649 HRR65537:HRT65649 IBN65537:IBP65649 ILJ65537:ILL65649 IVF65537:IVH65649 JFB65537:JFD65649 JOX65537:JOZ65649 JYT65537:JYV65649 KIP65537:KIR65649 KSL65537:KSN65649 LCH65537:LCJ65649 LMD65537:LMF65649 LVZ65537:LWB65649 MFV65537:MFX65649 MPR65537:MPT65649 MZN65537:MZP65649 NJJ65537:NJL65649 NTF65537:NTH65649 ODB65537:ODD65649 OMX65537:OMZ65649 OWT65537:OWV65649 PGP65537:PGR65649 PQL65537:PQN65649 QAH65537:QAJ65649 QKD65537:QKF65649 QTZ65537:QUB65649 RDV65537:RDX65649 RNR65537:RNT65649 RXN65537:RXP65649 SHJ65537:SHL65649 SRF65537:SRH65649 TBB65537:TBD65649 TKX65537:TKZ65649 TUT65537:TUV65649 UEP65537:UER65649 UOL65537:UON65649 UYH65537:UYJ65649 VID65537:VIF65649 VRZ65537:VSB65649 WBV65537:WBX65649 WLR65537:WLT65649 WVN65537:WVP65649 F131073:H131185 JB131073:JD131185 SX131073:SZ131185 ACT131073:ACV131185 AMP131073:AMR131185 AWL131073:AWN131185 BGH131073:BGJ131185 BQD131073:BQF131185 BZZ131073:CAB131185 CJV131073:CJX131185 CTR131073:CTT131185 DDN131073:DDP131185 DNJ131073:DNL131185 DXF131073:DXH131185 EHB131073:EHD131185 EQX131073:EQZ131185 FAT131073:FAV131185 FKP131073:FKR131185 FUL131073:FUN131185 GEH131073:GEJ131185 GOD131073:GOF131185 GXZ131073:GYB131185 HHV131073:HHX131185 HRR131073:HRT131185 IBN131073:IBP131185 ILJ131073:ILL131185 IVF131073:IVH131185 JFB131073:JFD131185 JOX131073:JOZ131185 JYT131073:JYV131185 KIP131073:KIR131185 KSL131073:KSN131185 LCH131073:LCJ131185 LMD131073:LMF131185 LVZ131073:LWB131185 MFV131073:MFX131185 MPR131073:MPT131185 MZN131073:MZP131185 NJJ131073:NJL131185 NTF131073:NTH131185 ODB131073:ODD131185 OMX131073:OMZ131185 OWT131073:OWV131185 PGP131073:PGR131185 PQL131073:PQN131185 QAH131073:QAJ131185 QKD131073:QKF131185 QTZ131073:QUB131185 RDV131073:RDX131185 RNR131073:RNT131185 RXN131073:RXP131185 SHJ131073:SHL131185 SRF131073:SRH131185 TBB131073:TBD131185 TKX131073:TKZ131185 TUT131073:TUV131185 UEP131073:UER131185 UOL131073:UON131185 UYH131073:UYJ131185 VID131073:VIF131185 VRZ131073:VSB131185 WBV131073:WBX131185 WLR131073:WLT131185 WVN131073:WVP131185 F196609:H196721 JB196609:JD196721 SX196609:SZ196721 ACT196609:ACV196721 AMP196609:AMR196721 AWL196609:AWN196721 BGH196609:BGJ196721 BQD196609:BQF196721 BZZ196609:CAB196721 CJV196609:CJX196721 CTR196609:CTT196721 DDN196609:DDP196721 DNJ196609:DNL196721 DXF196609:DXH196721 EHB196609:EHD196721 EQX196609:EQZ196721 FAT196609:FAV196721 FKP196609:FKR196721 FUL196609:FUN196721 GEH196609:GEJ196721 GOD196609:GOF196721 GXZ196609:GYB196721 HHV196609:HHX196721 HRR196609:HRT196721 IBN196609:IBP196721 ILJ196609:ILL196721 IVF196609:IVH196721 JFB196609:JFD196721 JOX196609:JOZ196721 JYT196609:JYV196721 KIP196609:KIR196721 KSL196609:KSN196721 LCH196609:LCJ196721 LMD196609:LMF196721 LVZ196609:LWB196721 MFV196609:MFX196721 MPR196609:MPT196721 MZN196609:MZP196721 NJJ196609:NJL196721 NTF196609:NTH196721 ODB196609:ODD196721 OMX196609:OMZ196721 OWT196609:OWV196721 PGP196609:PGR196721 PQL196609:PQN196721 QAH196609:QAJ196721 QKD196609:QKF196721 QTZ196609:QUB196721 RDV196609:RDX196721 RNR196609:RNT196721 RXN196609:RXP196721 SHJ196609:SHL196721 SRF196609:SRH196721 TBB196609:TBD196721 TKX196609:TKZ196721 TUT196609:TUV196721 UEP196609:UER196721 UOL196609:UON196721 UYH196609:UYJ196721 VID196609:VIF196721 VRZ196609:VSB196721 WBV196609:WBX196721 WLR196609:WLT196721 WVN196609:WVP196721 F262145:H262257 JB262145:JD262257 SX262145:SZ262257 ACT262145:ACV262257 AMP262145:AMR262257 AWL262145:AWN262257 BGH262145:BGJ262257 BQD262145:BQF262257 BZZ262145:CAB262257 CJV262145:CJX262257 CTR262145:CTT262257 DDN262145:DDP262257 DNJ262145:DNL262257 DXF262145:DXH262257 EHB262145:EHD262257 EQX262145:EQZ262257 FAT262145:FAV262257 FKP262145:FKR262257 FUL262145:FUN262257 GEH262145:GEJ262257 GOD262145:GOF262257 GXZ262145:GYB262257 HHV262145:HHX262257 HRR262145:HRT262257 IBN262145:IBP262257 ILJ262145:ILL262257 IVF262145:IVH262257 JFB262145:JFD262257 JOX262145:JOZ262257 JYT262145:JYV262257 KIP262145:KIR262257 KSL262145:KSN262257 LCH262145:LCJ262257 LMD262145:LMF262257 LVZ262145:LWB262257 MFV262145:MFX262257 MPR262145:MPT262257 MZN262145:MZP262257 NJJ262145:NJL262257 NTF262145:NTH262257 ODB262145:ODD262257 OMX262145:OMZ262257 OWT262145:OWV262257 PGP262145:PGR262257 PQL262145:PQN262257 QAH262145:QAJ262257 QKD262145:QKF262257 QTZ262145:QUB262257 RDV262145:RDX262257 RNR262145:RNT262257 RXN262145:RXP262257 SHJ262145:SHL262257 SRF262145:SRH262257 TBB262145:TBD262257 TKX262145:TKZ262257 TUT262145:TUV262257 UEP262145:UER262257 UOL262145:UON262257 UYH262145:UYJ262257 VID262145:VIF262257 VRZ262145:VSB262257 WBV262145:WBX262257 WLR262145:WLT262257 WVN262145:WVP262257 F327681:H327793 JB327681:JD327793 SX327681:SZ327793 ACT327681:ACV327793 AMP327681:AMR327793 AWL327681:AWN327793 BGH327681:BGJ327793 BQD327681:BQF327793 BZZ327681:CAB327793 CJV327681:CJX327793 CTR327681:CTT327793 DDN327681:DDP327793 DNJ327681:DNL327793 DXF327681:DXH327793 EHB327681:EHD327793 EQX327681:EQZ327793 FAT327681:FAV327793 FKP327681:FKR327793 FUL327681:FUN327793 GEH327681:GEJ327793 GOD327681:GOF327793 GXZ327681:GYB327793 HHV327681:HHX327793 HRR327681:HRT327793 IBN327681:IBP327793 ILJ327681:ILL327793 IVF327681:IVH327793 JFB327681:JFD327793 JOX327681:JOZ327793 JYT327681:JYV327793 KIP327681:KIR327793 KSL327681:KSN327793 LCH327681:LCJ327793 LMD327681:LMF327793 LVZ327681:LWB327793 MFV327681:MFX327793 MPR327681:MPT327793 MZN327681:MZP327793 NJJ327681:NJL327793 NTF327681:NTH327793 ODB327681:ODD327793 OMX327681:OMZ327793 OWT327681:OWV327793 PGP327681:PGR327793 PQL327681:PQN327793 QAH327681:QAJ327793 QKD327681:QKF327793 QTZ327681:QUB327793 RDV327681:RDX327793 RNR327681:RNT327793 RXN327681:RXP327793 SHJ327681:SHL327793 SRF327681:SRH327793 TBB327681:TBD327793 TKX327681:TKZ327793 TUT327681:TUV327793 UEP327681:UER327793 UOL327681:UON327793 UYH327681:UYJ327793 VID327681:VIF327793 VRZ327681:VSB327793 WBV327681:WBX327793 WLR327681:WLT327793 WVN327681:WVP327793 F393217:H393329 JB393217:JD393329 SX393217:SZ393329 ACT393217:ACV393329 AMP393217:AMR393329 AWL393217:AWN393329 BGH393217:BGJ393329 BQD393217:BQF393329 BZZ393217:CAB393329 CJV393217:CJX393329 CTR393217:CTT393329 DDN393217:DDP393329 DNJ393217:DNL393329 DXF393217:DXH393329 EHB393217:EHD393329 EQX393217:EQZ393329 FAT393217:FAV393329 FKP393217:FKR393329 FUL393217:FUN393329 GEH393217:GEJ393329 GOD393217:GOF393329 GXZ393217:GYB393329 HHV393217:HHX393329 HRR393217:HRT393329 IBN393217:IBP393329 ILJ393217:ILL393329 IVF393217:IVH393329 JFB393217:JFD393329 JOX393217:JOZ393329 JYT393217:JYV393329 KIP393217:KIR393329 KSL393217:KSN393329 LCH393217:LCJ393329 LMD393217:LMF393329 LVZ393217:LWB393329 MFV393217:MFX393329 MPR393217:MPT393329 MZN393217:MZP393329 NJJ393217:NJL393329 NTF393217:NTH393329 ODB393217:ODD393329 OMX393217:OMZ393329 OWT393217:OWV393329 PGP393217:PGR393329 PQL393217:PQN393329 QAH393217:QAJ393329 QKD393217:QKF393329 QTZ393217:QUB393329 RDV393217:RDX393329 RNR393217:RNT393329 RXN393217:RXP393329 SHJ393217:SHL393329 SRF393217:SRH393329 TBB393217:TBD393329 TKX393217:TKZ393329 TUT393217:TUV393329 UEP393217:UER393329 UOL393217:UON393329 UYH393217:UYJ393329 VID393217:VIF393329 VRZ393217:VSB393329 WBV393217:WBX393329 WLR393217:WLT393329 WVN393217:WVP393329 F458753:H458865 JB458753:JD458865 SX458753:SZ458865 ACT458753:ACV458865 AMP458753:AMR458865 AWL458753:AWN458865 BGH458753:BGJ458865 BQD458753:BQF458865 BZZ458753:CAB458865 CJV458753:CJX458865 CTR458753:CTT458865 DDN458753:DDP458865 DNJ458753:DNL458865 DXF458753:DXH458865 EHB458753:EHD458865 EQX458753:EQZ458865 FAT458753:FAV458865 FKP458753:FKR458865 FUL458753:FUN458865 GEH458753:GEJ458865 GOD458753:GOF458865 GXZ458753:GYB458865 HHV458753:HHX458865 HRR458753:HRT458865 IBN458753:IBP458865 ILJ458753:ILL458865 IVF458753:IVH458865 JFB458753:JFD458865 JOX458753:JOZ458865 JYT458753:JYV458865 KIP458753:KIR458865 KSL458753:KSN458865 LCH458753:LCJ458865 LMD458753:LMF458865 LVZ458753:LWB458865 MFV458753:MFX458865 MPR458753:MPT458865 MZN458753:MZP458865 NJJ458753:NJL458865 NTF458753:NTH458865 ODB458753:ODD458865 OMX458753:OMZ458865 OWT458753:OWV458865 PGP458753:PGR458865 PQL458753:PQN458865 QAH458753:QAJ458865 QKD458753:QKF458865 QTZ458753:QUB458865 RDV458753:RDX458865 RNR458753:RNT458865 RXN458753:RXP458865 SHJ458753:SHL458865 SRF458753:SRH458865 TBB458753:TBD458865 TKX458753:TKZ458865 TUT458753:TUV458865 UEP458753:UER458865 UOL458753:UON458865 UYH458753:UYJ458865 VID458753:VIF458865 VRZ458753:VSB458865 WBV458753:WBX458865 WLR458753:WLT458865 WVN458753:WVP458865 F524289:H524401 JB524289:JD524401 SX524289:SZ524401 ACT524289:ACV524401 AMP524289:AMR524401 AWL524289:AWN524401 BGH524289:BGJ524401 BQD524289:BQF524401 BZZ524289:CAB524401 CJV524289:CJX524401 CTR524289:CTT524401 DDN524289:DDP524401 DNJ524289:DNL524401 DXF524289:DXH524401 EHB524289:EHD524401 EQX524289:EQZ524401 FAT524289:FAV524401 FKP524289:FKR524401 FUL524289:FUN524401 GEH524289:GEJ524401 GOD524289:GOF524401 GXZ524289:GYB524401 HHV524289:HHX524401 HRR524289:HRT524401 IBN524289:IBP524401 ILJ524289:ILL524401 IVF524289:IVH524401 JFB524289:JFD524401 JOX524289:JOZ524401 JYT524289:JYV524401 KIP524289:KIR524401 KSL524289:KSN524401 LCH524289:LCJ524401 LMD524289:LMF524401 LVZ524289:LWB524401 MFV524289:MFX524401 MPR524289:MPT524401 MZN524289:MZP524401 NJJ524289:NJL524401 NTF524289:NTH524401 ODB524289:ODD524401 OMX524289:OMZ524401 OWT524289:OWV524401 PGP524289:PGR524401 PQL524289:PQN524401 QAH524289:QAJ524401 QKD524289:QKF524401 QTZ524289:QUB524401 RDV524289:RDX524401 RNR524289:RNT524401 RXN524289:RXP524401 SHJ524289:SHL524401 SRF524289:SRH524401 TBB524289:TBD524401 TKX524289:TKZ524401 TUT524289:TUV524401 UEP524289:UER524401 UOL524289:UON524401 UYH524289:UYJ524401 VID524289:VIF524401 VRZ524289:VSB524401 WBV524289:WBX524401 WLR524289:WLT524401 WVN524289:WVP524401 F589825:H589937 JB589825:JD589937 SX589825:SZ589937 ACT589825:ACV589937 AMP589825:AMR589937 AWL589825:AWN589937 BGH589825:BGJ589937 BQD589825:BQF589937 BZZ589825:CAB589937 CJV589825:CJX589937 CTR589825:CTT589937 DDN589825:DDP589937 DNJ589825:DNL589937 DXF589825:DXH589937 EHB589825:EHD589937 EQX589825:EQZ589937 FAT589825:FAV589937 FKP589825:FKR589937 FUL589825:FUN589937 GEH589825:GEJ589937 GOD589825:GOF589937 GXZ589825:GYB589937 HHV589825:HHX589937 HRR589825:HRT589937 IBN589825:IBP589937 ILJ589825:ILL589937 IVF589825:IVH589937 JFB589825:JFD589937 JOX589825:JOZ589937 JYT589825:JYV589937 KIP589825:KIR589937 KSL589825:KSN589937 LCH589825:LCJ589937 LMD589825:LMF589937 LVZ589825:LWB589937 MFV589825:MFX589937 MPR589825:MPT589937 MZN589825:MZP589937 NJJ589825:NJL589937 NTF589825:NTH589937 ODB589825:ODD589937 OMX589825:OMZ589937 OWT589825:OWV589937 PGP589825:PGR589937 PQL589825:PQN589937 QAH589825:QAJ589937 QKD589825:QKF589937 QTZ589825:QUB589937 RDV589825:RDX589937 RNR589825:RNT589937 RXN589825:RXP589937 SHJ589825:SHL589937 SRF589825:SRH589937 TBB589825:TBD589937 TKX589825:TKZ589937 TUT589825:TUV589937 UEP589825:UER589937 UOL589825:UON589937 UYH589825:UYJ589937 VID589825:VIF589937 VRZ589825:VSB589937 WBV589825:WBX589937 WLR589825:WLT589937 WVN589825:WVP589937 F655361:H655473 JB655361:JD655473 SX655361:SZ655473 ACT655361:ACV655473 AMP655361:AMR655473 AWL655361:AWN655473 BGH655361:BGJ655473 BQD655361:BQF655473 BZZ655361:CAB655473 CJV655361:CJX655473 CTR655361:CTT655473 DDN655361:DDP655473 DNJ655361:DNL655473 DXF655361:DXH655473 EHB655361:EHD655473 EQX655361:EQZ655473 FAT655361:FAV655473 FKP655361:FKR655473 FUL655361:FUN655473 GEH655361:GEJ655473 GOD655361:GOF655473 GXZ655361:GYB655473 HHV655361:HHX655473 HRR655361:HRT655473 IBN655361:IBP655473 ILJ655361:ILL655473 IVF655361:IVH655473 JFB655361:JFD655473 JOX655361:JOZ655473 JYT655361:JYV655473 KIP655361:KIR655473 KSL655361:KSN655473 LCH655361:LCJ655473 LMD655361:LMF655473 LVZ655361:LWB655473 MFV655361:MFX655473 MPR655361:MPT655473 MZN655361:MZP655473 NJJ655361:NJL655473 NTF655361:NTH655473 ODB655361:ODD655473 OMX655361:OMZ655473 OWT655361:OWV655473 PGP655361:PGR655473 PQL655361:PQN655473 QAH655361:QAJ655473 QKD655361:QKF655473 QTZ655361:QUB655473 RDV655361:RDX655473 RNR655361:RNT655473 RXN655361:RXP655473 SHJ655361:SHL655473 SRF655361:SRH655473 TBB655361:TBD655473 TKX655361:TKZ655473 TUT655361:TUV655473 UEP655361:UER655473 UOL655361:UON655473 UYH655361:UYJ655473 VID655361:VIF655473 VRZ655361:VSB655473 WBV655361:WBX655473 WLR655361:WLT655473 WVN655361:WVP655473 F720897:H721009 JB720897:JD721009 SX720897:SZ721009 ACT720897:ACV721009 AMP720897:AMR721009 AWL720897:AWN721009 BGH720897:BGJ721009 BQD720897:BQF721009 BZZ720897:CAB721009 CJV720897:CJX721009 CTR720897:CTT721009 DDN720897:DDP721009 DNJ720897:DNL721009 DXF720897:DXH721009 EHB720897:EHD721009 EQX720897:EQZ721009 FAT720897:FAV721009 FKP720897:FKR721009 FUL720897:FUN721009 GEH720897:GEJ721009 GOD720897:GOF721009 GXZ720897:GYB721009 HHV720897:HHX721009 HRR720897:HRT721009 IBN720897:IBP721009 ILJ720897:ILL721009 IVF720897:IVH721009 JFB720897:JFD721009 JOX720897:JOZ721009 JYT720897:JYV721009 KIP720897:KIR721009 KSL720897:KSN721009 LCH720897:LCJ721009 LMD720897:LMF721009 LVZ720897:LWB721009 MFV720897:MFX721009 MPR720897:MPT721009 MZN720897:MZP721009 NJJ720897:NJL721009 NTF720897:NTH721009 ODB720897:ODD721009 OMX720897:OMZ721009 OWT720897:OWV721009 PGP720897:PGR721009 PQL720897:PQN721009 QAH720897:QAJ721009 QKD720897:QKF721009 QTZ720897:QUB721009 RDV720897:RDX721009 RNR720897:RNT721009 RXN720897:RXP721009 SHJ720897:SHL721009 SRF720897:SRH721009 TBB720897:TBD721009 TKX720897:TKZ721009 TUT720897:TUV721009 UEP720897:UER721009 UOL720897:UON721009 UYH720897:UYJ721009 VID720897:VIF721009 VRZ720897:VSB721009 WBV720897:WBX721009 WLR720897:WLT721009 WVN720897:WVP721009 F786433:H786545 JB786433:JD786545 SX786433:SZ786545 ACT786433:ACV786545 AMP786433:AMR786545 AWL786433:AWN786545 BGH786433:BGJ786545 BQD786433:BQF786545 BZZ786433:CAB786545 CJV786433:CJX786545 CTR786433:CTT786545 DDN786433:DDP786545 DNJ786433:DNL786545 DXF786433:DXH786545 EHB786433:EHD786545 EQX786433:EQZ786545 FAT786433:FAV786545 FKP786433:FKR786545 FUL786433:FUN786545 GEH786433:GEJ786545 GOD786433:GOF786545 GXZ786433:GYB786545 HHV786433:HHX786545 HRR786433:HRT786545 IBN786433:IBP786545 ILJ786433:ILL786545 IVF786433:IVH786545 JFB786433:JFD786545 JOX786433:JOZ786545 JYT786433:JYV786545 KIP786433:KIR786545 KSL786433:KSN786545 LCH786433:LCJ786545 LMD786433:LMF786545 LVZ786433:LWB786545 MFV786433:MFX786545 MPR786433:MPT786545 MZN786433:MZP786545 NJJ786433:NJL786545 NTF786433:NTH786545 ODB786433:ODD786545 OMX786433:OMZ786545 OWT786433:OWV786545 PGP786433:PGR786545 PQL786433:PQN786545 QAH786433:QAJ786545 QKD786433:QKF786545 QTZ786433:QUB786545 RDV786433:RDX786545 RNR786433:RNT786545 RXN786433:RXP786545 SHJ786433:SHL786545 SRF786433:SRH786545 TBB786433:TBD786545 TKX786433:TKZ786545 TUT786433:TUV786545 UEP786433:UER786545 UOL786433:UON786545 UYH786433:UYJ786545 VID786433:VIF786545 VRZ786433:VSB786545 WBV786433:WBX786545 WLR786433:WLT786545 WVN786433:WVP786545 F851969:H852081 JB851969:JD852081 SX851969:SZ852081 ACT851969:ACV852081 AMP851969:AMR852081 AWL851969:AWN852081 BGH851969:BGJ852081 BQD851969:BQF852081 BZZ851969:CAB852081 CJV851969:CJX852081 CTR851969:CTT852081 DDN851969:DDP852081 DNJ851969:DNL852081 DXF851969:DXH852081 EHB851969:EHD852081 EQX851969:EQZ852081 FAT851969:FAV852081 FKP851969:FKR852081 FUL851969:FUN852081 GEH851969:GEJ852081 GOD851969:GOF852081 GXZ851969:GYB852081 HHV851969:HHX852081 HRR851969:HRT852081 IBN851969:IBP852081 ILJ851969:ILL852081 IVF851969:IVH852081 JFB851969:JFD852081 JOX851969:JOZ852081 JYT851969:JYV852081 KIP851969:KIR852081 KSL851969:KSN852081 LCH851969:LCJ852081 LMD851969:LMF852081 LVZ851969:LWB852081 MFV851969:MFX852081 MPR851969:MPT852081 MZN851969:MZP852081 NJJ851969:NJL852081 NTF851969:NTH852081 ODB851969:ODD852081 OMX851969:OMZ852081 OWT851969:OWV852081 PGP851969:PGR852081 PQL851969:PQN852081 QAH851969:QAJ852081 QKD851969:QKF852081 QTZ851969:QUB852081 RDV851969:RDX852081 RNR851969:RNT852081 RXN851969:RXP852081 SHJ851969:SHL852081 SRF851969:SRH852081 TBB851969:TBD852081 TKX851969:TKZ852081 TUT851969:TUV852081 UEP851969:UER852081 UOL851969:UON852081 UYH851969:UYJ852081 VID851969:VIF852081 VRZ851969:VSB852081 WBV851969:WBX852081 WLR851969:WLT852081 WVN851969:WVP852081 F917505:H917617 JB917505:JD917617 SX917505:SZ917617 ACT917505:ACV917617 AMP917505:AMR917617 AWL917505:AWN917617 BGH917505:BGJ917617 BQD917505:BQF917617 BZZ917505:CAB917617 CJV917505:CJX917617 CTR917505:CTT917617 DDN917505:DDP917617 DNJ917505:DNL917617 DXF917505:DXH917617 EHB917505:EHD917617 EQX917505:EQZ917617 FAT917505:FAV917617 FKP917505:FKR917617 FUL917505:FUN917617 GEH917505:GEJ917617 GOD917505:GOF917617 GXZ917505:GYB917617 HHV917505:HHX917617 HRR917505:HRT917617 IBN917505:IBP917617 ILJ917505:ILL917617 IVF917505:IVH917617 JFB917505:JFD917617 JOX917505:JOZ917617 JYT917505:JYV917617 KIP917505:KIR917617 KSL917505:KSN917617 LCH917505:LCJ917617 LMD917505:LMF917617 LVZ917505:LWB917617 MFV917505:MFX917617 MPR917505:MPT917617 MZN917505:MZP917617 NJJ917505:NJL917617 NTF917505:NTH917617 ODB917505:ODD917617 OMX917505:OMZ917617 OWT917505:OWV917617 PGP917505:PGR917617 PQL917505:PQN917617 QAH917505:QAJ917617 QKD917505:QKF917617 QTZ917505:QUB917617 RDV917505:RDX917617 RNR917505:RNT917617 RXN917505:RXP917617 SHJ917505:SHL917617 SRF917505:SRH917617 TBB917505:TBD917617 TKX917505:TKZ917617 TUT917505:TUV917617 UEP917505:UER917617 UOL917505:UON917617 UYH917505:UYJ917617 VID917505:VIF917617 VRZ917505:VSB917617 WBV917505:WBX917617 WLR917505:WLT917617 WVN917505:WVP917617 F983041:H983153 JB983041:JD983153 SX983041:SZ983153 ACT983041:ACV983153 AMP983041:AMR983153 AWL983041:AWN983153 BGH983041:BGJ983153 BQD983041:BQF983153 BZZ983041:CAB983153 CJV983041:CJX983153 CTR983041:CTT983153 DDN983041:DDP983153 DNJ983041:DNL983153 DXF983041:DXH983153 EHB983041:EHD983153 EQX983041:EQZ983153 FAT983041:FAV983153 FKP983041:FKR983153 FUL983041:FUN983153 GEH983041:GEJ983153 GOD983041:GOF983153 GXZ983041:GYB983153 HHV983041:HHX983153 HRR983041:HRT983153 IBN983041:IBP983153 ILJ983041:ILL983153 IVF983041:IVH983153 JFB983041:JFD983153 JOX983041:JOZ983153 JYT983041:JYV983153 KIP983041:KIR983153 KSL983041:KSN983153 LCH983041:LCJ983153 LMD983041:LMF983153 LVZ983041:LWB983153 MFV983041:MFX983153 MPR983041:MPT983153 MZN983041:MZP983153 NJJ983041:NJL983153 NTF983041:NTH983153 ODB983041:ODD983153 OMX983041:OMZ983153 OWT983041:OWV983153 PGP983041:PGR983153 PQL983041:PQN983153 QAH983041:QAJ983153 QKD983041:QKF983153 QTZ983041:QUB983153 RDV983041:RDX983153 RNR983041:RNT983153 RXN983041:RXP983153 SHJ983041:SHL983153 SRF983041:SRH983153 TBB983041:TBD983153 TKX983041:TKZ983153 TUT983041:TUV983153 UEP983041:UER983153 UOL983041:UON983153 UYH983041:UYJ983153 VID983041:VIF983153 VRZ983041:VSB983153 WBV983041:WBX983153 WLR983041:WLT983153 WVN983041:WVP983153 VIG983161:VIH983177 IZ1:JA70 SV1:SW70 ACR1:ACS70 AMN1:AMO70 AWJ1:AWK70 BGF1:BGG70 BQB1:BQC70 BZX1:BZY70 CJT1:CJU70 CTP1:CTQ70 DDL1:DDM70 DNH1:DNI70 DXD1:DXE70 EGZ1:EHA70 EQV1:EQW70 FAR1:FAS70 FKN1:FKO70 FUJ1:FUK70 GEF1:GEG70 GOB1:GOC70 GXX1:GXY70 HHT1:HHU70 HRP1:HRQ70 IBL1:IBM70 ILH1:ILI70 IVD1:IVE70 JEZ1:JFA70 JOV1:JOW70 JYR1:JYS70 KIN1:KIO70 KSJ1:KSK70 LCF1:LCG70 LMB1:LMC70 LVX1:LVY70 MFT1:MFU70 MPP1:MPQ70 MZL1:MZM70 NJH1:NJI70 NTD1:NTE70 OCZ1:ODA70 OMV1:OMW70 OWR1:OWS70 PGN1:PGO70 PQJ1:PQK70 QAF1:QAG70 QKB1:QKC70 QTX1:QTY70 RDT1:RDU70 RNP1:RNQ70 RXL1:RXM70 SHH1:SHI70 SRD1:SRE70 TAZ1:TBA70 TKV1:TKW70 TUR1:TUS70 UEN1:UEO70 UOJ1:UOK70 UYF1:UYG70 VIB1:VIC70 VRX1:VRY70 WBT1:WBU70 WLP1:WLQ70 WVL1:WVM70 D65537:E65606 IZ65537:JA65606 SV65537:SW65606 ACR65537:ACS65606 AMN65537:AMO65606 AWJ65537:AWK65606 BGF65537:BGG65606 BQB65537:BQC65606 BZX65537:BZY65606 CJT65537:CJU65606 CTP65537:CTQ65606 DDL65537:DDM65606 DNH65537:DNI65606 DXD65537:DXE65606 EGZ65537:EHA65606 EQV65537:EQW65606 FAR65537:FAS65606 FKN65537:FKO65606 FUJ65537:FUK65606 GEF65537:GEG65606 GOB65537:GOC65606 GXX65537:GXY65606 HHT65537:HHU65606 HRP65537:HRQ65606 IBL65537:IBM65606 ILH65537:ILI65606 IVD65537:IVE65606 JEZ65537:JFA65606 JOV65537:JOW65606 JYR65537:JYS65606 KIN65537:KIO65606 KSJ65537:KSK65606 LCF65537:LCG65606 LMB65537:LMC65606 LVX65537:LVY65606 MFT65537:MFU65606 MPP65537:MPQ65606 MZL65537:MZM65606 NJH65537:NJI65606 NTD65537:NTE65606 OCZ65537:ODA65606 OMV65537:OMW65606 OWR65537:OWS65606 PGN65537:PGO65606 PQJ65537:PQK65606 QAF65537:QAG65606 QKB65537:QKC65606 QTX65537:QTY65606 RDT65537:RDU65606 RNP65537:RNQ65606 RXL65537:RXM65606 SHH65537:SHI65606 SRD65537:SRE65606 TAZ65537:TBA65606 TKV65537:TKW65606 TUR65537:TUS65606 UEN65537:UEO65606 UOJ65537:UOK65606 UYF65537:UYG65606 VIB65537:VIC65606 VRX65537:VRY65606 WBT65537:WBU65606 WLP65537:WLQ65606 WVL65537:WVM65606 D131073:E131142 IZ131073:JA131142 SV131073:SW131142 ACR131073:ACS131142 AMN131073:AMO131142 AWJ131073:AWK131142 BGF131073:BGG131142 BQB131073:BQC131142 BZX131073:BZY131142 CJT131073:CJU131142 CTP131073:CTQ131142 DDL131073:DDM131142 DNH131073:DNI131142 DXD131073:DXE131142 EGZ131073:EHA131142 EQV131073:EQW131142 FAR131073:FAS131142 FKN131073:FKO131142 FUJ131073:FUK131142 GEF131073:GEG131142 GOB131073:GOC131142 GXX131073:GXY131142 HHT131073:HHU131142 HRP131073:HRQ131142 IBL131073:IBM131142 ILH131073:ILI131142 IVD131073:IVE131142 JEZ131073:JFA131142 JOV131073:JOW131142 JYR131073:JYS131142 KIN131073:KIO131142 KSJ131073:KSK131142 LCF131073:LCG131142 LMB131073:LMC131142 LVX131073:LVY131142 MFT131073:MFU131142 MPP131073:MPQ131142 MZL131073:MZM131142 NJH131073:NJI131142 NTD131073:NTE131142 OCZ131073:ODA131142 OMV131073:OMW131142 OWR131073:OWS131142 PGN131073:PGO131142 PQJ131073:PQK131142 QAF131073:QAG131142 QKB131073:QKC131142 QTX131073:QTY131142 RDT131073:RDU131142 RNP131073:RNQ131142 RXL131073:RXM131142 SHH131073:SHI131142 SRD131073:SRE131142 TAZ131073:TBA131142 TKV131073:TKW131142 TUR131073:TUS131142 UEN131073:UEO131142 UOJ131073:UOK131142 UYF131073:UYG131142 VIB131073:VIC131142 VRX131073:VRY131142 WBT131073:WBU131142 WLP131073:WLQ131142 WVL131073:WVM131142 D196609:E196678 IZ196609:JA196678 SV196609:SW196678 ACR196609:ACS196678 AMN196609:AMO196678 AWJ196609:AWK196678 BGF196609:BGG196678 BQB196609:BQC196678 BZX196609:BZY196678 CJT196609:CJU196678 CTP196609:CTQ196678 DDL196609:DDM196678 DNH196609:DNI196678 DXD196609:DXE196678 EGZ196609:EHA196678 EQV196609:EQW196678 FAR196609:FAS196678 FKN196609:FKO196678 FUJ196609:FUK196678 GEF196609:GEG196678 GOB196609:GOC196678 GXX196609:GXY196678 HHT196609:HHU196678 HRP196609:HRQ196678 IBL196609:IBM196678 ILH196609:ILI196678 IVD196609:IVE196678 JEZ196609:JFA196678 JOV196609:JOW196678 JYR196609:JYS196678 KIN196609:KIO196678 KSJ196609:KSK196678 LCF196609:LCG196678 LMB196609:LMC196678 LVX196609:LVY196678 MFT196609:MFU196678 MPP196609:MPQ196678 MZL196609:MZM196678 NJH196609:NJI196678 NTD196609:NTE196678 OCZ196609:ODA196678 OMV196609:OMW196678 OWR196609:OWS196678 PGN196609:PGO196678 PQJ196609:PQK196678 QAF196609:QAG196678 QKB196609:QKC196678 QTX196609:QTY196678 RDT196609:RDU196678 RNP196609:RNQ196678 RXL196609:RXM196678 SHH196609:SHI196678 SRD196609:SRE196678 TAZ196609:TBA196678 TKV196609:TKW196678 TUR196609:TUS196678 UEN196609:UEO196678 UOJ196609:UOK196678 UYF196609:UYG196678 VIB196609:VIC196678 VRX196609:VRY196678 WBT196609:WBU196678 WLP196609:WLQ196678 WVL196609:WVM196678 D262145:E262214 IZ262145:JA262214 SV262145:SW262214 ACR262145:ACS262214 AMN262145:AMO262214 AWJ262145:AWK262214 BGF262145:BGG262214 BQB262145:BQC262214 BZX262145:BZY262214 CJT262145:CJU262214 CTP262145:CTQ262214 DDL262145:DDM262214 DNH262145:DNI262214 DXD262145:DXE262214 EGZ262145:EHA262214 EQV262145:EQW262214 FAR262145:FAS262214 FKN262145:FKO262214 FUJ262145:FUK262214 GEF262145:GEG262214 GOB262145:GOC262214 GXX262145:GXY262214 HHT262145:HHU262214 HRP262145:HRQ262214 IBL262145:IBM262214 ILH262145:ILI262214 IVD262145:IVE262214 JEZ262145:JFA262214 JOV262145:JOW262214 JYR262145:JYS262214 KIN262145:KIO262214 KSJ262145:KSK262214 LCF262145:LCG262214 LMB262145:LMC262214 LVX262145:LVY262214 MFT262145:MFU262214 MPP262145:MPQ262214 MZL262145:MZM262214 NJH262145:NJI262214 NTD262145:NTE262214 OCZ262145:ODA262214 OMV262145:OMW262214 OWR262145:OWS262214 PGN262145:PGO262214 PQJ262145:PQK262214 QAF262145:QAG262214 QKB262145:QKC262214 QTX262145:QTY262214 RDT262145:RDU262214 RNP262145:RNQ262214 RXL262145:RXM262214 SHH262145:SHI262214 SRD262145:SRE262214 TAZ262145:TBA262214 TKV262145:TKW262214 TUR262145:TUS262214 UEN262145:UEO262214 UOJ262145:UOK262214 UYF262145:UYG262214 VIB262145:VIC262214 VRX262145:VRY262214 WBT262145:WBU262214 WLP262145:WLQ262214 WVL262145:WVM262214 D327681:E327750 IZ327681:JA327750 SV327681:SW327750 ACR327681:ACS327750 AMN327681:AMO327750 AWJ327681:AWK327750 BGF327681:BGG327750 BQB327681:BQC327750 BZX327681:BZY327750 CJT327681:CJU327750 CTP327681:CTQ327750 DDL327681:DDM327750 DNH327681:DNI327750 DXD327681:DXE327750 EGZ327681:EHA327750 EQV327681:EQW327750 FAR327681:FAS327750 FKN327681:FKO327750 FUJ327681:FUK327750 GEF327681:GEG327750 GOB327681:GOC327750 GXX327681:GXY327750 HHT327681:HHU327750 HRP327681:HRQ327750 IBL327681:IBM327750 ILH327681:ILI327750 IVD327681:IVE327750 JEZ327681:JFA327750 JOV327681:JOW327750 JYR327681:JYS327750 KIN327681:KIO327750 KSJ327681:KSK327750 LCF327681:LCG327750 LMB327681:LMC327750 LVX327681:LVY327750 MFT327681:MFU327750 MPP327681:MPQ327750 MZL327681:MZM327750 NJH327681:NJI327750 NTD327681:NTE327750 OCZ327681:ODA327750 OMV327681:OMW327750 OWR327681:OWS327750 PGN327681:PGO327750 PQJ327681:PQK327750 QAF327681:QAG327750 QKB327681:QKC327750 QTX327681:QTY327750 RDT327681:RDU327750 RNP327681:RNQ327750 RXL327681:RXM327750 SHH327681:SHI327750 SRD327681:SRE327750 TAZ327681:TBA327750 TKV327681:TKW327750 TUR327681:TUS327750 UEN327681:UEO327750 UOJ327681:UOK327750 UYF327681:UYG327750 VIB327681:VIC327750 VRX327681:VRY327750 WBT327681:WBU327750 WLP327681:WLQ327750 WVL327681:WVM327750 D393217:E393286 IZ393217:JA393286 SV393217:SW393286 ACR393217:ACS393286 AMN393217:AMO393286 AWJ393217:AWK393286 BGF393217:BGG393286 BQB393217:BQC393286 BZX393217:BZY393286 CJT393217:CJU393286 CTP393217:CTQ393286 DDL393217:DDM393286 DNH393217:DNI393286 DXD393217:DXE393286 EGZ393217:EHA393286 EQV393217:EQW393286 FAR393217:FAS393286 FKN393217:FKO393286 FUJ393217:FUK393286 GEF393217:GEG393286 GOB393217:GOC393286 GXX393217:GXY393286 HHT393217:HHU393286 HRP393217:HRQ393286 IBL393217:IBM393286 ILH393217:ILI393286 IVD393217:IVE393286 JEZ393217:JFA393286 JOV393217:JOW393286 JYR393217:JYS393286 KIN393217:KIO393286 KSJ393217:KSK393286 LCF393217:LCG393286 LMB393217:LMC393286 LVX393217:LVY393286 MFT393217:MFU393286 MPP393217:MPQ393286 MZL393217:MZM393286 NJH393217:NJI393286 NTD393217:NTE393286 OCZ393217:ODA393286 OMV393217:OMW393286 OWR393217:OWS393286 PGN393217:PGO393286 PQJ393217:PQK393286 QAF393217:QAG393286 QKB393217:QKC393286 QTX393217:QTY393286 RDT393217:RDU393286 RNP393217:RNQ393286 RXL393217:RXM393286 SHH393217:SHI393286 SRD393217:SRE393286 TAZ393217:TBA393286 TKV393217:TKW393286 TUR393217:TUS393286 UEN393217:UEO393286 UOJ393217:UOK393286 UYF393217:UYG393286 VIB393217:VIC393286 VRX393217:VRY393286 WBT393217:WBU393286 WLP393217:WLQ393286 WVL393217:WVM393286 D458753:E458822 IZ458753:JA458822 SV458753:SW458822 ACR458753:ACS458822 AMN458753:AMO458822 AWJ458753:AWK458822 BGF458753:BGG458822 BQB458753:BQC458822 BZX458753:BZY458822 CJT458753:CJU458822 CTP458753:CTQ458822 DDL458753:DDM458822 DNH458753:DNI458822 DXD458753:DXE458822 EGZ458753:EHA458822 EQV458753:EQW458822 FAR458753:FAS458822 FKN458753:FKO458822 FUJ458753:FUK458822 GEF458753:GEG458822 GOB458753:GOC458822 GXX458753:GXY458822 HHT458753:HHU458822 HRP458753:HRQ458822 IBL458753:IBM458822 ILH458753:ILI458822 IVD458753:IVE458822 JEZ458753:JFA458822 JOV458753:JOW458822 JYR458753:JYS458822 KIN458753:KIO458822 KSJ458753:KSK458822 LCF458753:LCG458822 LMB458753:LMC458822 LVX458753:LVY458822 MFT458753:MFU458822 MPP458753:MPQ458822 MZL458753:MZM458822 NJH458753:NJI458822 NTD458753:NTE458822 OCZ458753:ODA458822 OMV458753:OMW458822 OWR458753:OWS458822 PGN458753:PGO458822 PQJ458753:PQK458822 QAF458753:QAG458822 QKB458753:QKC458822 QTX458753:QTY458822 RDT458753:RDU458822 RNP458753:RNQ458822 RXL458753:RXM458822 SHH458753:SHI458822 SRD458753:SRE458822 TAZ458753:TBA458822 TKV458753:TKW458822 TUR458753:TUS458822 UEN458753:UEO458822 UOJ458753:UOK458822 UYF458753:UYG458822 VIB458753:VIC458822 VRX458753:VRY458822 WBT458753:WBU458822 WLP458753:WLQ458822 WVL458753:WVM458822 D524289:E524358 IZ524289:JA524358 SV524289:SW524358 ACR524289:ACS524358 AMN524289:AMO524358 AWJ524289:AWK524358 BGF524289:BGG524358 BQB524289:BQC524358 BZX524289:BZY524358 CJT524289:CJU524358 CTP524289:CTQ524358 DDL524289:DDM524358 DNH524289:DNI524358 DXD524289:DXE524358 EGZ524289:EHA524358 EQV524289:EQW524358 FAR524289:FAS524358 FKN524289:FKO524358 FUJ524289:FUK524358 GEF524289:GEG524358 GOB524289:GOC524358 GXX524289:GXY524358 HHT524289:HHU524358 HRP524289:HRQ524358 IBL524289:IBM524358 ILH524289:ILI524358 IVD524289:IVE524358 JEZ524289:JFA524358 JOV524289:JOW524358 JYR524289:JYS524358 KIN524289:KIO524358 KSJ524289:KSK524358 LCF524289:LCG524358 LMB524289:LMC524358 LVX524289:LVY524358 MFT524289:MFU524358 MPP524289:MPQ524358 MZL524289:MZM524358 NJH524289:NJI524358 NTD524289:NTE524358 OCZ524289:ODA524358 OMV524289:OMW524358 OWR524289:OWS524358 PGN524289:PGO524358 PQJ524289:PQK524358 QAF524289:QAG524358 QKB524289:QKC524358 QTX524289:QTY524358 RDT524289:RDU524358 RNP524289:RNQ524358 RXL524289:RXM524358 SHH524289:SHI524358 SRD524289:SRE524358 TAZ524289:TBA524358 TKV524289:TKW524358 TUR524289:TUS524358 UEN524289:UEO524358 UOJ524289:UOK524358 UYF524289:UYG524358 VIB524289:VIC524358 VRX524289:VRY524358 WBT524289:WBU524358 WLP524289:WLQ524358 WVL524289:WVM524358 D589825:E589894 IZ589825:JA589894 SV589825:SW589894 ACR589825:ACS589894 AMN589825:AMO589894 AWJ589825:AWK589894 BGF589825:BGG589894 BQB589825:BQC589894 BZX589825:BZY589894 CJT589825:CJU589894 CTP589825:CTQ589894 DDL589825:DDM589894 DNH589825:DNI589894 DXD589825:DXE589894 EGZ589825:EHA589894 EQV589825:EQW589894 FAR589825:FAS589894 FKN589825:FKO589894 FUJ589825:FUK589894 GEF589825:GEG589894 GOB589825:GOC589894 GXX589825:GXY589894 HHT589825:HHU589894 HRP589825:HRQ589894 IBL589825:IBM589894 ILH589825:ILI589894 IVD589825:IVE589894 JEZ589825:JFA589894 JOV589825:JOW589894 JYR589825:JYS589894 KIN589825:KIO589894 KSJ589825:KSK589894 LCF589825:LCG589894 LMB589825:LMC589894 LVX589825:LVY589894 MFT589825:MFU589894 MPP589825:MPQ589894 MZL589825:MZM589894 NJH589825:NJI589894 NTD589825:NTE589894 OCZ589825:ODA589894 OMV589825:OMW589894 OWR589825:OWS589894 PGN589825:PGO589894 PQJ589825:PQK589894 QAF589825:QAG589894 QKB589825:QKC589894 QTX589825:QTY589894 RDT589825:RDU589894 RNP589825:RNQ589894 RXL589825:RXM589894 SHH589825:SHI589894 SRD589825:SRE589894 TAZ589825:TBA589894 TKV589825:TKW589894 TUR589825:TUS589894 UEN589825:UEO589894 UOJ589825:UOK589894 UYF589825:UYG589894 VIB589825:VIC589894 VRX589825:VRY589894 WBT589825:WBU589894 WLP589825:WLQ589894 WVL589825:WVM589894 D655361:E655430 IZ655361:JA655430 SV655361:SW655430 ACR655361:ACS655430 AMN655361:AMO655430 AWJ655361:AWK655430 BGF655361:BGG655430 BQB655361:BQC655430 BZX655361:BZY655430 CJT655361:CJU655430 CTP655361:CTQ655430 DDL655361:DDM655430 DNH655361:DNI655430 DXD655361:DXE655430 EGZ655361:EHA655430 EQV655361:EQW655430 FAR655361:FAS655430 FKN655361:FKO655430 FUJ655361:FUK655430 GEF655361:GEG655430 GOB655361:GOC655430 GXX655361:GXY655430 HHT655361:HHU655430 HRP655361:HRQ655430 IBL655361:IBM655430 ILH655361:ILI655430 IVD655361:IVE655430 JEZ655361:JFA655430 JOV655361:JOW655430 JYR655361:JYS655430 KIN655361:KIO655430 KSJ655361:KSK655430 LCF655361:LCG655430 LMB655361:LMC655430 LVX655361:LVY655430 MFT655361:MFU655430 MPP655361:MPQ655430 MZL655361:MZM655430 NJH655361:NJI655430 NTD655361:NTE655430 OCZ655361:ODA655430 OMV655361:OMW655430 OWR655361:OWS655430 PGN655361:PGO655430 PQJ655361:PQK655430 QAF655361:QAG655430 QKB655361:QKC655430 QTX655361:QTY655430 RDT655361:RDU655430 RNP655361:RNQ655430 RXL655361:RXM655430 SHH655361:SHI655430 SRD655361:SRE655430 TAZ655361:TBA655430 TKV655361:TKW655430 TUR655361:TUS655430 UEN655361:UEO655430 UOJ655361:UOK655430 UYF655361:UYG655430 VIB655361:VIC655430 VRX655361:VRY655430 WBT655361:WBU655430 WLP655361:WLQ655430 WVL655361:WVM655430 D720897:E720966 IZ720897:JA720966 SV720897:SW720966 ACR720897:ACS720966 AMN720897:AMO720966 AWJ720897:AWK720966 BGF720897:BGG720966 BQB720897:BQC720966 BZX720897:BZY720966 CJT720897:CJU720966 CTP720897:CTQ720966 DDL720897:DDM720966 DNH720897:DNI720966 DXD720897:DXE720966 EGZ720897:EHA720966 EQV720897:EQW720966 FAR720897:FAS720966 FKN720897:FKO720966 FUJ720897:FUK720966 GEF720897:GEG720966 GOB720897:GOC720966 GXX720897:GXY720966 HHT720897:HHU720966 HRP720897:HRQ720966 IBL720897:IBM720966 ILH720897:ILI720966 IVD720897:IVE720966 JEZ720897:JFA720966 JOV720897:JOW720966 JYR720897:JYS720966 KIN720897:KIO720966 KSJ720897:KSK720966 LCF720897:LCG720966 LMB720897:LMC720966 LVX720897:LVY720966 MFT720897:MFU720966 MPP720897:MPQ720966 MZL720897:MZM720966 NJH720897:NJI720966 NTD720897:NTE720966 OCZ720897:ODA720966 OMV720897:OMW720966 OWR720897:OWS720966 PGN720897:PGO720966 PQJ720897:PQK720966 QAF720897:QAG720966 QKB720897:QKC720966 QTX720897:QTY720966 RDT720897:RDU720966 RNP720897:RNQ720966 RXL720897:RXM720966 SHH720897:SHI720966 SRD720897:SRE720966 TAZ720897:TBA720966 TKV720897:TKW720966 TUR720897:TUS720966 UEN720897:UEO720966 UOJ720897:UOK720966 UYF720897:UYG720966 VIB720897:VIC720966 VRX720897:VRY720966 WBT720897:WBU720966 WLP720897:WLQ720966 WVL720897:WVM720966 D786433:E786502 IZ786433:JA786502 SV786433:SW786502 ACR786433:ACS786502 AMN786433:AMO786502 AWJ786433:AWK786502 BGF786433:BGG786502 BQB786433:BQC786502 BZX786433:BZY786502 CJT786433:CJU786502 CTP786433:CTQ786502 DDL786433:DDM786502 DNH786433:DNI786502 DXD786433:DXE786502 EGZ786433:EHA786502 EQV786433:EQW786502 FAR786433:FAS786502 FKN786433:FKO786502 FUJ786433:FUK786502 GEF786433:GEG786502 GOB786433:GOC786502 GXX786433:GXY786502 HHT786433:HHU786502 HRP786433:HRQ786502 IBL786433:IBM786502 ILH786433:ILI786502 IVD786433:IVE786502 JEZ786433:JFA786502 JOV786433:JOW786502 JYR786433:JYS786502 KIN786433:KIO786502 KSJ786433:KSK786502 LCF786433:LCG786502 LMB786433:LMC786502 LVX786433:LVY786502 MFT786433:MFU786502 MPP786433:MPQ786502 MZL786433:MZM786502 NJH786433:NJI786502 NTD786433:NTE786502 OCZ786433:ODA786502 OMV786433:OMW786502 OWR786433:OWS786502 PGN786433:PGO786502 PQJ786433:PQK786502 QAF786433:QAG786502 QKB786433:QKC786502 QTX786433:QTY786502 RDT786433:RDU786502 RNP786433:RNQ786502 RXL786433:RXM786502 SHH786433:SHI786502 SRD786433:SRE786502 TAZ786433:TBA786502 TKV786433:TKW786502 TUR786433:TUS786502 UEN786433:UEO786502 UOJ786433:UOK786502 UYF786433:UYG786502 VIB786433:VIC786502 VRX786433:VRY786502 WBT786433:WBU786502 WLP786433:WLQ786502 WVL786433:WVM786502 D851969:E852038 IZ851969:JA852038 SV851969:SW852038 ACR851969:ACS852038 AMN851969:AMO852038 AWJ851969:AWK852038 BGF851969:BGG852038 BQB851969:BQC852038 BZX851969:BZY852038 CJT851969:CJU852038 CTP851969:CTQ852038 DDL851969:DDM852038 DNH851969:DNI852038 DXD851969:DXE852038 EGZ851969:EHA852038 EQV851969:EQW852038 FAR851969:FAS852038 FKN851969:FKO852038 FUJ851969:FUK852038 GEF851969:GEG852038 GOB851969:GOC852038 GXX851969:GXY852038 HHT851969:HHU852038 HRP851969:HRQ852038 IBL851969:IBM852038 ILH851969:ILI852038 IVD851969:IVE852038 JEZ851969:JFA852038 JOV851969:JOW852038 JYR851969:JYS852038 KIN851969:KIO852038 KSJ851969:KSK852038 LCF851969:LCG852038 LMB851969:LMC852038 LVX851969:LVY852038 MFT851969:MFU852038 MPP851969:MPQ852038 MZL851969:MZM852038 NJH851969:NJI852038 NTD851969:NTE852038 OCZ851969:ODA852038 OMV851969:OMW852038 OWR851969:OWS852038 PGN851969:PGO852038 PQJ851969:PQK852038 QAF851969:QAG852038 QKB851969:QKC852038 QTX851969:QTY852038 RDT851969:RDU852038 RNP851969:RNQ852038 RXL851969:RXM852038 SHH851969:SHI852038 SRD851969:SRE852038 TAZ851969:TBA852038 TKV851969:TKW852038 TUR851969:TUS852038 UEN851969:UEO852038 UOJ851969:UOK852038 UYF851969:UYG852038 VIB851969:VIC852038 VRX851969:VRY852038 WBT851969:WBU852038 WLP851969:WLQ852038 WVL851969:WVM852038 D917505:E917574 IZ917505:JA917574 SV917505:SW917574 ACR917505:ACS917574 AMN917505:AMO917574 AWJ917505:AWK917574 BGF917505:BGG917574 BQB917505:BQC917574 BZX917505:BZY917574 CJT917505:CJU917574 CTP917505:CTQ917574 DDL917505:DDM917574 DNH917505:DNI917574 DXD917505:DXE917574 EGZ917505:EHA917574 EQV917505:EQW917574 FAR917505:FAS917574 FKN917505:FKO917574 FUJ917505:FUK917574 GEF917505:GEG917574 GOB917505:GOC917574 GXX917505:GXY917574 HHT917505:HHU917574 HRP917505:HRQ917574 IBL917505:IBM917574 ILH917505:ILI917574 IVD917505:IVE917574 JEZ917505:JFA917574 JOV917505:JOW917574 JYR917505:JYS917574 KIN917505:KIO917574 KSJ917505:KSK917574 LCF917505:LCG917574 LMB917505:LMC917574 LVX917505:LVY917574 MFT917505:MFU917574 MPP917505:MPQ917574 MZL917505:MZM917574 NJH917505:NJI917574 NTD917505:NTE917574 OCZ917505:ODA917574 OMV917505:OMW917574 OWR917505:OWS917574 PGN917505:PGO917574 PQJ917505:PQK917574 QAF917505:QAG917574 QKB917505:QKC917574 QTX917505:QTY917574 RDT917505:RDU917574 RNP917505:RNQ917574 RXL917505:RXM917574 SHH917505:SHI917574 SRD917505:SRE917574 TAZ917505:TBA917574 TKV917505:TKW917574 TUR917505:TUS917574 UEN917505:UEO917574 UOJ917505:UOK917574 UYF917505:UYG917574 VIB917505:VIC917574 VRX917505:VRY917574 WBT917505:WBU917574 WLP917505:WLQ917574 WVL917505:WVM917574 D983041:E983110 IZ983041:JA983110 SV983041:SW983110 ACR983041:ACS983110 AMN983041:AMO983110 AWJ983041:AWK983110 BGF983041:BGG983110 BQB983041:BQC983110 BZX983041:BZY983110 CJT983041:CJU983110 CTP983041:CTQ983110 DDL983041:DDM983110 DNH983041:DNI983110 DXD983041:DXE983110 EGZ983041:EHA983110 EQV983041:EQW983110 FAR983041:FAS983110 FKN983041:FKO983110 FUJ983041:FUK983110 GEF983041:GEG983110 GOB983041:GOC983110 GXX983041:GXY983110 HHT983041:HHU983110 HRP983041:HRQ983110 IBL983041:IBM983110 ILH983041:ILI983110 IVD983041:IVE983110 JEZ983041:JFA983110 JOV983041:JOW983110 JYR983041:JYS983110 KIN983041:KIO983110 KSJ983041:KSK983110 LCF983041:LCG983110 LMB983041:LMC983110 LVX983041:LVY983110 MFT983041:MFU983110 MPP983041:MPQ983110 MZL983041:MZM983110 NJH983041:NJI983110 NTD983041:NTE983110 OCZ983041:ODA983110 OMV983041:OMW983110 OWR983041:OWS983110 PGN983041:PGO983110 PQJ983041:PQK983110 QAF983041:QAG983110 QKB983041:QKC983110 QTX983041:QTY983110 RDT983041:RDU983110 RNP983041:RNQ983110 RXL983041:RXM983110 SHH983041:SHI983110 SRD983041:SRE983110 TAZ983041:TBA983110 TKV983041:TKW983110 TUR983041:TUS983110 UEN983041:UEO983110 UOJ983041:UOK983110 UYF983041:UYG983110 VIB983041:VIC983110 VRX983041:VRY983110 WBT983041:WBU983110 WLP983041:WLQ983110 WVL983041:WVM983110 VSC983161:VSD983177 IX72:JA85 ST72:SW85 ACP72:ACS85 AML72:AMO85 AWH72:AWK85 BGD72:BGG85 BPZ72:BQC85 BZV72:BZY85 CJR72:CJU85 CTN72:CTQ85 DDJ72:DDM85 DNF72:DNI85 DXB72:DXE85 EGX72:EHA85 EQT72:EQW85 FAP72:FAS85 FKL72:FKO85 FUH72:FUK85 GED72:GEG85 GNZ72:GOC85 GXV72:GXY85 HHR72:HHU85 HRN72:HRQ85 IBJ72:IBM85 ILF72:ILI85 IVB72:IVE85 JEX72:JFA85 JOT72:JOW85 JYP72:JYS85 KIL72:KIO85 KSH72:KSK85 LCD72:LCG85 LLZ72:LMC85 LVV72:LVY85 MFR72:MFU85 MPN72:MPQ85 MZJ72:MZM85 NJF72:NJI85 NTB72:NTE85 OCX72:ODA85 OMT72:OMW85 OWP72:OWS85 PGL72:PGO85 PQH72:PQK85 QAD72:QAG85 QJZ72:QKC85 QTV72:QTY85 RDR72:RDU85 RNN72:RNQ85 RXJ72:RXM85 SHF72:SHI85 SRB72:SRE85 TAX72:TBA85 TKT72:TKW85 TUP72:TUS85 UEL72:UEO85 UOH72:UOK85 UYD72:UYG85 VHZ72:VIC85 VRV72:VRY85 WBR72:WBU85 WLN72:WLQ85 WVJ72:WVM85 B65608:E65621 IX65608:JA65621 ST65608:SW65621 ACP65608:ACS65621 AML65608:AMO65621 AWH65608:AWK65621 BGD65608:BGG65621 BPZ65608:BQC65621 BZV65608:BZY65621 CJR65608:CJU65621 CTN65608:CTQ65621 DDJ65608:DDM65621 DNF65608:DNI65621 DXB65608:DXE65621 EGX65608:EHA65621 EQT65608:EQW65621 FAP65608:FAS65621 FKL65608:FKO65621 FUH65608:FUK65621 GED65608:GEG65621 GNZ65608:GOC65621 GXV65608:GXY65621 HHR65608:HHU65621 HRN65608:HRQ65621 IBJ65608:IBM65621 ILF65608:ILI65621 IVB65608:IVE65621 JEX65608:JFA65621 JOT65608:JOW65621 JYP65608:JYS65621 KIL65608:KIO65621 KSH65608:KSK65621 LCD65608:LCG65621 LLZ65608:LMC65621 LVV65608:LVY65621 MFR65608:MFU65621 MPN65608:MPQ65621 MZJ65608:MZM65621 NJF65608:NJI65621 NTB65608:NTE65621 OCX65608:ODA65621 OMT65608:OMW65621 OWP65608:OWS65621 PGL65608:PGO65621 PQH65608:PQK65621 QAD65608:QAG65621 QJZ65608:QKC65621 QTV65608:QTY65621 RDR65608:RDU65621 RNN65608:RNQ65621 RXJ65608:RXM65621 SHF65608:SHI65621 SRB65608:SRE65621 TAX65608:TBA65621 TKT65608:TKW65621 TUP65608:TUS65621 UEL65608:UEO65621 UOH65608:UOK65621 UYD65608:UYG65621 VHZ65608:VIC65621 VRV65608:VRY65621 WBR65608:WBU65621 WLN65608:WLQ65621 WVJ65608:WVM65621 B131144:E131157 IX131144:JA131157 ST131144:SW131157 ACP131144:ACS131157 AML131144:AMO131157 AWH131144:AWK131157 BGD131144:BGG131157 BPZ131144:BQC131157 BZV131144:BZY131157 CJR131144:CJU131157 CTN131144:CTQ131157 DDJ131144:DDM131157 DNF131144:DNI131157 DXB131144:DXE131157 EGX131144:EHA131157 EQT131144:EQW131157 FAP131144:FAS131157 FKL131144:FKO131157 FUH131144:FUK131157 GED131144:GEG131157 GNZ131144:GOC131157 GXV131144:GXY131157 HHR131144:HHU131157 HRN131144:HRQ131157 IBJ131144:IBM131157 ILF131144:ILI131157 IVB131144:IVE131157 JEX131144:JFA131157 JOT131144:JOW131157 JYP131144:JYS131157 KIL131144:KIO131157 KSH131144:KSK131157 LCD131144:LCG131157 LLZ131144:LMC131157 LVV131144:LVY131157 MFR131144:MFU131157 MPN131144:MPQ131157 MZJ131144:MZM131157 NJF131144:NJI131157 NTB131144:NTE131157 OCX131144:ODA131157 OMT131144:OMW131157 OWP131144:OWS131157 PGL131144:PGO131157 PQH131144:PQK131157 QAD131144:QAG131157 QJZ131144:QKC131157 QTV131144:QTY131157 RDR131144:RDU131157 RNN131144:RNQ131157 RXJ131144:RXM131157 SHF131144:SHI131157 SRB131144:SRE131157 TAX131144:TBA131157 TKT131144:TKW131157 TUP131144:TUS131157 UEL131144:UEO131157 UOH131144:UOK131157 UYD131144:UYG131157 VHZ131144:VIC131157 VRV131144:VRY131157 WBR131144:WBU131157 WLN131144:WLQ131157 WVJ131144:WVM131157 B196680:E196693 IX196680:JA196693 ST196680:SW196693 ACP196680:ACS196693 AML196680:AMO196693 AWH196680:AWK196693 BGD196680:BGG196693 BPZ196680:BQC196693 BZV196680:BZY196693 CJR196680:CJU196693 CTN196680:CTQ196693 DDJ196680:DDM196693 DNF196680:DNI196693 DXB196680:DXE196693 EGX196680:EHA196693 EQT196680:EQW196693 FAP196680:FAS196693 FKL196680:FKO196693 FUH196680:FUK196693 GED196680:GEG196693 GNZ196680:GOC196693 GXV196680:GXY196693 HHR196680:HHU196693 HRN196680:HRQ196693 IBJ196680:IBM196693 ILF196680:ILI196693 IVB196680:IVE196693 JEX196680:JFA196693 JOT196680:JOW196693 JYP196680:JYS196693 KIL196680:KIO196693 KSH196680:KSK196693 LCD196680:LCG196693 LLZ196680:LMC196693 LVV196680:LVY196693 MFR196680:MFU196693 MPN196680:MPQ196693 MZJ196680:MZM196693 NJF196680:NJI196693 NTB196680:NTE196693 OCX196680:ODA196693 OMT196680:OMW196693 OWP196680:OWS196693 PGL196680:PGO196693 PQH196680:PQK196693 QAD196680:QAG196693 QJZ196680:QKC196693 QTV196680:QTY196693 RDR196680:RDU196693 RNN196680:RNQ196693 RXJ196680:RXM196693 SHF196680:SHI196693 SRB196680:SRE196693 TAX196680:TBA196693 TKT196680:TKW196693 TUP196680:TUS196693 UEL196680:UEO196693 UOH196680:UOK196693 UYD196680:UYG196693 VHZ196680:VIC196693 VRV196680:VRY196693 WBR196680:WBU196693 WLN196680:WLQ196693 WVJ196680:WVM196693 B262216:E262229 IX262216:JA262229 ST262216:SW262229 ACP262216:ACS262229 AML262216:AMO262229 AWH262216:AWK262229 BGD262216:BGG262229 BPZ262216:BQC262229 BZV262216:BZY262229 CJR262216:CJU262229 CTN262216:CTQ262229 DDJ262216:DDM262229 DNF262216:DNI262229 DXB262216:DXE262229 EGX262216:EHA262229 EQT262216:EQW262229 FAP262216:FAS262229 FKL262216:FKO262229 FUH262216:FUK262229 GED262216:GEG262229 GNZ262216:GOC262229 GXV262216:GXY262229 HHR262216:HHU262229 HRN262216:HRQ262229 IBJ262216:IBM262229 ILF262216:ILI262229 IVB262216:IVE262229 JEX262216:JFA262229 JOT262216:JOW262229 JYP262216:JYS262229 KIL262216:KIO262229 KSH262216:KSK262229 LCD262216:LCG262229 LLZ262216:LMC262229 LVV262216:LVY262229 MFR262216:MFU262229 MPN262216:MPQ262229 MZJ262216:MZM262229 NJF262216:NJI262229 NTB262216:NTE262229 OCX262216:ODA262229 OMT262216:OMW262229 OWP262216:OWS262229 PGL262216:PGO262229 PQH262216:PQK262229 QAD262216:QAG262229 QJZ262216:QKC262229 QTV262216:QTY262229 RDR262216:RDU262229 RNN262216:RNQ262229 RXJ262216:RXM262229 SHF262216:SHI262229 SRB262216:SRE262229 TAX262216:TBA262229 TKT262216:TKW262229 TUP262216:TUS262229 UEL262216:UEO262229 UOH262216:UOK262229 UYD262216:UYG262229 VHZ262216:VIC262229 VRV262216:VRY262229 WBR262216:WBU262229 WLN262216:WLQ262229 WVJ262216:WVM262229 B327752:E327765 IX327752:JA327765 ST327752:SW327765 ACP327752:ACS327765 AML327752:AMO327765 AWH327752:AWK327765 BGD327752:BGG327765 BPZ327752:BQC327765 BZV327752:BZY327765 CJR327752:CJU327765 CTN327752:CTQ327765 DDJ327752:DDM327765 DNF327752:DNI327765 DXB327752:DXE327765 EGX327752:EHA327765 EQT327752:EQW327765 FAP327752:FAS327765 FKL327752:FKO327765 FUH327752:FUK327765 GED327752:GEG327765 GNZ327752:GOC327765 GXV327752:GXY327765 HHR327752:HHU327765 HRN327752:HRQ327765 IBJ327752:IBM327765 ILF327752:ILI327765 IVB327752:IVE327765 JEX327752:JFA327765 JOT327752:JOW327765 JYP327752:JYS327765 KIL327752:KIO327765 KSH327752:KSK327765 LCD327752:LCG327765 LLZ327752:LMC327765 LVV327752:LVY327765 MFR327752:MFU327765 MPN327752:MPQ327765 MZJ327752:MZM327765 NJF327752:NJI327765 NTB327752:NTE327765 OCX327752:ODA327765 OMT327752:OMW327765 OWP327752:OWS327765 PGL327752:PGO327765 PQH327752:PQK327765 QAD327752:QAG327765 QJZ327752:QKC327765 QTV327752:QTY327765 RDR327752:RDU327765 RNN327752:RNQ327765 RXJ327752:RXM327765 SHF327752:SHI327765 SRB327752:SRE327765 TAX327752:TBA327765 TKT327752:TKW327765 TUP327752:TUS327765 UEL327752:UEO327765 UOH327752:UOK327765 UYD327752:UYG327765 VHZ327752:VIC327765 VRV327752:VRY327765 WBR327752:WBU327765 WLN327752:WLQ327765 WVJ327752:WVM327765 B393288:E393301 IX393288:JA393301 ST393288:SW393301 ACP393288:ACS393301 AML393288:AMO393301 AWH393288:AWK393301 BGD393288:BGG393301 BPZ393288:BQC393301 BZV393288:BZY393301 CJR393288:CJU393301 CTN393288:CTQ393301 DDJ393288:DDM393301 DNF393288:DNI393301 DXB393288:DXE393301 EGX393288:EHA393301 EQT393288:EQW393301 FAP393288:FAS393301 FKL393288:FKO393301 FUH393288:FUK393301 GED393288:GEG393301 GNZ393288:GOC393301 GXV393288:GXY393301 HHR393288:HHU393301 HRN393288:HRQ393301 IBJ393288:IBM393301 ILF393288:ILI393301 IVB393288:IVE393301 JEX393288:JFA393301 JOT393288:JOW393301 JYP393288:JYS393301 KIL393288:KIO393301 KSH393288:KSK393301 LCD393288:LCG393301 LLZ393288:LMC393301 LVV393288:LVY393301 MFR393288:MFU393301 MPN393288:MPQ393301 MZJ393288:MZM393301 NJF393288:NJI393301 NTB393288:NTE393301 OCX393288:ODA393301 OMT393288:OMW393301 OWP393288:OWS393301 PGL393288:PGO393301 PQH393288:PQK393301 QAD393288:QAG393301 QJZ393288:QKC393301 QTV393288:QTY393301 RDR393288:RDU393301 RNN393288:RNQ393301 RXJ393288:RXM393301 SHF393288:SHI393301 SRB393288:SRE393301 TAX393288:TBA393301 TKT393288:TKW393301 TUP393288:TUS393301 UEL393288:UEO393301 UOH393288:UOK393301 UYD393288:UYG393301 VHZ393288:VIC393301 VRV393288:VRY393301 WBR393288:WBU393301 WLN393288:WLQ393301 WVJ393288:WVM393301 B458824:E458837 IX458824:JA458837 ST458824:SW458837 ACP458824:ACS458837 AML458824:AMO458837 AWH458824:AWK458837 BGD458824:BGG458837 BPZ458824:BQC458837 BZV458824:BZY458837 CJR458824:CJU458837 CTN458824:CTQ458837 DDJ458824:DDM458837 DNF458824:DNI458837 DXB458824:DXE458837 EGX458824:EHA458837 EQT458824:EQW458837 FAP458824:FAS458837 FKL458824:FKO458837 FUH458824:FUK458837 GED458824:GEG458837 GNZ458824:GOC458837 GXV458824:GXY458837 HHR458824:HHU458837 HRN458824:HRQ458837 IBJ458824:IBM458837 ILF458824:ILI458837 IVB458824:IVE458837 JEX458824:JFA458837 JOT458824:JOW458837 JYP458824:JYS458837 KIL458824:KIO458837 KSH458824:KSK458837 LCD458824:LCG458837 LLZ458824:LMC458837 LVV458824:LVY458837 MFR458824:MFU458837 MPN458824:MPQ458837 MZJ458824:MZM458837 NJF458824:NJI458837 NTB458824:NTE458837 OCX458824:ODA458837 OMT458824:OMW458837 OWP458824:OWS458837 PGL458824:PGO458837 PQH458824:PQK458837 QAD458824:QAG458837 QJZ458824:QKC458837 QTV458824:QTY458837 RDR458824:RDU458837 RNN458824:RNQ458837 RXJ458824:RXM458837 SHF458824:SHI458837 SRB458824:SRE458837 TAX458824:TBA458837 TKT458824:TKW458837 TUP458824:TUS458837 UEL458824:UEO458837 UOH458824:UOK458837 UYD458824:UYG458837 VHZ458824:VIC458837 VRV458824:VRY458837 WBR458824:WBU458837 WLN458824:WLQ458837 WVJ458824:WVM458837 B524360:E524373 IX524360:JA524373 ST524360:SW524373 ACP524360:ACS524373 AML524360:AMO524373 AWH524360:AWK524373 BGD524360:BGG524373 BPZ524360:BQC524373 BZV524360:BZY524373 CJR524360:CJU524373 CTN524360:CTQ524373 DDJ524360:DDM524373 DNF524360:DNI524373 DXB524360:DXE524373 EGX524360:EHA524373 EQT524360:EQW524373 FAP524360:FAS524373 FKL524360:FKO524373 FUH524360:FUK524373 GED524360:GEG524373 GNZ524360:GOC524373 GXV524360:GXY524373 HHR524360:HHU524373 HRN524360:HRQ524373 IBJ524360:IBM524373 ILF524360:ILI524373 IVB524360:IVE524373 JEX524360:JFA524373 JOT524360:JOW524373 JYP524360:JYS524373 KIL524360:KIO524373 KSH524360:KSK524373 LCD524360:LCG524373 LLZ524360:LMC524373 LVV524360:LVY524373 MFR524360:MFU524373 MPN524360:MPQ524373 MZJ524360:MZM524373 NJF524360:NJI524373 NTB524360:NTE524373 OCX524360:ODA524373 OMT524360:OMW524373 OWP524360:OWS524373 PGL524360:PGO524373 PQH524360:PQK524373 QAD524360:QAG524373 QJZ524360:QKC524373 QTV524360:QTY524373 RDR524360:RDU524373 RNN524360:RNQ524373 RXJ524360:RXM524373 SHF524360:SHI524373 SRB524360:SRE524373 TAX524360:TBA524373 TKT524360:TKW524373 TUP524360:TUS524373 UEL524360:UEO524373 UOH524360:UOK524373 UYD524360:UYG524373 VHZ524360:VIC524373 VRV524360:VRY524373 WBR524360:WBU524373 WLN524360:WLQ524373 WVJ524360:WVM524373 B589896:E589909 IX589896:JA589909 ST589896:SW589909 ACP589896:ACS589909 AML589896:AMO589909 AWH589896:AWK589909 BGD589896:BGG589909 BPZ589896:BQC589909 BZV589896:BZY589909 CJR589896:CJU589909 CTN589896:CTQ589909 DDJ589896:DDM589909 DNF589896:DNI589909 DXB589896:DXE589909 EGX589896:EHA589909 EQT589896:EQW589909 FAP589896:FAS589909 FKL589896:FKO589909 FUH589896:FUK589909 GED589896:GEG589909 GNZ589896:GOC589909 GXV589896:GXY589909 HHR589896:HHU589909 HRN589896:HRQ589909 IBJ589896:IBM589909 ILF589896:ILI589909 IVB589896:IVE589909 JEX589896:JFA589909 JOT589896:JOW589909 JYP589896:JYS589909 KIL589896:KIO589909 KSH589896:KSK589909 LCD589896:LCG589909 LLZ589896:LMC589909 LVV589896:LVY589909 MFR589896:MFU589909 MPN589896:MPQ589909 MZJ589896:MZM589909 NJF589896:NJI589909 NTB589896:NTE589909 OCX589896:ODA589909 OMT589896:OMW589909 OWP589896:OWS589909 PGL589896:PGO589909 PQH589896:PQK589909 QAD589896:QAG589909 QJZ589896:QKC589909 QTV589896:QTY589909 RDR589896:RDU589909 RNN589896:RNQ589909 RXJ589896:RXM589909 SHF589896:SHI589909 SRB589896:SRE589909 TAX589896:TBA589909 TKT589896:TKW589909 TUP589896:TUS589909 UEL589896:UEO589909 UOH589896:UOK589909 UYD589896:UYG589909 VHZ589896:VIC589909 VRV589896:VRY589909 WBR589896:WBU589909 WLN589896:WLQ589909 WVJ589896:WVM589909 B655432:E655445 IX655432:JA655445 ST655432:SW655445 ACP655432:ACS655445 AML655432:AMO655445 AWH655432:AWK655445 BGD655432:BGG655445 BPZ655432:BQC655445 BZV655432:BZY655445 CJR655432:CJU655445 CTN655432:CTQ655445 DDJ655432:DDM655445 DNF655432:DNI655445 DXB655432:DXE655445 EGX655432:EHA655445 EQT655432:EQW655445 FAP655432:FAS655445 FKL655432:FKO655445 FUH655432:FUK655445 GED655432:GEG655445 GNZ655432:GOC655445 GXV655432:GXY655445 HHR655432:HHU655445 HRN655432:HRQ655445 IBJ655432:IBM655445 ILF655432:ILI655445 IVB655432:IVE655445 JEX655432:JFA655445 JOT655432:JOW655445 JYP655432:JYS655445 KIL655432:KIO655445 KSH655432:KSK655445 LCD655432:LCG655445 LLZ655432:LMC655445 LVV655432:LVY655445 MFR655432:MFU655445 MPN655432:MPQ655445 MZJ655432:MZM655445 NJF655432:NJI655445 NTB655432:NTE655445 OCX655432:ODA655445 OMT655432:OMW655445 OWP655432:OWS655445 PGL655432:PGO655445 PQH655432:PQK655445 QAD655432:QAG655445 QJZ655432:QKC655445 QTV655432:QTY655445 RDR655432:RDU655445 RNN655432:RNQ655445 RXJ655432:RXM655445 SHF655432:SHI655445 SRB655432:SRE655445 TAX655432:TBA655445 TKT655432:TKW655445 TUP655432:TUS655445 UEL655432:UEO655445 UOH655432:UOK655445 UYD655432:UYG655445 VHZ655432:VIC655445 VRV655432:VRY655445 WBR655432:WBU655445 WLN655432:WLQ655445 WVJ655432:WVM655445 B720968:E720981 IX720968:JA720981 ST720968:SW720981 ACP720968:ACS720981 AML720968:AMO720981 AWH720968:AWK720981 BGD720968:BGG720981 BPZ720968:BQC720981 BZV720968:BZY720981 CJR720968:CJU720981 CTN720968:CTQ720981 DDJ720968:DDM720981 DNF720968:DNI720981 DXB720968:DXE720981 EGX720968:EHA720981 EQT720968:EQW720981 FAP720968:FAS720981 FKL720968:FKO720981 FUH720968:FUK720981 GED720968:GEG720981 GNZ720968:GOC720981 GXV720968:GXY720981 HHR720968:HHU720981 HRN720968:HRQ720981 IBJ720968:IBM720981 ILF720968:ILI720981 IVB720968:IVE720981 JEX720968:JFA720981 JOT720968:JOW720981 JYP720968:JYS720981 KIL720968:KIO720981 KSH720968:KSK720981 LCD720968:LCG720981 LLZ720968:LMC720981 LVV720968:LVY720981 MFR720968:MFU720981 MPN720968:MPQ720981 MZJ720968:MZM720981 NJF720968:NJI720981 NTB720968:NTE720981 OCX720968:ODA720981 OMT720968:OMW720981 OWP720968:OWS720981 PGL720968:PGO720981 PQH720968:PQK720981 QAD720968:QAG720981 QJZ720968:QKC720981 QTV720968:QTY720981 RDR720968:RDU720981 RNN720968:RNQ720981 RXJ720968:RXM720981 SHF720968:SHI720981 SRB720968:SRE720981 TAX720968:TBA720981 TKT720968:TKW720981 TUP720968:TUS720981 UEL720968:UEO720981 UOH720968:UOK720981 UYD720968:UYG720981 VHZ720968:VIC720981 VRV720968:VRY720981 WBR720968:WBU720981 WLN720968:WLQ720981 WVJ720968:WVM720981 B786504:E786517 IX786504:JA786517 ST786504:SW786517 ACP786504:ACS786517 AML786504:AMO786517 AWH786504:AWK786517 BGD786504:BGG786517 BPZ786504:BQC786517 BZV786504:BZY786517 CJR786504:CJU786517 CTN786504:CTQ786517 DDJ786504:DDM786517 DNF786504:DNI786517 DXB786504:DXE786517 EGX786504:EHA786517 EQT786504:EQW786517 FAP786504:FAS786517 FKL786504:FKO786517 FUH786504:FUK786517 GED786504:GEG786517 GNZ786504:GOC786517 GXV786504:GXY786517 HHR786504:HHU786517 HRN786504:HRQ786517 IBJ786504:IBM786517 ILF786504:ILI786517 IVB786504:IVE786517 JEX786504:JFA786517 JOT786504:JOW786517 JYP786504:JYS786517 KIL786504:KIO786517 KSH786504:KSK786517 LCD786504:LCG786517 LLZ786504:LMC786517 LVV786504:LVY786517 MFR786504:MFU786517 MPN786504:MPQ786517 MZJ786504:MZM786517 NJF786504:NJI786517 NTB786504:NTE786517 OCX786504:ODA786517 OMT786504:OMW786517 OWP786504:OWS786517 PGL786504:PGO786517 PQH786504:PQK786517 QAD786504:QAG786517 QJZ786504:QKC786517 QTV786504:QTY786517 RDR786504:RDU786517 RNN786504:RNQ786517 RXJ786504:RXM786517 SHF786504:SHI786517 SRB786504:SRE786517 TAX786504:TBA786517 TKT786504:TKW786517 TUP786504:TUS786517 UEL786504:UEO786517 UOH786504:UOK786517 UYD786504:UYG786517 VHZ786504:VIC786517 VRV786504:VRY786517 WBR786504:WBU786517 WLN786504:WLQ786517 WVJ786504:WVM786517 B852040:E852053 IX852040:JA852053 ST852040:SW852053 ACP852040:ACS852053 AML852040:AMO852053 AWH852040:AWK852053 BGD852040:BGG852053 BPZ852040:BQC852053 BZV852040:BZY852053 CJR852040:CJU852053 CTN852040:CTQ852053 DDJ852040:DDM852053 DNF852040:DNI852053 DXB852040:DXE852053 EGX852040:EHA852053 EQT852040:EQW852053 FAP852040:FAS852053 FKL852040:FKO852053 FUH852040:FUK852053 GED852040:GEG852053 GNZ852040:GOC852053 GXV852040:GXY852053 HHR852040:HHU852053 HRN852040:HRQ852053 IBJ852040:IBM852053 ILF852040:ILI852053 IVB852040:IVE852053 JEX852040:JFA852053 JOT852040:JOW852053 JYP852040:JYS852053 KIL852040:KIO852053 KSH852040:KSK852053 LCD852040:LCG852053 LLZ852040:LMC852053 LVV852040:LVY852053 MFR852040:MFU852053 MPN852040:MPQ852053 MZJ852040:MZM852053 NJF852040:NJI852053 NTB852040:NTE852053 OCX852040:ODA852053 OMT852040:OMW852053 OWP852040:OWS852053 PGL852040:PGO852053 PQH852040:PQK852053 QAD852040:QAG852053 QJZ852040:QKC852053 QTV852040:QTY852053 RDR852040:RDU852053 RNN852040:RNQ852053 RXJ852040:RXM852053 SHF852040:SHI852053 SRB852040:SRE852053 TAX852040:TBA852053 TKT852040:TKW852053 TUP852040:TUS852053 UEL852040:UEO852053 UOH852040:UOK852053 UYD852040:UYG852053 VHZ852040:VIC852053 VRV852040:VRY852053 WBR852040:WBU852053 WLN852040:WLQ852053 WVJ852040:WVM852053 B917576:E917589 IX917576:JA917589 ST917576:SW917589 ACP917576:ACS917589 AML917576:AMO917589 AWH917576:AWK917589 BGD917576:BGG917589 BPZ917576:BQC917589 BZV917576:BZY917589 CJR917576:CJU917589 CTN917576:CTQ917589 DDJ917576:DDM917589 DNF917576:DNI917589 DXB917576:DXE917589 EGX917576:EHA917589 EQT917576:EQW917589 FAP917576:FAS917589 FKL917576:FKO917589 FUH917576:FUK917589 GED917576:GEG917589 GNZ917576:GOC917589 GXV917576:GXY917589 HHR917576:HHU917589 HRN917576:HRQ917589 IBJ917576:IBM917589 ILF917576:ILI917589 IVB917576:IVE917589 JEX917576:JFA917589 JOT917576:JOW917589 JYP917576:JYS917589 KIL917576:KIO917589 KSH917576:KSK917589 LCD917576:LCG917589 LLZ917576:LMC917589 LVV917576:LVY917589 MFR917576:MFU917589 MPN917576:MPQ917589 MZJ917576:MZM917589 NJF917576:NJI917589 NTB917576:NTE917589 OCX917576:ODA917589 OMT917576:OMW917589 OWP917576:OWS917589 PGL917576:PGO917589 PQH917576:PQK917589 QAD917576:QAG917589 QJZ917576:QKC917589 QTV917576:QTY917589 RDR917576:RDU917589 RNN917576:RNQ917589 RXJ917576:RXM917589 SHF917576:SHI917589 SRB917576:SRE917589 TAX917576:TBA917589 TKT917576:TKW917589 TUP917576:TUS917589 UEL917576:UEO917589 UOH917576:UOK917589 UYD917576:UYG917589 VHZ917576:VIC917589 VRV917576:VRY917589 WBR917576:WBU917589 WLN917576:WLQ917589 WVJ917576:WVM917589 B983112:E983125 IX983112:JA983125 ST983112:SW983125 ACP983112:ACS983125 AML983112:AMO983125 AWH983112:AWK983125 BGD983112:BGG983125 BPZ983112:BQC983125 BZV983112:BZY983125 CJR983112:CJU983125 CTN983112:CTQ983125 DDJ983112:DDM983125 DNF983112:DNI983125 DXB983112:DXE983125 EGX983112:EHA983125 EQT983112:EQW983125 FAP983112:FAS983125 FKL983112:FKO983125 FUH983112:FUK983125 GED983112:GEG983125 GNZ983112:GOC983125 GXV983112:GXY983125 HHR983112:HHU983125 HRN983112:HRQ983125 IBJ983112:IBM983125 ILF983112:ILI983125 IVB983112:IVE983125 JEX983112:JFA983125 JOT983112:JOW983125 JYP983112:JYS983125 KIL983112:KIO983125 KSH983112:KSK983125 LCD983112:LCG983125 LLZ983112:LMC983125 LVV983112:LVY983125 MFR983112:MFU983125 MPN983112:MPQ983125 MZJ983112:MZM983125 NJF983112:NJI983125 NTB983112:NTE983125 OCX983112:ODA983125 OMT983112:OMW983125 OWP983112:OWS983125 PGL983112:PGO983125 PQH983112:PQK983125 QAD983112:QAG983125 QJZ983112:QKC983125 QTV983112:QTY983125 RDR983112:RDU983125 RNN983112:RNQ983125 RXJ983112:RXM983125 SHF983112:SHI983125 SRB983112:SRE983125 TAX983112:TBA983125 TKT983112:TKW983125 TUP983112:TUS983125 UEL983112:UEO983125 UOH983112:UOK983125 UYD983112:UYG983125 VHZ983112:VIC983125 VRV983112:VRY983125 WBR983112:WBU983125 WLN983112:WLQ983125 WVJ983112:WVM983125 IX87:JA93 ST87:SW93 ACP87:ACS93 AML87:AMO93 AWH87:AWK93 BGD87:BGG93 BPZ87:BQC93 BZV87:BZY93 CJR87:CJU93 CTN87:CTQ93 DDJ87:DDM93 DNF87:DNI93 DXB87:DXE93 EGX87:EHA93 EQT87:EQW93 FAP87:FAS93 FKL87:FKO93 FUH87:FUK93 GED87:GEG93 GNZ87:GOC93 GXV87:GXY93 HHR87:HHU93 HRN87:HRQ93 IBJ87:IBM93 ILF87:ILI93 IVB87:IVE93 JEX87:JFA93 JOT87:JOW93 JYP87:JYS93 KIL87:KIO93 KSH87:KSK93 LCD87:LCG93 LLZ87:LMC93 LVV87:LVY93 MFR87:MFU93 MPN87:MPQ93 MZJ87:MZM93 NJF87:NJI93 NTB87:NTE93 OCX87:ODA93 OMT87:OMW93 OWP87:OWS93 PGL87:PGO93 PQH87:PQK93 QAD87:QAG93 QJZ87:QKC93 QTV87:QTY93 RDR87:RDU93 RNN87:RNQ93 RXJ87:RXM93 SHF87:SHI93 SRB87:SRE93 TAX87:TBA93 TKT87:TKW93 TUP87:TUS93 UEL87:UEO93 UOH87:UOK93 UYD87:UYG93 VHZ87:VIC93 VRV87:VRY93 WBR87:WBU93 WLN87:WLQ93 WVJ87:WVM93 B65623:E65629 IX65623:JA65629 ST65623:SW65629 ACP65623:ACS65629 AML65623:AMO65629 AWH65623:AWK65629 BGD65623:BGG65629 BPZ65623:BQC65629 BZV65623:BZY65629 CJR65623:CJU65629 CTN65623:CTQ65629 DDJ65623:DDM65629 DNF65623:DNI65629 DXB65623:DXE65629 EGX65623:EHA65629 EQT65623:EQW65629 FAP65623:FAS65629 FKL65623:FKO65629 FUH65623:FUK65629 GED65623:GEG65629 GNZ65623:GOC65629 GXV65623:GXY65629 HHR65623:HHU65629 HRN65623:HRQ65629 IBJ65623:IBM65629 ILF65623:ILI65629 IVB65623:IVE65629 JEX65623:JFA65629 JOT65623:JOW65629 JYP65623:JYS65629 KIL65623:KIO65629 KSH65623:KSK65629 LCD65623:LCG65629 LLZ65623:LMC65629 LVV65623:LVY65629 MFR65623:MFU65629 MPN65623:MPQ65629 MZJ65623:MZM65629 NJF65623:NJI65629 NTB65623:NTE65629 OCX65623:ODA65629 OMT65623:OMW65629 OWP65623:OWS65629 PGL65623:PGO65629 PQH65623:PQK65629 QAD65623:QAG65629 QJZ65623:QKC65629 QTV65623:QTY65629 RDR65623:RDU65629 RNN65623:RNQ65629 RXJ65623:RXM65629 SHF65623:SHI65629 SRB65623:SRE65629 TAX65623:TBA65629 TKT65623:TKW65629 TUP65623:TUS65629 UEL65623:UEO65629 UOH65623:UOK65629 UYD65623:UYG65629 VHZ65623:VIC65629 VRV65623:VRY65629 WBR65623:WBU65629 WLN65623:WLQ65629 WVJ65623:WVM65629 B131159:E131165 IX131159:JA131165 ST131159:SW131165 ACP131159:ACS131165 AML131159:AMO131165 AWH131159:AWK131165 BGD131159:BGG131165 BPZ131159:BQC131165 BZV131159:BZY131165 CJR131159:CJU131165 CTN131159:CTQ131165 DDJ131159:DDM131165 DNF131159:DNI131165 DXB131159:DXE131165 EGX131159:EHA131165 EQT131159:EQW131165 FAP131159:FAS131165 FKL131159:FKO131165 FUH131159:FUK131165 GED131159:GEG131165 GNZ131159:GOC131165 GXV131159:GXY131165 HHR131159:HHU131165 HRN131159:HRQ131165 IBJ131159:IBM131165 ILF131159:ILI131165 IVB131159:IVE131165 JEX131159:JFA131165 JOT131159:JOW131165 JYP131159:JYS131165 KIL131159:KIO131165 KSH131159:KSK131165 LCD131159:LCG131165 LLZ131159:LMC131165 LVV131159:LVY131165 MFR131159:MFU131165 MPN131159:MPQ131165 MZJ131159:MZM131165 NJF131159:NJI131165 NTB131159:NTE131165 OCX131159:ODA131165 OMT131159:OMW131165 OWP131159:OWS131165 PGL131159:PGO131165 PQH131159:PQK131165 QAD131159:QAG131165 QJZ131159:QKC131165 QTV131159:QTY131165 RDR131159:RDU131165 RNN131159:RNQ131165 RXJ131159:RXM131165 SHF131159:SHI131165 SRB131159:SRE131165 TAX131159:TBA131165 TKT131159:TKW131165 TUP131159:TUS131165 UEL131159:UEO131165 UOH131159:UOK131165 UYD131159:UYG131165 VHZ131159:VIC131165 VRV131159:VRY131165 WBR131159:WBU131165 WLN131159:WLQ131165 WVJ131159:WVM131165 B196695:E196701 IX196695:JA196701 ST196695:SW196701 ACP196695:ACS196701 AML196695:AMO196701 AWH196695:AWK196701 BGD196695:BGG196701 BPZ196695:BQC196701 BZV196695:BZY196701 CJR196695:CJU196701 CTN196695:CTQ196701 DDJ196695:DDM196701 DNF196695:DNI196701 DXB196695:DXE196701 EGX196695:EHA196701 EQT196695:EQW196701 FAP196695:FAS196701 FKL196695:FKO196701 FUH196695:FUK196701 GED196695:GEG196701 GNZ196695:GOC196701 GXV196695:GXY196701 HHR196695:HHU196701 HRN196695:HRQ196701 IBJ196695:IBM196701 ILF196695:ILI196701 IVB196695:IVE196701 JEX196695:JFA196701 JOT196695:JOW196701 JYP196695:JYS196701 KIL196695:KIO196701 KSH196695:KSK196701 LCD196695:LCG196701 LLZ196695:LMC196701 LVV196695:LVY196701 MFR196695:MFU196701 MPN196695:MPQ196701 MZJ196695:MZM196701 NJF196695:NJI196701 NTB196695:NTE196701 OCX196695:ODA196701 OMT196695:OMW196701 OWP196695:OWS196701 PGL196695:PGO196701 PQH196695:PQK196701 QAD196695:QAG196701 QJZ196695:QKC196701 QTV196695:QTY196701 RDR196695:RDU196701 RNN196695:RNQ196701 RXJ196695:RXM196701 SHF196695:SHI196701 SRB196695:SRE196701 TAX196695:TBA196701 TKT196695:TKW196701 TUP196695:TUS196701 UEL196695:UEO196701 UOH196695:UOK196701 UYD196695:UYG196701 VHZ196695:VIC196701 VRV196695:VRY196701 WBR196695:WBU196701 WLN196695:WLQ196701 WVJ196695:WVM196701 B262231:E262237 IX262231:JA262237 ST262231:SW262237 ACP262231:ACS262237 AML262231:AMO262237 AWH262231:AWK262237 BGD262231:BGG262237 BPZ262231:BQC262237 BZV262231:BZY262237 CJR262231:CJU262237 CTN262231:CTQ262237 DDJ262231:DDM262237 DNF262231:DNI262237 DXB262231:DXE262237 EGX262231:EHA262237 EQT262231:EQW262237 FAP262231:FAS262237 FKL262231:FKO262237 FUH262231:FUK262237 GED262231:GEG262237 GNZ262231:GOC262237 GXV262231:GXY262237 HHR262231:HHU262237 HRN262231:HRQ262237 IBJ262231:IBM262237 ILF262231:ILI262237 IVB262231:IVE262237 JEX262231:JFA262237 JOT262231:JOW262237 JYP262231:JYS262237 KIL262231:KIO262237 KSH262231:KSK262237 LCD262231:LCG262237 LLZ262231:LMC262237 LVV262231:LVY262237 MFR262231:MFU262237 MPN262231:MPQ262237 MZJ262231:MZM262237 NJF262231:NJI262237 NTB262231:NTE262237 OCX262231:ODA262237 OMT262231:OMW262237 OWP262231:OWS262237 PGL262231:PGO262237 PQH262231:PQK262237 QAD262231:QAG262237 QJZ262231:QKC262237 QTV262231:QTY262237 RDR262231:RDU262237 RNN262231:RNQ262237 RXJ262231:RXM262237 SHF262231:SHI262237 SRB262231:SRE262237 TAX262231:TBA262237 TKT262231:TKW262237 TUP262231:TUS262237 UEL262231:UEO262237 UOH262231:UOK262237 UYD262231:UYG262237 VHZ262231:VIC262237 VRV262231:VRY262237 WBR262231:WBU262237 WLN262231:WLQ262237 WVJ262231:WVM262237 B327767:E327773 IX327767:JA327773 ST327767:SW327773 ACP327767:ACS327773 AML327767:AMO327773 AWH327767:AWK327773 BGD327767:BGG327773 BPZ327767:BQC327773 BZV327767:BZY327773 CJR327767:CJU327773 CTN327767:CTQ327773 DDJ327767:DDM327773 DNF327767:DNI327773 DXB327767:DXE327773 EGX327767:EHA327773 EQT327767:EQW327773 FAP327767:FAS327773 FKL327767:FKO327773 FUH327767:FUK327773 GED327767:GEG327773 GNZ327767:GOC327773 GXV327767:GXY327773 HHR327767:HHU327773 HRN327767:HRQ327773 IBJ327767:IBM327773 ILF327767:ILI327773 IVB327767:IVE327773 JEX327767:JFA327773 JOT327767:JOW327773 JYP327767:JYS327773 KIL327767:KIO327773 KSH327767:KSK327773 LCD327767:LCG327773 LLZ327767:LMC327773 LVV327767:LVY327773 MFR327767:MFU327773 MPN327767:MPQ327773 MZJ327767:MZM327773 NJF327767:NJI327773 NTB327767:NTE327773 OCX327767:ODA327773 OMT327767:OMW327773 OWP327767:OWS327773 PGL327767:PGO327773 PQH327767:PQK327773 QAD327767:QAG327773 QJZ327767:QKC327773 QTV327767:QTY327773 RDR327767:RDU327773 RNN327767:RNQ327773 RXJ327767:RXM327773 SHF327767:SHI327773 SRB327767:SRE327773 TAX327767:TBA327773 TKT327767:TKW327773 TUP327767:TUS327773 UEL327767:UEO327773 UOH327767:UOK327773 UYD327767:UYG327773 VHZ327767:VIC327773 VRV327767:VRY327773 WBR327767:WBU327773 WLN327767:WLQ327773 WVJ327767:WVM327773 B393303:E393309 IX393303:JA393309 ST393303:SW393309 ACP393303:ACS393309 AML393303:AMO393309 AWH393303:AWK393309 BGD393303:BGG393309 BPZ393303:BQC393309 BZV393303:BZY393309 CJR393303:CJU393309 CTN393303:CTQ393309 DDJ393303:DDM393309 DNF393303:DNI393309 DXB393303:DXE393309 EGX393303:EHA393309 EQT393303:EQW393309 FAP393303:FAS393309 FKL393303:FKO393309 FUH393303:FUK393309 GED393303:GEG393309 GNZ393303:GOC393309 GXV393303:GXY393309 HHR393303:HHU393309 HRN393303:HRQ393309 IBJ393303:IBM393309 ILF393303:ILI393309 IVB393303:IVE393309 JEX393303:JFA393309 JOT393303:JOW393309 JYP393303:JYS393309 KIL393303:KIO393309 KSH393303:KSK393309 LCD393303:LCG393309 LLZ393303:LMC393309 LVV393303:LVY393309 MFR393303:MFU393309 MPN393303:MPQ393309 MZJ393303:MZM393309 NJF393303:NJI393309 NTB393303:NTE393309 OCX393303:ODA393309 OMT393303:OMW393309 OWP393303:OWS393309 PGL393303:PGO393309 PQH393303:PQK393309 QAD393303:QAG393309 QJZ393303:QKC393309 QTV393303:QTY393309 RDR393303:RDU393309 RNN393303:RNQ393309 RXJ393303:RXM393309 SHF393303:SHI393309 SRB393303:SRE393309 TAX393303:TBA393309 TKT393303:TKW393309 TUP393303:TUS393309 UEL393303:UEO393309 UOH393303:UOK393309 UYD393303:UYG393309 VHZ393303:VIC393309 VRV393303:VRY393309 WBR393303:WBU393309 WLN393303:WLQ393309 WVJ393303:WVM393309 B458839:E458845 IX458839:JA458845 ST458839:SW458845 ACP458839:ACS458845 AML458839:AMO458845 AWH458839:AWK458845 BGD458839:BGG458845 BPZ458839:BQC458845 BZV458839:BZY458845 CJR458839:CJU458845 CTN458839:CTQ458845 DDJ458839:DDM458845 DNF458839:DNI458845 DXB458839:DXE458845 EGX458839:EHA458845 EQT458839:EQW458845 FAP458839:FAS458845 FKL458839:FKO458845 FUH458839:FUK458845 GED458839:GEG458845 GNZ458839:GOC458845 GXV458839:GXY458845 HHR458839:HHU458845 HRN458839:HRQ458845 IBJ458839:IBM458845 ILF458839:ILI458845 IVB458839:IVE458845 JEX458839:JFA458845 JOT458839:JOW458845 JYP458839:JYS458845 KIL458839:KIO458845 KSH458839:KSK458845 LCD458839:LCG458845 LLZ458839:LMC458845 LVV458839:LVY458845 MFR458839:MFU458845 MPN458839:MPQ458845 MZJ458839:MZM458845 NJF458839:NJI458845 NTB458839:NTE458845 OCX458839:ODA458845 OMT458839:OMW458845 OWP458839:OWS458845 PGL458839:PGO458845 PQH458839:PQK458845 QAD458839:QAG458845 QJZ458839:QKC458845 QTV458839:QTY458845 RDR458839:RDU458845 RNN458839:RNQ458845 RXJ458839:RXM458845 SHF458839:SHI458845 SRB458839:SRE458845 TAX458839:TBA458845 TKT458839:TKW458845 TUP458839:TUS458845 UEL458839:UEO458845 UOH458839:UOK458845 UYD458839:UYG458845 VHZ458839:VIC458845 VRV458839:VRY458845 WBR458839:WBU458845 WLN458839:WLQ458845 WVJ458839:WVM458845 B524375:E524381 IX524375:JA524381 ST524375:SW524381 ACP524375:ACS524381 AML524375:AMO524381 AWH524375:AWK524381 BGD524375:BGG524381 BPZ524375:BQC524381 BZV524375:BZY524381 CJR524375:CJU524381 CTN524375:CTQ524381 DDJ524375:DDM524381 DNF524375:DNI524381 DXB524375:DXE524381 EGX524375:EHA524381 EQT524375:EQW524381 FAP524375:FAS524381 FKL524375:FKO524381 FUH524375:FUK524381 GED524375:GEG524381 GNZ524375:GOC524381 GXV524375:GXY524381 HHR524375:HHU524381 HRN524375:HRQ524381 IBJ524375:IBM524381 ILF524375:ILI524381 IVB524375:IVE524381 JEX524375:JFA524381 JOT524375:JOW524381 JYP524375:JYS524381 KIL524375:KIO524381 KSH524375:KSK524381 LCD524375:LCG524381 LLZ524375:LMC524381 LVV524375:LVY524381 MFR524375:MFU524381 MPN524375:MPQ524381 MZJ524375:MZM524381 NJF524375:NJI524381 NTB524375:NTE524381 OCX524375:ODA524381 OMT524375:OMW524381 OWP524375:OWS524381 PGL524375:PGO524381 PQH524375:PQK524381 QAD524375:QAG524381 QJZ524375:QKC524381 QTV524375:QTY524381 RDR524375:RDU524381 RNN524375:RNQ524381 RXJ524375:RXM524381 SHF524375:SHI524381 SRB524375:SRE524381 TAX524375:TBA524381 TKT524375:TKW524381 TUP524375:TUS524381 UEL524375:UEO524381 UOH524375:UOK524381 UYD524375:UYG524381 VHZ524375:VIC524381 VRV524375:VRY524381 WBR524375:WBU524381 WLN524375:WLQ524381 WVJ524375:WVM524381 B589911:E589917 IX589911:JA589917 ST589911:SW589917 ACP589911:ACS589917 AML589911:AMO589917 AWH589911:AWK589917 BGD589911:BGG589917 BPZ589911:BQC589917 BZV589911:BZY589917 CJR589911:CJU589917 CTN589911:CTQ589917 DDJ589911:DDM589917 DNF589911:DNI589917 DXB589911:DXE589917 EGX589911:EHA589917 EQT589911:EQW589917 FAP589911:FAS589917 FKL589911:FKO589917 FUH589911:FUK589917 GED589911:GEG589917 GNZ589911:GOC589917 GXV589911:GXY589917 HHR589911:HHU589917 HRN589911:HRQ589917 IBJ589911:IBM589917 ILF589911:ILI589917 IVB589911:IVE589917 JEX589911:JFA589917 JOT589911:JOW589917 JYP589911:JYS589917 KIL589911:KIO589917 KSH589911:KSK589917 LCD589911:LCG589917 LLZ589911:LMC589917 LVV589911:LVY589917 MFR589911:MFU589917 MPN589911:MPQ589917 MZJ589911:MZM589917 NJF589911:NJI589917 NTB589911:NTE589917 OCX589911:ODA589917 OMT589911:OMW589917 OWP589911:OWS589917 PGL589911:PGO589917 PQH589911:PQK589917 QAD589911:QAG589917 QJZ589911:QKC589917 QTV589911:QTY589917 RDR589911:RDU589917 RNN589911:RNQ589917 RXJ589911:RXM589917 SHF589911:SHI589917 SRB589911:SRE589917 TAX589911:TBA589917 TKT589911:TKW589917 TUP589911:TUS589917 UEL589911:UEO589917 UOH589911:UOK589917 UYD589911:UYG589917 VHZ589911:VIC589917 VRV589911:VRY589917 WBR589911:WBU589917 WLN589911:WLQ589917 WVJ589911:WVM589917 B655447:E655453 IX655447:JA655453 ST655447:SW655453 ACP655447:ACS655453 AML655447:AMO655453 AWH655447:AWK655453 BGD655447:BGG655453 BPZ655447:BQC655453 BZV655447:BZY655453 CJR655447:CJU655453 CTN655447:CTQ655453 DDJ655447:DDM655453 DNF655447:DNI655453 DXB655447:DXE655453 EGX655447:EHA655453 EQT655447:EQW655453 FAP655447:FAS655453 FKL655447:FKO655453 FUH655447:FUK655453 GED655447:GEG655453 GNZ655447:GOC655453 GXV655447:GXY655453 HHR655447:HHU655453 HRN655447:HRQ655453 IBJ655447:IBM655453 ILF655447:ILI655453 IVB655447:IVE655453 JEX655447:JFA655453 JOT655447:JOW655453 JYP655447:JYS655453 KIL655447:KIO655453 KSH655447:KSK655453 LCD655447:LCG655453 LLZ655447:LMC655453 LVV655447:LVY655453 MFR655447:MFU655453 MPN655447:MPQ655453 MZJ655447:MZM655453 NJF655447:NJI655453 NTB655447:NTE655453 OCX655447:ODA655453 OMT655447:OMW655453 OWP655447:OWS655453 PGL655447:PGO655453 PQH655447:PQK655453 QAD655447:QAG655453 QJZ655447:QKC655453 QTV655447:QTY655453 RDR655447:RDU655453 RNN655447:RNQ655453 RXJ655447:RXM655453 SHF655447:SHI655453 SRB655447:SRE655453 TAX655447:TBA655453 TKT655447:TKW655453 TUP655447:TUS655453 UEL655447:UEO655453 UOH655447:UOK655453 UYD655447:UYG655453 VHZ655447:VIC655453 VRV655447:VRY655453 WBR655447:WBU655453 WLN655447:WLQ655453 WVJ655447:WVM655453 B720983:E720989 IX720983:JA720989 ST720983:SW720989 ACP720983:ACS720989 AML720983:AMO720989 AWH720983:AWK720989 BGD720983:BGG720989 BPZ720983:BQC720989 BZV720983:BZY720989 CJR720983:CJU720989 CTN720983:CTQ720989 DDJ720983:DDM720989 DNF720983:DNI720989 DXB720983:DXE720989 EGX720983:EHA720989 EQT720983:EQW720989 FAP720983:FAS720989 FKL720983:FKO720989 FUH720983:FUK720989 GED720983:GEG720989 GNZ720983:GOC720989 GXV720983:GXY720989 HHR720983:HHU720989 HRN720983:HRQ720989 IBJ720983:IBM720989 ILF720983:ILI720989 IVB720983:IVE720989 JEX720983:JFA720989 JOT720983:JOW720989 JYP720983:JYS720989 KIL720983:KIO720989 KSH720983:KSK720989 LCD720983:LCG720989 LLZ720983:LMC720989 LVV720983:LVY720989 MFR720983:MFU720989 MPN720983:MPQ720989 MZJ720983:MZM720989 NJF720983:NJI720989 NTB720983:NTE720989 OCX720983:ODA720989 OMT720983:OMW720989 OWP720983:OWS720989 PGL720983:PGO720989 PQH720983:PQK720989 QAD720983:QAG720989 QJZ720983:QKC720989 QTV720983:QTY720989 RDR720983:RDU720989 RNN720983:RNQ720989 RXJ720983:RXM720989 SHF720983:SHI720989 SRB720983:SRE720989 TAX720983:TBA720989 TKT720983:TKW720989 TUP720983:TUS720989 UEL720983:UEO720989 UOH720983:UOK720989 UYD720983:UYG720989 VHZ720983:VIC720989 VRV720983:VRY720989 WBR720983:WBU720989 WLN720983:WLQ720989 WVJ720983:WVM720989 B786519:E786525 IX786519:JA786525 ST786519:SW786525 ACP786519:ACS786525 AML786519:AMO786525 AWH786519:AWK786525 BGD786519:BGG786525 BPZ786519:BQC786525 BZV786519:BZY786525 CJR786519:CJU786525 CTN786519:CTQ786525 DDJ786519:DDM786525 DNF786519:DNI786525 DXB786519:DXE786525 EGX786519:EHA786525 EQT786519:EQW786525 FAP786519:FAS786525 FKL786519:FKO786525 FUH786519:FUK786525 GED786519:GEG786525 GNZ786519:GOC786525 GXV786519:GXY786525 HHR786519:HHU786525 HRN786519:HRQ786525 IBJ786519:IBM786525 ILF786519:ILI786525 IVB786519:IVE786525 JEX786519:JFA786525 JOT786519:JOW786525 JYP786519:JYS786525 KIL786519:KIO786525 KSH786519:KSK786525 LCD786519:LCG786525 LLZ786519:LMC786525 LVV786519:LVY786525 MFR786519:MFU786525 MPN786519:MPQ786525 MZJ786519:MZM786525 NJF786519:NJI786525 NTB786519:NTE786525 OCX786519:ODA786525 OMT786519:OMW786525 OWP786519:OWS786525 PGL786519:PGO786525 PQH786519:PQK786525 QAD786519:QAG786525 QJZ786519:QKC786525 QTV786519:QTY786525 RDR786519:RDU786525 RNN786519:RNQ786525 RXJ786519:RXM786525 SHF786519:SHI786525 SRB786519:SRE786525 TAX786519:TBA786525 TKT786519:TKW786525 TUP786519:TUS786525 UEL786519:UEO786525 UOH786519:UOK786525 UYD786519:UYG786525 VHZ786519:VIC786525 VRV786519:VRY786525 WBR786519:WBU786525 WLN786519:WLQ786525 WVJ786519:WVM786525 B852055:E852061 IX852055:JA852061 ST852055:SW852061 ACP852055:ACS852061 AML852055:AMO852061 AWH852055:AWK852061 BGD852055:BGG852061 BPZ852055:BQC852061 BZV852055:BZY852061 CJR852055:CJU852061 CTN852055:CTQ852061 DDJ852055:DDM852061 DNF852055:DNI852061 DXB852055:DXE852061 EGX852055:EHA852061 EQT852055:EQW852061 FAP852055:FAS852061 FKL852055:FKO852061 FUH852055:FUK852061 GED852055:GEG852061 GNZ852055:GOC852061 GXV852055:GXY852061 HHR852055:HHU852061 HRN852055:HRQ852061 IBJ852055:IBM852061 ILF852055:ILI852061 IVB852055:IVE852061 JEX852055:JFA852061 JOT852055:JOW852061 JYP852055:JYS852061 KIL852055:KIO852061 KSH852055:KSK852061 LCD852055:LCG852061 LLZ852055:LMC852061 LVV852055:LVY852061 MFR852055:MFU852061 MPN852055:MPQ852061 MZJ852055:MZM852061 NJF852055:NJI852061 NTB852055:NTE852061 OCX852055:ODA852061 OMT852055:OMW852061 OWP852055:OWS852061 PGL852055:PGO852061 PQH852055:PQK852061 QAD852055:QAG852061 QJZ852055:QKC852061 QTV852055:QTY852061 RDR852055:RDU852061 RNN852055:RNQ852061 RXJ852055:RXM852061 SHF852055:SHI852061 SRB852055:SRE852061 TAX852055:TBA852061 TKT852055:TKW852061 TUP852055:TUS852061 UEL852055:UEO852061 UOH852055:UOK852061 UYD852055:UYG852061 VHZ852055:VIC852061 VRV852055:VRY852061 WBR852055:WBU852061 WLN852055:WLQ852061 WVJ852055:WVM852061 B917591:E917597 IX917591:JA917597 ST917591:SW917597 ACP917591:ACS917597 AML917591:AMO917597 AWH917591:AWK917597 BGD917591:BGG917597 BPZ917591:BQC917597 BZV917591:BZY917597 CJR917591:CJU917597 CTN917591:CTQ917597 DDJ917591:DDM917597 DNF917591:DNI917597 DXB917591:DXE917597 EGX917591:EHA917597 EQT917591:EQW917597 FAP917591:FAS917597 FKL917591:FKO917597 FUH917591:FUK917597 GED917591:GEG917597 GNZ917591:GOC917597 GXV917591:GXY917597 HHR917591:HHU917597 HRN917591:HRQ917597 IBJ917591:IBM917597 ILF917591:ILI917597 IVB917591:IVE917597 JEX917591:JFA917597 JOT917591:JOW917597 JYP917591:JYS917597 KIL917591:KIO917597 KSH917591:KSK917597 LCD917591:LCG917597 LLZ917591:LMC917597 LVV917591:LVY917597 MFR917591:MFU917597 MPN917591:MPQ917597 MZJ917591:MZM917597 NJF917591:NJI917597 NTB917591:NTE917597 OCX917591:ODA917597 OMT917591:OMW917597 OWP917591:OWS917597 PGL917591:PGO917597 PQH917591:PQK917597 QAD917591:QAG917597 QJZ917591:QKC917597 QTV917591:QTY917597 RDR917591:RDU917597 RNN917591:RNQ917597 RXJ917591:RXM917597 SHF917591:SHI917597 SRB917591:SRE917597 TAX917591:TBA917597 TKT917591:TKW917597 TUP917591:TUS917597 UEL917591:UEO917597 UOH917591:UOK917597 UYD917591:UYG917597 VHZ917591:VIC917597 VRV917591:VRY917597 WBR917591:WBU917597 WLN917591:WLQ917597 WVJ917591:WVM917597 B983127:E983133 IX983127:JA983133 ST983127:SW983133 ACP983127:ACS983133 AML983127:AMO983133 AWH983127:AWK983133 BGD983127:BGG983133 BPZ983127:BQC983133 BZV983127:BZY983133 CJR983127:CJU983133 CTN983127:CTQ983133 DDJ983127:DDM983133 DNF983127:DNI983133 DXB983127:DXE983133 EGX983127:EHA983133 EQT983127:EQW983133 FAP983127:FAS983133 FKL983127:FKO983133 FUH983127:FUK983133 GED983127:GEG983133 GNZ983127:GOC983133 GXV983127:GXY983133 HHR983127:HHU983133 HRN983127:HRQ983133 IBJ983127:IBM983133 ILF983127:ILI983133 IVB983127:IVE983133 JEX983127:JFA983133 JOT983127:JOW983133 JYP983127:JYS983133 KIL983127:KIO983133 KSH983127:KSK983133 LCD983127:LCG983133 LLZ983127:LMC983133 LVV983127:LVY983133 MFR983127:MFU983133 MPN983127:MPQ983133 MZJ983127:MZM983133 NJF983127:NJI983133 NTB983127:NTE983133 OCX983127:ODA983133 OMT983127:OMW983133 OWP983127:OWS983133 PGL983127:PGO983133 PQH983127:PQK983133 QAD983127:QAG983133 QJZ983127:QKC983133 QTV983127:QTY983133 RDR983127:RDU983133 RNN983127:RNQ983133 RXJ983127:RXM983133 SHF983127:SHI983133 SRB983127:SRE983133 TAX983127:TBA983133 TKT983127:TKW983133 TUP983127:TUS983133 UEL983127:UEO983133 UOH983127:UOK983133 UYD983127:UYG983133 VHZ983127:VIC983133 VRV983127:VRY983133 WBR983127:WBU983133 WLN983127:WLQ983133 WVJ983127:WVM983133 WBY983161:WBZ983177 JG119:JS65536 TC119:TO65536 ACY119:ADK65536 AMU119:ANG65536 AWQ119:AXC65536 BGM119:BGY65536 BQI119:BQU65536 CAE119:CAQ65536 CKA119:CKM65536 CTW119:CUI65536 DDS119:DEE65536 DNO119:DOA65536 DXK119:DXW65536 EHG119:EHS65536 ERC119:ERO65536 FAY119:FBK65536 FKU119:FLG65536 FUQ119:FVC65536 GEM119:GEY65536 GOI119:GOU65536 GYE119:GYQ65536 HIA119:HIM65536 HRW119:HSI65536 IBS119:ICE65536 ILO119:IMA65536 IVK119:IVW65536 JFG119:JFS65536 JPC119:JPO65536 JYY119:JZK65536 KIU119:KJG65536 KSQ119:KTC65536 LCM119:LCY65536 LMI119:LMU65536 LWE119:LWQ65536 MGA119:MGM65536 MPW119:MQI65536 MZS119:NAE65536 NJO119:NKA65536 NTK119:NTW65536 ODG119:ODS65536 ONC119:ONO65536 OWY119:OXK65536 PGU119:PHG65536 PQQ119:PRC65536 QAM119:QAY65536 QKI119:QKU65536 QUE119:QUQ65536 REA119:REM65536 RNW119:ROI65536 RXS119:RYE65536 SHO119:SIA65536 SRK119:SRW65536 TBG119:TBS65536 TLC119:TLO65536 TUY119:TVK65536 UEU119:UFG65536 UOQ119:UPC65536 UYM119:UYY65536 VII119:VIU65536 VSE119:VSQ65536 WCA119:WCM65536 WLW119:WMI65536 WVS119:WWE65536 K65655:W131072 JG65655:JS131072 TC65655:TO131072 ACY65655:ADK131072 AMU65655:ANG131072 AWQ65655:AXC131072 BGM65655:BGY131072 BQI65655:BQU131072 CAE65655:CAQ131072 CKA65655:CKM131072 CTW65655:CUI131072 DDS65655:DEE131072 DNO65655:DOA131072 DXK65655:DXW131072 EHG65655:EHS131072 ERC65655:ERO131072 FAY65655:FBK131072 FKU65655:FLG131072 FUQ65655:FVC131072 GEM65655:GEY131072 GOI65655:GOU131072 GYE65655:GYQ131072 HIA65655:HIM131072 HRW65655:HSI131072 IBS65655:ICE131072 ILO65655:IMA131072 IVK65655:IVW131072 JFG65655:JFS131072 JPC65655:JPO131072 JYY65655:JZK131072 KIU65655:KJG131072 KSQ65655:KTC131072 LCM65655:LCY131072 LMI65655:LMU131072 LWE65655:LWQ131072 MGA65655:MGM131072 MPW65655:MQI131072 MZS65655:NAE131072 NJO65655:NKA131072 NTK65655:NTW131072 ODG65655:ODS131072 ONC65655:ONO131072 OWY65655:OXK131072 PGU65655:PHG131072 PQQ65655:PRC131072 QAM65655:QAY131072 QKI65655:QKU131072 QUE65655:QUQ131072 REA65655:REM131072 RNW65655:ROI131072 RXS65655:RYE131072 SHO65655:SIA131072 SRK65655:SRW131072 TBG65655:TBS131072 TLC65655:TLO131072 TUY65655:TVK131072 UEU65655:UFG131072 UOQ65655:UPC131072 UYM65655:UYY131072 VII65655:VIU131072 VSE65655:VSQ131072 WCA65655:WCM131072 WLW65655:WMI131072 WVS65655:WWE131072 K131191:W196608 JG131191:JS196608 TC131191:TO196608 ACY131191:ADK196608 AMU131191:ANG196608 AWQ131191:AXC196608 BGM131191:BGY196608 BQI131191:BQU196608 CAE131191:CAQ196608 CKA131191:CKM196608 CTW131191:CUI196608 DDS131191:DEE196608 DNO131191:DOA196608 DXK131191:DXW196608 EHG131191:EHS196608 ERC131191:ERO196608 FAY131191:FBK196608 FKU131191:FLG196608 FUQ131191:FVC196608 GEM131191:GEY196608 GOI131191:GOU196608 GYE131191:GYQ196608 HIA131191:HIM196608 HRW131191:HSI196608 IBS131191:ICE196608 ILO131191:IMA196608 IVK131191:IVW196608 JFG131191:JFS196608 JPC131191:JPO196608 JYY131191:JZK196608 KIU131191:KJG196608 KSQ131191:KTC196608 LCM131191:LCY196608 LMI131191:LMU196608 LWE131191:LWQ196608 MGA131191:MGM196608 MPW131191:MQI196608 MZS131191:NAE196608 NJO131191:NKA196608 NTK131191:NTW196608 ODG131191:ODS196608 ONC131191:ONO196608 OWY131191:OXK196608 PGU131191:PHG196608 PQQ131191:PRC196608 QAM131191:QAY196608 QKI131191:QKU196608 QUE131191:QUQ196608 REA131191:REM196608 RNW131191:ROI196608 RXS131191:RYE196608 SHO131191:SIA196608 SRK131191:SRW196608 TBG131191:TBS196608 TLC131191:TLO196608 TUY131191:TVK196608 UEU131191:UFG196608 UOQ131191:UPC196608 UYM131191:UYY196608 VII131191:VIU196608 VSE131191:VSQ196608 WCA131191:WCM196608 WLW131191:WMI196608 WVS131191:WWE196608 K196727:W262144 JG196727:JS262144 TC196727:TO262144 ACY196727:ADK262144 AMU196727:ANG262144 AWQ196727:AXC262144 BGM196727:BGY262144 BQI196727:BQU262144 CAE196727:CAQ262144 CKA196727:CKM262144 CTW196727:CUI262144 DDS196727:DEE262144 DNO196727:DOA262144 DXK196727:DXW262144 EHG196727:EHS262144 ERC196727:ERO262144 FAY196727:FBK262144 FKU196727:FLG262144 FUQ196727:FVC262144 GEM196727:GEY262144 GOI196727:GOU262144 GYE196727:GYQ262144 HIA196727:HIM262144 HRW196727:HSI262144 IBS196727:ICE262144 ILO196727:IMA262144 IVK196727:IVW262144 JFG196727:JFS262144 JPC196727:JPO262144 JYY196727:JZK262144 KIU196727:KJG262144 KSQ196727:KTC262144 LCM196727:LCY262144 LMI196727:LMU262144 LWE196727:LWQ262144 MGA196727:MGM262144 MPW196727:MQI262144 MZS196727:NAE262144 NJO196727:NKA262144 NTK196727:NTW262144 ODG196727:ODS262144 ONC196727:ONO262144 OWY196727:OXK262144 PGU196727:PHG262144 PQQ196727:PRC262144 QAM196727:QAY262144 QKI196727:QKU262144 QUE196727:QUQ262144 REA196727:REM262144 RNW196727:ROI262144 RXS196727:RYE262144 SHO196727:SIA262144 SRK196727:SRW262144 TBG196727:TBS262144 TLC196727:TLO262144 TUY196727:TVK262144 UEU196727:UFG262144 UOQ196727:UPC262144 UYM196727:UYY262144 VII196727:VIU262144 VSE196727:VSQ262144 WCA196727:WCM262144 WLW196727:WMI262144 WVS196727:WWE262144 K262263:W327680 JG262263:JS327680 TC262263:TO327680 ACY262263:ADK327680 AMU262263:ANG327680 AWQ262263:AXC327680 BGM262263:BGY327680 BQI262263:BQU327680 CAE262263:CAQ327680 CKA262263:CKM327680 CTW262263:CUI327680 DDS262263:DEE327680 DNO262263:DOA327680 DXK262263:DXW327680 EHG262263:EHS327680 ERC262263:ERO327680 FAY262263:FBK327680 FKU262263:FLG327680 FUQ262263:FVC327680 GEM262263:GEY327680 GOI262263:GOU327680 GYE262263:GYQ327680 HIA262263:HIM327680 HRW262263:HSI327680 IBS262263:ICE327680 ILO262263:IMA327680 IVK262263:IVW327680 JFG262263:JFS327680 JPC262263:JPO327680 JYY262263:JZK327680 KIU262263:KJG327680 KSQ262263:KTC327680 LCM262263:LCY327680 LMI262263:LMU327680 LWE262263:LWQ327680 MGA262263:MGM327680 MPW262263:MQI327680 MZS262263:NAE327680 NJO262263:NKA327680 NTK262263:NTW327680 ODG262263:ODS327680 ONC262263:ONO327680 OWY262263:OXK327680 PGU262263:PHG327680 PQQ262263:PRC327680 QAM262263:QAY327680 QKI262263:QKU327680 QUE262263:QUQ327680 REA262263:REM327680 RNW262263:ROI327680 RXS262263:RYE327680 SHO262263:SIA327680 SRK262263:SRW327680 TBG262263:TBS327680 TLC262263:TLO327680 TUY262263:TVK327680 UEU262263:UFG327680 UOQ262263:UPC327680 UYM262263:UYY327680 VII262263:VIU327680 VSE262263:VSQ327680 WCA262263:WCM327680 WLW262263:WMI327680 WVS262263:WWE327680 K327799:W393216 JG327799:JS393216 TC327799:TO393216 ACY327799:ADK393216 AMU327799:ANG393216 AWQ327799:AXC393216 BGM327799:BGY393216 BQI327799:BQU393216 CAE327799:CAQ393216 CKA327799:CKM393216 CTW327799:CUI393216 DDS327799:DEE393216 DNO327799:DOA393216 DXK327799:DXW393216 EHG327799:EHS393216 ERC327799:ERO393216 FAY327799:FBK393216 FKU327799:FLG393216 FUQ327799:FVC393216 GEM327799:GEY393216 GOI327799:GOU393216 GYE327799:GYQ393216 HIA327799:HIM393216 HRW327799:HSI393216 IBS327799:ICE393216 ILO327799:IMA393216 IVK327799:IVW393216 JFG327799:JFS393216 JPC327799:JPO393216 JYY327799:JZK393216 KIU327799:KJG393216 KSQ327799:KTC393216 LCM327799:LCY393216 LMI327799:LMU393216 LWE327799:LWQ393216 MGA327799:MGM393216 MPW327799:MQI393216 MZS327799:NAE393216 NJO327799:NKA393216 NTK327799:NTW393216 ODG327799:ODS393216 ONC327799:ONO393216 OWY327799:OXK393216 PGU327799:PHG393216 PQQ327799:PRC393216 QAM327799:QAY393216 QKI327799:QKU393216 QUE327799:QUQ393216 REA327799:REM393216 RNW327799:ROI393216 RXS327799:RYE393216 SHO327799:SIA393216 SRK327799:SRW393216 TBG327799:TBS393216 TLC327799:TLO393216 TUY327799:TVK393216 UEU327799:UFG393216 UOQ327799:UPC393216 UYM327799:UYY393216 VII327799:VIU393216 VSE327799:VSQ393216 WCA327799:WCM393216 WLW327799:WMI393216 WVS327799:WWE393216 K393335:W458752 JG393335:JS458752 TC393335:TO458752 ACY393335:ADK458752 AMU393335:ANG458752 AWQ393335:AXC458752 BGM393335:BGY458752 BQI393335:BQU458752 CAE393335:CAQ458752 CKA393335:CKM458752 CTW393335:CUI458752 DDS393335:DEE458752 DNO393335:DOA458752 DXK393335:DXW458752 EHG393335:EHS458752 ERC393335:ERO458752 FAY393335:FBK458752 FKU393335:FLG458752 FUQ393335:FVC458752 GEM393335:GEY458752 GOI393335:GOU458752 GYE393335:GYQ458752 HIA393335:HIM458752 HRW393335:HSI458752 IBS393335:ICE458752 ILO393335:IMA458752 IVK393335:IVW458752 JFG393335:JFS458752 JPC393335:JPO458752 JYY393335:JZK458752 KIU393335:KJG458752 KSQ393335:KTC458752 LCM393335:LCY458752 LMI393335:LMU458752 LWE393335:LWQ458752 MGA393335:MGM458752 MPW393335:MQI458752 MZS393335:NAE458752 NJO393335:NKA458752 NTK393335:NTW458752 ODG393335:ODS458752 ONC393335:ONO458752 OWY393335:OXK458752 PGU393335:PHG458752 PQQ393335:PRC458752 QAM393335:QAY458752 QKI393335:QKU458752 QUE393335:QUQ458752 REA393335:REM458752 RNW393335:ROI458752 RXS393335:RYE458752 SHO393335:SIA458752 SRK393335:SRW458752 TBG393335:TBS458752 TLC393335:TLO458752 TUY393335:TVK458752 UEU393335:UFG458752 UOQ393335:UPC458752 UYM393335:UYY458752 VII393335:VIU458752 VSE393335:VSQ458752 WCA393335:WCM458752 WLW393335:WMI458752 WVS393335:WWE458752 K458871:W524288 JG458871:JS524288 TC458871:TO524288 ACY458871:ADK524288 AMU458871:ANG524288 AWQ458871:AXC524288 BGM458871:BGY524288 BQI458871:BQU524288 CAE458871:CAQ524288 CKA458871:CKM524288 CTW458871:CUI524288 DDS458871:DEE524288 DNO458871:DOA524288 DXK458871:DXW524288 EHG458871:EHS524288 ERC458871:ERO524288 FAY458871:FBK524288 FKU458871:FLG524288 FUQ458871:FVC524288 GEM458871:GEY524288 GOI458871:GOU524288 GYE458871:GYQ524288 HIA458871:HIM524288 HRW458871:HSI524288 IBS458871:ICE524288 ILO458871:IMA524288 IVK458871:IVW524288 JFG458871:JFS524288 JPC458871:JPO524288 JYY458871:JZK524288 KIU458871:KJG524288 KSQ458871:KTC524288 LCM458871:LCY524288 LMI458871:LMU524288 LWE458871:LWQ524288 MGA458871:MGM524288 MPW458871:MQI524288 MZS458871:NAE524288 NJO458871:NKA524288 NTK458871:NTW524288 ODG458871:ODS524288 ONC458871:ONO524288 OWY458871:OXK524288 PGU458871:PHG524288 PQQ458871:PRC524288 QAM458871:QAY524288 QKI458871:QKU524288 QUE458871:QUQ524288 REA458871:REM524288 RNW458871:ROI524288 RXS458871:RYE524288 SHO458871:SIA524288 SRK458871:SRW524288 TBG458871:TBS524288 TLC458871:TLO524288 TUY458871:TVK524288 UEU458871:UFG524288 UOQ458871:UPC524288 UYM458871:UYY524288 VII458871:VIU524288 VSE458871:VSQ524288 WCA458871:WCM524288 WLW458871:WMI524288 WVS458871:WWE524288 K524407:W589824 JG524407:JS589824 TC524407:TO589824 ACY524407:ADK589824 AMU524407:ANG589824 AWQ524407:AXC589824 BGM524407:BGY589824 BQI524407:BQU589824 CAE524407:CAQ589824 CKA524407:CKM589824 CTW524407:CUI589824 DDS524407:DEE589824 DNO524407:DOA589824 DXK524407:DXW589824 EHG524407:EHS589824 ERC524407:ERO589824 FAY524407:FBK589824 FKU524407:FLG589824 FUQ524407:FVC589824 GEM524407:GEY589824 GOI524407:GOU589824 GYE524407:GYQ589824 HIA524407:HIM589824 HRW524407:HSI589824 IBS524407:ICE589824 ILO524407:IMA589824 IVK524407:IVW589824 JFG524407:JFS589824 JPC524407:JPO589824 JYY524407:JZK589824 KIU524407:KJG589824 KSQ524407:KTC589824 LCM524407:LCY589824 LMI524407:LMU589824 LWE524407:LWQ589824 MGA524407:MGM589824 MPW524407:MQI589824 MZS524407:NAE589824 NJO524407:NKA589824 NTK524407:NTW589824 ODG524407:ODS589824 ONC524407:ONO589824 OWY524407:OXK589824 PGU524407:PHG589824 PQQ524407:PRC589824 QAM524407:QAY589824 QKI524407:QKU589824 QUE524407:QUQ589824 REA524407:REM589824 RNW524407:ROI589824 RXS524407:RYE589824 SHO524407:SIA589824 SRK524407:SRW589824 TBG524407:TBS589824 TLC524407:TLO589824 TUY524407:TVK589824 UEU524407:UFG589824 UOQ524407:UPC589824 UYM524407:UYY589824 VII524407:VIU589824 VSE524407:VSQ589824 WCA524407:WCM589824 WLW524407:WMI589824 WVS524407:WWE589824 K589943:W655360 JG589943:JS655360 TC589943:TO655360 ACY589943:ADK655360 AMU589943:ANG655360 AWQ589943:AXC655360 BGM589943:BGY655360 BQI589943:BQU655360 CAE589943:CAQ655360 CKA589943:CKM655360 CTW589943:CUI655360 DDS589943:DEE655360 DNO589943:DOA655360 DXK589943:DXW655360 EHG589943:EHS655360 ERC589943:ERO655360 FAY589943:FBK655360 FKU589943:FLG655360 FUQ589943:FVC655360 GEM589943:GEY655360 GOI589943:GOU655360 GYE589943:GYQ655360 HIA589943:HIM655360 HRW589943:HSI655360 IBS589943:ICE655360 ILO589943:IMA655360 IVK589943:IVW655360 JFG589943:JFS655360 JPC589943:JPO655360 JYY589943:JZK655360 KIU589943:KJG655360 KSQ589943:KTC655360 LCM589943:LCY655360 LMI589943:LMU655360 LWE589943:LWQ655360 MGA589943:MGM655360 MPW589943:MQI655360 MZS589943:NAE655360 NJO589943:NKA655360 NTK589943:NTW655360 ODG589943:ODS655360 ONC589943:ONO655360 OWY589943:OXK655360 PGU589943:PHG655360 PQQ589943:PRC655360 QAM589943:QAY655360 QKI589943:QKU655360 QUE589943:QUQ655360 REA589943:REM655360 RNW589943:ROI655360 RXS589943:RYE655360 SHO589943:SIA655360 SRK589943:SRW655360 TBG589943:TBS655360 TLC589943:TLO655360 TUY589943:TVK655360 UEU589943:UFG655360 UOQ589943:UPC655360 UYM589943:UYY655360 VII589943:VIU655360 VSE589943:VSQ655360 WCA589943:WCM655360 WLW589943:WMI655360 WVS589943:WWE655360 K655479:W720896 JG655479:JS720896 TC655479:TO720896 ACY655479:ADK720896 AMU655479:ANG720896 AWQ655479:AXC720896 BGM655479:BGY720896 BQI655479:BQU720896 CAE655479:CAQ720896 CKA655479:CKM720896 CTW655479:CUI720896 DDS655479:DEE720896 DNO655479:DOA720896 DXK655479:DXW720896 EHG655479:EHS720896 ERC655479:ERO720896 FAY655479:FBK720896 FKU655479:FLG720896 FUQ655479:FVC720896 GEM655479:GEY720896 GOI655479:GOU720896 GYE655479:GYQ720896 HIA655479:HIM720896 HRW655479:HSI720896 IBS655479:ICE720896 ILO655479:IMA720896 IVK655479:IVW720896 JFG655479:JFS720896 JPC655479:JPO720896 JYY655479:JZK720896 KIU655479:KJG720896 KSQ655479:KTC720896 LCM655479:LCY720896 LMI655479:LMU720896 LWE655479:LWQ720896 MGA655479:MGM720896 MPW655479:MQI720896 MZS655479:NAE720896 NJO655479:NKA720896 NTK655479:NTW720896 ODG655479:ODS720896 ONC655479:ONO720896 OWY655479:OXK720896 PGU655479:PHG720896 PQQ655479:PRC720896 QAM655479:QAY720896 QKI655479:QKU720896 QUE655479:QUQ720896 REA655479:REM720896 RNW655479:ROI720896 RXS655479:RYE720896 SHO655479:SIA720896 SRK655479:SRW720896 TBG655479:TBS720896 TLC655479:TLO720896 TUY655479:TVK720896 UEU655479:UFG720896 UOQ655479:UPC720896 UYM655479:UYY720896 VII655479:VIU720896 VSE655479:VSQ720896 WCA655479:WCM720896 WLW655479:WMI720896 WVS655479:WWE720896 K721015:W786432 JG721015:JS786432 TC721015:TO786432 ACY721015:ADK786432 AMU721015:ANG786432 AWQ721015:AXC786432 BGM721015:BGY786432 BQI721015:BQU786432 CAE721015:CAQ786432 CKA721015:CKM786432 CTW721015:CUI786432 DDS721015:DEE786432 DNO721015:DOA786432 DXK721015:DXW786432 EHG721015:EHS786432 ERC721015:ERO786432 FAY721015:FBK786432 FKU721015:FLG786432 FUQ721015:FVC786432 GEM721015:GEY786432 GOI721015:GOU786432 GYE721015:GYQ786432 HIA721015:HIM786432 HRW721015:HSI786432 IBS721015:ICE786432 ILO721015:IMA786432 IVK721015:IVW786432 JFG721015:JFS786432 JPC721015:JPO786432 JYY721015:JZK786432 KIU721015:KJG786432 KSQ721015:KTC786432 LCM721015:LCY786432 LMI721015:LMU786432 LWE721015:LWQ786432 MGA721015:MGM786432 MPW721015:MQI786432 MZS721015:NAE786432 NJO721015:NKA786432 NTK721015:NTW786432 ODG721015:ODS786432 ONC721015:ONO786432 OWY721015:OXK786432 PGU721015:PHG786432 PQQ721015:PRC786432 QAM721015:QAY786432 QKI721015:QKU786432 QUE721015:QUQ786432 REA721015:REM786432 RNW721015:ROI786432 RXS721015:RYE786432 SHO721015:SIA786432 SRK721015:SRW786432 TBG721015:TBS786432 TLC721015:TLO786432 TUY721015:TVK786432 UEU721015:UFG786432 UOQ721015:UPC786432 UYM721015:UYY786432 VII721015:VIU786432 VSE721015:VSQ786432 WCA721015:WCM786432 WLW721015:WMI786432 WVS721015:WWE786432 K786551:W851968 JG786551:JS851968 TC786551:TO851968 ACY786551:ADK851968 AMU786551:ANG851968 AWQ786551:AXC851968 BGM786551:BGY851968 BQI786551:BQU851968 CAE786551:CAQ851968 CKA786551:CKM851968 CTW786551:CUI851968 DDS786551:DEE851968 DNO786551:DOA851968 DXK786551:DXW851968 EHG786551:EHS851968 ERC786551:ERO851968 FAY786551:FBK851968 FKU786551:FLG851968 FUQ786551:FVC851968 GEM786551:GEY851968 GOI786551:GOU851968 GYE786551:GYQ851968 HIA786551:HIM851968 HRW786551:HSI851968 IBS786551:ICE851968 ILO786551:IMA851968 IVK786551:IVW851968 JFG786551:JFS851968 JPC786551:JPO851968 JYY786551:JZK851968 KIU786551:KJG851968 KSQ786551:KTC851968 LCM786551:LCY851968 LMI786551:LMU851968 LWE786551:LWQ851968 MGA786551:MGM851968 MPW786551:MQI851968 MZS786551:NAE851968 NJO786551:NKA851968 NTK786551:NTW851968 ODG786551:ODS851968 ONC786551:ONO851968 OWY786551:OXK851968 PGU786551:PHG851968 PQQ786551:PRC851968 QAM786551:QAY851968 QKI786551:QKU851968 QUE786551:QUQ851968 REA786551:REM851968 RNW786551:ROI851968 RXS786551:RYE851968 SHO786551:SIA851968 SRK786551:SRW851968 TBG786551:TBS851968 TLC786551:TLO851968 TUY786551:TVK851968 UEU786551:UFG851968 UOQ786551:UPC851968 UYM786551:UYY851968 VII786551:VIU851968 VSE786551:VSQ851968 WCA786551:WCM851968 WLW786551:WMI851968 WVS786551:WWE851968 K852087:W917504 JG852087:JS917504 TC852087:TO917504 ACY852087:ADK917504 AMU852087:ANG917504 AWQ852087:AXC917504 BGM852087:BGY917504 BQI852087:BQU917504 CAE852087:CAQ917504 CKA852087:CKM917504 CTW852087:CUI917504 DDS852087:DEE917504 DNO852087:DOA917504 DXK852087:DXW917504 EHG852087:EHS917504 ERC852087:ERO917504 FAY852087:FBK917504 FKU852087:FLG917504 FUQ852087:FVC917504 GEM852087:GEY917504 GOI852087:GOU917504 GYE852087:GYQ917504 HIA852087:HIM917504 HRW852087:HSI917504 IBS852087:ICE917504 ILO852087:IMA917504 IVK852087:IVW917504 JFG852087:JFS917504 JPC852087:JPO917504 JYY852087:JZK917504 KIU852087:KJG917504 KSQ852087:KTC917504 LCM852087:LCY917504 LMI852087:LMU917504 LWE852087:LWQ917504 MGA852087:MGM917504 MPW852087:MQI917504 MZS852087:NAE917504 NJO852087:NKA917504 NTK852087:NTW917504 ODG852087:ODS917504 ONC852087:ONO917504 OWY852087:OXK917504 PGU852087:PHG917504 PQQ852087:PRC917504 QAM852087:QAY917504 QKI852087:QKU917504 QUE852087:QUQ917504 REA852087:REM917504 RNW852087:ROI917504 RXS852087:RYE917504 SHO852087:SIA917504 SRK852087:SRW917504 TBG852087:TBS917504 TLC852087:TLO917504 TUY852087:TVK917504 UEU852087:UFG917504 UOQ852087:UPC917504 UYM852087:UYY917504 VII852087:VIU917504 VSE852087:VSQ917504 WCA852087:WCM917504 WLW852087:WMI917504 WVS852087:WWE917504 K917623:W983040 JG917623:JS983040 TC917623:TO983040 ACY917623:ADK983040 AMU917623:ANG983040 AWQ917623:AXC983040 BGM917623:BGY983040 BQI917623:BQU983040 CAE917623:CAQ983040 CKA917623:CKM983040 CTW917623:CUI983040 DDS917623:DEE983040 DNO917623:DOA983040 DXK917623:DXW983040 EHG917623:EHS983040 ERC917623:ERO983040 FAY917623:FBK983040 FKU917623:FLG983040 FUQ917623:FVC983040 GEM917623:GEY983040 GOI917623:GOU983040 GYE917623:GYQ983040 HIA917623:HIM983040 HRW917623:HSI983040 IBS917623:ICE983040 ILO917623:IMA983040 IVK917623:IVW983040 JFG917623:JFS983040 JPC917623:JPO983040 JYY917623:JZK983040 KIU917623:KJG983040 KSQ917623:KTC983040 LCM917623:LCY983040 LMI917623:LMU983040 LWE917623:LWQ983040 MGA917623:MGM983040 MPW917623:MQI983040 MZS917623:NAE983040 NJO917623:NKA983040 NTK917623:NTW983040 ODG917623:ODS983040 ONC917623:ONO983040 OWY917623:OXK983040 PGU917623:PHG983040 PQQ917623:PRC983040 QAM917623:QAY983040 QKI917623:QKU983040 QUE917623:QUQ983040 REA917623:REM983040 RNW917623:ROI983040 RXS917623:RYE983040 SHO917623:SIA983040 SRK917623:SRW983040 TBG917623:TBS983040 TLC917623:TLO983040 TUY917623:TVK983040 UEU917623:UFG983040 UOQ917623:UPC983040 UYM917623:UYY983040 VII917623:VIU983040 VSE917623:VSQ983040 WCA917623:WCM983040 WLW917623:WMI983040 WVS917623:WWE983040 K983159:W1048576 JG983159:JS1048576 TC983159:TO1048576 ACY983159:ADK1048576 AMU983159:ANG1048576 AWQ983159:AXC1048576 BGM983159:BGY1048576 BQI983159:BQU1048576 CAE983159:CAQ1048576 CKA983159:CKM1048576 CTW983159:CUI1048576 DDS983159:DEE1048576 DNO983159:DOA1048576 DXK983159:DXW1048576 EHG983159:EHS1048576 ERC983159:ERO1048576 FAY983159:FBK1048576 FKU983159:FLG1048576 FUQ983159:FVC1048576 GEM983159:GEY1048576 GOI983159:GOU1048576 GYE983159:GYQ1048576 HIA983159:HIM1048576 HRW983159:HSI1048576 IBS983159:ICE1048576 ILO983159:IMA1048576 IVK983159:IVW1048576 JFG983159:JFS1048576 JPC983159:JPO1048576 JYY983159:JZK1048576 KIU983159:KJG1048576 KSQ983159:KTC1048576 LCM983159:LCY1048576 LMI983159:LMU1048576 LWE983159:LWQ1048576 MGA983159:MGM1048576 MPW983159:MQI1048576 MZS983159:NAE1048576 NJO983159:NKA1048576 NTK983159:NTW1048576 ODG983159:ODS1048576 ONC983159:ONO1048576 OWY983159:OXK1048576 PGU983159:PHG1048576 PQQ983159:PRC1048576 QAM983159:QAY1048576 QKI983159:QKU1048576 QUE983159:QUQ1048576 REA983159:REM1048576 RNW983159:ROI1048576 RXS983159:RYE1048576 SHO983159:SIA1048576 SRK983159:SRW1048576 TBG983159:TBS1048576 TLC983159:TLO1048576 TUY983159:TVK1048576 UEU983159:UFG1048576 UOQ983159:UPC1048576 UYM983159:UYY1048576 VII983159:VIU1048576 VSE983159:VSQ1048576 WCA983159:WCM1048576 WLW983159:WMI1048576 WVS983159:WWE1048576 J297:Y65536 IY119:JF119 SU119:TB119 ACQ119:ACX119 AMM119:AMT119 AWI119:AWP119 BGE119:BGL119 BQA119:BQH119 BZW119:CAD119 CJS119:CJZ119 CTO119:CTV119 DDK119:DDR119 DNG119:DNN119 DXC119:DXJ119 EGY119:EHF119 EQU119:ERB119 FAQ119:FAX119 FKM119:FKT119 FUI119:FUP119 GEE119:GEL119 GOA119:GOH119 GXW119:GYD119 HHS119:HHZ119 HRO119:HRV119 IBK119:IBR119 ILG119:ILN119 IVC119:IVJ119 JEY119:JFF119 JOU119:JPB119 JYQ119:JYX119 KIM119:KIT119 KSI119:KSP119 LCE119:LCL119 LMA119:LMH119 LVW119:LWD119 MFS119:MFZ119 MPO119:MPV119 MZK119:MZR119 NJG119:NJN119 NTC119:NTJ119 OCY119:ODF119 OMU119:ONB119 OWQ119:OWX119 PGM119:PGT119 PQI119:PQP119 QAE119:QAL119 QKA119:QKH119 QTW119:QUD119 RDS119:RDZ119 RNO119:RNV119 RXK119:RXR119 SHG119:SHN119 SRC119:SRJ119 TAY119:TBF119 TKU119:TLB119 TUQ119:TUX119 UEM119:UET119 UOI119:UOP119 UYE119:UYL119 VIA119:VIH119 VRW119:VSD119 WBS119:WBZ119 WLO119:WLV119 WVK119:WVR119 C65655:J65655 IY65655:JF65655 SU65655:TB65655 ACQ65655:ACX65655 AMM65655:AMT65655 AWI65655:AWP65655 BGE65655:BGL65655 BQA65655:BQH65655 BZW65655:CAD65655 CJS65655:CJZ65655 CTO65655:CTV65655 DDK65655:DDR65655 DNG65655:DNN65655 DXC65655:DXJ65655 EGY65655:EHF65655 EQU65655:ERB65655 FAQ65655:FAX65655 FKM65655:FKT65655 FUI65655:FUP65655 GEE65655:GEL65655 GOA65655:GOH65655 GXW65655:GYD65655 HHS65655:HHZ65655 HRO65655:HRV65655 IBK65655:IBR65655 ILG65655:ILN65655 IVC65655:IVJ65655 JEY65655:JFF65655 JOU65655:JPB65655 JYQ65655:JYX65655 KIM65655:KIT65655 KSI65655:KSP65655 LCE65655:LCL65655 LMA65655:LMH65655 LVW65655:LWD65655 MFS65655:MFZ65655 MPO65655:MPV65655 MZK65655:MZR65655 NJG65655:NJN65655 NTC65655:NTJ65655 OCY65655:ODF65655 OMU65655:ONB65655 OWQ65655:OWX65655 PGM65655:PGT65655 PQI65655:PQP65655 QAE65655:QAL65655 QKA65655:QKH65655 QTW65655:QUD65655 RDS65655:RDZ65655 RNO65655:RNV65655 RXK65655:RXR65655 SHG65655:SHN65655 SRC65655:SRJ65655 TAY65655:TBF65655 TKU65655:TLB65655 TUQ65655:TUX65655 UEM65655:UET65655 UOI65655:UOP65655 UYE65655:UYL65655 VIA65655:VIH65655 VRW65655:VSD65655 WBS65655:WBZ65655 WLO65655:WLV65655 WVK65655:WVR65655 C131191:J131191 IY131191:JF131191 SU131191:TB131191 ACQ131191:ACX131191 AMM131191:AMT131191 AWI131191:AWP131191 BGE131191:BGL131191 BQA131191:BQH131191 BZW131191:CAD131191 CJS131191:CJZ131191 CTO131191:CTV131191 DDK131191:DDR131191 DNG131191:DNN131191 DXC131191:DXJ131191 EGY131191:EHF131191 EQU131191:ERB131191 FAQ131191:FAX131191 FKM131191:FKT131191 FUI131191:FUP131191 GEE131191:GEL131191 GOA131191:GOH131191 GXW131191:GYD131191 HHS131191:HHZ131191 HRO131191:HRV131191 IBK131191:IBR131191 ILG131191:ILN131191 IVC131191:IVJ131191 JEY131191:JFF131191 JOU131191:JPB131191 JYQ131191:JYX131191 KIM131191:KIT131191 KSI131191:KSP131191 LCE131191:LCL131191 LMA131191:LMH131191 LVW131191:LWD131191 MFS131191:MFZ131191 MPO131191:MPV131191 MZK131191:MZR131191 NJG131191:NJN131191 NTC131191:NTJ131191 OCY131191:ODF131191 OMU131191:ONB131191 OWQ131191:OWX131191 PGM131191:PGT131191 PQI131191:PQP131191 QAE131191:QAL131191 QKA131191:QKH131191 QTW131191:QUD131191 RDS131191:RDZ131191 RNO131191:RNV131191 RXK131191:RXR131191 SHG131191:SHN131191 SRC131191:SRJ131191 TAY131191:TBF131191 TKU131191:TLB131191 TUQ131191:TUX131191 UEM131191:UET131191 UOI131191:UOP131191 UYE131191:UYL131191 VIA131191:VIH131191 VRW131191:VSD131191 WBS131191:WBZ131191 WLO131191:WLV131191 WVK131191:WVR131191 C196727:J196727 IY196727:JF196727 SU196727:TB196727 ACQ196727:ACX196727 AMM196727:AMT196727 AWI196727:AWP196727 BGE196727:BGL196727 BQA196727:BQH196727 BZW196727:CAD196727 CJS196727:CJZ196727 CTO196727:CTV196727 DDK196727:DDR196727 DNG196727:DNN196727 DXC196727:DXJ196727 EGY196727:EHF196727 EQU196727:ERB196727 FAQ196727:FAX196727 FKM196727:FKT196727 FUI196727:FUP196727 GEE196727:GEL196727 GOA196727:GOH196727 GXW196727:GYD196727 HHS196727:HHZ196727 HRO196727:HRV196727 IBK196727:IBR196727 ILG196727:ILN196727 IVC196727:IVJ196727 JEY196727:JFF196727 JOU196727:JPB196727 JYQ196727:JYX196727 KIM196727:KIT196727 KSI196727:KSP196727 LCE196727:LCL196727 LMA196727:LMH196727 LVW196727:LWD196727 MFS196727:MFZ196727 MPO196727:MPV196727 MZK196727:MZR196727 NJG196727:NJN196727 NTC196727:NTJ196727 OCY196727:ODF196727 OMU196727:ONB196727 OWQ196727:OWX196727 PGM196727:PGT196727 PQI196727:PQP196727 QAE196727:QAL196727 QKA196727:QKH196727 QTW196727:QUD196727 RDS196727:RDZ196727 RNO196727:RNV196727 RXK196727:RXR196727 SHG196727:SHN196727 SRC196727:SRJ196727 TAY196727:TBF196727 TKU196727:TLB196727 TUQ196727:TUX196727 UEM196727:UET196727 UOI196727:UOP196727 UYE196727:UYL196727 VIA196727:VIH196727 VRW196727:VSD196727 WBS196727:WBZ196727 WLO196727:WLV196727 WVK196727:WVR196727 C262263:J262263 IY262263:JF262263 SU262263:TB262263 ACQ262263:ACX262263 AMM262263:AMT262263 AWI262263:AWP262263 BGE262263:BGL262263 BQA262263:BQH262263 BZW262263:CAD262263 CJS262263:CJZ262263 CTO262263:CTV262263 DDK262263:DDR262263 DNG262263:DNN262263 DXC262263:DXJ262263 EGY262263:EHF262263 EQU262263:ERB262263 FAQ262263:FAX262263 FKM262263:FKT262263 FUI262263:FUP262263 GEE262263:GEL262263 GOA262263:GOH262263 GXW262263:GYD262263 HHS262263:HHZ262263 HRO262263:HRV262263 IBK262263:IBR262263 ILG262263:ILN262263 IVC262263:IVJ262263 JEY262263:JFF262263 JOU262263:JPB262263 JYQ262263:JYX262263 KIM262263:KIT262263 KSI262263:KSP262263 LCE262263:LCL262263 LMA262263:LMH262263 LVW262263:LWD262263 MFS262263:MFZ262263 MPO262263:MPV262263 MZK262263:MZR262263 NJG262263:NJN262263 NTC262263:NTJ262263 OCY262263:ODF262263 OMU262263:ONB262263 OWQ262263:OWX262263 PGM262263:PGT262263 PQI262263:PQP262263 QAE262263:QAL262263 QKA262263:QKH262263 QTW262263:QUD262263 RDS262263:RDZ262263 RNO262263:RNV262263 RXK262263:RXR262263 SHG262263:SHN262263 SRC262263:SRJ262263 TAY262263:TBF262263 TKU262263:TLB262263 TUQ262263:TUX262263 UEM262263:UET262263 UOI262263:UOP262263 UYE262263:UYL262263 VIA262263:VIH262263 VRW262263:VSD262263 WBS262263:WBZ262263 WLO262263:WLV262263 WVK262263:WVR262263 C327799:J327799 IY327799:JF327799 SU327799:TB327799 ACQ327799:ACX327799 AMM327799:AMT327799 AWI327799:AWP327799 BGE327799:BGL327799 BQA327799:BQH327799 BZW327799:CAD327799 CJS327799:CJZ327799 CTO327799:CTV327799 DDK327799:DDR327799 DNG327799:DNN327799 DXC327799:DXJ327799 EGY327799:EHF327799 EQU327799:ERB327799 FAQ327799:FAX327799 FKM327799:FKT327799 FUI327799:FUP327799 GEE327799:GEL327799 GOA327799:GOH327799 GXW327799:GYD327799 HHS327799:HHZ327799 HRO327799:HRV327799 IBK327799:IBR327799 ILG327799:ILN327799 IVC327799:IVJ327799 JEY327799:JFF327799 JOU327799:JPB327799 JYQ327799:JYX327799 KIM327799:KIT327799 KSI327799:KSP327799 LCE327799:LCL327799 LMA327799:LMH327799 LVW327799:LWD327799 MFS327799:MFZ327799 MPO327799:MPV327799 MZK327799:MZR327799 NJG327799:NJN327799 NTC327799:NTJ327799 OCY327799:ODF327799 OMU327799:ONB327799 OWQ327799:OWX327799 PGM327799:PGT327799 PQI327799:PQP327799 QAE327799:QAL327799 QKA327799:QKH327799 QTW327799:QUD327799 RDS327799:RDZ327799 RNO327799:RNV327799 RXK327799:RXR327799 SHG327799:SHN327799 SRC327799:SRJ327799 TAY327799:TBF327799 TKU327799:TLB327799 TUQ327799:TUX327799 UEM327799:UET327799 UOI327799:UOP327799 UYE327799:UYL327799 VIA327799:VIH327799 VRW327799:VSD327799 WBS327799:WBZ327799 WLO327799:WLV327799 WVK327799:WVR327799 C393335:J393335 IY393335:JF393335 SU393335:TB393335 ACQ393335:ACX393335 AMM393335:AMT393335 AWI393335:AWP393335 BGE393335:BGL393335 BQA393335:BQH393335 BZW393335:CAD393335 CJS393335:CJZ393335 CTO393335:CTV393335 DDK393335:DDR393335 DNG393335:DNN393335 DXC393335:DXJ393335 EGY393335:EHF393335 EQU393335:ERB393335 FAQ393335:FAX393335 FKM393335:FKT393335 FUI393335:FUP393335 GEE393335:GEL393335 GOA393335:GOH393335 GXW393335:GYD393335 HHS393335:HHZ393335 HRO393335:HRV393335 IBK393335:IBR393335 ILG393335:ILN393335 IVC393335:IVJ393335 JEY393335:JFF393335 JOU393335:JPB393335 JYQ393335:JYX393335 KIM393335:KIT393335 KSI393335:KSP393335 LCE393335:LCL393335 LMA393335:LMH393335 LVW393335:LWD393335 MFS393335:MFZ393335 MPO393335:MPV393335 MZK393335:MZR393335 NJG393335:NJN393335 NTC393335:NTJ393335 OCY393335:ODF393335 OMU393335:ONB393335 OWQ393335:OWX393335 PGM393335:PGT393335 PQI393335:PQP393335 QAE393335:QAL393335 QKA393335:QKH393335 QTW393335:QUD393335 RDS393335:RDZ393335 RNO393335:RNV393335 RXK393335:RXR393335 SHG393335:SHN393335 SRC393335:SRJ393335 TAY393335:TBF393335 TKU393335:TLB393335 TUQ393335:TUX393335 UEM393335:UET393335 UOI393335:UOP393335 UYE393335:UYL393335 VIA393335:VIH393335 VRW393335:VSD393335 WBS393335:WBZ393335 WLO393335:WLV393335 WVK393335:WVR393335 C458871:J458871 IY458871:JF458871 SU458871:TB458871 ACQ458871:ACX458871 AMM458871:AMT458871 AWI458871:AWP458871 BGE458871:BGL458871 BQA458871:BQH458871 BZW458871:CAD458871 CJS458871:CJZ458871 CTO458871:CTV458871 DDK458871:DDR458871 DNG458871:DNN458871 DXC458871:DXJ458871 EGY458871:EHF458871 EQU458871:ERB458871 FAQ458871:FAX458871 FKM458871:FKT458871 FUI458871:FUP458871 GEE458871:GEL458871 GOA458871:GOH458871 GXW458871:GYD458871 HHS458871:HHZ458871 HRO458871:HRV458871 IBK458871:IBR458871 ILG458871:ILN458871 IVC458871:IVJ458871 JEY458871:JFF458871 JOU458871:JPB458871 JYQ458871:JYX458871 KIM458871:KIT458871 KSI458871:KSP458871 LCE458871:LCL458871 LMA458871:LMH458871 LVW458871:LWD458871 MFS458871:MFZ458871 MPO458871:MPV458871 MZK458871:MZR458871 NJG458871:NJN458871 NTC458871:NTJ458871 OCY458871:ODF458871 OMU458871:ONB458871 OWQ458871:OWX458871 PGM458871:PGT458871 PQI458871:PQP458871 QAE458871:QAL458871 QKA458871:QKH458871 QTW458871:QUD458871 RDS458871:RDZ458871 RNO458871:RNV458871 RXK458871:RXR458871 SHG458871:SHN458871 SRC458871:SRJ458871 TAY458871:TBF458871 TKU458871:TLB458871 TUQ458871:TUX458871 UEM458871:UET458871 UOI458871:UOP458871 UYE458871:UYL458871 VIA458871:VIH458871 VRW458871:VSD458871 WBS458871:WBZ458871 WLO458871:WLV458871 WVK458871:WVR458871 C524407:J524407 IY524407:JF524407 SU524407:TB524407 ACQ524407:ACX524407 AMM524407:AMT524407 AWI524407:AWP524407 BGE524407:BGL524407 BQA524407:BQH524407 BZW524407:CAD524407 CJS524407:CJZ524407 CTO524407:CTV524407 DDK524407:DDR524407 DNG524407:DNN524407 DXC524407:DXJ524407 EGY524407:EHF524407 EQU524407:ERB524407 FAQ524407:FAX524407 FKM524407:FKT524407 FUI524407:FUP524407 GEE524407:GEL524407 GOA524407:GOH524407 GXW524407:GYD524407 HHS524407:HHZ524407 HRO524407:HRV524407 IBK524407:IBR524407 ILG524407:ILN524407 IVC524407:IVJ524407 JEY524407:JFF524407 JOU524407:JPB524407 JYQ524407:JYX524407 KIM524407:KIT524407 KSI524407:KSP524407 LCE524407:LCL524407 LMA524407:LMH524407 LVW524407:LWD524407 MFS524407:MFZ524407 MPO524407:MPV524407 MZK524407:MZR524407 NJG524407:NJN524407 NTC524407:NTJ524407 OCY524407:ODF524407 OMU524407:ONB524407 OWQ524407:OWX524407 PGM524407:PGT524407 PQI524407:PQP524407 QAE524407:QAL524407 QKA524407:QKH524407 QTW524407:QUD524407 RDS524407:RDZ524407 RNO524407:RNV524407 RXK524407:RXR524407 SHG524407:SHN524407 SRC524407:SRJ524407 TAY524407:TBF524407 TKU524407:TLB524407 TUQ524407:TUX524407 UEM524407:UET524407 UOI524407:UOP524407 UYE524407:UYL524407 VIA524407:VIH524407 VRW524407:VSD524407 WBS524407:WBZ524407 WLO524407:WLV524407 WVK524407:WVR524407 C589943:J589943 IY589943:JF589943 SU589943:TB589943 ACQ589943:ACX589943 AMM589943:AMT589943 AWI589943:AWP589943 BGE589943:BGL589943 BQA589943:BQH589943 BZW589943:CAD589943 CJS589943:CJZ589943 CTO589943:CTV589943 DDK589943:DDR589943 DNG589943:DNN589943 DXC589943:DXJ589943 EGY589943:EHF589943 EQU589943:ERB589943 FAQ589943:FAX589943 FKM589943:FKT589943 FUI589943:FUP589943 GEE589943:GEL589943 GOA589943:GOH589943 GXW589943:GYD589943 HHS589943:HHZ589943 HRO589943:HRV589943 IBK589943:IBR589943 ILG589943:ILN589943 IVC589943:IVJ589943 JEY589943:JFF589943 JOU589943:JPB589943 JYQ589943:JYX589943 KIM589943:KIT589943 KSI589943:KSP589943 LCE589943:LCL589943 LMA589943:LMH589943 LVW589943:LWD589943 MFS589943:MFZ589943 MPO589943:MPV589943 MZK589943:MZR589943 NJG589943:NJN589943 NTC589943:NTJ589943 OCY589943:ODF589943 OMU589943:ONB589943 OWQ589943:OWX589943 PGM589943:PGT589943 PQI589943:PQP589943 QAE589943:QAL589943 QKA589943:QKH589943 QTW589943:QUD589943 RDS589943:RDZ589943 RNO589943:RNV589943 RXK589943:RXR589943 SHG589943:SHN589943 SRC589943:SRJ589943 TAY589943:TBF589943 TKU589943:TLB589943 TUQ589943:TUX589943 UEM589943:UET589943 UOI589943:UOP589943 UYE589943:UYL589943 VIA589943:VIH589943 VRW589943:VSD589943 WBS589943:WBZ589943 WLO589943:WLV589943 WVK589943:WVR589943 C655479:J655479 IY655479:JF655479 SU655479:TB655479 ACQ655479:ACX655479 AMM655479:AMT655479 AWI655479:AWP655479 BGE655479:BGL655479 BQA655479:BQH655479 BZW655479:CAD655479 CJS655479:CJZ655479 CTO655479:CTV655479 DDK655479:DDR655479 DNG655479:DNN655479 DXC655479:DXJ655479 EGY655479:EHF655479 EQU655479:ERB655479 FAQ655479:FAX655479 FKM655479:FKT655479 FUI655479:FUP655479 GEE655479:GEL655479 GOA655479:GOH655479 GXW655479:GYD655479 HHS655479:HHZ655479 HRO655479:HRV655479 IBK655479:IBR655479 ILG655479:ILN655479 IVC655479:IVJ655479 JEY655479:JFF655479 JOU655479:JPB655479 JYQ655479:JYX655479 KIM655479:KIT655479 KSI655479:KSP655479 LCE655479:LCL655479 LMA655479:LMH655479 LVW655479:LWD655479 MFS655479:MFZ655479 MPO655479:MPV655479 MZK655479:MZR655479 NJG655479:NJN655479 NTC655479:NTJ655479 OCY655479:ODF655479 OMU655479:ONB655479 OWQ655479:OWX655479 PGM655479:PGT655479 PQI655479:PQP655479 QAE655479:QAL655479 QKA655479:QKH655479 QTW655479:QUD655479 RDS655479:RDZ655479 RNO655479:RNV655479 RXK655479:RXR655479 SHG655479:SHN655479 SRC655479:SRJ655479 TAY655479:TBF655479 TKU655479:TLB655479 TUQ655479:TUX655479 UEM655479:UET655479 UOI655479:UOP655479 UYE655479:UYL655479 VIA655479:VIH655479 VRW655479:VSD655479 WBS655479:WBZ655479 WLO655479:WLV655479 WVK655479:WVR655479 C721015:J721015 IY721015:JF721015 SU721015:TB721015 ACQ721015:ACX721015 AMM721015:AMT721015 AWI721015:AWP721015 BGE721015:BGL721015 BQA721015:BQH721015 BZW721015:CAD721015 CJS721015:CJZ721015 CTO721015:CTV721015 DDK721015:DDR721015 DNG721015:DNN721015 DXC721015:DXJ721015 EGY721015:EHF721015 EQU721015:ERB721015 FAQ721015:FAX721015 FKM721015:FKT721015 FUI721015:FUP721015 GEE721015:GEL721015 GOA721015:GOH721015 GXW721015:GYD721015 HHS721015:HHZ721015 HRO721015:HRV721015 IBK721015:IBR721015 ILG721015:ILN721015 IVC721015:IVJ721015 JEY721015:JFF721015 JOU721015:JPB721015 JYQ721015:JYX721015 KIM721015:KIT721015 KSI721015:KSP721015 LCE721015:LCL721015 LMA721015:LMH721015 LVW721015:LWD721015 MFS721015:MFZ721015 MPO721015:MPV721015 MZK721015:MZR721015 NJG721015:NJN721015 NTC721015:NTJ721015 OCY721015:ODF721015 OMU721015:ONB721015 OWQ721015:OWX721015 PGM721015:PGT721015 PQI721015:PQP721015 QAE721015:QAL721015 QKA721015:QKH721015 QTW721015:QUD721015 RDS721015:RDZ721015 RNO721015:RNV721015 RXK721015:RXR721015 SHG721015:SHN721015 SRC721015:SRJ721015 TAY721015:TBF721015 TKU721015:TLB721015 TUQ721015:TUX721015 UEM721015:UET721015 UOI721015:UOP721015 UYE721015:UYL721015 VIA721015:VIH721015 VRW721015:VSD721015 WBS721015:WBZ721015 WLO721015:WLV721015 WVK721015:WVR721015 C786551:J786551 IY786551:JF786551 SU786551:TB786551 ACQ786551:ACX786551 AMM786551:AMT786551 AWI786551:AWP786551 BGE786551:BGL786551 BQA786551:BQH786551 BZW786551:CAD786551 CJS786551:CJZ786551 CTO786551:CTV786551 DDK786551:DDR786551 DNG786551:DNN786551 DXC786551:DXJ786551 EGY786551:EHF786551 EQU786551:ERB786551 FAQ786551:FAX786551 FKM786551:FKT786551 FUI786551:FUP786551 GEE786551:GEL786551 GOA786551:GOH786551 GXW786551:GYD786551 HHS786551:HHZ786551 HRO786551:HRV786551 IBK786551:IBR786551 ILG786551:ILN786551 IVC786551:IVJ786551 JEY786551:JFF786551 JOU786551:JPB786551 JYQ786551:JYX786551 KIM786551:KIT786551 KSI786551:KSP786551 LCE786551:LCL786551 LMA786551:LMH786551 LVW786551:LWD786551 MFS786551:MFZ786551 MPO786551:MPV786551 MZK786551:MZR786551 NJG786551:NJN786551 NTC786551:NTJ786551 OCY786551:ODF786551 OMU786551:ONB786551 OWQ786551:OWX786551 PGM786551:PGT786551 PQI786551:PQP786551 QAE786551:QAL786551 QKA786551:QKH786551 QTW786551:QUD786551 RDS786551:RDZ786551 RNO786551:RNV786551 RXK786551:RXR786551 SHG786551:SHN786551 SRC786551:SRJ786551 TAY786551:TBF786551 TKU786551:TLB786551 TUQ786551:TUX786551 UEM786551:UET786551 UOI786551:UOP786551 UYE786551:UYL786551 VIA786551:VIH786551 VRW786551:VSD786551 WBS786551:WBZ786551 WLO786551:WLV786551 WVK786551:WVR786551 C852087:J852087 IY852087:JF852087 SU852087:TB852087 ACQ852087:ACX852087 AMM852087:AMT852087 AWI852087:AWP852087 BGE852087:BGL852087 BQA852087:BQH852087 BZW852087:CAD852087 CJS852087:CJZ852087 CTO852087:CTV852087 DDK852087:DDR852087 DNG852087:DNN852087 DXC852087:DXJ852087 EGY852087:EHF852087 EQU852087:ERB852087 FAQ852087:FAX852087 FKM852087:FKT852087 FUI852087:FUP852087 GEE852087:GEL852087 GOA852087:GOH852087 GXW852087:GYD852087 HHS852087:HHZ852087 HRO852087:HRV852087 IBK852087:IBR852087 ILG852087:ILN852087 IVC852087:IVJ852087 JEY852087:JFF852087 JOU852087:JPB852087 JYQ852087:JYX852087 KIM852087:KIT852087 KSI852087:KSP852087 LCE852087:LCL852087 LMA852087:LMH852087 LVW852087:LWD852087 MFS852087:MFZ852087 MPO852087:MPV852087 MZK852087:MZR852087 NJG852087:NJN852087 NTC852087:NTJ852087 OCY852087:ODF852087 OMU852087:ONB852087 OWQ852087:OWX852087 PGM852087:PGT852087 PQI852087:PQP852087 QAE852087:QAL852087 QKA852087:QKH852087 QTW852087:QUD852087 RDS852087:RDZ852087 RNO852087:RNV852087 RXK852087:RXR852087 SHG852087:SHN852087 SRC852087:SRJ852087 TAY852087:TBF852087 TKU852087:TLB852087 TUQ852087:TUX852087 UEM852087:UET852087 UOI852087:UOP852087 UYE852087:UYL852087 VIA852087:VIH852087 VRW852087:VSD852087 WBS852087:WBZ852087 WLO852087:WLV852087 WVK852087:WVR852087 C917623:J917623 IY917623:JF917623 SU917623:TB917623 ACQ917623:ACX917623 AMM917623:AMT917623 AWI917623:AWP917623 BGE917623:BGL917623 BQA917623:BQH917623 BZW917623:CAD917623 CJS917623:CJZ917623 CTO917623:CTV917623 DDK917623:DDR917623 DNG917623:DNN917623 DXC917623:DXJ917623 EGY917623:EHF917623 EQU917623:ERB917623 FAQ917623:FAX917623 FKM917623:FKT917623 FUI917623:FUP917623 GEE917623:GEL917623 GOA917623:GOH917623 GXW917623:GYD917623 HHS917623:HHZ917623 HRO917623:HRV917623 IBK917623:IBR917623 ILG917623:ILN917623 IVC917623:IVJ917623 JEY917623:JFF917623 JOU917623:JPB917623 JYQ917623:JYX917623 KIM917623:KIT917623 KSI917623:KSP917623 LCE917623:LCL917623 LMA917623:LMH917623 LVW917623:LWD917623 MFS917623:MFZ917623 MPO917623:MPV917623 MZK917623:MZR917623 NJG917623:NJN917623 NTC917623:NTJ917623 OCY917623:ODF917623 OMU917623:ONB917623 OWQ917623:OWX917623 PGM917623:PGT917623 PQI917623:PQP917623 QAE917623:QAL917623 QKA917623:QKH917623 QTW917623:QUD917623 RDS917623:RDZ917623 RNO917623:RNV917623 RXK917623:RXR917623 SHG917623:SHN917623 SRC917623:SRJ917623 TAY917623:TBF917623 TKU917623:TLB917623 TUQ917623:TUX917623 UEM917623:UET917623 UOI917623:UOP917623 UYE917623:UYL917623 VIA917623:VIH917623 VRW917623:VSD917623 WBS917623:WBZ917623 WLO917623:WLV917623 WVK917623:WVR917623 C983159:J983159 IY983159:JF983159 SU983159:TB983159 ACQ983159:ACX983159 AMM983159:AMT983159 AWI983159:AWP983159 BGE983159:BGL983159 BQA983159:BQH983159 BZW983159:CAD983159 CJS983159:CJZ983159 CTO983159:CTV983159 DDK983159:DDR983159 DNG983159:DNN983159 DXC983159:DXJ983159 EGY983159:EHF983159 EQU983159:ERB983159 FAQ983159:FAX983159 FKM983159:FKT983159 FUI983159:FUP983159 GEE983159:GEL983159 GOA983159:GOH983159 GXW983159:GYD983159 HHS983159:HHZ983159 HRO983159:HRV983159 IBK983159:IBR983159 ILG983159:ILN983159 IVC983159:IVJ983159 JEY983159:JFF983159 JOU983159:JPB983159 JYQ983159:JYX983159 KIM983159:KIT983159 KSI983159:KSP983159 LCE983159:LCL983159 LMA983159:LMH983159 LVW983159:LWD983159 MFS983159:MFZ983159 MPO983159:MPV983159 MZK983159:MZR983159 NJG983159:NJN983159 NTC983159:NTJ983159 OCY983159:ODF983159 OMU983159:ONB983159 OWQ983159:OWX983159 PGM983159:PGT983159 PQI983159:PQP983159 QAE983159:QAL983159 QKA983159:QKH983159 QTW983159:QUD983159 RDS983159:RDZ983159 RNO983159:RNV983159 RXK983159:RXR983159 SHG983159:SHN983159 SRC983159:SRJ983159 TAY983159:TBF983159 TKU983159:TLB983159 TUQ983159:TUX983159 UEM983159:UET983159 UOI983159:UOP983159 UYE983159:UYL983159 VIA983159:VIH983159 VRW983159:VSD983159 WBS983159:WBZ983159 WLO983159:WLV983159 WVK983159:WVR983159 WLU983161:WLV983177 JF138:JF65536 TB138:TB65536 ACX138:ACX65536 AMT138:AMT65536 AWP138:AWP65536 BGL138:BGL65536 BQH138:BQH65536 CAD138:CAD65536 CJZ138:CJZ65536 CTV138:CTV65536 DDR138:DDR65536 DNN138:DNN65536 DXJ138:DXJ65536 EHF138:EHF65536 ERB138:ERB65536 FAX138:FAX65536 FKT138:FKT65536 FUP138:FUP65536 GEL138:GEL65536 GOH138:GOH65536 GYD138:GYD65536 HHZ138:HHZ65536 HRV138:HRV65536 IBR138:IBR65536 ILN138:ILN65536 IVJ138:IVJ65536 JFF138:JFF65536 JPB138:JPB65536 JYX138:JYX65536 KIT138:KIT65536 KSP138:KSP65536 LCL138:LCL65536 LMH138:LMH65536 LWD138:LWD65536 MFZ138:MFZ65536 MPV138:MPV65536 MZR138:MZR65536 NJN138:NJN65536 NTJ138:NTJ65536 ODF138:ODF65536 ONB138:ONB65536 OWX138:OWX65536 PGT138:PGT65536 PQP138:PQP65536 QAL138:QAL65536 QKH138:QKH65536 QUD138:QUD65536 RDZ138:RDZ65536 RNV138:RNV65536 RXR138:RXR65536 SHN138:SHN65536 SRJ138:SRJ65536 TBF138:TBF65536 TLB138:TLB65536 TUX138:TUX65536 UET138:UET65536 UOP138:UOP65536 UYL138:UYL65536 VIH138:VIH65536 VSD138:VSD65536 WBZ138:WBZ65536 WLV138:WLV65536 WVR138:WVR65536 J65674:J131072 JF65674:JF131072 TB65674:TB131072 ACX65674:ACX131072 AMT65674:AMT131072 AWP65674:AWP131072 BGL65674:BGL131072 BQH65674:BQH131072 CAD65674:CAD131072 CJZ65674:CJZ131072 CTV65674:CTV131072 DDR65674:DDR131072 DNN65674:DNN131072 DXJ65674:DXJ131072 EHF65674:EHF131072 ERB65674:ERB131072 FAX65674:FAX131072 FKT65674:FKT131072 FUP65674:FUP131072 GEL65674:GEL131072 GOH65674:GOH131072 GYD65674:GYD131072 HHZ65674:HHZ131072 HRV65674:HRV131072 IBR65674:IBR131072 ILN65674:ILN131072 IVJ65674:IVJ131072 JFF65674:JFF131072 JPB65674:JPB131072 JYX65674:JYX131072 KIT65674:KIT131072 KSP65674:KSP131072 LCL65674:LCL131072 LMH65674:LMH131072 LWD65674:LWD131072 MFZ65674:MFZ131072 MPV65674:MPV131072 MZR65674:MZR131072 NJN65674:NJN131072 NTJ65674:NTJ131072 ODF65674:ODF131072 ONB65674:ONB131072 OWX65674:OWX131072 PGT65674:PGT131072 PQP65674:PQP131072 QAL65674:QAL131072 QKH65674:QKH131072 QUD65674:QUD131072 RDZ65674:RDZ131072 RNV65674:RNV131072 RXR65674:RXR131072 SHN65674:SHN131072 SRJ65674:SRJ131072 TBF65674:TBF131072 TLB65674:TLB131072 TUX65674:TUX131072 UET65674:UET131072 UOP65674:UOP131072 UYL65674:UYL131072 VIH65674:VIH131072 VSD65674:VSD131072 WBZ65674:WBZ131072 WLV65674:WLV131072 WVR65674:WVR131072 J131210:J196608 JF131210:JF196608 TB131210:TB196608 ACX131210:ACX196608 AMT131210:AMT196608 AWP131210:AWP196608 BGL131210:BGL196608 BQH131210:BQH196608 CAD131210:CAD196608 CJZ131210:CJZ196608 CTV131210:CTV196608 DDR131210:DDR196608 DNN131210:DNN196608 DXJ131210:DXJ196608 EHF131210:EHF196608 ERB131210:ERB196608 FAX131210:FAX196608 FKT131210:FKT196608 FUP131210:FUP196608 GEL131210:GEL196608 GOH131210:GOH196608 GYD131210:GYD196608 HHZ131210:HHZ196608 HRV131210:HRV196608 IBR131210:IBR196608 ILN131210:ILN196608 IVJ131210:IVJ196608 JFF131210:JFF196608 JPB131210:JPB196608 JYX131210:JYX196608 KIT131210:KIT196608 KSP131210:KSP196608 LCL131210:LCL196608 LMH131210:LMH196608 LWD131210:LWD196608 MFZ131210:MFZ196608 MPV131210:MPV196608 MZR131210:MZR196608 NJN131210:NJN196608 NTJ131210:NTJ196608 ODF131210:ODF196608 ONB131210:ONB196608 OWX131210:OWX196608 PGT131210:PGT196608 PQP131210:PQP196608 QAL131210:QAL196608 QKH131210:QKH196608 QUD131210:QUD196608 RDZ131210:RDZ196608 RNV131210:RNV196608 RXR131210:RXR196608 SHN131210:SHN196608 SRJ131210:SRJ196608 TBF131210:TBF196608 TLB131210:TLB196608 TUX131210:TUX196608 UET131210:UET196608 UOP131210:UOP196608 UYL131210:UYL196608 VIH131210:VIH196608 VSD131210:VSD196608 WBZ131210:WBZ196608 WLV131210:WLV196608 WVR131210:WVR196608 J196746:J262144 JF196746:JF262144 TB196746:TB262144 ACX196746:ACX262144 AMT196746:AMT262144 AWP196746:AWP262144 BGL196746:BGL262144 BQH196746:BQH262144 CAD196746:CAD262144 CJZ196746:CJZ262144 CTV196746:CTV262144 DDR196746:DDR262144 DNN196746:DNN262144 DXJ196746:DXJ262144 EHF196746:EHF262144 ERB196746:ERB262144 FAX196746:FAX262144 FKT196746:FKT262144 FUP196746:FUP262144 GEL196746:GEL262144 GOH196746:GOH262144 GYD196746:GYD262144 HHZ196746:HHZ262144 HRV196746:HRV262144 IBR196746:IBR262144 ILN196746:ILN262144 IVJ196746:IVJ262144 JFF196746:JFF262144 JPB196746:JPB262144 JYX196746:JYX262144 KIT196746:KIT262144 KSP196746:KSP262144 LCL196746:LCL262144 LMH196746:LMH262144 LWD196746:LWD262144 MFZ196746:MFZ262144 MPV196746:MPV262144 MZR196746:MZR262144 NJN196746:NJN262144 NTJ196746:NTJ262144 ODF196746:ODF262144 ONB196746:ONB262144 OWX196746:OWX262144 PGT196746:PGT262144 PQP196746:PQP262144 QAL196746:QAL262144 QKH196746:QKH262144 QUD196746:QUD262144 RDZ196746:RDZ262144 RNV196746:RNV262144 RXR196746:RXR262144 SHN196746:SHN262144 SRJ196746:SRJ262144 TBF196746:TBF262144 TLB196746:TLB262144 TUX196746:TUX262144 UET196746:UET262144 UOP196746:UOP262144 UYL196746:UYL262144 VIH196746:VIH262144 VSD196746:VSD262144 WBZ196746:WBZ262144 WLV196746:WLV262144 WVR196746:WVR262144 J262282:J327680 JF262282:JF327680 TB262282:TB327680 ACX262282:ACX327680 AMT262282:AMT327680 AWP262282:AWP327680 BGL262282:BGL327680 BQH262282:BQH327680 CAD262282:CAD327680 CJZ262282:CJZ327680 CTV262282:CTV327680 DDR262282:DDR327680 DNN262282:DNN327680 DXJ262282:DXJ327680 EHF262282:EHF327680 ERB262282:ERB327680 FAX262282:FAX327680 FKT262282:FKT327680 FUP262282:FUP327680 GEL262282:GEL327680 GOH262282:GOH327680 GYD262282:GYD327680 HHZ262282:HHZ327680 HRV262282:HRV327680 IBR262282:IBR327680 ILN262282:ILN327680 IVJ262282:IVJ327680 JFF262282:JFF327680 JPB262282:JPB327680 JYX262282:JYX327680 KIT262282:KIT327680 KSP262282:KSP327680 LCL262282:LCL327680 LMH262282:LMH327680 LWD262282:LWD327680 MFZ262282:MFZ327680 MPV262282:MPV327680 MZR262282:MZR327680 NJN262282:NJN327680 NTJ262282:NTJ327680 ODF262282:ODF327680 ONB262282:ONB327680 OWX262282:OWX327680 PGT262282:PGT327680 PQP262282:PQP327680 QAL262282:QAL327680 QKH262282:QKH327680 QUD262282:QUD327680 RDZ262282:RDZ327680 RNV262282:RNV327680 RXR262282:RXR327680 SHN262282:SHN327680 SRJ262282:SRJ327680 TBF262282:TBF327680 TLB262282:TLB327680 TUX262282:TUX327680 UET262282:UET327680 UOP262282:UOP327680 UYL262282:UYL327680 VIH262282:VIH327680 VSD262282:VSD327680 WBZ262282:WBZ327680 WLV262282:WLV327680 WVR262282:WVR327680 J327818:J393216 JF327818:JF393216 TB327818:TB393216 ACX327818:ACX393216 AMT327818:AMT393216 AWP327818:AWP393216 BGL327818:BGL393216 BQH327818:BQH393216 CAD327818:CAD393216 CJZ327818:CJZ393216 CTV327818:CTV393216 DDR327818:DDR393216 DNN327818:DNN393216 DXJ327818:DXJ393216 EHF327818:EHF393216 ERB327818:ERB393216 FAX327818:FAX393216 FKT327818:FKT393216 FUP327818:FUP393216 GEL327818:GEL393216 GOH327818:GOH393216 GYD327818:GYD393216 HHZ327818:HHZ393216 HRV327818:HRV393216 IBR327818:IBR393216 ILN327818:ILN393216 IVJ327818:IVJ393216 JFF327818:JFF393216 JPB327818:JPB393216 JYX327818:JYX393216 KIT327818:KIT393216 KSP327818:KSP393216 LCL327818:LCL393216 LMH327818:LMH393216 LWD327818:LWD393216 MFZ327818:MFZ393216 MPV327818:MPV393216 MZR327818:MZR393216 NJN327818:NJN393216 NTJ327818:NTJ393216 ODF327818:ODF393216 ONB327818:ONB393216 OWX327818:OWX393216 PGT327818:PGT393216 PQP327818:PQP393216 QAL327818:QAL393216 QKH327818:QKH393216 QUD327818:QUD393216 RDZ327818:RDZ393216 RNV327818:RNV393216 RXR327818:RXR393216 SHN327818:SHN393216 SRJ327818:SRJ393216 TBF327818:TBF393216 TLB327818:TLB393216 TUX327818:TUX393216 UET327818:UET393216 UOP327818:UOP393216 UYL327818:UYL393216 VIH327818:VIH393216 VSD327818:VSD393216 WBZ327818:WBZ393216 WLV327818:WLV393216 WVR327818:WVR393216 J393354:J458752 JF393354:JF458752 TB393354:TB458752 ACX393354:ACX458752 AMT393354:AMT458752 AWP393354:AWP458752 BGL393354:BGL458752 BQH393354:BQH458752 CAD393354:CAD458752 CJZ393354:CJZ458752 CTV393354:CTV458752 DDR393354:DDR458752 DNN393354:DNN458752 DXJ393354:DXJ458752 EHF393354:EHF458752 ERB393354:ERB458752 FAX393354:FAX458752 FKT393354:FKT458752 FUP393354:FUP458752 GEL393354:GEL458752 GOH393354:GOH458752 GYD393354:GYD458752 HHZ393354:HHZ458752 HRV393354:HRV458752 IBR393354:IBR458752 ILN393354:ILN458752 IVJ393354:IVJ458752 JFF393354:JFF458752 JPB393354:JPB458752 JYX393354:JYX458752 KIT393354:KIT458752 KSP393354:KSP458752 LCL393354:LCL458752 LMH393354:LMH458752 LWD393354:LWD458752 MFZ393354:MFZ458752 MPV393354:MPV458752 MZR393354:MZR458752 NJN393354:NJN458752 NTJ393354:NTJ458752 ODF393354:ODF458752 ONB393354:ONB458752 OWX393354:OWX458752 PGT393354:PGT458752 PQP393354:PQP458752 QAL393354:QAL458752 QKH393354:QKH458752 QUD393354:QUD458752 RDZ393354:RDZ458752 RNV393354:RNV458752 RXR393354:RXR458752 SHN393354:SHN458752 SRJ393354:SRJ458752 TBF393354:TBF458752 TLB393354:TLB458752 TUX393354:TUX458752 UET393354:UET458752 UOP393354:UOP458752 UYL393354:UYL458752 VIH393354:VIH458752 VSD393354:VSD458752 WBZ393354:WBZ458752 WLV393354:WLV458752 WVR393354:WVR458752 J458890:J524288 JF458890:JF524288 TB458890:TB524288 ACX458890:ACX524288 AMT458890:AMT524288 AWP458890:AWP524288 BGL458890:BGL524288 BQH458890:BQH524288 CAD458890:CAD524288 CJZ458890:CJZ524288 CTV458890:CTV524288 DDR458890:DDR524288 DNN458890:DNN524288 DXJ458890:DXJ524288 EHF458890:EHF524288 ERB458890:ERB524288 FAX458890:FAX524288 FKT458890:FKT524288 FUP458890:FUP524288 GEL458890:GEL524288 GOH458890:GOH524288 GYD458890:GYD524288 HHZ458890:HHZ524288 HRV458890:HRV524288 IBR458890:IBR524288 ILN458890:ILN524288 IVJ458890:IVJ524288 JFF458890:JFF524288 JPB458890:JPB524288 JYX458890:JYX524288 KIT458890:KIT524288 KSP458890:KSP524288 LCL458890:LCL524288 LMH458890:LMH524288 LWD458890:LWD524288 MFZ458890:MFZ524288 MPV458890:MPV524288 MZR458890:MZR524288 NJN458890:NJN524288 NTJ458890:NTJ524288 ODF458890:ODF524288 ONB458890:ONB524288 OWX458890:OWX524288 PGT458890:PGT524288 PQP458890:PQP524288 QAL458890:QAL524288 QKH458890:QKH524288 QUD458890:QUD524288 RDZ458890:RDZ524288 RNV458890:RNV524288 RXR458890:RXR524288 SHN458890:SHN524288 SRJ458890:SRJ524288 TBF458890:TBF524288 TLB458890:TLB524288 TUX458890:TUX524288 UET458890:UET524288 UOP458890:UOP524288 UYL458890:UYL524288 VIH458890:VIH524288 VSD458890:VSD524288 WBZ458890:WBZ524288 WLV458890:WLV524288 WVR458890:WVR524288 J524426:J589824 JF524426:JF589824 TB524426:TB589824 ACX524426:ACX589824 AMT524426:AMT589824 AWP524426:AWP589824 BGL524426:BGL589824 BQH524426:BQH589824 CAD524426:CAD589824 CJZ524426:CJZ589824 CTV524426:CTV589824 DDR524426:DDR589824 DNN524426:DNN589824 DXJ524426:DXJ589824 EHF524426:EHF589824 ERB524426:ERB589824 FAX524426:FAX589824 FKT524426:FKT589824 FUP524426:FUP589824 GEL524426:GEL589824 GOH524426:GOH589824 GYD524426:GYD589824 HHZ524426:HHZ589824 HRV524426:HRV589824 IBR524426:IBR589824 ILN524426:ILN589824 IVJ524426:IVJ589824 JFF524426:JFF589824 JPB524426:JPB589824 JYX524426:JYX589824 KIT524426:KIT589824 KSP524426:KSP589824 LCL524426:LCL589824 LMH524426:LMH589824 LWD524426:LWD589824 MFZ524426:MFZ589824 MPV524426:MPV589824 MZR524426:MZR589824 NJN524426:NJN589824 NTJ524426:NTJ589824 ODF524426:ODF589824 ONB524426:ONB589824 OWX524426:OWX589824 PGT524426:PGT589824 PQP524426:PQP589824 QAL524426:QAL589824 QKH524426:QKH589824 QUD524426:QUD589824 RDZ524426:RDZ589824 RNV524426:RNV589824 RXR524426:RXR589824 SHN524426:SHN589824 SRJ524426:SRJ589824 TBF524426:TBF589824 TLB524426:TLB589824 TUX524426:TUX589824 UET524426:UET589824 UOP524426:UOP589824 UYL524426:UYL589824 VIH524426:VIH589824 VSD524426:VSD589824 WBZ524426:WBZ589824 WLV524426:WLV589824 WVR524426:WVR589824 J589962:J655360 JF589962:JF655360 TB589962:TB655360 ACX589962:ACX655360 AMT589962:AMT655360 AWP589962:AWP655360 BGL589962:BGL655360 BQH589962:BQH655360 CAD589962:CAD655360 CJZ589962:CJZ655360 CTV589962:CTV655360 DDR589962:DDR655360 DNN589962:DNN655360 DXJ589962:DXJ655360 EHF589962:EHF655360 ERB589962:ERB655360 FAX589962:FAX655360 FKT589962:FKT655360 FUP589962:FUP655360 GEL589962:GEL655360 GOH589962:GOH655360 GYD589962:GYD655360 HHZ589962:HHZ655360 HRV589962:HRV655360 IBR589962:IBR655360 ILN589962:ILN655360 IVJ589962:IVJ655360 JFF589962:JFF655360 JPB589962:JPB655360 JYX589962:JYX655360 KIT589962:KIT655360 KSP589962:KSP655360 LCL589962:LCL655360 LMH589962:LMH655360 LWD589962:LWD655360 MFZ589962:MFZ655360 MPV589962:MPV655360 MZR589962:MZR655360 NJN589962:NJN655360 NTJ589962:NTJ655360 ODF589962:ODF655360 ONB589962:ONB655360 OWX589962:OWX655360 PGT589962:PGT655360 PQP589962:PQP655360 QAL589962:QAL655360 QKH589962:QKH655360 QUD589962:QUD655360 RDZ589962:RDZ655360 RNV589962:RNV655360 RXR589962:RXR655360 SHN589962:SHN655360 SRJ589962:SRJ655360 TBF589962:TBF655360 TLB589962:TLB655360 TUX589962:TUX655360 UET589962:UET655360 UOP589962:UOP655360 UYL589962:UYL655360 VIH589962:VIH655360 VSD589962:VSD655360 WBZ589962:WBZ655360 WLV589962:WLV655360 WVR589962:WVR655360 J655498:J720896 JF655498:JF720896 TB655498:TB720896 ACX655498:ACX720896 AMT655498:AMT720896 AWP655498:AWP720896 BGL655498:BGL720896 BQH655498:BQH720896 CAD655498:CAD720896 CJZ655498:CJZ720896 CTV655498:CTV720896 DDR655498:DDR720896 DNN655498:DNN720896 DXJ655498:DXJ720896 EHF655498:EHF720896 ERB655498:ERB720896 FAX655498:FAX720896 FKT655498:FKT720896 FUP655498:FUP720896 GEL655498:GEL720896 GOH655498:GOH720896 GYD655498:GYD720896 HHZ655498:HHZ720896 HRV655498:HRV720896 IBR655498:IBR720896 ILN655498:ILN720896 IVJ655498:IVJ720896 JFF655498:JFF720896 JPB655498:JPB720896 JYX655498:JYX720896 KIT655498:KIT720896 KSP655498:KSP720896 LCL655498:LCL720896 LMH655498:LMH720896 LWD655498:LWD720896 MFZ655498:MFZ720896 MPV655498:MPV720896 MZR655498:MZR720896 NJN655498:NJN720896 NTJ655498:NTJ720896 ODF655498:ODF720896 ONB655498:ONB720896 OWX655498:OWX720896 PGT655498:PGT720896 PQP655498:PQP720896 QAL655498:QAL720896 QKH655498:QKH720896 QUD655498:QUD720896 RDZ655498:RDZ720896 RNV655498:RNV720896 RXR655498:RXR720896 SHN655498:SHN720896 SRJ655498:SRJ720896 TBF655498:TBF720896 TLB655498:TLB720896 TUX655498:TUX720896 UET655498:UET720896 UOP655498:UOP720896 UYL655498:UYL720896 VIH655498:VIH720896 VSD655498:VSD720896 WBZ655498:WBZ720896 WLV655498:WLV720896 WVR655498:WVR720896 J721034:J786432 JF721034:JF786432 TB721034:TB786432 ACX721034:ACX786432 AMT721034:AMT786432 AWP721034:AWP786432 BGL721034:BGL786432 BQH721034:BQH786432 CAD721034:CAD786432 CJZ721034:CJZ786432 CTV721034:CTV786432 DDR721034:DDR786432 DNN721034:DNN786432 DXJ721034:DXJ786432 EHF721034:EHF786432 ERB721034:ERB786432 FAX721034:FAX786432 FKT721034:FKT786432 FUP721034:FUP786432 GEL721034:GEL786432 GOH721034:GOH786432 GYD721034:GYD786432 HHZ721034:HHZ786432 HRV721034:HRV786432 IBR721034:IBR786432 ILN721034:ILN786432 IVJ721034:IVJ786432 JFF721034:JFF786432 JPB721034:JPB786432 JYX721034:JYX786432 KIT721034:KIT786432 KSP721034:KSP786432 LCL721034:LCL786432 LMH721034:LMH786432 LWD721034:LWD786432 MFZ721034:MFZ786432 MPV721034:MPV786432 MZR721034:MZR786432 NJN721034:NJN786432 NTJ721034:NTJ786432 ODF721034:ODF786432 ONB721034:ONB786432 OWX721034:OWX786432 PGT721034:PGT786432 PQP721034:PQP786432 QAL721034:QAL786432 QKH721034:QKH786432 QUD721034:QUD786432 RDZ721034:RDZ786432 RNV721034:RNV786432 RXR721034:RXR786432 SHN721034:SHN786432 SRJ721034:SRJ786432 TBF721034:TBF786432 TLB721034:TLB786432 TUX721034:TUX786432 UET721034:UET786432 UOP721034:UOP786432 UYL721034:UYL786432 VIH721034:VIH786432 VSD721034:VSD786432 WBZ721034:WBZ786432 WLV721034:WLV786432 WVR721034:WVR786432 J786570:J851968 JF786570:JF851968 TB786570:TB851968 ACX786570:ACX851968 AMT786570:AMT851968 AWP786570:AWP851968 BGL786570:BGL851968 BQH786570:BQH851968 CAD786570:CAD851968 CJZ786570:CJZ851968 CTV786570:CTV851968 DDR786570:DDR851968 DNN786570:DNN851968 DXJ786570:DXJ851968 EHF786570:EHF851968 ERB786570:ERB851968 FAX786570:FAX851968 FKT786570:FKT851968 FUP786570:FUP851968 GEL786570:GEL851968 GOH786570:GOH851968 GYD786570:GYD851968 HHZ786570:HHZ851968 HRV786570:HRV851968 IBR786570:IBR851968 ILN786570:ILN851968 IVJ786570:IVJ851968 JFF786570:JFF851968 JPB786570:JPB851968 JYX786570:JYX851968 KIT786570:KIT851968 KSP786570:KSP851968 LCL786570:LCL851968 LMH786570:LMH851968 LWD786570:LWD851968 MFZ786570:MFZ851968 MPV786570:MPV851968 MZR786570:MZR851968 NJN786570:NJN851968 NTJ786570:NTJ851968 ODF786570:ODF851968 ONB786570:ONB851968 OWX786570:OWX851968 PGT786570:PGT851968 PQP786570:PQP851968 QAL786570:QAL851968 QKH786570:QKH851968 QUD786570:QUD851968 RDZ786570:RDZ851968 RNV786570:RNV851968 RXR786570:RXR851968 SHN786570:SHN851968 SRJ786570:SRJ851968 TBF786570:TBF851968 TLB786570:TLB851968 TUX786570:TUX851968 UET786570:UET851968 UOP786570:UOP851968 UYL786570:UYL851968 VIH786570:VIH851968 VSD786570:VSD851968 WBZ786570:WBZ851968 WLV786570:WLV851968 WVR786570:WVR851968 J852106:J917504 JF852106:JF917504 TB852106:TB917504 ACX852106:ACX917504 AMT852106:AMT917504 AWP852106:AWP917504 BGL852106:BGL917504 BQH852106:BQH917504 CAD852106:CAD917504 CJZ852106:CJZ917504 CTV852106:CTV917504 DDR852106:DDR917504 DNN852106:DNN917504 DXJ852106:DXJ917504 EHF852106:EHF917504 ERB852106:ERB917504 FAX852106:FAX917504 FKT852106:FKT917504 FUP852106:FUP917504 GEL852106:GEL917504 GOH852106:GOH917504 GYD852106:GYD917504 HHZ852106:HHZ917504 HRV852106:HRV917504 IBR852106:IBR917504 ILN852106:ILN917504 IVJ852106:IVJ917504 JFF852106:JFF917504 JPB852106:JPB917504 JYX852106:JYX917504 KIT852106:KIT917504 KSP852106:KSP917504 LCL852106:LCL917504 LMH852106:LMH917504 LWD852106:LWD917504 MFZ852106:MFZ917504 MPV852106:MPV917504 MZR852106:MZR917504 NJN852106:NJN917504 NTJ852106:NTJ917504 ODF852106:ODF917504 ONB852106:ONB917504 OWX852106:OWX917504 PGT852106:PGT917504 PQP852106:PQP917504 QAL852106:QAL917504 QKH852106:QKH917504 QUD852106:QUD917504 RDZ852106:RDZ917504 RNV852106:RNV917504 RXR852106:RXR917504 SHN852106:SHN917504 SRJ852106:SRJ917504 TBF852106:TBF917504 TLB852106:TLB917504 TUX852106:TUX917504 UET852106:UET917504 UOP852106:UOP917504 UYL852106:UYL917504 VIH852106:VIH917504 VSD852106:VSD917504 WBZ852106:WBZ917504 WLV852106:WLV917504 WVR852106:WVR917504 J917642:J983040 JF917642:JF983040 TB917642:TB983040 ACX917642:ACX983040 AMT917642:AMT983040 AWP917642:AWP983040 BGL917642:BGL983040 BQH917642:BQH983040 CAD917642:CAD983040 CJZ917642:CJZ983040 CTV917642:CTV983040 DDR917642:DDR983040 DNN917642:DNN983040 DXJ917642:DXJ983040 EHF917642:EHF983040 ERB917642:ERB983040 FAX917642:FAX983040 FKT917642:FKT983040 FUP917642:FUP983040 GEL917642:GEL983040 GOH917642:GOH983040 GYD917642:GYD983040 HHZ917642:HHZ983040 HRV917642:HRV983040 IBR917642:IBR983040 ILN917642:ILN983040 IVJ917642:IVJ983040 JFF917642:JFF983040 JPB917642:JPB983040 JYX917642:JYX983040 KIT917642:KIT983040 KSP917642:KSP983040 LCL917642:LCL983040 LMH917642:LMH983040 LWD917642:LWD983040 MFZ917642:MFZ983040 MPV917642:MPV983040 MZR917642:MZR983040 NJN917642:NJN983040 NTJ917642:NTJ983040 ODF917642:ODF983040 ONB917642:ONB983040 OWX917642:OWX983040 PGT917642:PGT983040 PQP917642:PQP983040 QAL917642:QAL983040 QKH917642:QKH983040 QUD917642:QUD983040 RDZ917642:RDZ983040 RNV917642:RNV983040 RXR917642:RXR983040 SHN917642:SHN983040 SRJ917642:SRJ983040 TBF917642:TBF983040 TLB917642:TLB983040 TUX917642:TUX983040 UET917642:UET983040 UOP917642:UOP983040 UYL917642:UYL983040 VIH917642:VIH983040 VSD917642:VSD983040 WBZ917642:WBZ983040 WLV917642:WLV983040 WVR917642:WVR983040 J983178:J1048576 JF983178:JF1048576 TB983178:TB1048576 ACX983178:ACX1048576 AMT983178:AMT1048576 AWP983178:AWP1048576 BGL983178:BGL1048576 BQH983178:BQH1048576 CAD983178:CAD1048576 CJZ983178:CJZ1048576 CTV983178:CTV1048576 DDR983178:DDR1048576 DNN983178:DNN1048576 DXJ983178:DXJ1048576 EHF983178:EHF1048576 ERB983178:ERB1048576 FAX983178:FAX1048576 FKT983178:FKT1048576 FUP983178:FUP1048576 GEL983178:GEL1048576 GOH983178:GOH1048576 GYD983178:GYD1048576 HHZ983178:HHZ1048576 HRV983178:HRV1048576 IBR983178:IBR1048576 ILN983178:ILN1048576 IVJ983178:IVJ1048576 JFF983178:JFF1048576 JPB983178:JPB1048576 JYX983178:JYX1048576 KIT983178:KIT1048576 KSP983178:KSP1048576 LCL983178:LCL1048576 LMH983178:LMH1048576 LWD983178:LWD1048576 MFZ983178:MFZ1048576 MPV983178:MPV1048576 MZR983178:MZR1048576 NJN983178:NJN1048576 NTJ983178:NTJ1048576 ODF983178:ODF1048576 ONB983178:ONB1048576 OWX983178:OWX1048576 PGT983178:PGT1048576 PQP983178:PQP1048576 QAL983178:QAL1048576 QKH983178:QKH1048576 QUD983178:QUD1048576 RDZ983178:RDZ1048576 RNV983178:RNV1048576 RXR983178:RXR1048576 SHN983178:SHN1048576 SRJ983178:SRJ1048576 TBF983178:TBF1048576 TLB983178:TLB1048576 TUX983178:TUX1048576 UET983178:UET1048576 UOP983178:UOP1048576 UYL983178:UYL1048576 VIH983178:VIH1048576 VSD983178:VSD1048576 WBZ983178:WBZ1048576 WLV983178:WLV1048576 WVR983178:WVR1048576 WVQ983161:WVR983177 JE121:JF137 TA121:TB137 ACW121:ACX137 AMS121:AMT137 AWO121:AWP137 BGK121:BGL137 BQG121:BQH137 CAC121:CAD137 CJY121:CJZ137 CTU121:CTV137 DDQ121:DDR137 DNM121:DNN137 DXI121:DXJ137 EHE121:EHF137 ERA121:ERB137 FAW121:FAX137 FKS121:FKT137 FUO121:FUP137 GEK121:GEL137 GOG121:GOH137 GYC121:GYD137 HHY121:HHZ137 HRU121:HRV137 IBQ121:IBR137 ILM121:ILN137 IVI121:IVJ137 JFE121:JFF137 JPA121:JPB137 JYW121:JYX137 KIS121:KIT137 KSO121:KSP137 LCK121:LCL137 LMG121:LMH137 LWC121:LWD137 MFY121:MFZ137 MPU121:MPV137 MZQ121:MZR137 NJM121:NJN137 NTI121:NTJ137 ODE121:ODF137 ONA121:ONB137 OWW121:OWX137 PGS121:PGT137 PQO121:PQP137 QAK121:QAL137 QKG121:QKH137 QUC121:QUD137 RDY121:RDZ137 RNU121:RNV137 RXQ121:RXR137 SHM121:SHN137 SRI121:SRJ137 TBE121:TBF137 TLA121:TLB137 TUW121:TUX137 UES121:UET137 UOO121:UOP137 UYK121:UYL137 VIG121:VIH137 VSC121:VSD137 WBY121:WBZ137 WLU121:WLV137 WVQ121:WVR137 I65657:J65673 JE65657:JF65673 TA65657:TB65673 ACW65657:ACX65673 AMS65657:AMT65673 AWO65657:AWP65673 BGK65657:BGL65673 BQG65657:BQH65673 CAC65657:CAD65673 CJY65657:CJZ65673 CTU65657:CTV65673 DDQ65657:DDR65673 DNM65657:DNN65673 DXI65657:DXJ65673 EHE65657:EHF65673 ERA65657:ERB65673 FAW65657:FAX65673 FKS65657:FKT65673 FUO65657:FUP65673 GEK65657:GEL65673 GOG65657:GOH65673 GYC65657:GYD65673 HHY65657:HHZ65673 HRU65657:HRV65673 IBQ65657:IBR65673 ILM65657:ILN65673 IVI65657:IVJ65673 JFE65657:JFF65673 JPA65657:JPB65673 JYW65657:JYX65673 KIS65657:KIT65673 KSO65657:KSP65673 LCK65657:LCL65673 LMG65657:LMH65673 LWC65657:LWD65673 MFY65657:MFZ65673 MPU65657:MPV65673 MZQ65657:MZR65673 NJM65657:NJN65673 NTI65657:NTJ65673 ODE65657:ODF65673 ONA65657:ONB65673 OWW65657:OWX65673 PGS65657:PGT65673 PQO65657:PQP65673 QAK65657:QAL65673 QKG65657:QKH65673 QUC65657:QUD65673 RDY65657:RDZ65673 RNU65657:RNV65673 RXQ65657:RXR65673 SHM65657:SHN65673 SRI65657:SRJ65673 TBE65657:TBF65673 TLA65657:TLB65673 TUW65657:TUX65673 UES65657:UET65673 UOO65657:UOP65673 UYK65657:UYL65673 VIG65657:VIH65673 VSC65657:VSD65673 WBY65657:WBZ65673 WLU65657:WLV65673 WVQ65657:WVR65673 I131193:J131209 JE131193:JF131209 TA131193:TB131209 ACW131193:ACX131209 AMS131193:AMT131209 AWO131193:AWP131209 BGK131193:BGL131209 BQG131193:BQH131209 CAC131193:CAD131209 CJY131193:CJZ131209 CTU131193:CTV131209 DDQ131193:DDR131209 DNM131193:DNN131209 DXI131193:DXJ131209 EHE131193:EHF131209 ERA131193:ERB131209 FAW131193:FAX131209 FKS131193:FKT131209 FUO131193:FUP131209 GEK131193:GEL131209 GOG131193:GOH131209 GYC131193:GYD131209 HHY131193:HHZ131209 HRU131193:HRV131209 IBQ131193:IBR131209 ILM131193:ILN131209 IVI131193:IVJ131209 JFE131193:JFF131209 JPA131193:JPB131209 JYW131193:JYX131209 KIS131193:KIT131209 KSO131193:KSP131209 LCK131193:LCL131209 LMG131193:LMH131209 LWC131193:LWD131209 MFY131193:MFZ131209 MPU131193:MPV131209 MZQ131193:MZR131209 NJM131193:NJN131209 NTI131193:NTJ131209 ODE131193:ODF131209 ONA131193:ONB131209 OWW131193:OWX131209 PGS131193:PGT131209 PQO131193:PQP131209 QAK131193:QAL131209 QKG131193:QKH131209 QUC131193:QUD131209 RDY131193:RDZ131209 RNU131193:RNV131209 RXQ131193:RXR131209 SHM131193:SHN131209 SRI131193:SRJ131209 TBE131193:TBF131209 TLA131193:TLB131209 TUW131193:TUX131209 UES131193:UET131209 UOO131193:UOP131209 UYK131193:UYL131209 VIG131193:VIH131209 VSC131193:VSD131209 WBY131193:WBZ131209 WLU131193:WLV131209 WVQ131193:WVR131209 I196729:J196745 JE196729:JF196745 TA196729:TB196745 ACW196729:ACX196745 AMS196729:AMT196745 AWO196729:AWP196745 BGK196729:BGL196745 BQG196729:BQH196745 CAC196729:CAD196745 CJY196729:CJZ196745 CTU196729:CTV196745 DDQ196729:DDR196745 DNM196729:DNN196745 DXI196729:DXJ196745 EHE196729:EHF196745 ERA196729:ERB196745 FAW196729:FAX196745 FKS196729:FKT196745 FUO196729:FUP196745 GEK196729:GEL196745 GOG196729:GOH196745 GYC196729:GYD196745 HHY196729:HHZ196745 HRU196729:HRV196745 IBQ196729:IBR196745 ILM196729:ILN196745 IVI196729:IVJ196745 JFE196729:JFF196745 JPA196729:JPB196745 JYW196729:JYX196745 KIS196729:KIT196745 KSO196729:KSP196745 LCK196729:LCL196745 LMG196729:LMH196745 LWC196729:LWD196745 MFY196729:MFZ196745 MPU196729:MPV196745 MZQ196729:MZR196745 NJM196729:NJN196745 NTI196729:NTJ196745 ODE196729:ODF196745 ONA196729:ONB196745 OWW196729:OWX196745 PGS196729:PGT196745 PQO196729:PQP196745 QAK196729:QAL196745 QKG196729:QKH196745 QUC196729:QUD196745 RDY196729:RDZ196745 RNU196729:RNV196745 RXQ196729:RXR196745 SHM196729:SHN196745 SRI196729:SRJ196745 TBE196729:TBF196745 TLA196729:TLB196745 TUW196729:TUX196745 UES196729:UET196745 UOO196729:UOP196745 UYK196729:UYL196745 VIG196729:VIH196745 VSC196729:VSD196745 WBY196729:WBZ196745 WLU196729:WLV196745 WVQ196729:WVR196745 I262265:J262281 JE262265:JF262281 TA262265:TB262281 ACW262265:ACX262281 AMS262265:AMT262281 AWO262265:AWP262281 BGK262265:BGL262281 BQG262265:BQH262281 CAC262265:CAD262281 CJY262265:CJZ262281 CTU262265:CTV262281 DDQ262265:DDR262281 DNM262265:DNN262281 DXI262265:DXJ262281 EHE262265:EHF262281 ERA262265:ERB262281 FAW262265:FAX262281 FKS262265:FKT262281 FUO262265:FUP262281 GEK262265:GEL262281 GOG262265:GOH262281 GYC262265:GYD262281 HHY262265:HHZ262281 HRU262265:HRV262281 IBQ262265:IBR262281 ILM262265:ILN262281 IVI262265:IVJ262281 JFE262265:JFF262281 JPA262265:JPB262281 JYW262265:JYX262281 KIS262265:KIT262281 KSO262265:KSP262281 LCK262265:LCL262281 LMG262265:LMH262281 LWC262265:LWD262281 MFY262265:MFZ262281 MPU262265:MPV262281 MZQ262265:MZR262281 NJM262265:NJN262281 NTI262265:NTJ262281 ODE262265:ODF262281 ONA262265:ONB262281 OWW262265:OWX262281 PGS262265:PGT262281 PQO262265:PQP262281 QAK262265:QAL262281 QKG262265:QKH262281 QUC262265:QUD262281 RDY262265:RDZ262281 RNU262265:RNV262281 RXQ262265:RXR262281 SHM262265:SHN262281 SRI262265:SRJ262281 TBE262265:TBF262281 TLA262265:TLB262281 TUW262265:TUX262281 UES262265:UET262281 UOO262265:UOP262281 UYK262265:UYL262281 VIG262265:VIH262281 VSC262265:VSD262281 WBY262265:WBZ262281 WLU262265:WLV262281 WVQ262265:WVR262281 I327801:J327817 JE327801:JF327817 TA327801:TB327817 ACW327801:ACX327817 AMS327801:AMT327817 AWO327801:AWP327817 BGK327801:BGL327817 BQG327801:BQH327817 CAC327801:CAD327817 CJY327801:CJZ327817 CTU327801:CTV327817 DDQ327801:DDR327817 DNM327801:DNN327817 DXI327801:DXJ327817 EHE327801:EHF327817 ERA327801:ERB327817 FAW327801:FAX327817 FKS327801:FKT327817 FUO327801:FUP327817 GEK327801:GEL327817 GOG327801:GOH327817 GYC327801:GYD327817 HHY327801:HHZ327817 HRU327801:HRV327817 IBQ327801:IBR327817 ILM327801:ILN327817 IVI327801:IVJ327817 JFE327801:JFF327817 JPA327801:JPB327817 JYW327801:JYX327817 KIS327801:KIT327817 KSO327801:KSP327817 LCK327801:LCL327817 LMG327801:LMH327817 LWC327801:LWD327817 MFY327801:MFZ327817 MPU327801:MPV327817 MZQ327801:MZR327817 NJM327801:NJN327817 NTI327801:NTJ327817 ODE327801:ODF327817 ONA327801:ONB327817 OWW327801:OWX327817 PGS327801:PGT327817 PQO327801:PQP327817 QAK327801:QAL327817 QKG327801:QKH327817 QUC327801:QUD327817 RDY327801:RDZ327817 RNU327801:RNV327817 RXQ327801:RXR327817 SHM327801:SHN327817 SRI327801:SRJ327817 TBE327801:TBF327817 TLA327801:TLB327817 TUW327801:TUX327817 UES327801:UET327817 UOO327801:UOP327817 UYK327801:UYL327817 VIG327801:VIH327817 VSC327801:VSD327817 WBY327801:WBZ327817 WLU327801:WLV327817 WVQ327801:WVR327817 I393337:J393353 JE393337:JF393353 TA393337:TB393353 ACW393337:ACX393353 AMS393337:AMT393353 AWO393337:AWP393353 BGK393337:BGL393353 BQG393337:BQH393353 CAC393337:CAD393353 CJY393337:CJZ393353 CTU393337:CTV393353 DDQ393337:DDR393353 DNM393337:DNN393353 DXI393337:DXJ393353 EHE393337:EHF393353 ERA393337:ERB393353 FAW393337:FAX393353 FKS393337:FKT393353 FUO393337:FUP393353 GEK393337:GEL393353 GOG393337:GOH393353 GYC393337:GYD393353 HHY393337:HHZ393353 HRU393337:HRV393353 IBQ393337:IBR393353 ILM393337:ILN393353 IVI393337:IVJ393353 JFE393337:JFF393353 JPA393337:JPB393353 JYW393337:JYX393353 KIS393337:KIT393353 KSO393337:KSP393353 LCK393337:LCL393353 LMG393337:LMH393353 LWC393337:LWD393353 MFY393337:MFZ393353 MPU393337:MPV393353 MZQ393337:MZR393353 NJM393337:NJN393353 NTI393337:NTJ393353 ODE393337:ODF393353 ONA393337:ONB393353 OWW393337:OWX393353 PGS393337:PGT393353 PQO393337:PQP393353 QAK393337:QAL393353 QKG393337:QKH393353 QUC393337:QUD393353 RDY393337:RDZ393353 RNU393337:RNV393353 RXQ393337:RXR393353 SHM393337:SHN393353 SRI393337:SRJ393353 TBE393337:TBF393353 TLA393337:TLB393353 TUW393337:TUX393353 UES393337:UET393353 UOO393337:UOP393353 UYK393337:UYL393353 VIG393337:VIH393353 VSC393337:VSD393353 WBY393337:WBZ393353 WLU393337:WLV393353 WVQ393337:WVR393353 I458873:J458889 JE458873:JF458889 TA458873:TB458889 ACW458873:ACX458889 AMS458873:AMT458889 AWO458873:AWP458889 BGK458873:BGL458889 BQG458873:BQH458889 CAC458873:CAD458889 CJY458873:CJZ458889 CTU458873:CTV458889 DDQ458873:DDR458889 DNM458873:DNN458889 DXI458873:DXJ458889 EHE458873:EHF458889 ERA458873:ERB458889 FAW458873:FAX458889 FKS458873:FKT458889 FUO458873:FUP458889 GEK458873:GEL458889 GOG458873:GOH458889 GYC458873:GYD458889 HHY458873:HHZ458889 HRU458873:HRV458889 IBQ458873:IBR458889 ILM458873:ILN458889 IVI458873:IVJ458889 JFE458873:JFF458889 JPA458873:JPB458889 JYW458873:JYX458889 KIS458873:KIT458889 KSO458873:KSP458889 LCK458873:LCL458889 LMG458873:LMH458889 LWC458873:LWD458889 MFY458873:MFZ458889 MPU458873:MPV458889 MZQ458873:MZR458889 NJM458873:NJN458889 NTI458873:NTJ458889 ODE458873:ODF458889 ONA458873:ONB458889 OWW458873:OWX458889 PGS458873:PGT458889 PQO458873:PQP458889 QAK458873:QAL458889 QKG458873:QKH458889 QUC458873:QUD458889 RDY458873:RDZ458889 RNU458873:RNV458889 RXQ458873:RXR458889 SHM458873:SHN458889 SRI458873:SRJ458889 TBE458873:TBF458889 TLA458873:TLB458889 TUW458873:TUX458889 UES458873:UET458889 UOO458873:UOP458889 UYK458873:UYL458889 VIG458873:VIH458889 VSC458873:VSD458889 WBY458873:WBZ458889 WLU458873:WLV458889 WVQ458873:WVR458889 I524409:J524425 JE524409:JF524425 TA524409:TB524425 ACW524409:ACX524425 AMS524409:AMT524425 AWO524409:AWP524425 BGK524409:BGL524425 BQG524409:BQH524425 CAC524409:CAD524425 CJY524409:CJZ524425 CTU524409:CTV524425 DDQ524409:DDR524425 DNM524409:DNN524425 DXI524409:DXJ524425 EHE524409:EHF524425 ERA524409:ERB524425 FAW524409:FAX524425 FKS524409:FKT524425 FUO524409:FUP524425 GEK524409:GEL524425 GOG524409:GOH524425 GYC524409:GYD524425 HHY524409:HHZ524425 HRU524409:HRV524425 IBQ524409:IBR524425 ILM524409:ILN524425 IVI524409:IVJ524425 JFE524409:JFF524425 JPA524409:JPB524425 JYW524409:JYX524425 KIS524409:KIT524425 KSO524409:KSP524425 LCK524409:LCL524425 LMG524409:LMH524425 LWC524409:LWD524425 MFY524409:MFZ524425 MPU524409:MPV524425 MZQ524409:MZR524425 NJM524409:NJN524425 NTI524409:NTJ524425 ODE524409:ODF524425 ONA524409:ONB524425 OWW524409:OWX524425 PGS524409:PGT524425 PQO524409:PQP524425 QAK524409:QAL524425 QKG524409:QKH524425 QUC524409:QUD524425 RDY524409:RDZ524425 RNU524409:RNV524425 RXQ524409:RXR524425 SHM524409:SHN524425 SRI524409:SRJ524425 TBE524409:TBF524425 TLA524409:TLB524425 TUW524409:TUX524425 UES524409:UET524425 UOO524409:UOP524425 UYK524409:UYL524425 VIG524409:VIH524425 VSC524409:VSD524425 WBY524409:WBZ524425 WLU524409:WLV524425 WVQ524409:WVR524425 I589945:J589961 JE589945:JF589961 TA589945:TB589961 ACW589945:ACX589961 AMS589945:AMT589961 AWO589945:AWP589961 BGK589945:BGL589961 BQG589945:BQH589961 CAC589945:CAD589961 CJY589945:CJZ589961 CTU589945:CTV589961 DDQ589945:DDR589961 DNM589945:DNN589961 DXI589945:DXJ589961 EHE589945:EHF589961 ERA589945:ERB589961 FAW589945:FAX589961 FKS589945:FKT589961 FUO589945:FUP589961 GEK589945:GEL589961 GOG589945:GOH589961 GYC589945:GYD589961 HHY589945:HHZ589961 HRU589945:HRV589961 IBQ589945:IBR589961 ILM589945:ILN589961 IVI589945:IVJ589961 JFE589945:JFF589961 JPA589945:JPB589961 JYW589945:JYX589961 KIS589945:KIT589961 KSO589945:KSP589961 LCK589945:LCL589961 LMG589945:LMH589961 LWC589945:LWD589961 MFY589945:MFZ589961 MPU589945:MPV589961 MZQ589945:MZR589961 NJM589945:NJN589961 NTI589945:NTJ589961 ODE589945:ODF589961 ONA589945:ONB589961 OWW589945:OWX589961 PGS589945:PGT589961 PQO589945:PQP589961 QAK589945:QAL589961 QKG589945:QKH589961 QUC589945:QUD589961 RDY589945:RDZ589961 RNU589945:RNV589961 RXQ589945:RXR589961 SHM589945:SHN589961 SRI589945:SRJ589961 TBE589945:TBF589961 TLA589945:TLB589961 TUW589945:TUX589961 UES589945:UET589961 UOO589945:UOP589961 UYK589945:UYL589961 VIG589945:VIH589961 VSC589945:VSD589961 WBY589945:WBZ589961 WLU589945:WLV589961 WVQ589945:WVR589961 I655481:J655497 JE655481:JF655497 TA655481:TB655497 ACW655481:ACX655497 AMS655481:AMT655497 AWO655481:AWP655497 BGK655481:BGL655497 BQG655481:BQH655497 CAC655481:CAD655497 CJY655481:CJZ655497 CTU655481:CTV655497 DDQ655481:DDR655497 DNM655481:DNN655497 DXI655481:DXJ655497 EHE655481:EHF655497 ERA655481:ERB655497 FAW655481:FAX655497 FKS655481:FKT655497 FUO655481:FUP655497 GEK655481:GEL655497 GOG655481:GOH655497 GYC655481:GYD655497 HHY655481:HHZ655497 HRU655481:HRV655497 IBQ655481:IBR655497 ILM655481:ILN655497 IVI655481:IVJ655497 JFE655481:JFF655497 JPA655481:JPB655497 JYW655481:JYX655497 KIS655481:KIT655497 KSO655481:KSP655497 LCK655481:LCL655497 LMG655481:LMH655497 LWC655481:LWD655497 MFY655481:MFZ655497 MPU655481:MPV655497 MZQ655481:MZR655497 NJM655481:NJN655497 NTI655481:NTJ655497 ODE655481:ODF655497 ONA655481:ONB655497 OWW655481:OWX655497 PGS655481:PGT655497 PQO655481:PQP655497 QAK655481:QAL655497 QKG655481:QKH655497 QUC655481:QUD655497 RDY655481:RDZ655497 RNU655481:RNV655497 RXQ655481:RXR655497 SHM655481:SHN655497 SRI655481:SRJ655497 TBE655481:TBF655497 TLA655481:TLB655497 TUW655481:TUX655497 UES655481:UET655497 UOO655481:UOP655497 UYK655481:UYL655497 VIG655481:VIH655497 VSC655481:VSD655497 WBY655481:WBZ655497 WLU655481:WLV655497 WVQ655481:WVR655497 I721017:J721033 JE721017:JF721033 TA721017:TB721033 ACW721017:ACX721033 AMS721017:AMT721033 AWO721017:AWP721033 BGK721017:BGL721033 BQG721017:BQH721033 CAC721017:CAD721033 CJY721017:CJZ721033 CTU721017:CTV721033 DDQ721017:DDR721033 DNM721017:DNN721033 DXI721017:DXJ721033 EHE721017:EHF721033 ERA721017:ERB721033 FAW721017:FAX721033 FKS721017:FKT721033 FUO721017:FUP721033 GEK721017:GEL721033 GOG721017:GOH721033 GYC721017:GYD721033 HHY721017:HHZ721033 HRU721017:HRV721033 IBQ721017:IBR721033 ILM721017:ILN721033 IVI721017:IVJ721033 JFE721017:JFF721033 JPA721017:JPB721033 JYW721017:JYX721033 KIS721017:KIT721033 KSO721017:KSP721033 LCK721017:LCL721033 LMG721017:LMH721033 LWC721017:LWD721033 MFY721017:MFZ721033 MPU721017:MPV721033 MZQ721017:MZR721033 NJM721017:NJN721033 NTI721017:NTJ721033 ODE721017:ODF721033 ONA721017:ONB721033 OWW721017:OWX721033 PGS721017:PGT721033 PQO721017:PQP721033 QAK721017:QAL721033 QKG721017:QKH721033 QUC721017:QUD721033 RDY721017:RDZ721033 RNU721017:RNV721033 RXQ721017:RXR721033 SHM721017:SHN721033 SRI721017:SRJ721033 TBE721017:TBF721033 TLA721017:TLB721033 TUW721017:TUX721033 UES721017:UET721033 UOO721017:UOP721033 UYK721017:UYL721033 VIG721017:VIH721033 VSC721017:VSD721033 WBY721017:WBZ721033 WLU721017:WLV721033 WVQ721017:WVR721033 I786553:J786569 JE786553:JF786569 TA786553:TB786569 ACW786553:ACX786569 AMS786553:AMT786569 AWO786553:AWP786569 BGK786553:BGL786569 BQG786553:BQH786569 CAC786553:CAD786569 CJY786553:CJZ786569 CTU786553:CTV786569 DDQ786553:DDR786569 DNM786553:DNN786569 DXI786553:DXJ786569 EHE786553:EHF786569 ERA786553:ERB786569 FAW786553:FAX786569 FKS786553:FKT786569 FUO786553:FUP786569 GEK786553:GEL786569 GOG786553:GOH786569 GYC786553:GYD786569 HHY786553:HHZ786569 HRU786553:HRV786569 IBQ786553:IBR786569 ILM786553:ILN786569 IVI786553:IVJ786569 JFE786553:JFF786569 JPA786553:JPB786569 JYW786553:JYX786569 KIS786553:KIT786569 KSO786553:KSP786569 LCK786553:LCL786569 LMG786553:LMH786569 LWC786553:LWD786569 MFY786553:MFZ786569 MPU786553:MPV786569 MZQ786553:MZR786569 NJM786553:NJN786569 NTI786553:NTJ786569 ODE786553:ODF786569 ONA786553:ONB786569 OWW786553:OWX786569 PGS786553:PGT786569 PQO786553:PQP786569 QAK786553:QAL786569 QKG786553:QKH786569 QUC786553:QUD786569 RDY786553:RDZ786569 RNU786553:RNV786569 RXQ786553:RXR786569 SHM786553:SHN786569 SRI786553:SRJ786569 TBE786553:TBF786569 TLA786553:TLB786569 TUW786553:TUX786569 UES786553:UET786569 UOO786553:UOP786569 UYK786553:UYL786569 VIG786553:VIH786569 VSC786553:VSD786569 WBY786553:WBZ786569 WLU786553:WLV786569 WVQ786553:WVR786569 I852089:J852105 JE852089:JF852105 TA852089:TB852105 ACW852089:ACX852105 AMS852089:AMT852105 AWO852089:AWP852105 BGK852089:BGL852105 BQG852089:BQH852105 CAC852089:CAD852105 CJY852089:CJZ852105 CTU852089:CTV852105 DDQ852089:DDR852105 DNM852089:DNN852105 DXI852089:DXJ852105 EHE852089:EHF852105 ERA852089:ERB852105 FAW852089:FAX852105 FKS852089:FKT852105 FUO852089:FUP852105 GEK852089:GEL852105 GOG852089:GOH852105 GYC852089:GYD852105 HHY852089:HHZ852105 HRU852089:HRV852105 IBQ852089:IBR852105 ILM852089:ILN852105 IVI852089:IVJ852105 JFE852089:JFF852105 JPA852089:JPB852105 JYW852089:JYX852105 KIS852089:KIT852105 KSO852089:KSP852105 LCK852089:LCL852105 LMG852089:LMH852105 LWC852089:LWD852105 MFY852089:MFZ852105 MPU852089:MPV852105 MZQ852089:MZR852105 NJM852089:NJN852105 NTI852089:NTJ852105 ODE852089:ODF852105 ONA852089:ONB852105 OWW852089:OWX852105 PGS852089:PGT852105 PQO852089:PQP852105 QAK852089:QAL852105 QKG852089:QKH852105 QUC852089:QUD852105 RDY852089:RDZ852105 RNU852089:RNV852105 RXQ852089:RXR852105 SHM852089:SHN852105 SRI852089:SRJ852105 TBE852089:TBF852105 TLA852089:TLB852105 TUW852089:TUX852105 UES852089:UET852105 UOO852089:UOP852105 UYK852089:UYL852105 VIG852089:VIH852105 VSC852089:VSD852105 WBY852089:WBZ852105 WLU852089:WLV852105 WVQ852089:WVR852105 I917625:J917641 JE917625:JF917641 TA917625:TB917641 ACW917625:ACX917641 AMS917625:AMT917641 AWO917625:AWP917641 BGK917625:BGL917641 BQG917625:BQH917641 CAC917625:CAD917641 CJY917625:CJZ917641 CTU917625:CTV917641 DDQ917625:DDR917641 DNM917625:DNN917641 DXI917625:DXJ917641 EHE917625:EHF917641 ERA917625:ERB917641 FAW917625:FAX917641 FKS917625:FKT917641 FUO917625:FUP917641 GEK917625:GEL917641 GOG917625:GOH917641 GYC917625:GYD917641 HHY917625:HHZ917641 HRU917625:HRV917641 IBQ917625:IBR917641 ILM917625:ILN917641 IVI917625:IVJ917641 JFE917625:JFF917641 JPA917625:JPB917641 JYW917625:JYX917641 KIS917625:KIT917641 KSO917625:KSP917641 LCK917625:LCL917641 LMG917625:LMH917641 LWC917625:LWD917641 MFY917625:MFZ917641 MPU917625:MPV917641 MZQ917625:MZR917641 NJM917625:NJN917641 NTI917625:NTJ917641 ODE917625:ODF917641 ONA917625:ONB917641 OWW917625:OWX917641 PGS917625:PGT917641 PQO917625:PQP917641 QAK917625:QAL917641 QKG917625:QKH917641 QUC917625:QUD917641 RDY917625:RDZ917641 RNU917625:RNV917641 RXQ917625:RXR917641 SHM917625:SHN917641 SRI917625:SRJ917641 TBE917625:TBF917641 TLA917625:TLB917641 TUW917625:TUX917641 UES917625:UET917641 UOO917625:UOP917641 UYK917625:UYL917641 VIG917625:VIH917641 VSC917625:VSD917641 WBY917625:WBZ917641 WLU917625:WLV917641 WVQ917625:WVR917641 I983161:J983177 JE983161:JF983177 TA983161:TB983177 ACW983161:ACX983177 AMS983161:AMT983177 AWO983161:AWP983177 BGK983161:BGL983177 BQG983161:BQH983177 CAC983161:CAD983177 CJY983161:CJZ983177 CTU983161:CTV983177 DDQ983161:DDR983177 DNM983161:DNN983177 DXI983161:DXJ983177 EHE983161:EHF983177 ERA983161:ERB983177 FAW983161:FAX983177 FKS983161:FKT983177 FUO983161:FUP983177 GEK983161:GEL983177 GOG983161:GOH983177 GYC983161:GYD983177 HHY983161:HHZ983177 HRU983161:HRV983177 IBQ983161:IBR983177 ILM983161:ILN983177 IVI983161:IVJ983177 JFE983161:JFF983177 JPA983161:JPB983177 JYW983161:JYX983177 KIS983161:KIT983177 KSO983161:KSP983177 LCK983161:LCL983177 LMG983161:LMH983177 LWC983161:LWD983177 MFY983161:MFZ983177 MPU983161:MPV983177 MZQ983161:MZR983177 NJM983161:NJN983177 NTI983161:NTJ983177 ODE983161:ODF983177 ONA983161:ONB983177 AB297:AW65650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95"/>
  <sheetViews>
    <sheetView workbookViewId="0">
      <selection activeCell="E9" sqref="E9"/>
    </sheetView>
  </sheetViews>
  <sheetFormatPr baseColWidth="10" defaultRowHeight="14.25" x14ac:dyDescent="0.2"/>
  <cols>
    <col min="1" max="1" width="49.85546875" style="811" customWidth="1"/>
    <col min="2" max="2" width="29.85546875" style="811" customWidth="1"/>
    <col min="3" max="3" width="18.7109375" style="811" customWidth="1"/>
    <col min="4" max="4" width="17.28515625" style="811" customWidth="1"/>
    <col min="5" max="5" width="16.140625" style="811" customWidth="1"/>
    <col min="6" max="6" width="15.42578125" style="811" customWidth="1"/>
    <col min="7" max="11" width="14.7109375" style="811" customWidth="1"/>
    <col min="12" max="12" width="16.42578125" style="811" customWidth="1"/>
    <col min="13" max="39" width="11.42578125" style="811"/>
    <col min="40" max="40" width="12.7109375" style="811" customWidth="1"/>
    <col min="41" max="41" width="11.42578125" style="811"/>
    <col min="42" max="42" width="13" style="811" customWidth="1"/>
    <col min="43" max="43" width="15.85546875" style="811" customWidth="1"/>
    <col min="44" max="44" width="17.140625" style="811" customWidth="1"/>
    <col min="45" max="45" width="11.42578125" style="811"/>
    <col min="46" max="46" width="32.140625" style="811" customWidth="1"/>
    <col min="47" max="47" width="11.42578125" style="811"/>
    <col min="48" max="48" width="14.5703125" style="811" customWidth="1"/>
    <col min="49" max="74" width="11.42578125" style="811" customWidth="1"/>
    <col min="75" max="76" width="49.140625" style="811" customWidth="1"/>
    <col min="77" max="94" width="49.140625" style="812" customWidth="1"/>
    <col min="95" max="102" width="11.42578125" style="812"/>
    <col min="103" max="16384" width="11.42578125" style="811"/>
  </cols>
  <sheetData>
    <row r="1" spans="1:47" x14ac:dyDescent="0.2">
      <c r="A1" s="871" t="s">
        <v>0</v>
      </c>
    </row>
    <row r="2" spans="1:47" x14ac:dyDescent="0.2">
      <c r="A2" s="871" t="str">
        <f>CONCATENATE("COMUNA: ",[10]NOMBRE!B2," - ","( ",[10]NOMBRE!C2,[10]NOMBRE!D2,[10]NOMBRE!E2,[10]NOMBRE!F2,[10]NOMBRE!G2," )")</f>
        <v>COMUNA: Linares - ( 07401 )</v>
      </c>
    </row>
    <row r="3" spans="1:47" x14ac:dyDescent="0.2">
      <c r="A3" s="871" t="str">
        <f>CONCATENATE("ESTABLECIMIENTO/ESTRATEGIA: ",[10]NOMBRE!B3," - ","( ",[10]NOMBRE!C3,[10]NOMBRE!D3,[10]NOMBRE!E3,[10]NOMBRE!F3,[10]NOMBRE!G3,[10]NOMBRE!H3," )")</f>
        <v>ESTABLECIMIENTO/ESTRATEGIA: Hospital Presidente Carlos Ibañez del Campo - ( 116108 )</v>
      </c>
    </row>
    <row r="4" spans="1:47" x14ac:dyDescent="0.2">
      <c r="A4" s="871" t="str">
        <f>CONCATENATE("MES: ",[10]NOMBRE!B6," - ","( ",[10]NOMBRE!C6,[10]NOMBRE!D6," )")</f>
        <v>MES: NOVIEMBRE - ( 11 )</v>
      </c>
    </row>
    <row r="5" spans="1:47" x14ac:dyDescent="0.2">
      <c r="A5" s="871" t="str">
        <f>CONCATENATE("AÑO: ",[10]NOMBRE!B7)</f>
        <v>AÑO: 2017</v>
      </c>
    </row>
    <row r="6" spans="1:47" ht="15" x14ac:dyDescent="0.2">
      <c r="A6" s="1219" t="s">
        <v>92</v>
      </c>
      <c r="B6" s="1219"/>
      <c r="C6" s="1219"/>
      <c r="D6" s="1219"/>
      <c r="E6" s="1219"/>
      <c r="F6" s="1219"/>
      <c r="G6" s="1219"/>
      <c r="H6" s="1219"/>
      <c r="I6" s="1219"/>
      <c r="J6" s="1219"/>
      <c r="K6" s="1219"/>
      <c r="L6" s="1219"/>
      <c r="M6" s="1219"/>
      <c r="N6" s="1219"/>
      <c r="O6" s="970"/>
      <c r="P6" s="962"/>
      <c r="Q6" s="962"/>
      <c r="R6" s="962"/>
      <c r="S6" s="962"/>
      <c r="T6" s="962"/>
      <c r="U6" s="962"/>
      <c r="V6" s="962"/>
      <c r="W6" s="962"/>
      <c r="X6" s="962"/>
      <c r="Y6" s="962"/>
      <c r="Z6" s="962"/>
      <c r="AA6" s="962"/>
      <c r="AB6" s="962"/>
      <c r="AC6" s="962"/>
      <c r="AD6" s="962"/>
      <c r="AE6" s="962"/>
      <c r="AF6" s="962"/>
      <c r="AG6" s="962"/>
      <c r="AH6" s="962"/>
      <c r="AI6" s="962"/>
      <c r="AJ6" s="962"/>
      <c r="AK6" s="962"/>
      <c r="AL6" s="962"/>
      <c r="AM6" s="971"/>
      <c r="AN6" s="971"/>
      <c r="AO6" s="971"/>
    </row>
    <row r="7" spans="1:47" x14ac:dyDescent="0.2">
      <c r="A7" s="902"/>
      <c r="B7" s="902"/>
      <c r="C7" s="902"/>
      <c r="D7" s="902"/>
      <c r="E7" s="902"/>
      <c r="F7" s="902"/>
      <c r="G7" s="902"/>
      <c r="H7" s="902"/>
      <c r="I7" s="902"/>
      <c r="J7" s="902"/>
      <c r="K7" s="902"/>
      <c r="L7" s="902"/>
      <c r="M7" s="902"/>
      <c r="N7" s="902"/>
      <c r="O7" s="962"/>
      <c r="P7" s="962"/>
      <c r="Q7" s="962"/>
      <c r="R7" s="962"/>
      <c r="S7" s="962"/>
      <c r="T7" s="962"/>
      <c r="U7" s="962"/>
      <c r="V7" s="962"/>
      <c r="W7" s="962"/>
      <c r="X7" s="962"/>
      <c r="Y7" s="962"/>
      <c r="Z7" s="962"/>
      <c r="AA7" s="962"/>
      <c r="AB7" s="962"/>
      <c r="AC7" s="962"/>
      <c r="AD7" s="962"/>
      <c r="AE7" s="962"/>
      <c r="AF7" s="962"/>
      <c r="AG7" s="962"/>
      <c r="AH7" s="962"/>
      <c r="AI7" s="962"/>
      <c r="AJ7" s="962"/>
      <c r="AK7" s="962"/>
      <c r="AL7" s="962"/>
      <c r="AM7" s="971"/>
      <c r="AN7" s="971"/>
      <c r="AO7" s="971"/>
    </row>
    <row r="8" spans="1:47" x14ac:dyDescent="0.2">
      <c r="A8" s="965" t="s">
        <v>15</v>
      </c>
      <c r="B8" s="902"/>
      <c r="C8" s="902"/>
      <c r="D8" s="902"/>
      <c r="E8" s="902"/>
    </row>
    <row r="9" spans="1:47" x14ac:dyDescent="0.2">
      <c r="A9" s="897" t="s">
        <v>93</v>
      </c>
      <c r="B9" s="897"/>
      <c r="C9" s="827"/>
      <c r="AQ9" s="887"/>
      <c r="AR9" s="887"/>
      <c r="AS9" s="887"/>
      <c r="AT9" s="887"/>
      <c r="AU9" s="760"/>
    </row>
    <row r="10" spans="1:47" ht="14.25" customHeight="1" x14ac:dyDescent="0.2">
      <c r="A10" s="1194" t="s">
        <v>16</v>
      </c>
      <c r="B10" s="1224" t="s">
        <v>1</v>
      </c>
      <c r="C10" s="1225"/>
      <c r="D10" s="1226"/>
      <c r="E10" s="1230" t="s">
        <v>17</v>
      </c>
      <c r="F10" s="1231"/>
      <c r="G10" s="1231"/>
      <c r="H10" s="1231"/>
      <c r="I10" s="1231"/>
      <c r="J10" s="1231"/>
      <c r="K10" s="1231"/>
      <c r="L10" s="1231"/>
      <c r="M10" s="1231"/>
      <c r="N10" s="1231"/>
      <c r="O10" s="1231"/>
      <c r="P10" s="1231"/>
      <c r="Q10" s="1231"/>
      <c r="R10" s="1231"/>
      <c r="S10" s="1231"/>
      <c r="T10" s="1231"/>
      <c r="U10" s="1231"/>
      <c r="V10" s="1231"/>
      <c r="W10" s="1231"/>
      <c r="X10" s="1231"/>
      <c r="Y10" s="1231"/>
      <c r="Z10" s="1231"/>
      <c r="AA10" s="1231"/>
      <c r="AB10" s="1231"/>
      <c r="AC10" s="1231"/>
      <c r="AD10" s="1231"/>
      <c r="AE10" s="1231"/>
      <c r="AF10" s="1231"/>
      <c r="AG10" s="1231"/>
      <c r="AH10" s="1231"/>
      <c r="AI10" s="1231"/>
      <c r="AJ10" s="1231"/>
      <c r="AK10" s="1231"/>
      <c r="AL10" s="1231"/>
      <c r="AM10" s="1231"/>
      <c r="AN10" s="1231"/>
      <c r="AO10" s="1231"/>
      <c r="AP10" s="1201"/>
      <c r="AQ10" s="1230" t="s">
        <v>33</v>
      </c>
      <c r="AR10" s="1231"/>
      <c r="AS10" s="1231"/>
      <c r="AT10" s="1194" t="s">
        <v>13</v>
      </c>
      <c r="AU10" s="815"/>
    </row>
    <row r="11" spans="1:47" x14ac:dyDescent="0.2">
      <c r="A11" s="1223"/>
      <c r="B11" s="1227"/>
      <c r="C11" s="1228"/>
      <c r="D11" s="1229"/>
      <c r="E11" s="1196" t="s">
        <v>19</v>
      </c>
      <c r="F11" s="1220"/>
      <c r="G11" s="1196" t="s">
        <v>20</v>
      </c>
      <c r="H11" s="1220"/>
      <c r="I11" s="1196" t="s">
        <v>21</v>
      </c>
      <c r="J11" s="1220"/>
      <c r="K11" s="1196" t="s">
        <v>22</v>
      </c>
      <c r="L11" s="1220"/>
      <c r="M11" s="1196" t="s">
        <v>23</v>
      </c>
      <c r="N11" s="1220"/>
      <c r="O11" s="1196" t="s">
        <v>24</v>
      </c>
      <c r="P11" s="1220"/>
      <c r="Q11" s="1196" t="s">
        <v>25</v>
      </c>
      <c r="R11" s="1220"/>
      <c r="S11" s="1196" t="s">
        <v>26</v>
      </c>
      <c r="T11" s="1220"/>
      <c r="U11" s="1196" t="s">
        <v>27</v>
      </c>
      <c r="V11" s="1220"/>
      <c r="W11" s="1196" t="s">
        <v>2</v>
      </c>
      <c r="X11" s="1220"/>
      <c r="Y11" s="1196" t="s">
        <v>3</v>
      </c>
      <c r="Z11" s="1220"/>
      <c r="AA11" s="1196" t="s">
        <v>28</v>
      </c>
      <c r="AB11" s="1220"/>
      <c r="AC11" s="1196" t="s">
        <v>4</v>
      </c>
      <c r="AD11" s="1220"/>
      <c r="AE11" s="1196" t="s">
        <v>5</v>
      </c>
      <c r="AF11" s="1220"/>
      <c r="AG11" s="1196" t="s">
        <v>6</v>
      </c>
      <c r="AH11" s="1220"/>
      <c r="AI11" s="1196" t="s">
        <v>7</v>
      </c>
      <c r="AJ11" s="1220"/>
      <c r="AK11" s="1196" t="s">
        <v>8</v>
      </c>
      <c r="AL11" s="1220"/>
      <c r="AM11" s="1196" t="s">
        <v>9</v>
      </c>
      <c r="AN11" s="1220"/>
      <c r="AO11" s="1230" t="s">
        <v>10</v>
      </c>
      <c r="AP11" s="1201"/>
      <c r="AQ11" s="1235" t="s">
        <v>35</v>
      </c>
      <c r="AR11" s="1237" t="s">
        <v>36</v>
      </c>
      <c r="AS11" s="1239" t="s">
        <v>37</v>
      </c>
      <c r="AT11" s="1223"/>
    </row>
    <row r="12" spans="1:47" ht="21" customHeight="1" x14ac:dyDescent="0.2">
      <c r="A12" s="1195"/>
      <c r="B12" s="764" t="s">
        <v>94</v>
      </c>
      <c r="C12" s="764" t="s">
        <v>11</v>
      </c>
      <c r="D12" s="764" t="s">
        <v>12</v>
      </c>
      <c r="E12" s="857" t="s">
        <v>11</v>
      </c>
      <c r="F12" s="821" t="s">
        <v>12</v>
      </c>
      <c r="G12" s="857" t="s">
        <v>11</v>
      </c>
      <c r="H12" s="821" t="s">
        <v>12</v>
      </c>
      <c r="I12" s="857" t="s">
        <v>11</v>
      </c>
      <c r="J12" s="821" t="s">
        <v>12</v>
      </c>
      <c r="K12" s="857" t="s">
        <v>11</v>
      </c>
      <c r="L12" s="821" t="s">
        <v>12</v>
      </c>
      <c r="M12" s="857" t="s">
        <v>11</v>
      </c>
      <c r="N12" s="821" t="s">
        <v>12</v>
      </c>
      <c r="O12" s="857" t="s">
        <v>11</v>
      </c>
      <c r="P12" s="821" t="s">
        <v>12</v>
      </c>
      <c r="Q12" s="857" t="s">
        <v>11</v>
      </c>
      <c r="R12" s="821" t="s">
        <v>12</v>
      </c>
      <c r="S12" s="857" t="s">
        <v>11</v>
      </c>
      <c r="T12" s="821" t="s">
        <v>12</v>
      </c>
      <c r="U12" s="857" t="s">
        <v>11</v>
      </c>
      <c r="V12" s="821" t="s">
        <v>12</v>
      </c>
      <c r="W12" s="857" t="s">
        <v>11</v>
      </c>
      <c r="X12" s="821" t="s">
        <v>12</v>
      </c>
      <c r="Y12" s="857" t="s">
        <v>11</v>
      </c>
      <c r="Z12" s="821" t="s">
        <v>12</v>
      </c>
      <c r="AA12" s="857" t="s">
        <v>11</v>
      </c>
      <c r="AB12" s="821" t="s">
        <v>12</v>
      </c>
      <c r="AC12" s="857" t="s">
        <v>11</v>
      </c>
      <c r="AD12" s="821" t="s">
        <v>12</v>
      </c>
      <c r="AE12" s="857" t="s">
        <v>11</v>
      </c>
      <c r="AF12" s="821" t="s">
        <v>12</v>
      </c>
      <c r="AG12" s="857" t="s">
        <v>11</v>
      </c>
      <c r="AH12" s="821" t="s">
        <v>12</v>
      </c>
      <c r="AI12" s="857" t="s">
        <v>11</v>
      </c>
      <c r="AJ12" s="821" t="s">
        <v>12</v>
      </c>
      <c r="AK12" s="857" t="s">
        <v>11</v>
      </c>
      <c r="AL12" s="821" t="s">
        <v>12</v>
      </c>
      <c r="AM12" s="857" t="s">
        <v>11</v>
      </c>
      <c r="AN12" s="821" t="s">
        <v>12</v>
      </c>
      <c r="AO12" s="857" t="s">
        <v>11</v>
      </c>
      <c r="AP12" s="821" t="s">
        <v>12</v>
      </c>
      <c r="AQ12" s="1236"/>
      <c r="AR12" s="1238"/>
      <c r="AS12" s="1240"/>
      <c r="AT12" s="1195"/>
    </row>
    <row r="13" spans="1:47" x14ac:dyDescent="0.2">
      <c r="A13" s="807" t="s">
        <v>29</v>
      </c>
      <c r="B13" s="807">
        <f t="shared" ref="B13:B27" si="0">SUM(C13+D13)</f>
        <v>0</v>
      </c>
      <c r="C13" s="807">
        <f t="shared" ref="C13:D19" si="1">SUM(E13+G13+I13+K13+M13+O13+Q13+S13+U13+W13+Y13+AA13+AC13+AE13+AG13+AI13+AK13+AM13+AO13)</f>
        <v>0</v>
      </c>
      <c r="D13" s="807">
        <f t="shared" si="1"/>
        <v>0</v>
      </c>
      <c r="E13" s="823"/>
      <c r="F13" s="846"/>
      <c r="G13" s="823"/>
      <c r="H13" s="824"/>
      <c r="I13" s="823"/>
      <c r="J13" s="824"/>
      <c r="K13" s="823"/>
      <c r="L13" s="824"/>
      <c r="M13" s="823"/>
      <c r="N13" s="824"/>
      <c r="O13" s="823"/>
      <c r="P13" s="824"/>
      <c r="Q13" s="823"/>
      <c r="R13" s="824"/>
      <c r="S13" s="823"/>
      <c r="T13" s="824"/>
      <c r="U13" s="823"/>
      <c r="V13" s="824"/>
      <c r="W13" s="823"/>
      <c r="X13" s="824"/>
      <c r="Y13" s="823"/>
      <c r="Z13" s="824"/>
      <c r="AA13" s="823"/>
      <c r="AB13" s="824"/>
      <c r="AC13" s="823"/>
      <c r="AD13" s="824"/>
      <c r="AE13" s="823"/>
      <c r="AF13" s="824"/>
      <c r="AG13" s="823"/>
      <c r="AH13" s="824"/>
      <c r="AI13" s="823"/>
      <c r="AJ13" s="824"/>
      <c r="AK13" s="823"/>
      <c r="AL13" s="824"/>
      <c r="AM13" s="823"/>
      <c r="AN13" s="824"/>
      <c r="AO13" s="829"/>
      <c r="AP13" s="824"/>
      <c r="AQ13" s="823"/>
      <c r="AR13" s="824"/>
      <c r="AS13" s="824"/>
      <c r="AT13" s="824"/>
      <c r="AU13" s="812"/>
    </row>
    <row r="14" spans="1:47" x14ac:dyDescent="0.2">
      <c r="A14" s="843" t="s">
        <v>30</v>
      </c>
      <c r="B14" s="843">
        <f t="shared" si="0"/>
        <v>0</v>
      </c>
      <c r="C14" s="843">
        <f t="shared" si="1"/>
        <v>0</v>
      </c>
      <c r="D14" s="859">
        <f t="shared" si="1"/>
        <v>0</v>
      </c>
      <c r="E14" s="796"/>
      <c r="F14" s="813"/>
      <c r="G14" s="796"/>
      <c r="H14" s="797"/>
      <c r="I14" s="796"/>
      <c r="J14" s="797"/>
      <c r="K14" s="796"/>
      <c r="L14" s="797"/>
      <c r="M14" s="796"/>
      <c r="N14" s="797"/>
      <c r="O14" s="796"/>
      <c r="P14" s="797"/>
      <c r="Q14" s="796"/>
      <c r="R14" s="797"/>
      <c r="S14" s="796"/>
      <c r="T14" s="797"/>
      <c r="U14" s="796"/>
      <c r="V14" s="797"/>
      <c r="W14" s="796"/>
      <c r="X14" s="797"/>
      <c r="Y14" s="796"/>
      <c r="Z14" s="797"/>
      <c r="AA14" s="796"/>
      <c r="AB14" s="797"/>
      <c r="AC14" s="796"/>
      <c r="AD14" s="797"/>
      <c r="AE14" s="796"/>
      <c r="AF14" s="797"/>
      <c r="AG14" s="796"/>
      <c r="AH14" s="797"/>
      <c r="AI14" s="796"/>
      <c r="AJ14" s="797"/>
      <c r="AK14" s="796"/>
      <c r="AL14" s="797"/>
      <c r="AM14" s="796"/>
      <c r="AN14" s="797"/>
      <c r="AO14" s="831"/>
      <c r="AP14" s="797"/>
      <c r="AQ14" s="796"/>
      <c r="AR14" s="797"/>
      <c r="AS14" s="797"/>
      <c r="AT14" s="797"/>
      <c r="AU14" s="812"/>
    </row>
    <row r="15" spans="1:47" ht="21" x14ac:dyDescent="0.2">
      <c r="A15" s="878" t="s">
        <v>95</v>
      </c>
      <c r="B15" s="878">
        <f t="shared" si="0"/>
        <v>0</v>
      </c>
      <c r="C15" s="878">
        <f t="shared" si="1"/>
        <v>0</v>
      </c>
      <c r="D15" s="783">
        <f t="shared" si="1"/>
        <v>0</v>
      </c>
      <c r="E15" s="798"/>
      <c r="F15" s="799"/>
      <c r="G15" s="798"/>
      <c r="H15" s="790"/>
      <c r="I15" s="798"/>
      <c r="J15" s="790"/>
      <c r="K15" s="798"/>
      <c r="L15" s="790"/>
      <c r="M15" s="798"/>
      <c r="N15" s="790"/>
      <c r="O15" s="798"/>
      <c r="P15" s="790"/>
      <c r="Q15" s="784"/>
      <c r="R15" s="791"/>
      <c r="S15" s="784"/>
      <c r="T15" s="791"/>
      <c r="U15" s="784"/>
      <c r="V15" s="791"/>
      <c r="W15" s="784"/>
      <c r="X15" s="791"/>
      <c r="Y15" s="784"/>
      <c r="Z15" s="791"/>
      <c r="AA15" s="784"/>
      <c r="AB15" s="791"/>
      <c r="AC15" s="784"/>
      <c r="AD15" s="791"/>
      <c r="AE15" s="784"/>
      <c r="AF15" s="791"/>
      <c r="AG15" s="784"/>
      <c r="AH15" s="791"/>
      <c r="AI15" s="784"/>
      <c r="AJ15" s="791"/>
      <c r="AK15" s="784"/>
      <c r="AL15" s="791"/>
      <c r="AM15" s="784"/>
      <c r="AN15" s="791"/>
      <c r="AO15" s="832"/>
      <c r="AP15" s="791"/>
      <c r="AQ15" s="784"/>
      <c r="AR15" s="791"/>
      <c r="AS15" s="791"/>
      <c r="AT15" s="791"/>
      <c r="AU15" s="812"/>
    </row>
    <row r="16" spans="1:47" x14ac:dyDescent="0.2">
      <c r="A16" s="972" t="s">
        <v>31</v>
      </c>
      <c r="B16" s="972">
        <f t="shared" si="0"/>
        <v>0</v>
      </c>
      <c r="C16" s="973">
        <f t="shared" si="1"/>
        <v>0</v>
      </c>
      <c r="D16" s="773">
        <f t="shared" si="1"/>
        <v>0</v>
      </c>
      <c r="E16" s="784"/>
      <c r="F16" s="814"/>
      <c r="G16" s="784"/>
      <c r="H16" s="791"/>
      <c r="I16" s="784"/>
      <c r="J16" s="791"/>
      <c r="K16" s="784"/>
      <c r="L16" s="791"/>
      <c r="M16" s="784"/>
      <c r="N16" s="791"/>
      <c r="O16" s="784"/>
      <c r="P16" s="791"/>
      <c r="Q16" s="784"/>
      <c r="R16" s="791"/>
      <c r="S16" s="784"/>
      <c r="T16" s="791"/>
      <c r="U16" s="784"/>
      <c r="V16" s="791"/>
      <c r="W16" s="784"/>
      <c r="X16" s="791"/>
      <c r="Y16" s="784"/>
      <c r="Z16" s="791"/>
      <c r="AA16" s="784"/>
      <c r="AB16" s="791"/>
      <c r="AC16" s="784"/>
      <c r="AD16" s="791"/>
      <c r="AE16" s="784"/>
      <c r="AF16" s="791"/>
      <c r="AG16" s="784"/>
      <c r="AH16" s="791"/>
      <c r="AI16" s="784"/>
      <c r="AJ16" s="791"/>
      <c r="AK16" s="784"/>
      <c r="AL16" s="791"/>
      <c r="AM16" s="784"/>
      <c r="AN16" s="791"/>
      <c r="AO16" s="832"/>
      <c r="AP16" s="791"/>
      <c r="AQ16" s="784"/>
      <c r="AR16" s="791"/>
      <c r="AS16" s="791"/>
      <c r="AT16" s="791"/>
      <c r="AU16" s="812"/>
    </row>
    <row r="17" spans="1:88" x14ac:dyDescent="0.2">
      <c r="A17" s="972" t="s">
        <v>32</v>
      </c>
      <c r="B17" s="974">
        <f t="shared" si="0"/>
        <v>0</v>
      </c>
      <c r="C17" s="973">
        <f t="shared" si="1"/>
        <v>0</v>
      </c>
      <c r="D17" s="773">
        <f t="shared" si="1"/>
        <v>0</v>
      </c>
      <c r="E17" s="802"/>
      <c r="F17" s="845"/>
      <c r="G17" s="802"/>
      <c r="H17" s="803"/>
      <c r="I17" s="802"/>
      <c r="J17" s="803"/>
      <c r="K17" s="802"/>
      <c r="L17" s="803"/>
      <c r="M17" s="802"/>
      <c r="N17" s="803"/>
      <c r="O17" s="802"/>
      <c r="P17" s="803"/>
      <c r="Q17" s="802"/>
      <c r="R17" s="803"/>
      <c r="S17" s="802"/>
      <c r="T17" s="803"/>
      <c r="U17" s="802"/>
      <c r="V17" s="803"/>
      <c r="W17" s="802"/>
      <c r="X17" s="803"/>
      <c r="Y17" s="802"/>
      <c r="Z17" s="803"/>
      <c r="AA17" s="802"/>
      <c r="AB17" s="803"/>
      <c r="AC17" s="802"/>
      <c r="AD17" s="803"/>
      <c r="AE17" s="802"/>
      <c r="AF17" s="803"/>
      <c r="AG17" s="802"/>
      <c r="AH17" s="803"/>
      <c r="AI17" s="802"/>
      <c r="AJ17" s="803"/>
      <c r="AK17" s="802"/>
      <c r="AL17" s="803"/>
      <c r="AM17" s="802"/>
      <c r="AN17" s="803"/>
      <c r="AO17" s="839"/>
      <c r="AP17" s="803"/>
      <c r="AQ17" s="802"/>
      <c r="AR17" s="803"/>
      <c r="AS17" s="792"/>
      <c r="AT17" s="803"/>
      <c r="AU17" s="812"/>
    </row>
    <row r="18" spans="1:88" x14ac:dyDescent="0.2">
      <c r="A18" s="878" t="s">
        <v>96</v>
      </c>
      <c r="B18" s="973">
        <f t="shared" si="0"/>
        <v>0</v>
      </c>
      <c r="C18" s="973">
        <f t="shared" si="1"/>
        <v>0</v>
      </c>
      <c r="D18" s="783">
        <f t="shared" si="1"/>
        <v>0</v>
      </c>
      <c r="E18" s="801"/>
      <c r="F18" s="814"/>
      <c r="G18" s="784"/>
      <c r="H18" s="791"/>
      <c r="I18" s="784"/>
      <c r="J18" s="791"/>
      <c r="K18" s="784"/>
      <c r="L18" s="791"/>
      <c r="M18" s="784"/>
      <c r="N18" s="791"/>
      <c r="O18" s="784"/>
      <c r="P18" s="791"/>
      <c r="Q18" s="784"/>
      <c r="R18" s="791"/>
      <c r="S18" s="784"/>
      <c r="T18" s="791"/>
      <c r="U18" s="784"/>
      <c r="V18" s="791"/>
      <c r="W18" s="784"/>
      <c r="X18" s="791"/>
      <c r="Y18" s="784"/>
      <c r="Z18" s="791"/>
      <c r="AA18" s="784"/>
      <c r="AB18" s="791"/>
      <c r="AC18" s="784"/>
      <c r="AD18" s="791"/>
      <c r="AE18" s="784"/>
      <c r="AF18" s="791"/>
      <c r="AG18" s="784"/>
      <c r="AH18" s="791"/>
      <c r="AI18" s="784"/>
      <c r="AJ18" s="791"/>
      <c r="AK18" s="784"/>
      <c r="AL18" s="791"/>
      <c r="AM18" s="784"/>
      <c r="AN18" s="791"/>
      <c r="AO18" s="832"/>
      <c r="AP18" s="791"/>
      <c r="AQ18" s="784"/>
      <c r="AR18" s="803"/>
      <c r="AS18" s="867"/>
      <c r="AT18" s="771"/>
      <c r="AU18" s="812"/>
    </row>
    <row r="19" spans="1:88" x14ac:dyDescent="0.2">
      <c r="A19" s="878" t="s">
        <v>97</v>
      </c>
      <c r="B19" s="973">
        <f t="shared" si="0"/>
        <v>0</v>
      </c>
      <c r="C19" s="972">
        <f t="shared" si="1"/>
        <v>0</v>
      </c>
      <c r="D19" s="865">
        <f t="shared" si="1"/>
        <v>0</v>
      </c>
      <c r="E19" s="866"/>
      <c r="F19" s="791"/>
      <c r="G19" s="784"/>
      <c r="H19" s="791"/>
      <c r="I19" s="784"/>
      <c r="J19" s="791"/>
      <c r="K19" s="784"/>
      <c r="L19" s="791"/>
      <c r="M19" s="784"/>
      <c r="N19" s="791"/>
      <c r="O19" s="784"/>
      <c r="P19" s="791"/>
      <c r="Q19" s="784"/>
      <c r="R19" s="791"/>
      <c r="S19" s="784"/>
      <c r="T19" s="791"/>
      <c r="U19" s="784"/>
      <c r="V19" s="791"/>
      <c r="W19" s="784"/>
      <c r="X19" s="791"/>
      <c r="Y19" s="784"/>
      <c r="Z19" s="791"/>
      <c r="AA19" s="784"/>
      <c r="AB19" s="791"/>
      <c r="AC19" s="784"/>
      <c r="AD19" s="791"/>
      <c r="AE19" s="784"/>
      <c r="AF19" s="791"/>
      <c r="AG19" s="784"/>
      <c r="AH19" s="791"/>
      <c r="AI19" s="784"/>
      <c r="AJ19" s="791"/>
      <c r="AK19" s="784"/>
      <c r="AL19" s="791"/>
      <c r="AM19" s="784"/>
      <c r="AN19" s="791"/>
      <c r="AO19" s="832"/>
      <c r="AP19" s="791"/>
      <c r="AQ19" s="784"/>
      <c r="AR19" s="852"/>
      <c r="AS19" s="792"/>
      <c r="AT19" s="771"/>
      <c r="AU19" s="812"/>
    </row>
    <row r="20" spans="1:88" x14ac:dyDescent="0.2">
      <c r="A20" s="878" t="s">
        <v>18</v>
      </c>
      <c r="B20" s="975">
        <f t="shared" si="0"/>
        <v>0</v>
      </c>
      <c r="C20" s="976">
        <f>SUM(O20+Q20+S20+U20+W20+Y20+AA20+AC20+AE20+AG20+AI20+AK20+AM20+AO20)</f>
        <v>0</v>
      </c>
      <c r="D20" s="776">
        <f>SUM(P20+R20+T20+V20+X20+Z20+AB20+AD20+AF20+AH20+AJ20+AL20+AN20+AP20)</f>
        <v>0</v>
      </c>
      <c r="E20" s="766"/>
      <c r="F20" s="853"/>
      <c r="G20" s="770"/>
      <c r="H20" s="774"/>
      <c r="I20" s="770"/>
      <c r="J20" s="774"/>
      <c r="K20" s="770"/>
      <c r="L20" s="774"/>
      <c r="M20" s="770"/>
      <c r="N20" s="774"/>
      <c r="O20" s="819"/>
      <c r="P20" s="820"/>
      <c r="Q20" s="819"/>
      <c r="R20" s="820"/>
      <c r="S20" s="819"/>
      <c r="T20" s="820"/>
      <c r="U20" s="819"/>
      <c r="V20" s="820"/>
      <c r="W20" s="819"/>
      <c r="X20" s="820"/>
      <c r="Y20" s="819"/>
      <c r="Z20" s="820"/>
      <c r="AA20" s="819"/>
      <c r="AB20" s="820"/>
      <c r="AC20" s="819"/>
      <c r="AD20" s="820"/>
      <c r="AE20" s="819"/>
      <c r="AF20" s="820"/>
      <c r="AG20" s="819"/>
      <c r="AH20" s="820"/>
      <c r="AI20" s="819"/>
      <c r="AJ20" s="820"/>
      <c r="AK20" s="819"/>
      <c r="AL20" s="820"/>
      <c r="AM20" s="819"/>
      <c r="AN20" s="820"/>
      <c r="AO20" s="855"/>
      <c r="AP20" s="820"/>
      <c r="AQ20" s="819"/>
      <c r="AR20" s="820"/>
      <c r="AS20" s="767"/>
      <c r="AT20" s="767"/>
      <c r="AU20" s="812"/>
    </row>
    <row r="21" spans="1:88" x14ac:dyDescent="0.2">
      <c r="A21" s="807" t="s">
        <v>98</v>
      </c>
      <c r="B21" s="975">
        <f t="shared" si="0"/>
        <v>0</v>
      </c>
      <c r="C21" s="975">
        <f>SUM(C22+C23+C24+C25)</f>
        <v>0</v>
      </c>
      <c r="D21" s="807">
        <f>SUM(D22+D23+D24+D25)</f>
        <v>0</v>
      </c>
      <c r="E21" s="805">
        <f t="shared" ref="E21:AT21" si="2">SUM(E22:E25)</f>
        <v>0</v>
      </c>
      <c r="F21" s="806">
        <f t="shared" si="2"/>
        <v>0</v>
      </c>
      <c r="G21" s="805">
        <f t="shared" si="2"/>
        <v>0</v>
      </c>
      <c r="H21" s="816">
        <f t="shared" si="2"/>
        <v>0</v>
      </c>
      <c r="I21" s="805">
        <f t="shared" si="2"/>
        <v>0</v>
      </c>
      <c r="J21" s="816">
        <f t="shared" si="2"/>
        <v>0</v>
      </c>
      <c r="K21" s="805">
        <f t="shared" si="2"/>
        <v>0</v>
      </c>
      <c r="L21" s="816">
        <f t="shared" si="2"/>
        <v>0</v>
      </c>
      <c r="M21" s="805">
        <f t="shared" si="2"/>
        <v>0</v>
      </c>
      <c r="N21" s="816">
        <f t="shared" si="2"/>
        <v>0</v>
      </c>
      <c r="O21" s="805">
        <f t="shared" si="2"/>
        <v>0</v>
      </c>
      <c r="P21" s="816">
        <f t="shared" si="2"/>
        <v>0</v>
      </c>
      <c r="Q21" s="805">
        <f t="shared" si="2"/>
        <v>0</v>
      </c>
      <c r="R21" s="816">
        <f t="shared" si="2"/>
        <v>0</v>
      </c>
      <c r="S21" s="805">
        <f t="shared" si="2"/>
        <v>0</v>
      </c>
      <c r="T21" s="816">
        <f t="shared" si="2"/>
        <v>0</v>
      </c>
      <c r="U21" s="805">
        <f t="shared" si="2"/>
        <v>0</v>
      </c>
      <c r="V21" s="816">
        <f t="shared" si="2"/>
        <v>0</v>
      </c>
      <c r="W21" s="805">
        <f t="shared" si="2"/>
        <v>0</v>
      </c>
      <c r="X21" s="816">
        <f t="shared" si="2"/>
        <v>0</v>
      </c>
      <c r="Y21" s="805">
        <f t="shared" si="2"/>
        <v>0</v>
      </c>
      <c r="Z21" s="816">
        <f t="shared" si="2"/>
        <v>0</v>
      </c>
      <c r="AA21" s="805">
        <f t="shared" si="2"/>
        <v>0</v>
      </c>
      <c r="AB21" s="816">
        <f t="shared" si="2"/>
        <v>0</v>
      </c>
      <c r="AC21" s="805">
        <f t="shared" si="2"/>
        <v>0</v>
      </c>
      <c r="AD21" s="816">
        <f t="shared" si="2"/>
        <v>0</v>
      </c>
      <c r="AE21" s="805">
        <f t="shared" si="2"/>
        <v>0</v>
      </c>
      <c r="AF21" s="816">
        <f t="shared" si="2"/>
        <v>0</v>
      </c>
      <c r="AG21" s="805">
        <f t="shared" si="2"/>
        <v>0</v>
      </c>
      <c r="AH21" s="816">
        <f t="shared" si="2"/>
        <v>0</v>
      </c>
      <c r="AI21" s="805">
        <f t="shared" si="2"/>
        <v>0</v>
      </c>
      <c r="AJ21" s="816">
        <f t="shared" si="2"/>
        <v>0</v>
      </c>
      <c r="AK21" s="805">
        <f t="shared" si="2"/>
        <v>0</v>
      </c>
      <c r="AL21" s="816">
        <f t="shared" si="2"/>
        <v>0</v>
      </c>
      <c r="AM21" s="805">
        <f t="shared" si="2"/>
        <v>0</v>
      </c>
      <c r="AN21" s="816">
        <f t="shared" si="2"/>
        <v>0</v>
      </c>
      <c r="AO21" s="804">
        <f t="shared" si="2"/>
        <v>0</v>
      </c>
      <c r="AP21" s="816">
        <f t="shared" si="2"/>
        <v>0</v>
      </c>
      <c r="AQ21" s="805">
        <f t="shared" si="2"/>
        <v>0</v>
      </c>
      <c r="AR21" s="816">
        <f t="shared" si="2"/>
        <v>0</v>
      </c>
      <c r="AS21" s="816">
        <f t="shared" si="2"/>
        <v>0</v>
      </c>
      <c r="AT21" s="816">
        <f t="shared" si="2"/>
        <v>0</v>
      </c>
      <c r="AU21" s="812"/>
    </row>
    <row r="22" spans="1:88" x14ac:dyDescent="0.2">
      <c r="A22" s="842" t="s">
        <v>38</v>
      </c>
      <c r="B22" s="973">
        <f t="shared" si="0"/>
        <v>0</v>
      </c>
      <c r="C22" s="973">
        <f t="shared" ref="C22:D27" si="3">SUM(E22+G22+I22+K22+M22+O22+Q22+S22+U22+W22+Y22+AA22+AC22+AE22+AG22+AI22+AK22+AM22+AO22)</f>
        <v>0</v>
      </c>
      <c r="D22" s="907">
        <f t="shared" si="3"/>
        <v>0</v>
      </c>
      <c r="E22" s="802"/>
      <c r="F22" s="845"/>
      <c r="G22" s="802"/>
      <c r="H22" s="803"/>
      <c r="I22" s="802"/>
      <c r="J22" s="803"/>
      <c r="K22" s="802"/>
      <c r="L22" s="803"/>
      <c r="M22" s="802"/>
      <c r="N22" s="803"/>
      <c r="O22" s="802"/>
      <c r="P22" s="803"/>
      <c r="Q22" s="802"/>
      <c r="R22" s="803"/>
      <c r="S22" s="802"/>
      <c r="T22" s="803"/>
      <c r="U22" s="802"/>
      <c r="V22" s="803"/>
      <c r="W22" s="802"/>
      <c r="X22" s="803"/>
      <c r="Y22" s="802"/>
      <c r="Z22" s="803"/>
      <c r="AA22" s="802"/>
      <c r="AB22" s="803"/>
      <c r="AC22" s="802"/>
      <c r="AD22" s="803"/>
      <c r="AE22" s="802"/>
      <c r="AF22" s="803"/>
      <c r="AG22" s="802"/>
      <c r="AH22" s="803"/>
      <c r="AI22" s="802"/>
      <c r="AJ22" s="803"/>
      <c r="AK22" s="802"/>
      <c r="AL22" s="803"/>
      <c r="AM22" s="802"/>
      <c r="AN22" s="803"/>
      <c r="AO22" s="839"/>
      <c r="AP22" s="803"/>
      <c r="AQ22" s="803"/>
      <c r="AR22" s="803"/>
      <c r="AS22" s="803"/>
      <c r="AT22" s="772"/>
      <c r="AU22" s="812"/>
    </row>
    <row r="23" spans="1:88" x14ac:dyDescent="0.2">
      <c r="A23" s="878" t="s">
        <v>39</v>
      </c>
      <c r="B23" s="972">
        <f t="shared" si="0"/>
        <v>0</v>
      </c>
      <c r="C23" s="972">
        <f t="shared" si="3"/>
        <v>0</v>
      </c>
      <c r="D23" s="783">
        <f t="shared" si="3"/>
        <v>0</v>
      </c>
      <c r="E23" s="784"/>
      <c r="F23" s="814"/>
      <c r="G23" s="784"/>
      <c r="H23" s="791"/>
      <c r="I23" s="784"/>
      <c r="J23" s="791"/>
      <c r="K23" s="784"/>
      <c r="L23" s="791"/>
      <c r="M23" s="784"/>
      <c r="N23" s="791"/>
      <c r="O23" s="784"/>
      <c r="P23" s="791"/>
      <c r="Q23" s="784"/>
      <c r="R23" s="791"/>
      <c r="S23" s="784"/>
      <c r="T23" s="791"/>
      <c r="U23" s="784"/>
      <c r="V23" s="791"/>
      <c r="W23" s="784"/>
      <c r="X23" s="791"/>
      <c r="Y23" s="784"/>
      <c r="Z23" s="791"/>
      <c r="AA23" s="784"/>
      <c r="AB23" s="791"/>
      <c r="AC23" s="784"/>
      <c r="AD23" s="791"/>
      <c r="AE23" s="784"/>
      <c r="AF23" s="791"/>
      <c r="AG23" s="784"/>
      <c r="AH23" s="791"/>
      <c r="AI23" s="784"/>
      <c r="AJ23" s="791"/>
      <c r="AK23" s="784"/>
      <c r="AL23" s="791"/>
      <c r="AM23" s="784"/>
      <c r="AN23" s="791"/>
      <c r="AO23" s="832"/>
      <c r="AP23" s="791"/>
      <c r="AQ23" s="791"/>
      <c r="AR23" s="791"/>
      <c r="AS23" s="791"/>
      <c r="AT23" s="792"/>
      <c r="AU23" s="812"/>
    </row>
    <row r="24" spans="1:88" x14ac:dyDescent="0.2">
      <c r="A24" s="952" t="s">
        <v>40</v>
      </c>
      <c r="B24" s="974">
        <f t="shared" si="0"/>
        <v>0</v>
      </c>
      <c r="C24" s="974">
        <f t="shared" si="3"/>
        <v>0</v>
      </c>
      <c r="D24" s="865">
        <f t="shared" si="3"/>
        <v>0</v>
      </c>
      <c r="E24" s="866"/>
      <c r="F24" s="923"/>
      <c r="G24" s="866"/>
      <c r="H24" s="867"/>
      <c r="I24" s="866"/>
      <c r="J24" s="867"/>
      <c r="K24" s="866"/>
      <c r="L24" s="867"/>
      <c r="M24" s="866"/>
      <c r="N24" s="867"/>
      <c r="O24" s="866"/>
      <c r="P24" s="867"/>
      <c r="Q24" s="866"/>
      <c r="R24" s="867"/>
      <c r="S24" s="866"/>
      <c r="T24" s="867"/>
      <c r="U24" s="866"/>
      <c r="V24" s="867"/>
      <c r="W24" s="866"/>
      <c r="X24" s="867"/>
      <c r="Y24" s="866"/>
      <c r="Z24" s="867"/>
      <c r="AA24" s="866"/>
      <c r="AB24" s="867"/>
      <c r="AC24" s="866"/>
      <c r="AD24" s="867"/>
      <c r="AE24" s="866"/>
      <c r="AF24" s="867"/>
      <c r="AG24" s="866"/>
      <c r="AH24" s="867"/>
      <c r="AI24" s="866"/>
      <c r="AJ24" s="867"/>
      <c r="AK24" s="866"/>
      <c r="AL24" s="867"/>
      <c r="AM24" s="866"/>
      <c r="AN24" s="867"/>
      <c r="AO24" s="899"/>
      <c r="AP24" s="867"/>
      <c r="AQ24" s="867"/>
      <c r="AR24" s="867"/>
      <c r="AS24" s="867"/>
      <c r="AT24" s="900"/>
      <c r="AU24" s="812"/>
    </row>
    <row r="25" spans="1:88" x14ac:dyDescent="0.2">
      <c r="A25" s="977" t="s">
        <v>203</v>
      </c>
      <c r="B25" s="972">
        <f t="shared" si="0"/>
        <v>0</v>
      </c>
      <c r="C25" s="972">
        <f t="shared" si="3"/>
        <v>0</v>
      </c>
      <c r="D25" s="783">
        <f t="shared" si="3"/>
        <v>0</v>
      </c>
      <c r="E25" s="784"/>
      <c r="F25" s="814"/>
      <c r="G25" s="784"/>
      <c r="H25" s="791"/>
      <c r="I25" s="784"/>
      <c r="J25" s="791"/>
      <c r="K25" s="784"/>
      <c r="L25" s="791"/>
      <c r="M25" s="784"/>
      <c r="N25" s="791"/>
      <c r="O25" s="784"/>
      <c r="P25" s="791"/>
      <c r="Q25" s="784"/>
      <c r="R25" s="791"/>
      <c r="S25" s="784"/>
      <c r="T25" s="791"/>
      <c r="U25" s="784"/>
      <c r="V25" s="791"/>
      <c r="W25" s="784"/>
      <c r="X25" s="791"/>
      <c r="Y25" s="784"/>
      <c r="Z25" s="791"/>
      <c r="AA25" s="784"/>
      <c r="AB25" s="791"/>
      <c r="AC25" s="784"/>
      <c r="AD25" s="791"/>
      <c r="AE25" s="784"/>
      <c r="AF25" s="791"/>
      <c r="AG25" s="784"/>
      <c r="AH25" s="791"/>
      <c r="AI25" s="784"/>
      <c r="AJ25" s="791"/>
      <c r="AK25" s="784"/>
      <c r="AL25" s="791"/>
      <c r="AM25" s="784"/>
      <c r="AN25" s="791"/>
      <c r="AO25" s="832"/>
      <c r="AP25" s="791"/>
      <c r="AQ25" s="791"/>
      <c r="AR25" s="791"/>
      <c r="AS25" s="791"/>
      <c r="AT25" s="792"/>
      <c r="AU25" s="812"/>
    </row>
    <row r="26" spans="1:88" x14ac:dyDescent="0.2">
      <c r="A26" s="789" t="s">
        <v>99</v>
      </c>
      <c r="B26" s="972">
        <f t="shared" si="0"/>
        <v>0</v>
      </c>
      <c r="C26" s="972">
        <f t="shared" si="3"/>
        <v>0</v>
      </c>
      <c r="D26" s="783">
        <f t="shared" si="3"/>
        <v>0</v>
      </c>
      <c r="E26" s="784"/>
      <c r="F26" s="814"/>
      <c r="G26" s="784"/>
      <c r="H26" s="791"/>
      <c r="I26" s="784"/>
      <c r="J26" s="791"/>
      <c r="K26" s="784"/>
      <c r="L26" s="791"/>
      <c r="M26" s="784"/>
      <c r="N26" s="791"/>
      <c r="O26" s="784"/>
      <c r="P26" s="791"/>
      <c r="Q26" s="784"/>
      <c r="R26" s="791"/>
      <c r="S26" s="784"/>
      <c r="T26" s="791"/>
      <c r="U26" s="784"/>
      <c r="V26" s="791"/>
      <c r="W26" s="784"/>
      <c r="X26" s="791"/>
      <c r="Y26" s="784"/>
      <c r="Z26" s="791"/>
      <c r="AA26" s="784"/>
      <c r="AB26" s="791"/>
      <c r="AC26" s="784"/>
      <c r="AD26" s="791"/>
      <c r="AE26" s="784"/>
      <c r="AF26" s="791"/>
      <c r="AG26" s="784"/>
      <c r="AH26" s="791"/>
      <c r="AI26" s="784"/>
      <c r="AJ26" s="791"/>
      <c r="AK26" s="784"/>
      <c r="AL26" s="791"/>
      <c r="AM26" s="784"/>
      <c r="AN26" s="791"/>
      <c r="AO26" s="832"/>
      <c r="AP26" s="791"/>
      <c r="AQ26" s="791"/>
      <c r="AR26" s="791"/>
      <c r="AS26" s="791"/>
      <c r="AT26" s="792"/>
      <c r="AU26" s="812"/>
    </row>
    <row r="27" spans="1:88" x14ac:dyDescent="0.2">
      <c r="A27" s="844" t="s">
        <v>100</v>
      </c>
      <c r="B27" s="975">
        <f t="shared" si="0"/>
        <v>0</v>
      </c>
      <c r="C27" s="975">
        <f t="shared" si="3"/>
        <v>0</v>
      </c>
      <c r="D27" s="800">
        <f t="shared" si="3"/>
        <v>0</v>
      </c>
      <c r="E27" s="819"/>
      <c r="F27" s="879"/>
      <c r="G27" s="819"/>
      <c r="H27" s="820"/>
      <c r="I27" s="819"/>
      <c r="J27" s="820"/>
      <c r="K27" s="819"/>
      <c r="L27" s="820"/>
      <c r="M27" s="819"/>
      <c r="N27" s="820"/>
      <c r="O27" s="819"/>
      <c r="P27" s="820"/>
      <c r="Q27" s="819"/>
      <c r="R27" s="820"/>
      <c r="S27" s="819"/>
      <c r="T27" s="820"/>
      <c r="U27" s="819"/>
      <c r="V27" s="820"/>
      <c r="W27" s="819"/>
      <c r="X27" s="820"/>
      <c r="Y27" s="819"/>
      <c r="Z27" s="820"/>
      <c r="AA27" s="819"/>
      <c r="AB27" s="820"/>
      <c r="AC27" s="819"/>
      <c r="AD27" s="820"/>
      <c r="AE27" s="819"/>
      <c r="AF27" s="820"/>
      <c r="AG27" s="819"/>
      <c r="AH27" s="820"/>
      <c r="AI27" s="819"/>
      <c r="AJ27" s="820"/>
      <c r="AK27" s="819"/>
      <c r="AL27" s="820"/>
      <c r="AM27" s="819"/>
      <c r="AN27" s="820"/>
      <c r="AO27" s="855"/>
      <c r="AP27" s="820"/>
      <c r="AQ27" s="820"/>
      <c r="AR27" s="820"/>
      <c r="AS27" s="820"/>
      <c r="AT27" s="820"/>
      <c r="AU27" s="812"/>
    </row>
    <row r="28" spans="1:88" x14ac:dyDescent="0.2">
      <c r="A28" s="910" t="s">
        <v>101</v>
      </c>
      <c r="B28" s="910"/>
      <c r="C28" s="892"/>
      <c r="D28" s="910"/>
      <c r="E28" s="910"/>
      <c r="F28" s="892"/>
      <c r="G28" s="892"/>
      <c r="H28" s="892"/>
      <c r="I28" s="892"/>
    </row>
    <row r="29" spans="1:88" ht="31.5" x14ac:dyDescent="0.2">
      <c r="A29" s="779" t="s">
        <v>102</v>
      </c>
      <c r="B29" s="1196" t="s">
        <v>41</v>
      </c>
      <c r="C29" s="1220"/>
      <c r="D29" s="763" t="s">
        <v>1</v>
      </c>
      <c r="E29" s="895" t="s">
        <v>35</v>
      </c>
      <c r="F29" s="895" t="s">
        <v>42</v>
      </c>
      <c r="G29" s="895" t="s">
        <v>37</v>
      </c>
      <c r="H29" s="876" t="s">
        <v>13</v>
      </c>
      <c r="I29" s="841" t="s">
        <v>98</v>
      </c>
    </row>
    <row r="30" spans="1:88" x14ac:dyDescent="0.2">
      <c r="A30" s="1232" t="s">
        <v>43</v>
      </c>
      <c r="B30" s="1233"/>
      <c r="C30" s="1234"/>
      <c r="D30" s="978">
        <f t="shared" ref="D30:D50" si="4">SUM(E30:H30)</f>
        <v>0</v>
      </c>
      <c r="E30" s="884"/>
      <c r="F30" s="936"/>
      <c r="G30" s="885"/>
      <c r="H30" s="931"/>
      <c r="I30" s="979"/>
      <c r="J30" s="782" t="s">
        <v>103</v>
      </c>
      <c r="CA30" s="812" t="str">
        <f>IF(E30&lt;MAX(E31:E49),"EN RBC existen patologías que son mayores a los Ingresos-personas","")</f>
        <v/>
      </c>
      <c r="CB30" s="812" t="str">
        <f>IF(F30&lt;MAX(F31:F49),"EN RI existen patologías que son mayores a los Ingresos-personas","")</f>
        <v/>
      </c>
      <c r="CC30" s="812" t="str">
        <f>IF(G30&lt;MAX(G31:G49),"EN RR existen patologías que son mayores a los Ingresos-personas","")</f>
        <v/>
      </c>
      <c r="CD30" s="812" t="str">
        <f>IF(H30&lt;MAX(H31:H49),"EN Otros existen patologías que son mayores a los Ingresos-personas","")</f>
        <v/>
      </c>
      <c r="CG30" s="812" t="str">
        <f>IF(E30&lt;MAX(E31:E49),1,"")</f>
        <v/>
      </c>
      <c r="CH30" s="812" t="str">
        <f>IF(F30&lt;MAX(F31:F49),1,"")</f>
        <v/>
      </c>
      <c r="CI30" s="812" t="str">
        <f>IF(G30&lt;MAX(G31:G49),1,"")</f>
        <v/>
      </c>
      <c r="CJ30" s="812" t="str">
        <f>IF(H30&lt;MAX(H31:H49),1,"")</f>
        <v/>
      </c>
    </row>
    <row r="31" spans="1:88" ht="14.25" customHeight="1" x14ac:dyDescent="0.2">
      <c r="A31" s="1192" t="s">
        <v>104</v>
      </c>
      <c r="B31" s="1208" t="s">
        <v>105</v>
      </c>
      <c r="C31" s="1209"/>
      <c r="D31" s="954">
        <f t="shared" si="4"/>
        <v>0</v>
      </c>
      <c r="E31" s="929"/>
      <c r="F31" s="934"/>
      <c r="G31" s="930"/>
      <c r="H31" s="916"/>
      <c r="I31" s="916"/>
      <c r="J31" s="782"/>
      <c r="CA31" s="812" t="str">
        <f>IF(D30&lt;&gt;B13,"EL NÚMERO DE INGRESOS NO PUEDE SER DISTINTO AL TOTAL DE INGRESOS DE LA SECCION A.1","")</f>
        <v/>
      </c>
      <c r="CG31" s="812" t="str">
        <f>IF(D30&lt;&gt;B13,1,"")</f>
        <v/>
      </c>
    </row>
    <row r="32" spans="1:88" ht="14.25" customHeight="1" x14ac:dyDescent="0.2">
      <c r="A32" s="1207"/>
      <c r="B32" s="1186" t="s">
        <v>106</v>
      </c>
      <c r="C32" s="1187"/>
      <c r="D32" s="955">
        <f t="shared" si="4"/>
        <v>0</v>
      </c>
      <c r="E32" s="929"/>
      <c r="F32" s="934"/>
      <c r="G32" s="930"/>
      <c r="H32" s="916"/>
      <c r="I32" s="916"/>
      <c r="J32" s="782"/>
    </row>
    <row r="33" spans="1:87" ht="14.25" customHeight="1" x14ac:dyDescent="0.2">
      <c r="A33" s="1207"/>
      <c r="B33" s="1221" t="s">
        <v>44</v>
      </c>
      <c r="C33" s="1222"/>
      <c r="D33" s="955">
        <f t="shared" si="4"/>
        <v>0</v>
      </c>
      <c r="E33" s="929"/>
      <c r="F33" s="934"/>
      <c r="G33" s="930"/>
      <c r="H33" s="916"/>
      <c r="I33" s="916"/>
      <c r="J33" s="782"/>
    </row>
    <row r="34" spans="1:87" ht="14.25" customHeight="1" x14ac:dyDescent="0.2">
      <c r="A34" s="1207"/>
      <c r="B34" s="1186" t="s">
        <v>107</v>
      </c>
      <c r="C34" s="1187"/>
      <c r="D34" s="955">
        <f t="shared" si="4"/>
        <v>0</v>
      </c>
      <c r="E34" s="929"/>
      <c r="F34" s="934"/>
      <c r="G34" s="930"/>
      <c r="H34" s="916"/>
      <c r="I34" s="916"/>
      <c r="J34" s="782"/>
    </row>
    <row r="35" spans="1:87" ht="14.25" customHeight="1" x14ac:dyDescent="0.2">
      <c r="A35" s="1207"/>
      <c r="B35" s="1186" t="s">
        <v>108</v>
      </c>
      <c r="C35" s="1187"/>
      <c r="D35" s="955">
        <f t="shared" si="4"/>
        <v>0</v>
      </c>
      <c r="E35" s="929"/>
      <c r="F35" s="934"/>
      <c r="G35" s="930"/>
      <c r="H35" s="916"/>
      <c r="I35" s="916"/>
      <c r="J35" s="782"/>
    </row>
    <row r="36" spans="1:87" ht="14.25" customHeight="1" x14ac:dyDescent="0.2">
      <c r="A36" s="1207"/>
      <c r="B36" s="1186" t="s">
        <v>109</v>
      </c>
      <c r="C36" s="1187"/>
      <c r="D36" s="955">
        <f t="shared" si="4"/>
        <v>0</v>
      </c>
      <c r="E36" s="929"/>
      <c r="F36" s="934"/>
      <c r="G36" s="930"/>
      <c r="H36" s="916"/>
      <c r="I36" s="916"/>
      <c r="J36" s="782"/>
    </row>
    <row r="37" spans="1:87" ht="14.25" customHeight="1" x14ac:dyDescent="0.2">
      <c r="A37" s="1207"/>
      <c r="B37" s="1186" t="s">
        <v>45</v>
      </c>
      <c r="C37" s="1187"/>
      <c r="D37" s="955">
        <f t="shared" si="4"/>
        <v>0</v>
      </c>
      <c r="E37" s="929"/>
      <c r="F37" s="934"/>
      <c r="G37" s="930"/>
      <c r="H37" s="916"/>
      <c r="I37" s="916"/>
      <c r="J37" s="782"/>
    </row>
    <row r="38" spans="1:87" ht="14.25" customHeight="1" x14ac:dyDescent="0.2">
      <c r="A38" s="1207"/>
      <c r="B38" s="1186" t="s">
        <v>46</v>
      </c>
      <c r="C38" s="1187"/>
      <c r="D38" s="955">
        <f t="shared" si="4"/>
        <v>0</v>
      </c>
      <c r="E38" s="929"/>
      <c r="F38" s="934"/>
      <c r="G38" s="930"/>
      <c r="H38" s="916"/>
      <c r="I38" s="916"/>
      <c r="J38" s="782"/>
    </row>
    <row r="39" spans="1:87" ht="25.5" customHeight="1" x14ac:dyDescent="0.2">
      <c r="A39" s="1207"/>
      <c r="B39" s="1186" t="s">
        <v>110</v>
      </c>
      <c r="C39" s="1187"/>
      <c r="D39" s="955">
        <f t="shared" si="4"/>
        <v>0</v>
      </c>
      <c r="E39" s="929"/>
      <c r="F39" s="934"/>
      <c r="G39" s="930"/>
      <c r="H39" s="916"/>
      <c r="I39" s="916"/>
      <c r="J39" s="782"/>
    </row>
    <row r="40" spans="1:87" ht="27.75" customHeight="1" x14ac:dyDescent="0.2">
      <c r="A40" s="1207"/>
      <c r="B40" s="1186" t="s">
        <v>111</v>
      </c>
      <c r="C40" s="1187"/>
      <c r="D40" s="955">
        <f t="shared" si="4"/>
        <v>0</v>
      </c>
      <c r="E40" s="929"/>
      <c r="F40" s="934"/>
      <c r="G40" s="930"/>
      <c r="H40" s="916"/>
      <c r="I40" s="916"/>
      <c r="J40" s="782"/>
    </row>
    <row r="41" spans="1:87" ht="26.25" customHeight="1" x14ac:dyDescent="0.2">
      <c r="A41" s="1207"/>
      <c r="B41" s="1186" t="s">
        <v>112</v>
      </c>
      <c r="C41" s="1187"/>
      <c r="D41" s="955">
        <f t="shared" si="4"/>
        <v>0</v>
      </c>
      <c r="E41" s="929"/>
      <c r="F41" s="934"/>
      <c r="G41" s="930"/>
      <c r="H41" s="916"/>
      <c r="I41" s="916"/>
      <c r="J41" s="782"/>
    </row>
    <row r="42" spans="1:87" x14ac:dyDescent="0.2">
      <c r="A42" s="1207"/>
      <c r="B42" s="1186" t="s">
        <v>113</v>
      </c>
      <c r="C42" s="1187"/>
      <c r="D42" s="955">
        <f t="shared" si="4"/>
        <v>0</v>
      </c>
      <c r="E42" s="929"/>
      <c r="F42" s="934"/>
      <c r="G42" s="930"/>
      <c r="H42" s="916"/>
      <c r="I42" s="916"/>
      <c r="J42" s="782"/>
      <c r="CG42" s="812">
        <v>0</v>
      </c>
      <c r="CH42" s="812">
        <v>0</v>
      </c>
      <c r="CI42" s="812">
        <v>0</v>
      </c>
    </row>
    <row r="43" spans="1:87" x14ac:dyDescent="0.2">
      <c r="A43" s="1193"/>
      <c r="B43" s="1210" t="s">
        <v>13</v>
      </c>
      <c r="C43" s="1211"/>
      <c r="D43" s="955">
        <f t="shared" si="4"/>
        <v>0</v>
      </c>
      <c r="E43" s="958"/>
      <c r="F43" s="980"/>
      <c r="G43" s="959"/>
      <c r="H43" s="981"/>
      <c r="I43" s="981"/>
      <c r="J43" s="782"/>
    </row>
    <row r="44" spans="1:87" x14ac:dyDescent="0.2">
      <c r="A44" s="1192" t="s">
        <v>114</v>
      </c>
      <c r="B44" s="1208" t="s">
        <v>115</v>
      </c>
      <c r="C44" s="1209"/>
      <c r="D44" s="954">
        <f t="shared" si="4"/>
        <v>0</v>
      </c>
      <c r="E44" s="926"/>
      <c r="F44" s="933"/>
      <c r="G44" s="927"/>
      <c r="H44" s="928"/>
      <c r="I44" s="928"/>
      <c r="J44" s="782"/>
    </row>
    <row r="45" spans="1:87" x14ac:dyDescent="0.2">
      <c r="A45" s="1207"/>
      <c r="B45" s="1186" t="s">
        <v>47</v>
      </c>
      <c r="C45" s="1187"/>
      <c r="D45" s="955">
        <f t="shared" si="4"/>
        <v>0</v>
      </c>
      <c r="E45" s="929"/>
      <c r="F45" s="934"/>
      <c r="G45" s="930"/>
      <c r="H45" s="916"/>
      <c r="I45" s="916"/>
      <c r="J45" s="782"/>
    </row>
    <row r="46" spans="1:87" x14ac:dyDescent="0.2">
      <c r="A46" s="1207"/>
      <c r="B46" s="1188" t="s">
        <v>13</v>
      </c>
      <c r="C46" s="1189"/>
      <c r="D46" s="956">
        <f t="shared" si="4"/>
        <v>0</v>
      </c>
      <c r="E46" s="929"/>
      <c r="F46" s="934"/>
      <c r="G46" s="930"/>
      <c r="H46" s="916"/>
      <c r="I46" s="916"/>
      <c r="J46" s="782"/>
    </row>
    <row r="47" spans="1:87" x14ac:dyDescent="0.2">
      <c r="A47" s="1192" t="s">
        <v>116</v>
      </c>
      <c r="B47" s="1208" t="s">
        <v>115</v>
      </c>
      <c r="C47" s="1209"/>
      <c r="D47" s="954">
        <f t="shared" si="4"/>
        <v>0</v>
      </c>
      <c r="E47" s="926"/>
      <c r="F47" s="933"/>
      <c r="G47" s="927"/>
      <c r="H47" s="928"/>
      <c r="I47" s="928"/>
      <c r="J47" s="782"/>
    </row>
    <row r="48" spans="1:87" x14ac:dyDescent="0.2">
      <c r="A48" s="1207"/>
      <c r="B48" s="1186" t="s">
        <v>47</v>
      </c>
      <c r="C48" s="1187"/>
      <c r="D48" s="955">
        <f t="shared" si="4"/>
        <v>0</v>
      </c>
      <c r="E48" s="929"/>
      <c r="F48" s="934"/>
      <c r="G48" s="930"/>
      <c r="H48" s="916"/>
      <c r="I48" s="916"/>
      <c r="J48" s="782"/>
    </row>
    <row r="49" spans="1:86" x14ac:dyDescent="0.2">
      <c r="A49" s="1193"/>
      <c r="B49" s="1210" t="s">
        <v>13</v>
      </c>
      <c r="C49" s="1211"/>
      <c r="D49" s="956">
        <f t="shared" si="4"/>
        <v>0</v>
      </c>
      <c r="E49" s="918"/>
      <c r="F49" s="935"/>
      <c r="G49" s="919"/>
      <c r="H49" s="917"/>
      <c r="I49" s="917"/>
      <c r="J49" s="782"/>
    </row>
    <row r="50" spans="1:86" x14ac:dyDescent="0.2">
      <c r="A50" s="778" t="s">
        <v>117</v>
      </c>
      <c r="B50" s="1212" t="s">
        <v>48</v>
      </c>
      <c r="C50" s="1213"/>
      <c r="D50" s="966">
        <f t="shared" si="4"/>
        <v>0</v>
      </c>
      <c r="E50" s="882"/>
      <c r="F50" s="982"/>
      <c r="G50" s="883"/>
      <c r="H50" s="961"/>
      <c r="I50" s="961"/>
      <c r="J50" s="782"/>
    </row>
    <row r="51" spans="1:86" x14ac:dyDescent="0.2">
      <c r="A51" s="886" t="s">
        <v>118</v>
      </c>
      <c r="B51" s="762"/>
      <c r="C51" s="762"/>
      <c r="D51" s="762"/>
      <c r="E51" s="762"/>
      <c r="F51" s="762"/>
      <c r="G51" s="762"/>
      <c r="H51" s="892"/>
      <c r="I51" s="892"/>
    </row>
    <row r="52" spans="1:86" x14ac:dyDescent="0.2">
      <c r="A52" s="1192" t="s">
        <v>49</v>
      </c>
      <c r="B52" s="1215" t="s">
        <v>50</v>
      </c>
      <c r="C52" s="1216"/>
      <c r="D52" s="1216"/>
      <c r="E52" s="1241" t="s">
        <v>14</v>
      </c>
      <c r="F52" s="1242"/>
      <c r="G52" s="1242"/>
      <c r="H52" s="1242"/>
      <c r="I52" s="1242"/>
      <c r="J52" s="1242"/>
      <c r="K52" s="1242"/>
      <c r="L52" s="1242"/>
      <c r="M52" s="1242"/>
      <c r="N52" s="1242"/>
      <c r="O52" s="1242"/>
      <c r="P52" s="1242"/>
      <c r="Q52" s="1242"/>
      <c r="R52" s="1242"/>
      <c r="S52" s="1242"/>
      <c r="T52" s="1242"/>
      <c r="U52" s="1242"/>
      <c r="V52" s="1242"/>
      <c r="W52" s="1242"/>
      <c r="X52" s="1242"/>
      <c r="Y52" s="1242"/>
      <c r="Z52" s="1242"/>
      <c r="AA52" s="1242"/>
      <c r="AB52" s="1242"/>
      <c r="AC52" s="1242"/>
      <c r="AD52" s="1242"/>
      <c r="AE52" s="1242"/>
      <c r="AF52" s="1242"/>
      <c r="AG52" s="1242"/>
      <c r="AH52" s="1242"/>
      <c r="AI52" s="1242"/>
      <c r="AJ52" s="1242"/>
      <c r="AK52" s="1242"/>
      <c r="AL52" s="1242"/>
      <c r="AM52" s="1242"/>
      <c r="AN52" s="1242"/>
      <c r="AO52" s="1242"/>
      <c r="AP52" s="1243"/>
      <c r="AQ52" s="1194" t="s">
        <v>119</v>
      </c>
      <c r="AR52" s="1230" t="s">
        <v>33</v>
      </c>
      <c r="AS52" s="1231"/>
      <c r="AT52" s="1201"/>
      <c r="AU52" s="1226" t="s">
        <v>13</v>
      </c>
    </row>
    <row r="53" spans="1:86" x14ac:dyDescent="0.2">
      <c r="A53" s="1207"/>
      <c r="B53" s="1217"/>
      <c r="C53" s="1218"/>
      <c r="D53" s="1218"/>
      <c r="E53" s="1196" t="s">
        <v>19</v>
      </c>
      <c r="F53" s="1220"/>
      <c r="G53" s="1196" t="s">
        <v>20</v>
      </c>
      <c r="H53" s="1220"/>
      <c r="I53" s="1196" t="s">
        <v>21</v>
      </c>
      <c r="J53" s="1220"/>
      <c r="K53" s="1196" t="s">
        <v>22</v>
      </c>
      <c r="L53" s="1220"/>
      <c r="M53" s="1196" t="s">
        <v>23</v>
      </c>
      <c r="N53" s="1220"/>
      <c r="O53" s="1196" t="s">
        <v>24</v>
      </c>
      <c r="P53" s="1220"/>
      <c r="Q53" s="1196" t="s">
        <v>25</v>
      </c>
      <c r="R53" s="1220"/>
      <c r="S53" s="1196" t="s">
        <v>26</v>
      </c>
      <c r="T53" s="1220"/>
      <c r="U53" s="1196" t="s">
        <v>27</v>
      </c>
      <c r="V53" s="1220"/>
      <c r="W53" s="1196" t="s">
        <v>2</v>
      </c>
      <c r="X53" s="1220"/>
      <c r="Y53" s="1196" t="s">
        <v>3</v>
      </c>
      <c r="Z53" s="1220"/>
      <c r="AA53" s="1196" t="s">
        <v>28</v>
      </c>
      <c r="AB53" s="1245"/>
      <c r="AC53" s="1196" t="s">
        <v>4</v>
      </c>
      <c r="AD53" s="1220"/>
      <c r="AE53" s="1196" t="s">
        <v>5</v>
      </c>
      <c r="AF53" s="1220"/>
      <c r="AG53" s="1196" t="s">
        <v>6</v>
      </c>
      <c r="AH53" s="1220"/>
      <c r="AI53" s="1196" t="s">
        <v>7</v>
      </c>
      <c r="AJ53" s="1220"/>
      <c r="AK53" s="1196" t="s">
        <v>8</v>
      </c>
      <c r="AL53" s="1220"/>
      <c r="AM53" s="1196" t="s">
        <v>9</v>
      </c>
      <c r="AN53" s="1220"/>
      <c r="AO53" s="1231" t="s">
        <v>10</v>
      </c>
      <c r="AP53" s="1201"/>
      <c r="AQ53" s="1223"/>
      <c r="AR53" s="1235" t="s">
        <v>35</v>
      </c>
      <c r="AS53" s="1237" t="s">
        <v>36</v>
      </c>
      <c r="AT53" s="1237" t="s">
        <v>37</v>
      </c>
      <c r="AU53" s="1229"/>
    </row>
    <row r="54" spans="1:86" x14ac:dyDescent="0.2">
      <c r="A54" s="1214"/>
      <c r="B54" s="779" t="s">
        <v>94</v>
      </c>
      <c r="C54" s="779" t="s">
        <v>11</v>
      </c>
      <c r="D54" s="888" t="s">
        <v>12</v>
      </c>
      <c r="E54" s="828" t="s">
        <v>11</v>
      </c>
      <c r="F54" s="870" t="s">
        <v>12</v>
      </c>
      <c r="G54" s="828" t="s">
        <v>11</v>
      </c>
      <c r="H54" s="870" t="s">
        <v>12</v>
      </c>
      <c r="I54" s="828" t="s">
        <v>11</v>
      </c>
      <c r="J54" s="870" t="s">
        <v>12</v>
      </c>
      <c r="K54" s="828" t="s">
        <v>11</v>
      </c>
      <c r="L54" s="870" t="s">
        <v>12</v>
      </c>
      <c r="M54" s="857" t="s">
        <v>11</v>
      </c>
      <c r="N54" s="821" t="s">
        <v>12</v>
      </c>
      <c r="O54" s="828" t="s">
        <v>11</v>
      </c>
      <c r="P54" s="870" t="s">
        <v>12</v>
      </c>
      <c r="Q54" s="857" t="s">
        <v>11</v>
      </c>
      <c r="R54" s="821" t="s">
        <v>12</v>
      </c>
      <c r="S54" s="857" t="s">
        <v>11</v>
      </c>
      <c r="T54" s="821" t="s">
        <v>12</v>
      </c>
      <c r="U54" s="828" t="s">
        <v>11</v>
      </c>
      <c r="V54" s="821" t="s">
        <v>12</v>
      </c>
      <c r="W54" s="828" t="s">
        <v>11</v>
      </c>
      <c r="X54" s="870" t="s">
        <v>12</v>
      </c>
      <c r="Y54" s="857" t="s">
        <v>11</v>
      </c>
      <c r="Z54" s="821" t="s">
        <v>12</v>
      </c>
      <c r="AA54" s="828" t="s">
        <v>11</v>
      </c>
      <c r="AB54" s="912" t="s">
        <v>12</v>
      </c>
      <c r="AC54" s="828" t="s">
        <v>11</v>
      </c>
      <c r="AD54" s="870" t="s">
        <v>12</v>
      </c>
      <c r="AE54" s="828" t="s">
        <v>11</v>
      </c>
      <c r="AF54" s="870" t="s">
        <v>12</v>
      </c>
      <c r="AG54" s="828" t="s">
        <v>11</v>
      </c>
      <c r="AH54" s="870" t="s">
        <v>12</v>
      </c>
      <c r="AI54" s="857" t="s">
        <v>11</v>
      </c>
      <c r="AJ54" s="821" t="s">
        <v>12</v>
      </c>
      <c r="AK54" s="828" t="s">
        <v>11</v>
      </c>
      <c r="AL54" s="870" t="s">
        <v>12</v>
      </c>
      <c r="AM54" s="857" t="s">
        <v>11</v>
      </c>
      <c r="AN54" s="821" t="s">
        <v>12</v>
      </c>
      <c r="AO54" s="780" t="s">
        <v>11</v>
      </c>
      <c r="AP54" s="821" t="s">
        <v>12</v>
      </c>
      <c r="AQ54" s="1195"/>
      <c r="AR54" s="1236"/>
      <c r="AS54" s="1238"/>
      <c r="AT54" s="1238"/>
      <c r="AU54" s="1244"/>
    </row>
    <row r="55" spans="1:86" x14ac:dyDescent="0.2">
      <c r="A55" s="789" t="s">
        <v>51</v>
      </c>
      <c r="B55" s="849">
        <f>SUM(C55+D55)</f>
        <v>0</v>
      </c>
      <c r="C55" s="849">
        <f t="shared" ref="C55:D59" si="5">SUM(E55+G55+I55+K55+M55+O55+Q55+S55+U55+W55+Y55+AA55+AC55+AE55+AG55+AI55+AK55+AM55+AO55)</f>
        <v>0</v>
      </c>
      <c r="D55" s="983">
        <f t="shared" si="5"/>
        <v>0</v>
      </c>
      <c r="E55" s="796"/>
      <c r="F55" s="813"/>
      <c r="G55" s="796"/>
      <c r="H55" s="797"/>
      <c r="I55" s="796"/>
      <c r="J55" s="797"/>
      <c r="K55" s="796"/>
      <c r="L55" s="797"/>
      <c r="M55" s="796"/>
      <c r="N55" s="797"/>
      <c r="O55" s="796"/>
      <c r="P55" s="797"/>
      <c r="Q55" s="796"/>
      <c r="R55" s="797"/>
      <c r="S55" s="796"/>
      <c r="T55" s="797"/>
      <c r="U55" s="796"/>
      <c r="V55" s="797"/>
      <c r="W55" s="796"/>
      <c r="X55" s="797"/>
      <c r="Y55" s="831"/>
      <c r="Z55" s="797"/>
      <c r="AA55" s="831"/>
      <c r="AB55" s="851"/>
      <c r="AC55" s="831"/>
      <c r="AD55" s="797"/>
      <c r="AE55" s="831"/>
      <c r="AF55" s="797"/>
      <c r="AG55" s="831"/>
      <c r="AH55" s="797"/>
      <c r="AI55" s="831"/>
      <c r="AJ55" s="797"/>
      <c r="AK55" s="831"/>
      <c r="AL55" s="797"/>
      <c r="AM55" s="831"/>
      <c r="AN55" s="797"/>
      <c r="AO55" s="937"/>
      <c r="AP55" s="851"/>
      <c r="AQ55" s="984"/>
      <c r="AR55" s="948"/>
      <c r="AS55" s="948"/>
      <c r="AT55" s="948"/>
      <c r="AU55" s="948"/>
      <c r="AV55" s="782" t="s">
        <v>120</v>
      </c>
      <c r="CA55" s="812" t="str">
        <f>IF(B55=0,"",IF(AQ55="",IF(B55="",""," No olvide escribir la columna Beneficiarios.-"),""))</f>
        <v/>
      </c>
      <c r="CB55" s="812" t="str">
        <f>IF(B55&lt;AQ55," El número de Beneficiarios NO puede ser mayor que el Total.-","")</f>
        <v/>
      </c>
      <c r="CG55" s="812">
        <f>IF(B55&lt;AQ55,1,0)</f>
        <v>0</v>
      </c>
      <c r="CH55" s="812" t="str">
        <f>IF(B55=0,"",IF(AQ55="",IF(B55="","",1),0))</f>
        <v/>
      </c>
    </row>
    <row r="56" spans="1:86" x14ac:dyDescent="0.2">
      <c r="A56" s="789" t="s">
        <v>52</v>
      </c>
      <c r="B56" s="860">
        <f>SUM(C56+D56)</f>
        <v>0</v>
      </c>
      <c r="C56" s="860">
        <f t="shared" si="5"/>
        <v>0</v>
      </c>
      <c r="D56" s="922">
        <f t="shared" si="5"/>
        <v>0</v>
      </c>
      <c r="E56" s="784"/>
      <c r="F56" s="814"/>
      <c r="G56" s="784"/>
      <c r="H56" s="791"/>
      <c r="I56" s="784"/>
      <c r="J56" s="791"/>
      <c r="K56" s="784"/>
      <c r="L56" s="791"/>
      <c r="M56" s="784"/>
      <c r="N56" s="791"/>
      <c r="O56" s="784"/>
      <c r="P56" s="791"/>
      <c r="Q56" s="784"/>
      <c r="R56" s="791"/>
      <c r="S56" s="784"/>
      <c r="T56" s="791"/>
      <c r="U56" s="784"/>
      <c r="V56" s="791"/>
      <c r="W56" s="784"/>
      <c r="X56" s="791"/>
      <c r="Y56" s="832"/>
      <c r="Z56" s="791"/>
      <c r="AA56" s="832"/>
      <c r="AB56" s="852"/>
      <c r="AC56" s="832"/>
      <c r="AD56" s="791"/>
      <c r="AE56" s="832"/>
      <c r="AF56" s="791"/>
      <c r="AG56" s="832"/>
      <c r="AH56" s="791"/>
      <c r="AI56" s="832"/>
      <c r="AJ56" s="791"/>
      <c r="AK56" s="832"/>
      <c r="AL56" s="791"/>
      <c r="AM56" s="832"/>
      <c r="AN56" s="791"/>
      <c r="AO56" s="785"/>
      <c r="AP56" s="852"/>
      <c r="AQ56" s="948"/>
      <c r="AR56" s="948"/>
      <c r="AS56" s="948"/>
      <c r="AT56" s="948"/>
      <c r="AU56" s="948"/>
      <c r="AV56" s="782" t="s">
        <v>120</v>
      </c>
      <c r="CA56" s="812" t="str">
        <f>IF(B56=0,"",IF(AQ56="",IF(B56="",""," No olvide escribir la columna Beneficiarios.-"),""))</f>
        <v/>
      </c>
      <c r="CB56" s="812" t="str">
        <f>IF(B56&lt;AQ56," El número de Beneficiarios NO puede ser mayor que el Total.-","")</f>
        <v/>
      </c>
      <c r="CG56" s="812">
        <f>IF(B56&lt;AQ56,1,0)</f>
        <v>0</v>
      </c>
      <c r="CH56" s="812" t="str">
        <f>IF(B56=0,"",IF(AQ56="",IF(B56="","",1),0))</f>
        <v/>
      </c>
    </row>
    <row r="57" spans="1:86" x14ac:dyDescent="0.2">
      <c r="A57" s="789" t="s">
        <v>53</v>
      </c>
      <c r="B57" s="860">
        <f>SUM(C57+D57)</f>
        <v>0</v>
      </c>
      <c r="C57" s="860">
        <f t="shared" si="5"/>
        <v>0</v>
      </c>
      <c r="D57" s="922">
        <f t="shared" si="5"/>
        <v>0</v>
      </c>
      <c r="E57" s="784"/>
      <c r="F57" s="814"/>
      <c r="G57" s="784"/>
      <c r="H57" s="791"/>
      <c r="I57" s="784"/>
      <c r="J57" s="791"/>
      <c r="K57" s="784"/>
      <c r="L57" s="791"/>
      <c r="M57" s="784"/>
      <c r="N57" s="791"/>
      <c r="O57" s="784"/>
      <c r="P57" s="791"/>
      <c r="Q57" s="784"/>
      <c r="R57" s="791"/>
      <c r="S57" s="784"/>
      <c r="T57" s="791"/>
      <c r="U57" s="784"/>
      <c r="V57" s="791"/>
      <c r="W57" s="784"/>
      <c r="X57" s="791"/>
      <c r="Y57" s="832"/>
      <c r="Z57" s="791"/>
      <c r="AA57" s="832"/>
      <c r="AB57" s="852"/>
      <c r="AC57" s="832"/>
      <c r="AD57" s="791"/>
      <c r="AE57" s="832"/>
      <c r="AF57" s="791"/>
      <c r="AG57" s="832"/>
      <c r="AH57" s="791"/>
      <c r="AI57" s="832"/>
      <c r="AJ57" s="791"/>
      <c r="AK57" s="832"/>
      <c r="AL57" s="791"/>
      <c r="AM57" s="832"/>
      <c r="AN57" s="791"/>
      <c r="AO57" s="785"/>
      <c r="AP57" s="852"/>
      <c r="AQ57" s="948"/>
      <c r="AR57" s="948"/>
      <c r="AS57" s="948"/>
      <c r="AT57" s="948"/>
      <c r="AU57" s="948"/>
      <c r="AV57" s="782" t="s">
        <v>120</v>
      </c>
      <c r="CA57" s="812" t="str">
        <f>IF(B57=0,"",IF(AQ57="",IF(B57="",""," No olvide escribir la columna Beneficiarios.-"),""))</f>
        <v/>
      </c>
      <c r="CB57" s="812" t="str">
        <f>IF(B57&lt;AQ57," El número de Beneficiarios NO puede ser mayor que el Total.-","")</f>
        <v/>
      </c>
      <c r="CG57" s="812">
        <f>IF(B57&lt;AQ57,1,0)</f>
        <v>0</v>
      </c>
      <c r="CH57" s="812" t="str">
        <f>IF(B57=0,"",IF(AQ57="",IF(B57="","",1),0))</f>
        <v/>
      </c>
    </row>
    <row r="58" spans="1:86" x14ac:dyDescent="0.2">
      <c r="A58" s="789" t="s">
        <v>54</v>
      </c>
      <c r="B58" s="860">
        <f>SUM(C58+D58)</f>
        <v>0</v>
      </c>
      <c r="C58" s="860">
        <f t="shared" si="5"/>
        <v>0</v>
      </c>
      <c r="D58" s="922">
        <f t="shared" si="5"/>
        <v>0</v>
      </c>
      <c r="E58" s="784"/>
      <c r="F58" s="814"/>
      <c r="G58" s="784"/>
      <c r="H58" s="791"/>
      <c r="I58" s="784"/>
      <c r="J58" s="791"/>
      <c r="K58" s="784"/>
      <c r="L58" s="791"/>
      <c r="M58" s="784"/>
      <c r="N58" s="791"/>
      <c r="O58" s="784"/>
      <c r="P58" s="791"/>
      <c r="Q58" s="784"/>
      <c r="R58" s="791"/>
      <c r="S58" s="784"/>
      <c r="T58" s="791"/>
      <c r="U58" s="784"/>
      <c r="V58" s="791"/>
      <c r="W58" s="784"/>
      <c r="X58" s="791"/>
      <c r="Y58" s="832"/>
      <c r="Z58" s="791"/>
      <c r="AA58" s="832"/>
      <c r="AB58" s="852"/>
      <c r="AC58" s="832"/>
      <c r="AD58" s="791"/>
      <c r="AE58" s="832"/>
      <c r="AF58" s="791"/>
      <c r="AG58" s="832"/>
      <c r="AH58" s="791"/>
      <c r="AI58" s="832"/>
      <c r="AJ58" s="791"/>
      <c r="AK58" s="832"/>
      <c r="AL58" s="791"/>
      <c r="AM58" s="832"/>
      <c r="AN58" s="791"/>
      <c r="AO58" s="785"/>
      <c r="AP58" s="852"/>
      <c r="AQ58" s="948"/>
      <c r="AR58" s="948"/>
      <c r="AS58" s="948"/>
      <c r="AT58" s="948"/>
      <c r="AU58" s="948"/>
      <c r="AV58" s="782" t="s">
        <v>120</v>
      </c>
      <c r="CA58" s="812" t="str">
        <f>IF(B58=0,"",IF(AQ58="",IF(B58="",""," No olvide escribir la columna Beneficiarios.-"),""))</f>
        <v/>
      </c>
      <c r="CB58" s="812" t="str">
        <f>IF(B58&lt;AQ58," El número de Beneficiarios NO puede ser mayor que el Total.-","")</f>
        <v/>
      </c>
      <c r="CG58" s="812">
        <f>IF(B58&lt;AQ58,1,0)</f>
        <v>0</v>
      </c>
      <c r="CH58" s="812" t="str">
        <f>IF(B58=0,"",IF(AQ58="",IF(B58="","",1),0))</f>
        <v/>
      </c>
    </row>
    <row r="59" spans="1:86" x14ac:dyDescent="0.2">
      <c r="A59" s="985" t="s">
        <v>55</v>
      </c>
      <c r="B59" s="960">
        <f>SUM(C59+D59)</f>
        <v>0</v>
      </c>
      <c r="C59" s="960">
        <f t="shared" si="5"/>
        <v>0</v>
      </c>
      <c r="D59" s="986">
        <f t="shared" si="5"/>
        <v>0</v>
      </c>
      <c r="E59" s="793"/>
      <c r="F59" s="795"/>
      <c r="G59" s="793"/>
      <c r="H59" s="777"/>
      <c r="I59" s="793"/>
      <c r="J59" s="777"/>
      <c r="K59" s="793"/>
      <c r="L59" s="777"/>
      <c r="M59" s="793"/>
      <c r="N59" s="777"/>
      <c r="O59" s="793"/>
      <c r="P59" s="777"/>
      <c r="Q59" s="793"/>
      <c r="R59" s="777"/>
      <c r="S59" s="793"/>
      <c r="T59" s="777"/>
      <c r="U59" s="793"/>
      <c r="V59" s="777"/>
      <c r="W59" s="793"/>
      <c r="X59" s="777"/>
      <c r="Y59" s="836"/>
      <c r="Z59" s="777"/>
      <c r="AA59" s="836"/>
      <c r="AB59" s="864"/>
      <c r="AC59" s="836"/>
      <c r="AD59" s="777"/>
      <c r="AE59" s="836"/>
      <c r="AF59" s="777"/>
      <c r="AG59" s="836"/>
      <c r="AH59" s="777"/>
      <c r="AI59" s="836"/>
      <c r="AJ59" s="777"/>
      <c r="AK59" s="836"/>
      <c r="AL59" s="777"/>
      <c r="AM59" s="836"/>
      <c r="AN59" s="777"/>
      <c r="AO59" s="862"/>
      <c r="AP59" s="864"/>
      <c r="AQ59" s="880"/>
      <c r="AR59" s="880"/>
      <c r="AS59" s="880"/>
      <c r="AT59" s="880"/>
      <c r="AU59" s="880"/>
      <c r="AV59" s="782" t="s">
        <v>120</v>
      </c>
      <c r="CA59" s="812" t="str">
        <f>IF(B59=0,"",IF(AQ59="",IF(B59="",""," No olvide escribir la columna Beneficiarios.-"),""))</f>
        <v/>
      </c>
      <c r="CB59" s="812" t="str">
        <f>IF(B59&lt;AQ59," El número de Beneficiarios NO puede ser mayor que el Total.-","")</f>
        <v/>
      </c>
      <c r="CG59" s="812">
        <f>IF(B59&lt;AQ59,1,0)</f>
        <v>0</v>
      </c>
      <c r="CH59" s="812" t="str">
        <f>IF(B59=0,"",IF(AQ59="",IF(B59="","",1),0))</f>
        <v/>
      </c>
    </row>
    <row r="60" spans="1:86" x14ac:dyDescent="0.2">
      <c r="A60" s="987" t="s">
        <v>1</v>
      </c>
      <c r="B60" s="988">
        <f t="shared" ref="B60:AU60" si="6">SUM(B55:B59)</f>
        <v>0</v>
      </c>
      <c r="C60" s="945">
        <f t="shared" si="6"/>
        <v>0</v>
      </c>
      <c r="D60" s="945">
        <f t="shared" si="6"/>
        <v>0</v>
      </c>
      <c r="E60" s="989">
        <f t="shared" si="6"/>
        <v>0</v>
      </c>
      <c r="F60" s="818">
        <f t="shared" si="6"/>
        <v>0</v>
      </c>
      <c r="G60" s="989">
        <f t="shared" si="6"/>
        <v>0</v>
      </c>
      <c r="H60" s="990">
        <f t="shared" si="6"/>
        <v>0</v>
      </c>
      <c r="I60" s="989">
        <f t="shared" si="6"/>
        <v>0</v>
      </c>
      <c r="J60" s="990">
        <f t="shared" si="6"/>
        <v>0</v>
      </c>
      <c r="K60" s="989">
        <f t="shared" si="6"/>
        <v>0</v>
      </c>
      <c r="L60" s="990">
        <f t="shared" si="6"/>
        <v>0</v>
      </c>
      <c r="M60" s="989">
        <f t="shared" si="6"/>
        <v>0</v>
      </c>
      <c r="N60" s="990">
        <f t="shared" si="6"/>
        <v>0</v>
      </c>
      <c r="O60" s="989">
        <f t="shared" si="6"/>
        <v>0</v>
      </c>
      <c r="P60" s="990">
        <f t="shared" si="6"/>
        <v>0</v>
      </c>
      <c r="Q60" s="989">
        <f t="shared" si="6"/>
        <v>0</v>
      </c>
      <c r="R60" s="990">
        <f t="shared" si="6"/>
        <v>0</v>
      </c>
      <c r="S60" s="989">
        <f t="shared" si="6"/>
        <v>0</v>
      </c>
      <c r="T60" s="990">
        <f t="shared" si="6"/>
        <v>0</v>
      </c>
      <c r="U60" s="989">
        <f t="shared" si="6"/>
        <v>0</v>
      </c>
      <c r="V60" s="990">
        <f t="shared" si="6"/>
        <v>0</v>
      </c>
      <c r="W60" s="989">
        <f t="shared" si="6"/>
        <v>0</v>
      </c>
      <c r="X60" s="990">
        <f t="shared" si="6"/>
        <v>0</v>
      </c>
      <c r="Y60" s="869">
        <f t="shared" si="6"/>
        <v>0</v>
      </c>
      <c r="Z60" s="990">
        <f t="shared" si="6"/>
        <v>0</v>
      </c>
      <c r="AA60" s="863">
        <f t="shared" si="6"/>
        <v>0</v>
      </c>
      <c r="AB60" s="991">
        <f t="shared" si="6"/>
        <v>0</v>
      </c>
      <c r="AC60" s="869">
        <f t="shared" si="6"/>
        <v>0</v>
      </c>
      <c r="AD60" s="990">
        <f t="shared" si="6"/>
        <v>0</v>
      </c>
      <c r="AE60" s="869">
        <f t="shared" si="6"/>
        <v>0</v>
      </c>
      <c r="AF60" s="990">
        <f t="shared" si="6"/>
        <v>0</v>
      </c>
      <c r="AG60" s="869">
        <f t="shared" si="6"/>
        <v>0</v>
      </c>
      <c r="AH60" s="990">
        <f t="shared" si="6"/>
        <v>0</v>
      </c>
      <c r="AI60" s="869">
        <f t="shared" si="6"/>
        <v>0</v>
      </c>
      <c r="AJ60" s="990">
        <f t="shared" si="6"/>
        <v>0</v>
      </c>
      <c r="AK60" s="869">
        <f t="shared" si="6"/>
        <v>0</v>
      </c>
      <c r="AL60" s="990">
        <f t="shared" si="6"/>
        <v>0</v>
      </c>
      <c r="AM60" s="869">
        <f t="shared" si="6"/>
        <v>0</v>
      </c>
      <c r="AN60" s="990">
        <f t="shared" si="6"/>
        <v>0</v>
      </c>
      <c r="AO60" s="863">
        <f t="shared" si="6"/>
        <v>0</v>
      </c>
      <c r="AP60" s="991">
        <f t="shared" si="6"/>
        <v>0</v>
      </c>
      <c r="AQ60" s="868">
        <f t="shared" si="6"/>
        <v>0</v>
      </c>
      <c r="AR60" s="868">
        <f t="shared" si="6"/>
        <v>0</v>
      </c>
      <c r="AS60" s="868">
        <f t="shared" si="6"/>
        <v>0</v>
      </c>
      <c r="AT60" s="868">
        <f t="shared" si="6"/>
        <v>0</v>
      </c>
      <c r="AU60" s="868">
        <f t="shared" si="6"/>
        <v>0</v>
      </c>
      <c r="AV60" s="782"/>
    </row>
    <row r="61" spans="1:86" x14ac:dyDescent="0.2">
      <c r="A61" s="877" t="s">
        <v>121</v>
      </c>
      <c r="B61" s="827"/>
      <c r="C61" s="762"/>
      <c r="D61" s="762"/>
      <c r="E61" s="762"/>
      <c r="F61" s="762"/>
      <c r="G61" s="762"/>
      <c r="H61" s="762"/>
      <c r="I61" s="762"/>
      <c r="J61" s="762"/>
      <c r="K61" s="762"/>
    </row>
    <row r="62" spans="1:86" x14ac:dyDescent="0.2">
      <c r="A62" s="779" t="s">
        <v>49</v>
      </c>
      <c r="B62" s="895" t="s">
        <v>50</v>
      </c>
      <c r="C62" s="873"/>
      <c r="D62" s="873"/>
      <c r="E62" s="873"/>
      <c r="F62" s="873"/>
      <c r="G62" s="873"/>
      <c r="H62" s="873"/>
      <c r="I62" s="873"/>
      <c r="J62" s="873"/>
      <c r="K62" s="873"/>
    </row>
    <row r="63" spans="1:86" x14ac:dyDescent="0.2">
      <c r="A63" s="992" t="s">
        <v>52</v>
      </c>
      <c r="B63" s="769"/>
      <c r="C63" s="847"/>
      <c r="D63" s="873"/>
      <c r="E63" s="873"/>
      <c r="F63" s="873"/>
      <c r="G63" s="873"/>
      <c r="H63" s="873"/>
      <c r="I63" s="873"/>
      <c r="J63" s="873"/>
      <c r="K63" s="873"/>
    </row>
    <row r="64" spans="1:86" x14ac:dyDescent="0.2">
      <c r="A64" s="789" t="s">
        <v>53</v>
      </c>
      <c r="B64" s="792"/>
      <c r="C64" s="847"/>
      <c r="D64" s="873"/>
      <c r="E64" s="873"/>
      <c r="F64" s="873"/>
      <c r="G64" s="873"/>
      <c r="H64" s="873"/>
      <c r="I64" s="873"/>
      <c r="J64" s="873"/>
      <c r="K64" s="873"/>
    </row>
    <row r="65" spans="1:11" x14ac:dyDescent="0.2">
      <c r="A65" s="789" t="s">
        <v>54</v>
      </c>
      <c r="B65" s="792"/>
      <c r="C65" s="847"/>
      <c r="D65" s="873"/>
      <c r="E65" s="873"/>
      <c r="F65" s="873"/>
      <c r="G65" s="873"/>
      <c r="H65" s="873"/>
      <c r="I65" s="873"/>
      <c r="J65" s="873"/>
      <c r="K65" s="873"/>
    </row>
    <row r="66" spans="1:11" x14ac:dyDescent="0.2">
      <c r="A66" s="985" t="s">
        <v>55</v>
      </c>
      <c r="B66" s="767"/>
      <c r="C66" s="847"/>
      <c r="D66" s="873"/>
      <c r="E66" s="873"/>
      <c r="F66" s="873"/>
      <c r="G66" s="873"/>
      <c r="H66" s="873"/>
      <c r="I66" s="873"/>
      <c r="J66" s="873"/>
      <c r="K66" s="873"/>
    </row>
    <row r="67" spans="1:11" x14ac:dyDescent="0.2">
      <c r="A67" s="987" t="s">
        <v>1</v>
      </c>
      <c r="B67" s="893">
        <f>SUM(B63:B66)</f>
        <v>0</v>
      </c>
      <c r="C67" s="847"/>
      <c r="D67" s="873"/>
      <c r="E67" s="873"/>
      <c r="F67" s="873"/>
      <c r="G67" s="873"/>
      <c r="H67" s="873"/>
      <c r="I67" s="873"/>
      <c r="J67" s="873"/>
      <c r="K67" s="873"/>
    </row>
    <row r="68" spans="1:11" x14ac:dyDescent="0.2">
      <c r="A68" s="877" t="s">
        <v>122</v>
      </c>
      <c r="B68" s="877"/>
      <c r="C68" s="873"/>
      <c r="D68" s="873"/>
      <c r="E68" s="873"/>
      <c r="F68" s="873"/>
      <c r="G68" s="873"/>
      <c r="H68" s="873"/>
      <c r="I68" s="873"/>
      <c r="J68" s="873"/>
      <c r="K68" s="873"/>
    </row>
    <row r="69" spans="1:11" x14ac:dyDescent="0.2">
      <c r="A69" s="779" t="s">
        <v>49</v>
      </c>
      <c r="B69" s="895" t="s">
        <v>50</v>
      </c>
      <c r="C69" s="873"/>
      <c r="D69" s="873"/>
      <c r="E69" s="873"/>
      <c r="F69" s="873"/>
      <c r="G69" s="873"/>
      <c r="H69" s="873"/>
      <c r="I69" s="873"/>
      <c r="J69" s="873"/>
      <c r="K69" s="873"/>
    </row>
    <row r="70" spans="1:11" x14ac:dyDescent="0.2">
      <c r="A70" s="992" t="s">
        <v>52</v>
      </c>
      <c r="B70" s="769"/>
      <c r="C70" s="847"/>
      <c r="D70" s="873"/>
      <c r="E70" s="873"/>
      <c r="F70" s="873"/>
      <c r="G70" s="873"/>
      <c r="H70" s="873"/>
      <c r="I70" s="873"/>
      <c r="J70" s="873"/>
      <c r="K70" s="873"/>
    </row>
    <row r="71" spans="1:11" x14ac:dyDescent="0.2">
      <c r="A71" s="789" t="s">
        <v>53</v>
      </c>
      <c r="B71" s="792"/>
      <c r="C71" s="847"/>
      <c r="D71" s="873"/>
      <c r="E71" s="873"/>
      <c r="F71" s="873"/>
      <c r="G71" s="873"/>
      <c r="H71" s="873"/>
      <c r="I71" s="873"/>
      <c r="J71" s="873"/>
      <c r="K71" s="873"/>
    </row>
    <row r="72" spans="1:11" x14ac:dyDescent="0.2">
      <c r="A72" s="789" t="s">
        <v>54</v>
      </c>
      <c r="B72" s="792"/>
      <c r="C72" s="847"/>
      <c r="D72" s="873"/>
      <c r="E72" s="873"/>
      <c r="F72" s="873"/>
      <c r="G72" s="873"/>
      <c r="H72" s="873"/>
      <c r="I72" s="873"/>
      <c r="J72" s="873"/>
      <c r="K72" s="873"/>
    </row>
    <row r="73" spans="1:11" x14ac:dyDescent="0.2">
      <c r="A73" s="985" t="s">
        <v>55</v>
      </c>
      <c r="B73" s="767"/>
      <c r="C73" s="847"/>
      <c r="D73" s="873"/>
      <c r="E73" s="873"/>
      <c r="F73" s="873"/>
      <c r="G73" s="873"/>
      <c r="H73" s="873"/>
      <c r="I73" s="873"/>
      <c r="J73" s="873"/>
      <c r="K73" s="873"/>
    </row>
    <row r="74" spans="1:11" x14ac:dyDescent="0.2">
      <c r="A74" s="987" t="s">
        <v>1</v>
      </c>
      <c r="B74" s="893">
        <f>SUM(B70:B73)</f>
        <v>0</v>
      </c>
      <c r="C74" s="847"/>
      <c r="D74" s="873"/>
      <c r="E74" s="873"/>
      <c r="F74" s="873"/>
      <c r="G74" s="873"/>
      <c r="H74" s="873"/>
      <c r="I74" s="873"/>
      <c r="J74" s="873"/>
      <c r="K74" s="873"/>
    </row>
    <row r="75" spans="1:11" x14ac:dyDescent="0.2">
      <c r="A75" s="932" t="s">
        <v>123</v>
      </c>
      <c r="B75" s="947"/>
      <c r="C75" s="911"/>
      <c r="D75" s="892"/>
    </row>
    <row r="76" spans="1:11" ht="21" x14ac:dyDescent="0.2">
      <c r="A76" s="957" t="s">
        <v>56</v>
      </c>
      <c r="B76" s="856" t="s">
        <v>57</v>
      </c>
      <c r="C76" s="921" t="s">
        <v>58</v>
      </c>
      <c r="D76" s="921" t="s">
        <v>59</v>
      </c>
      <c r="E76" s="921" t="s">
        <v>13</v>
      </c>
    </row>
    <row r="77" spans="1:11" x14ac:dyDescent="0.2">
      <c r="A77" s="909" t="s">
        <v>124</v>
      </c>
      <c r="B77" s="769"/>
      <c r="C77" s="769"/>
      <c r="D77" s="769"/>
      <c r="E77" s="769"/>
      <c r="F77" s="812"/>
    </row>
    <row r="78" spans="1:11" x14ac:dyDescent="0.2">
      <c r="A78" s="993" t="s">
        <v>125</v>
      </c>
      <c r="B78" s="792"/>
      <c r="C78" s="792"/>
      <c r="D78" s="792"/>
      <c r="E78" s="792"/>
      <c r="F78" s="812"/>
    </row>
    <row r="79" spans="1:11" x14ac:dyDescent="0.2">
      <c r="A79" s="993" t="s">
        <v>126</v>
      </c>
      <c r="B79" s="792"/>
      <c r="C79" s="792"/>
      <c r="D79" s="792"/>
      <c r="E79" s="792"/>
      <c r="F79" s="812"/>
    </row>
    <row r="80" spans="1:11" x14ac:dyDescent="0.2">
      <c r="A80" s="993" t="s">
        <v>127</v>
      </c>
      <c r="B80" s="792"/>
      <c r="C80" s="792"/>
      <c r="D80" s="792"/>
      <c r="E80" s="792"/>
      <c r="F80" s="812"/>
    </row>
    <row r="81" spans="1:47" x14ac:dyDescent="0.2">
      <c r="A81" s="993" t="s">
        <v>128</v>
      </c>
      <c r="B81" s="792"/>
      <c r="C81" s="792"/>
      <c r="D81" s="792"/>
      <c r="E81" s="792"/>
      <c r="F81" s="812"/>
    </row>
    <row r="82" spans="1:47" x14ac:dyDescent="0.2">
      <c r="A82" s="994" t="s">
        <v>129</v>
      </c>
      <c r="B82" s="792"/>
      <c r="C82" s="792"/>
      <c r="D82" s="792"/>
      <c r="E82" s="792"/>
      <c r="F82" s="812"/>
    </row>
    <row r="83" spans="1:47" x14ac:dyDescent="0.2">
      <c r="A83" s="993" t="s">
        <v>130</v>
      </c>
      <c r="B83" s="792"/>
      <c r="C83" s="792"/>
      <c r="D83" s="792"/>
      <c r="E83" s="792"/>
      <c r="F83" s="812"/>
    </row>
    <row r="84" spans="1:47" x14ac:dyDescent="0.2">
      <c r="A84" s="993" t="s">
        <v>131</v>
      </c>
      <c r="B84" s="792"/>
      <c r="C84" s="792"/>
      <c r="D84" s="792"/>
      <c r="E84" s="792"/>
      <c r="F84" s="812"/>
    </row>
    <row r="85" spans="1:47" x14ac:dyDescent="0.2">
      <c r="A85" s="993" t="s">
        <v>132</v>
      </c>
      <c r="B85" s="792"/>
      <c r="C85" s="792"/>
      <c r="D85" s="792"/>
      <c r="E85" s="792"/>
      <c r="F85" s="812"/>
    </row>
    <row r="86" spans="1:47" x14ac:dyDescent="0.2">
      <c r="A86" s="993" t="s">
        <v>133</v>
      </c>
      <c r="B86" s="792"/>
      <c r="C86" s="792"/>
      <c r="D86" s="792"/>
      <c r="E86" s="792"/>
      <c r="F86" s="812"/>
    </row>
    <row r="87" spans="1:47" x14ac:dyDescent="0.2">
      <c r="A87" s="995" t="s">
        <v>134</v>
      </c>
      <c r="B87" s="792"/>
      <c r="C87" s="771"/>
      <c r="D87" s="771"/>
      <c r="E87" s="771"/>
      <c r="F87" s="812"/>
    </row>
    <row r="88" spans="1:47" x14ac:dyDescent="0.2">
      <c r="A88" s="996" t="s">
        <v>135</v>
      </c>
      <c r="B88" s="792"/>
      <c r="C88" s="771"/>
      <c r="D88" s="771"/>
      <c r="E88" s="771"/>
      <c r="F88" s="812"/>
    </row>
    <row r="89" spans="1:47" x14ac:dyDescent="0.2">
      <c r="A89" s="953" t="s">
        <v>136</v>
      </c>
      <c r="B89" s="900"/>
      <c r="C89" s="771"/>
      <c r="D89" s="771"/>
      <c r="E89" s="771"/>
      <c r="F89" s="812"/>
    </row>
    <row r="90" spans="1:47" x14ac:dyDescent="0.2">
      <c r="A90" s="953" t="s">
        <v>137</v>
      </c>
      <c r="B90" s="792"/>
      <c r="C90" s="771"/>
      <c r="D90" s="771"/>
      <c r="E90" s="771"/>
      <c r="F90" s="812"/>
    </row>
    <row r="91" spans="1:47" x14ac:dyDescent="0.2">
      <c r="A91" s="997" t="s">
        <v>138</v>
      </c>
      <c r="B91" s="903"/>
      <c r="C91" s="767"/>
      <c r="D91" s="767"/>
      <c r="E91" s="767"/>
      <c r="F91" s="812"/>
    </row>
    <row r="92" spans="1:47" x14ac:dyDescent="0.2">
      <c r="A92" s="998" t="s">
        <v>1</v>
      </c>
      <c r="B92" s="893">
        <f>SUM(B77:B91)</f>
        <v>0</v>
      </c>
      <c r="C92" s="893">
        <f>SUM(C77:C91)</f>
        <v>0</v>
      </c>
      <c r="D92" s="893">
        <f>SUM(D77:D91)</f>
        <v>0</v>
      </c>
      <c r="E92" s="893">
        <f>SUM(E77:E91)</f>
        <v>0</v>
      </c>
      <c r="F92" s="812"/>
    </row>
    <row r="93" spans="1:47" x14ac:dyDescent="0.2">
      <c r="A93" s="891" t="s">
        <v>139</v>
      </c>
      <c r="B93" s="925"/>
      <c r="C93" s="925"/>
      <c r="D93" s="902"/>
      <c r="E93" s="902"/>
      <c r="F93" s="902"/>
      <c r="G93" s="902"/>
      <c r="H93" s="902"/>
      <c r="I93" s="902"/>
      <c r="J93" s="902"/>
      <c r="K93" s="902"/>
      <c r="L93" s="902"/>
      <c r="M93" s="902"/>
      <c r="N93" s="902"/>
      <c r="O93" s="962"/>
      <c r="P93" s="962"/>
      <c r="Q93" s="962"/>
      <c r="R93" s="962"/>
      <c r="S93" s="962"/>
      <c r="T93" s="962"/>
      <c r="U93" s="962"/>
      <c r="V93" s="962"/>
      <c r="W93" s="962"/>
      <c r="X93" s="962"/>
      <c r="Y93" s="962"/>
      <c r="Z93" s="962"/>
      <c r="AA93" s="962"/>
      <c r="AB93" s="962"/>
      <c r="AC93" s="962"/>
      <c r="AD93" s="962"/>
      <c r="AE93" s="962"/>
      <c r="AF93" s="962"/>
      <c r="AG93" s="962"/>
      <c r="AH93" s="962"/>
      <c r="AI93" s="962"/>
      <c r="AJ93" s="962"/>
      <c r="AK93" s="962"/>
      <c r="AL93" s="962"/>
      <c r="AM93" s="962"/>
      <c r="AN93" s="962"/>
      <c r="AO93" s="962"/>
      <c r="AP93" s="962"/>
      <c r="AQ93" s="962"/>
      <c r="AR93" s="962"/>
      <c r="AS93" s="971"/>
      <c r="AT93" s="971"/>
      <c r="AU93" s="971"/>
    </row>
    <row r="94" spans="1:47" ht="24.75" x14ac:dyDescent="0.3">
      <c r="A94" s="875" t="s">
        <v>49</v>
      </c>
      <c r="B94" s="921" t="s">
        <v>57</v>
      </c>
      <c r="C94" s="921" t="s">
        <v>58</v>
      </c>
      <c r="D94" s="921" t="s">
        <v>59</v>
      </c>
      <c r="E94" s="921" t="s">
        <v>13</v>
      </c>
      <c r="F94" s="999"/>
      <c r="G94" s="999"/>
      <c r="H94" s="902"/>
      <c r="I94" s="902"/>
      <c r="J94" s="902"/>
      <c r="K94" s="902"/>
      <c r="L94" s="902"/>
      <c r="M94" s="902"/>
      <c r="N94" s="902"/>
      <c r="O94" s="962"/>
      <c r="P94" s="962"/>
      <c r="Q94" s="962"/>
      <c r="R94" s="962"/>
      <c r="S94" s="962"/>
      <c r="T94" s="962"/>
      <c r="U94" s="962"/>
      <c r="V94" s="962"/>
      <c r="W94" s="962"/>
      <c r="X94" s="962"/>
      <c r="Y94" s="962"/>
      <c r="Z94" s="962"/>
      <c r="AA94" s="962"/>
      <c r="AB94" s="962"/>
      <c r="AC94" s="962"/>
      <c r="AD94" s="962"/>
      <c r="AE94" s="962"/>
      <c r="AF94" s="962"/>
      <c r="AG94" s="962"/>
      <c r="AH94" s="962"/>
      <c r="AI94" s="962"/>
      <c r="AJ94" s="962"/>
      <c r="AK94" s="962"/>
      <c r="AL94" s="962"/>
      <c r="AM94" s="962"/>
      <c r="AN94" s="962"/>
      <c r="AO94" s="962"/>
      <c r="AP94" s="962"/>
      <c r="AQ94" s="962"/>
      <c r="AR94" s="962"/>
      <c r="AS94" s="971"/>
      <c r="AT94" s="971"/>
      <c r="AU94" s="971"/>
    </row>
    <row r="95" spans="1:47" x14ac:dyDescent="0.2">
      <c r="A95" s="1000" t="s">
        <v>52</v>
      </c>
      <c r="B95" s="814"/>
      <c r="C95" s="814"/>
      <c r="D95" s="814"/>
      <c r="E95" s="814"/>
      <c r="F95" s="788"/>
      <c r="G95" s="902"/>
      <c r="H95" s="902"/>
      <c r="I95" s="902"/>
      <c r="J95" s="902"/>
      <c r="K95" s="902"/>
      <c r="L95" s="902"/>
      <c r="M95" s="902"/>
      <c r="N95" s="902"/>
      <c r="O95" s="962"/>
      <c r="P95" s="962"/>
      <c r="Q95" s="962"/>
      <c r="R95" s="962"/>
      <c r="S95" s="962"/>
      <c r="T95" s="962"/>
      <c r="U95" s="962"/>
      <c r="V95" s="962"/>
      <c r="W95" s="962"/>
      <c r="X95" s="962"/>
      <c r="Y95" s="962"/>
      <c r="Z95" s="962"/>
      <c r="AA95" s="962"/>
      <c r="AB95" s="962"/>
      <c r="AC95" s="962"/>
      <c r="AD95" s="962"/>
      <c r="AE95" s="962"/>
      <c r="AF95" s="962"/>
      <c r="AG95" s="962"/>
      <c r="AH95" s="962"/>
      <c r="AI95" s="962"/>
      <c r="AJ95" s="962"/>
      <c r="AK95" s="962"/>
      <c r="AL95" s="962"/>
      <c r="AM95" s="962"/>
      <c r="AN95" s="962"/>
      <c r="AO95" s="962"/>
      <c r="AP95" s="962"/>
      <c r="AQ95" s="962"/>
      <c r="AR95" s="962"/>
      <c r="AS95" s="971"/>
      <c r="AT95" s="971"/>
      <c r="AU95" s="971"/>
    </row>
    <row r="96" spans="1:47" x14ac:dyDescent="0.2">
      <c r="A96" s="1001" t="s">
        <v>53</v>
      </c>
      <c r="B96" s="814"/>
      <c r="C96" s="814"/>
      <c r="D96" s="814"/>
      <c r="E96" s="814"/>
      <c r="F96" s="788"/>
      <c r="G96" s="902"/>
      <c r="H96" s="902"/>
      <c r="I96" s="902"/>
      <c r="J96" s="902"/>
      <c r="K96" s="902"/>
      <c r="L96" s="902"/>
      <c r="M96" s="902"/>
      <c r="N96" s="902"/>
      <c r="O96" s="962"/>
      <c r="P96" s="962"/>
      <c r="Q96" s="962"/>
      <c r="R96" s="962"/>
      <c r="S96" s="962"/>
      <c r="T96" s="962"/>
      <c r="U96" s="962"/>
      <c r="V96" s="962"/>
      <c r="W96" s="962"/>
      <c r="X96" s="962"/>
      <c r="Y96" s="962"/>
      <c r="Z96" s="962"/>
      <c r="AA96" s="962"/>
      <c r="AB96" s="962"/>
      <c r="AC96" s="962"/>
      <c r="AD96" s="962"/>
      <c r="AE96" s="962"/>
      <c r="AF96" s="962"/>
      <c r="AG96" s="962"/>
      <c r="AH96" s="962"/>
      <c r="AI96" s="962"/>
      <c r="AJ96" s="962"/>
      <c r="AK96" s="962"/>
      <c r="AL96" s="962"/>
      <c r="AM96" s="962"/>
      <c r="AN96" s="962"/>
      <c r="AO96" s="962"/>
      <c r="AP96" s="962"/>
      <c r="AQ96" s="962"/>
      <c r="AR96" s="962"/>
      <c r="AS96" s="971"/>
      <c r="AT96" s="971"/>
      <c r="AU96" s="971"/>
    </row>
    <row r="97" spans="1:47" x14ac:dyDescent="0.2">
      <c r="A97" s="1001" t="s">
        <v>54</v>
      </c>
      <c r="B97" s="814"/>
      <c r="C97" s="814"/>
      <c r="D97" s="814"/>
      <c r="E97" s="814"/>
      <c r="F97" s="788"/>
      <c r="G97" s="902"/>
      <c r="H97" s="902"/>
      <c r="I97" s="902"/>
      <c r="J97" s="902"/>
      <c r="K97" s="902"/>
      <c r="L97" s="902"/>
      <c r="M97" s="902"/>
      <c r="N97" s="902"/>
      <c r="O97" s="962"/>
      <c r="P97" s="962"/>
      <c r="Q97" s="962"/>
      <c r="R97" s="962"/>
      <c r="S97" s="962"/>
      <c r="T97" s="962"/>
      <c r="U97" s="962"/>
      <c r="V97" s="962"/>
      <c r="W97" s="962"/>
      <c r="X97" s="962"/>
      <c r="Y97" s="962"/>
      <c r="Z97" s="962"/>
      <c r="AA97" s="962"/>
      <c r="AB97" s="962"/>
      <c r="AC97" s="962"/>
      <c r="AD97" s="962"/>
      <c r="AE97" s="962"/>
      <c r="AF97" s="962"/>
      <c r="AG97" s="962"/>
      <c r="AH97" s="962"/>
      <c r="AI97" s="962"/>
      <c r="AJ97" s="962"/>
      <c r="AK97" s="962"/>
      <c r="AL97" s="962"/>
      <c r="AM97" s="962"/>
      <c r="AN97" s="962"/>
      <c r="AO97" s="962"/>
      <c r="AP97" s="962"/>
      <c r="AQ97" s="962"/>
      <c r="AR97" s="962"/>
      <c r="AS97" s="971"/>
      <c r="AT97" s="971"/>
      <c r="AU97" s="971"/>
    </row>
    <row r="98" spans="1:47" x14ac:dyDescent="0.2">
      <c r="A98" s="1001" t="s">
        <v>55</v>
      </c>
      <c r="B98" s="814"/>
      <c r="C98" s="814"/>
      <c r="D98" s="814"/>
      <c r="E98" s="814"/>
      <c r="F98" s="788"/>
      <c r="G98" s="902"/>
      <c r="H98" s="902"/>
      <c r="I98" s="902"/>
      <c r="J98" s="902"/>
      <c r="K98" s="902"/>
      <c r="L98" s="902"/>
      <c r="M98" s="902"/>
      <c r="N98" s="902"/>
      <c r="O98" s="962"/>
      <c r="P98" s="962"/>
      <c r="Q98" s="962"/>
      <c r="R98" s="962"/>
      <c r="S98" s="962"/>
      <c r="T98" s="962"/>
      <c r="U98" s="962"/>
      <c r="V98" s="962"/>
      <c r="W98" s="962"/>
      <c r="X98" s="962"/>
      <c r="Y98" s="962"/>
      <c r="Z98" s="962"/>
      <c r="AA98" s="962"/>
      <c r="AB98" s="962"/>
      <c r="AC98" s="962"/>
      <c r="AD98" s="962"/>
      <c r="AE98" s="962"/>
      <c r="AF98" s="962"/>
      <c r="AG98" s="962"/>
      <c r="AH98" s="962"/>
      <c r="AI98" s="962"/>
      <c r="AJ98" s="962"/>
      <c r="AK98" s="962"/>
      <c r="AL98" s="962"/>
      <c r="AM98" s="962"/>
      <c r="AN98" s="962"/>
      <c r="AO98" s="962"/>
      <c r="AP98" s="962"/>
      <c r="AQ98" s="962"/>
      <c r="AR98" s="962"/>
      <c r="AS98" s="971"/>
      <c r="AT98" s="971"/>
      <c r="AU98" s="971"/>
    </row>
    <row r="99" spans="1:47" x14ac:dyDescent="0.2">
      <c r="A99" s="1002" t="s">
        <v>60</v>
      </c>
      <c r="B99" s="795"/>
      <c r="C99" s="795"/>
      <c r="D99" s="795"/>
      <c r="E99" s="795"/>
      <c r="F99" s="788"/>
      <c r="G99" s="902"/>
      <c r="H99" s="902"/>
      <c r="I99" s="902"/>
      <c r="J99" s="902"/>
      <c r="K99" s="902"/>
      <c r="L99" s="902"/>
      <c r="M99" s="902"/>
      <c r="N99" s="902"/>
      <c r="O99" s="962"/>
      <c r="P99" s="962"/>
      <c r="Q99" s="962"/>
      <c r="R99" s="962"/>
      <c r="S99" s="962"/>
      <c r="T99" s="962"/>
      <c r="U99" s="962"/>
      <c r="V99" s="962"/>
      <c r="W99" s="962"/>
      <c r="X99" s="962"/>
      <c r="Y99" s="962"/>
      <c r="Z99" s="962"/>
      <c r="AA99" s="962"/>
      <c r="AB99" s="962"/>
      <c r="AC99" s="962"/>
      <c r="AD99" s="962"/>
      <c r="AE99" s="962"/>
      <c r="AF99" s="962"/>
      <c r="AG99" s="962"/>
      <c r="AH99" s="962"/>
      <c r="AI99" s="962"/>
      <c r="AJ99" s="962"/>
      <c r="AK99" s="962"/>
      <c r="AL99" s="962"/>
      <c r="AM99" s="962"/>
      <c r="AN99" s="962"/>
      <c r="AO99" s="962"/>
      <c r="AP99" s="962"/>
      <c r="AQ99" s="962"/>
      <c r="AR99" s="962"/>
      <c r="AS99" s="971"/>
      <c r="AT99" s="971"/>
      <c r="AU99" s="971"/>
    </row>
    <row r="100" spans="1:47" x14ac:dyDescent="0.2">
      <c r="A100" s="987" t="s">
        <v>1</v>
      </c>
      <c r="B100" s="893">
        <f>SUM(B95:B99)</f>
        <v>0</v>
      </c>
      <c r="C100" s="893">
        <f>SUM(C95:C99)</f>
        <v>0</v>
      </c>
      <c r="D100" s="893">
        <f>SUM(D95:D99)</f>
        <v>0</v>
      </c>
      <c r="E100" s="893">
        <f>SUM(E95:E99)</f>
        <v>0</v>
      </c>
      <c r="F100" s="788"/>
      <c r="G100" s="902"/>
      <c r="H100" s="902"/>
      <c r="I100" s="902"/>
      <c r="J100" s="902"/>
      <c r="K100" s="902"/>
      <c r="L100" s="902"/>
      <c r="M100" s="902"/>
      <c r="N100" s="902"/>
      <c r="O100" s="962"/>
      <c r="P100" s="962"/>
      <c r="Q100" s="962"/>
      <c r="R100" s="962"/>
      <c r="S100" s="962"/>
      <c r="T100" s="962"/>
      <c r="U100" s="962"/>
      <c r="V100" s="962"/>
      <c r="W100" s="962"/>
      <c r="X100" s="962"/>
      <c r="Y100" s="962"/>
      <c r="Z100" s="962"/>
      <c r="AA100" s="962"/>
      <c r="AB100" s="962"/>
      <c r="AC100" s="962"/>
      <c r="AD100" s="962"/>
      <c r="AE100" s="962"/>
      <c r="AF100" s="962"/>
      <c r="AG100" s="962"/>
      <c r="AH100" s="962"/>
      <c r="AI100" s="962"/>
      <c r="AJ100" s="962"/>
      <c r="AK100" s="962"/>
      <c r="AL100" s="962"/>
      <c r="AM100" s="962"/>
      <c r="AN100" s="962"/>
      <c r="AO100" s="962"/>
      <c r="AP100" s="962"/>
      <c r="AQ100" s="962"/>
      <c r="AR100" s="962"/>
      <c r="AS100" s="971"/>
      <c r="AT100" s="971"/>
      <c r="AU100" s="971"/>
    </row>
    <row r="101" spans="1:47" x14ac:dyDescent="0.2">
      <c r="A101" s="891" t="s">
        <v>140</v>
      </c>
      <c r="B101" s="968"/>
      <c r="C101" s="850"/>
      <c r="D101" s="902"/>
      <c r="E101" s="902"/>
      <c r="F101" s="902"/>
      <c r="G101" s="902"/>
      <c r="H101" s="902"/>
      <c r="I101" s="902"/>
      <c r="J101" s="902"/>
      <c r="K101" s="902"/>
      <c r="L101" s="902"/>
      <c r="M101" s="902"/>
      <c r="N101" s="902"/>
      <c r="O101" s="962"/>
      <c r="P101" s="962"/>
      <c r="Q101" s="962"/>
      <c r="R101" s="962"/>
      <c r="S101" s="962"/>
      <c r="T101" s="962"/>
      <c r="U101" s="962"/>
      <c r="V101" s="962"/>
      <c r="W101" s="962"/>
      <c r="X101" s="962"/>
      <c r="Y101" s="962"/>
      <c r="Z101" s="962"/>
      <c r="AA101" s="962"/>
      <c r="AB101" s="962"/>
      <c r="AC101" s="962"/>
      <c r="AD101" s="962"/>
      <c r="AE101" s="962"/>
      <c r="AF101" s="962"/>
      <c r="AG101" s="962"/>
      <c r="AH101" s="962"/>
      <c r="AI101" s="962"/>
      <c r="AJ101" s="962"/>
      <c r="AK101" s="962"/>
      <c r="AL101" s="962"/>
      <c r="AM101" s="962"/>
      <c r="AN101" s="962"/>
      <c r="AO101" s="962"/>
      <c r="AP101" s="962"/>
      <c r="AQ101" s="962"/>
      <c r="AR101" s="962"/>
      <c r="AS101" s="971"/>
      <c r="AT101" s="971"/>
      <c r="AU101" s="971"/>
    </row>
    <row r="102" spans="1:47" ht="21" x14ac:dyDescent="0.2">
      <c r="A102" s="875" t="s">
        <v>49</v>
      </c>
      <c r="B102" s="921" t="s">
        <v>57</v>
      </c>
      <c r="C102" s="921" t="s">
        <v>58</v>
      </c>
      <c r="D102" s="921" t="s">
        <v>59</v>
      </c>
      <c r="E102" s="921" t="s">
        <v>13</v>
      </c>
      <c r="F102" s="902"/>
      <c r="G102" s="902"/>
      <c r="H102" s="902"/>
      <c r="I102" s="902"/>
      <c r="J102" s="902"/>
      <c r="K102" s="902"/>
      <c r="L102" s="902"/>
      <c r="M102" s="902"/>
      <c r="N102" s="902"/>
      <c r="O102" s="962"/>
      <c r="P102" s="962"/>
      <c r="Q102" s="962"/>
      <c r="R102" s="962"/>
      <c r="S102" s="962"/>
      <c r="T102" s="962"/>
      <c r="U102" s="962"/>
      <c r="V102" s="962"/>
      <c r="W102" s="962"/>
      <c r="X102" s="962"/>
      <c r="Y102" s="962"/>
      <c r="Z102" s="962"/>
      <c r="AA102" s="962"/>
      <c r="AB102" s="962"/>
      <c r="AC102" s="962"/>
      <c r="AD102" s="962"/>
      <c r="AE102" s="962"/>
      <c r="AF102" s="962"/>
      <c r="AG102" s="962"/>
      <c r="AH102" s="962"/>
      <c r="AI102" s="962"/>
      <c r="AJ102" s="962"/>
      <c r="AK102" s="962"/>
      <c r="AL102" s="962"/>
      <c r="AM102" s="962"/>
      <c r="AN102" s="962"/>
      <c r="AO102" s="962"/>
      <c r="AP102" s="962"/>
      <c r="AQ102" s="962"/>
      <c r="AR102" s="962"/>
      <c r="AS102" s="971"/>
      <c r="AT102" s="971"/>
      <c r="AU102" s="971"/>
    </row>
    <row r="103" spans="1:47" x14ac:dyDescent="0.2">
      <c r="A103" s="1000" t="s">
        <v>52</v>
      </c>
      <c r="B103" s="814"/>
      <c r="C103" s="814"/>
      <c r="D103" s="814"/>
      <c r="E103" s="814"/>
      <c r="F103" s="788"/>
      <c r="G103" s="902"/>
      <c r="H103" s="902"/>
      <c r="I103" s="902"/>
      <c r="J103" s="902"/>
      <c r="K103" s="902"/>
      <c r="L103" s="902"/>
      <c r="M103" s="902"/>
      <c r="N103" s="902"/>
      <c r="O103" s="962"/>
      <c r="P103" s="962"/>
      <c r="Q103" s="962"/>
      <c r="R103" s="962"/>
      <c r="S103" s="962"/>
      <c r="T103" s="962"/>
      <c r="U103" s="962"/>
      <c r="V103" s="962"/>
      <c r="W103" s="962"/>
      <c r="X103" s="962"/>
      <c r="Y103" s="962"/>
      <c r="Z103" s="962"/>
      <c r="AA103" s="962"/>
      <c r="AB103" s="962"/>
      <c r="AC103" s="962"/>
      <c r="AD103" s="962"/>
      <c r="AE103" s="962"/>
      <c r="AF103" s="962"/>
      <c r="AG103" s="962"/>
      <c r="AH103" s="962"/>
      <c r="AI103" s="962"/>
      <c r="AJ103" s="962"/>
      <c r="AK103" s="962"/>
      <c r="AL103" s="962"/>
      <c r="AM103" s="962"/>
      <c r="AN103" s="962"/>
      <c r="AO103" s="962"/>
      <c r="AP103" s="962"/>
      <c r="AQ103" s="962"/>
      <c r="AR103" s="962"/>
      <c r="AS103" s="971"/>
      <c r="AT103" s="971"/>
      <c r="AU103" s="971"/>
    </row>
    <row r="104" spans="1:47" x14ac:dyDescent="0.2">
      <c r="A104" s="1001" t="s">
        <v>53</v>
      </c>
      <c r="B104" s="814"/>
      <c r="C104" s="814"/>
      <c r="D104" s="814"/>
      <c r="E104" s="814"/>
      <c r="F104" s="788"/>
      <c r="G104" s="902"/>
      <c r="H104" s="902"/>
      <c r="I104" s="902"/>
      <c r="J104" s="902"/>
      <c r="K104" s="902"/>
      <c r="L104" s="902"/>
      <c r="M104" s="902"/>
      <c r="N104" s="902"/>
      <c r="O104" s="962"/>
      <c r="P104" s="962"/>
      <c r="Q104" s="962"/>
      <c r="R104" s="962"/>
      <c r="S104" s="962"/>
      <c r="T104" s="962"/>
      <c r="U104" s="962"/>
      <c r="V104" s="962"/>
      <c r="W104" s="962"/>
      <c r="X104" s="962"/>
      <c r="Y104" s="962"/>
      <c r="Z104" s="962"/>
      <c r="AA104" s="962"/>
      <c r="AB104" s="962"/>
      <c r="AC104" s="962"/>
      <c r="AD104" s="962"/>
      <c r="AE104" s="962"/>
      <c r="AF104" s="962"/>
      <c r="AG104" s="962"/>
      <c r="AH104" s="962"/>
      <c r="AI104" s="962"/>
      <c r="AJ104" s="962"/>
      <c r="AK104" s="962"/>
      <c r="AL104" s="962"/>
      <c r="AM104" s="962"/>
      <c r="AN104" s="962"/>
      <c r="AO104" s="962"/>
      <c r="AP104" s="962"/>
      <c r="AQ104" s="962"/>
      <c r="AR104" s="962"/>
      <c r="AS104" s="971"/>
      <c r="AT104" s="971"/>
      <c r="AU104" s="971"/>
    </row>
    <row r="105" spans="1:47" x14ac:dyDescent="0.2">
      <c r="A105" s="1001" t="s">
        <v>54</v>
      </c>
      <c r="B105" s="814"/>
      <c r="C105" s="814"/>
      <c r="D105" s="814"/>
      <c r="E105" s="814"/>
      <c r="F105" s="788"/>
      <c r="G105" s="902"/>
      <c r="H105" s="902"/>
      <c r="I105" s="902"/>
      <c r="J105" s="902"/>
      <c r="K105" s="902"/>
      <c r="L105" s="902"/>
      <c r="M105" s="902"/>
      <c r="N105" s="902"/>
      <c r="O105" s="962"/>
      <c r="P105" s="962"/>
      <c r="Q105" s="962"/>
      <c r="R105" s="962"/>
      <c r="S105" s="962"/>
      <c r="T105" s="962"/>
      <c r="U105" s="962"/>
      <c r="V105" s="962"/>
      <c r="W105" s="962"/>
      <c r="X105" s="962"/>
      <c r="Y105" s="962"/>
      <c r="Z105" s="962"/>
      <c r="AA105" s="962"/>
      <c r="AB105" s="962"/>
      <c r="AC105" s="962"/>
      <c r="AD105" s="962"/>
      <c r="AE105" s="962"/>
      <c r="AF105" s="962"/>
      <c r="AG105" s="962"/>
      <c r="AH105" s="962"/>
      <c r="AI105" s="962"/>
      <c r="AJ105" s="962"/>
      <c r="AK105" s="962"/>
      <c r="AL105" s="962"/>
      <c r="AM105" s="962"/>
      <c r="AN105" s="962"/>
      <c r="AO105" s="962"/>
      <c r="AP105" s="962"/>
      <c r="AQ105" s="962"/>
      <c r="AR105" s="962"/>
      <c r="AS105" s="971"/>
      <c r="AT105" s="971"/>
      <c r="AU105" s="971"/>
    </row>
    <row r="106" spans="1:47" x14ac:dyDescent="0.2">
      <c r="A106" s="1001" t="s">
        <v>55</v>
      </c>
      <c r="B106" s="814"/>
      <c r="C106" s="814"/>
      <c r="D106" s="814"/>
      <c r="E106" s="814"/>
      <c r="F106" s="788"/>
      <c r="G106" s="902"/>
      <c r="H106" s="902"/>
      <c r="I106" s="902"/>
      <c r="J106" s="902"/>
      <c r="K106" s="902"/>
      <c r="L106" s="902"/>
      <c r="M106" s="902"/>
      <c r="N106" s="902"/>
      <c r="O106" s="962"/>
      <c r="P106" s="962"/>
      <c r="Q106" s="962"/>
      <c r="R106" s="962"/>
      <c r="S106" s="962"/>
      <c r="T106" s="962"/>
      <c r="U106" s="962"/>
      <c r="V106" s="962"/>
      <c r="W106" s="962"/>
      <c r="X106" s="962"/>
      <c r="Y106" s="962"/>
      <c r="Z106" s="962"/>
      <c r="AA106" s="962"/>
      <c r="AB106" s="962"/>
      <c r="AC106" s="962"/>
      <c r="AD106" s="962"/>
      <c r="AE106" s="962"/>
      <c r="AF106" s="962"/>
      <c r="AG106" s="962"/>
      <c r="AH106" s="962"/>
      <c r="AI106" s="962"/>
      <c r="AJ106" s="962"/>
      <c r="AK106" s="962"/>
      <c r="AL106" s="962"/>
      <c r="AM106" s="962"/>
      <c r="AN106" s="962"/>
      <c r="AO106" s="962"/>
      <c r="AP106" s="962"/>
      <c r="AQ106" s="962"/>
      <c r="AR106" s="962"/>
      <c r="AS106" s="971"/>
      <c r="AT106" s="971"/>
      <c r="AU106" s="971"/>
    </row>
    <row r="107" spans="1:47" x14ac:dyDescent="0.2">
      <c r="A107" s="1002" t="s">
        <v>60</v>
      </c>
      <c r="B107" s="795"/>
      <c r="C107" s="795"/>
      <c r="D107" s="795"/>
      <c r="E107" s="795"/>
      <c r="F107" s="788"/>
      <c r="G107" s="902"/>
      <c r="H107" s="902"/>
      <c r="I107" s="902"/>
      <c r="J107" s="902"/>
      <c r="K107" s="902"/>
      <c r="L107" s="902"/>
      <c r="M107" s="902"/>
      <c r="N107" s="902"/>
      <c r="O107" s="962"/>
      <c r="P107" s="962"/>
      <c r="Q107" s="962"/>
      <c r="R107" s="962"/>
      <c r="S107" s="962"/>
      <c r="T107" s="962"/>
      <c r="U107" s="962"/>
      <c r="V107" s="962"/>
      <c r="W107" s="962"/>
      <c r="X107" s="962"/>
      <c r="Y107" s="962"/>
      <c r="Z107" s="962"/>
      <c r="AA107" s="962"/>
      <c r="AB107" s="962"/>
      <c r="AC107" s="962"/>
      <c r="AD107" s="962"/>
      <c r="AE107" s="962"/>
      <c r="AF107" s="962"/>
      <c r="AG107" s="962"/>
      <c r="AH107" s="962"/>
      <c r="AI107" s="962"/>
      <c r="AJ107" s="962"/>
      <c r="AK107" s="962"/>
      <c r="AL107" s="962"/>
      <c r="AM107" s="962"/>
      <c r="AN107" s="962"/>
      <c r="AO107" s="962"/>
      <c r="AP107" s="962"/>
      <c r="AQ107" s="962"/>
      <c r="AR107" s="962"/>
      <c r="AS107" s="971"/>
      <c r="AT107" s="971"/>
      <c r="AU107" s="971"/>
    </row>
    <row r="108" spans="1:47" x14ac:dyDescent="0.2">
      <c r="A108" s="987" t="s">
        <v>1</v>
      </c>
      <c r="B108" s="893">
        <f>SUM(B103:B107)</f>
        <v>0</v>
      </c>
      <c r="C108" s="893">
        <f>SUM(C103:C107)</f>
        <v>0</v>
      </c>
      <c r="D108" s="893">
        <f>SUM(D103:D107)</f>
        <v>0</v>
      </c>
      <c r="E108" s="893">
        <f>SUM(E103:E107)</f>
        <v>0</v>
      </c>
      <c r="F108" s="788"/>
      <c r="G108" s="902"/>
      <c r="H108" s="902"/>
      <c r="I108" s="902"/>
      <c r="J108" s="902"/>
      <c r="K108" s="902"/>
      <c r="L108" s="902"/>
      <c r="M108" s="902"/>
      <c r="N108" s="902"/>
      <c r="O108" s="962"/>
      <c r="P108" s="962"/>
      <c r="Q108" s="962"/>
      <c r="R108" s="962"/>
      <c r="S108" s="962"/>
      <c r="T108" s="962"/>
      <c r="U108" s="962"/>
      <c r="V108" s="962"/>
      <c r="W108" s="962"/>
      <c r="X108" s="962"/>
      <c r="Y108" s="962"/>
      <c r="Z108" s="962"/>
      <c r="AA108" s="962"/>
      <c r="AB108" s="962"/>
      <c r="AC108" s="962"/>
      <c r="AD108" s="962"/>
      <c r="AE108" s="962"/>
      <c r="AF108" s="962"/>
      <c r="AG108" s="962"/>
      <c r="AH108" s="962"/>
      <c r="AI108" s="962"/>
      <c r="AJ108" s="962"/>
      <c r="AK108" s="962"/>
      <c r="AL108" s="962"/>
      <c r="AM108" s="962"/>
      <c r="AN108" s="962"/>
      <c r="AO108" s="962"/>
      <c r="AP108" s="962"/>
      <c r="AQ108" s="962"/>
      <c r="AR108" s="962"/>
      <c r="AS108" s="971"/>
      <c r="AT108" s="971"/>
      <c r="AU108" s="971"/>
    </row>
    <row r="109" spans="1:47" x14ac:dyDescent="0.2">
      <c r="A109" s="891" t="s">
        <v>141</v>
      </c>
      <c r="B109" s="968"/>
      <c r="C109" s="850"/>
      <c r="D109" s="902"/>
      <c r="E109" s="902"/>
      <c r="F109" s="902"/>
      <c r="G109" s="962"/>
      <c r="H109" s="962"/>
      <c r="I109" s="962"/>
      <c r="J109" s="962"/>
      <c r="K109" s="902"/>
      <c r="L109" s="902"/>
      <c r="M109" s="902"/>
      <c r="N109" s="902"/>
      <c r="O109" s="962"/>
      <c r="P109" s="962"/>
      <c r="Q109" s="962"/>
      <c r="R109" s="962"/>
      <c r="S109" s="962"/>
      <c r="T109" s="962"/>
      <c r="U109" s="962"/>
      <c r="V109" s="962"/>
      <c r="W109" s="962"/>
      <c r="X109" s="962"/>
      <c r="Y109" s="962"/>
      <c r="Z109" s="962"/>
      <c r="AA109" s="962"/>
      <c r="AB109" s="962"/>
      <c r="AC109" s="962"/>
      <c r="AD109" s="962"/>
      <c r="AE109" s="962"/>
      <c r="AF109" s="962"/>
      <c r="AG109" s="962"/>
      <c r="AH109" s="962"/>
      <c r="AI109" s="962"/>
      <c r="AJ109" s="962"/>
      <c r="AK109" s="962"/>
      <c r="AL109" s="962"/>
      <c r="AM109" s="962"/>
      <c r="AN109" s="962"/>
      <c r="AO109" s="962"/>
      <c r="AP109" s="962"/>
      <c r="AQ109" s="962"/>
      <c r="AR109" s="962"/>
      <c r="AS109" s="971"/>
      <c r="AT109" s="971"/>
      <c r="AU109" s="971"/>
    </row>
    <row r="110" spans="1:47" x14ac:dyDescent="0.2">
      <c r="A110" s="1249" t="s">
        <v>61</v>
      </c>
      <c r="B110" s="1250"/>
      <c r="C110" s="1253" t="s">
        <v>1</v>
      </c>
      <c r="D110" s="1230" t="s">
        <v>33</v>
      </c>
      <c r="E110" s="1231"/>
      <c r="F110" s="1231"/>
      <c r="G110" s="1194" t="s">
        <v>34</v>
      </c>
      <c r="H110" s="962"/>
      <c r="I110" s="962"/>
      <c r="J110" s="962"/>
      <c r="K110" s="902"/>
      <c r="L110" s="902"/>
      <c r="M110" s="902"/>
      <c r="N110" s="902"/>
      <c r="O110" s="962"/>
      <c r="P110" s="962"/>
      <c r="Q110" s="962"/>
      <c r="R110" s="962"/>
      <c r="S110" s="962"/>
      <c r="T110" s="962"/>
      <c r="U110" s="962"/>
      <c r="V110" s="962"/>
      <c r="W110" s="962"/>
      <c r="X110" s="962"/>
      <c r="Y110" s="962"/>
      <c r="Z110" s="962"/>
      <c r="AA110" s="962"/>
      <c r="AB110" s="962"/>
      <c r="AC110" s="962"/>
      <c r="AD110" s="962"/>
      <c r="AE110" s="962"/>
      <c r="AF110" s="962"/>
      <c r="AG110" s="962"/>
      <c r="AH110" s="962"/>
      <c r="AI110" s="962"/>
      <c r="AJ110" s="962"/>
      <c r="AK110" s="962"/>
      <c r="AL110" s="962"/>
      <c r="AM110" s="962"/>
      <c r="AN110" s="962"/>
      <c r="AO110" s="962"/>
      <c r="AP110" s="962"/>
      <c r="AQ110" s="962"/>
      <c r="AR110" s="962"/>
      <c r="AS110" s="971"/>
      <c r="AT110" s="971"/>
      <c r="AU110" s="971"/>
    </row>
    <row r="111" spans="1:47" ht="21" x14ac:dyDescent="0.2">
      <c r="A111" s="1251"/>
      <c r="B111" s="1252"/>
      <c r="C111" s="1254"/>
      <c r="D111" s="764" t="s">
        <v>35</v>
      </c>
      <c r="E111" s="764" t="s">
        <v>36</v>
      </c>
      <c r="F111" s="764" t="s">
        <v>37</v>
      </c>
      <c r="G111" s="1195"/>
      <c r="H111" s="902"/>
      <c r="I111" s="902"/>
      <c r="J111" s="902"/>
      <c r="K111" s="902"/>
      <c r="L111" s="902"/>
      <c r="M111" s="902"/>
      <c r="N111" s="902"/>
      <c r="O111" s="962"/>
      <c r="P111" s="962"/>
      <c r="Q111" s="962"/>
      <c r="R111" s="962"/>
      <c r="S111" s="962"/>
      <c r="T111" s="962"/>
      <c r="U111" s="962"/>
      <c r="V111" s="962"/>
      <c r="W111" s="962"/>
      <c r="X111" s="962"/>
      <c r="Y111" s="962"/>
      <c r="Z111" s="962"/>
      <c r="AA111" s="962"/>
      <c r="AB111" s="962"/>
      <c r="AC111" s="962"/>
      <c r="AD111" s="962"/>
      <c r="AE111" s="962"/>
      <c r="AF111" s="962"/>
      <c r="AG111" s="962"/>
      <c r="AH111" s="962"/>
      <c r="AI111" s="962"/>
      <c r="AJ111" s="962"/>
      <c r="AK111" s="962"/>
      <c r="AL111" s="962"/>
      <c r="AM111" s="962"/>
      <c r="AN111" s="962"/>
      <c r="AO111" s="962"/>
      <c r="AP111" s="962"/>
      <c r="AQ111" s="962"/>
      <c r="AR111" s="962"/>
      <c r="AS111" s="971"/>
      <c r="AT111" s="971"/>
      <c r="AU111" s="971"/>
    </row>
    <row r="112" spans="1:47" x14ac:dyDescent="0.2">
      <c r="A112" s="1205" t="s">
        <v>62</v>
      </c>
      <c r="B112" s="1206"/>
      <c r="C112" s="893">
        <f>SUM(D112:G112)</f>
        <v>0</v>
      </c>
      <c r="D112" s="823"/>
      <c r="E112" s="894"/>
      <c r="F112" s="824"/>
      <c r="G112" s="824"/>
      <c r="H112" s="788"/>
      <c r="I112" s="902"/>
      <c r="J112" s="902"/>
      <c r="K112" s="902"/>
      <c r="L112" s="902"/>
      <c r="M112" s="902"/>
      <c r="N112" s="902"/>
      <c r="O112" s="962"/>
      <c r="P112" s="962"/>
      <c r="Q112" s="962"/>
      <c r="R112" s="962"/>
      <c r="S112" s="962"/>
      <c r="T112" s="962"/>
      <c r="U112" s="962"/>
      <c r="V112" s="962"/>
      <c r="W112" s="962"/>
      <c r="X112" s="962"/>
      <c r="Y112" s="962"/>
      <c r="Z112" s="962"/>
      <c r="AA112" s="962"/>
      <c r="AB112" s="962"/>
      <c r="AC112" s="962"/>
      <c r="AD112" s="962"/>
      <c r="AE112" s="962"/>
      <c r="AF112" s="962"/>
      <c r="AG112" s="962"/>
      <c r="AH112" s="962"/>
      <c r="AI112" s="962"/>
      <c r="AJ112" s="962"/>
      <c r="AK112" s="962"/>
      <c r="AL112" s="962"/>
      <c r="AM112" s="962"/>
      <c r="AN112" s="962"/>
      <c r="AO112" s="962"/>
      <c r="AP112" s="962"/>
      <c r="AQ112" s="962"/>
      <c r="AR112" s="962"/>
      <c r="AS112" s="971"/>
      <c r="AT112" s="971"/>
      <c r="AU112" s="971"/>
    </row>
    <row r="113" spans="1:85" x14ac:dyDescent="0.2">
      <c r="A113" s="1203" t="s">
        <v>63</v>
      </c>
      <c r="B113" s="1204"/>
      <c r="C113" s="807">
        <f>SUM(D113:G113)</f>
        <v>0</v>
      </c>
      <c r="D113" s="823"/>
      <c r="E113" s="894"/>
      <c r="F113" s="824"/>
      <c r="G113" s="824"/>
      <c r="H113" s="788"/>
      <c r="I113" s="902"/>
      <c r="J113" s="902"/>
      <c r="K113" s="902"/>
      <c r="L113" s="902"/>
      <c r="M113" s="902"/>
      <c r="N113" s="902"/>
      <c r="O113" s="962"/>
      <c r="P113" s="962"/>
      <c r="Q113" s="962"/>
      <c r="R113" s="962"/>
      <c r="S113" s="962"/>
      <c r="T113" s="962"/>
      <c r="U113" s="962"/>
      <c r="V113" s="962"/>
      <c r="W113" s="962"/>
      <c r="X113" s="962"/>
      <c r="Y113" s="962"/>
      <c r="Z113" s="962"/>
      <c r="AA113" s="962"/>
      <c r="AB113" s="962"/>
      <c r="AC113" s="962"/>
      <c r="AD113" s="962"/>
      <c r="AE113" s="962"/>
      <c r="AF113" s="962"/>
      <c r="AG113" s="962"/>
      <c r="AH113" s="962"/>
      <c r="AI113" s="962"/>
      <c r="AJ113" s="962"/>
      <c r="AK113" s="962"/>
      <c r="AL113" s="962"/>
      <c r="AM113" s="962"/>
      <c r="AN113" s="962"/>
      <c r="AO113" s="962"/>
      <c r="AP113" s="962"/>
      <c r="AQ113" s="962"/>
      <c r="AR113" s="962"/>
      <c r="AS113" s="971"/>
      <c r="AT113" s="971"/>
      <c r="AU113" s="971"/>
    </row>
    <row r="114" spans="1:85" ht="15" x14ac:dyDescent="0.2">
      <c r="A114" s="932" t="s">
        <v>142</v>
      </c>
      <c r="B114" s="761"/>
      <c r="C114" s="761"/>
      <c r="D114" s="761"/>
      <c r="E114" s="902"/>
      <c r="F114" s="902"/>
      <c r="G114" s="902"/>
      <c r="H114" s="902"/>
      <c r="I114" s="902"/>
      <c r="J114" s="902"/>
      <c r="K114" s="902"/>
      <c r="L114" s="902"/>
      <c r="M114" s="902"/>
      <c r="N114" s="902"/>
      <c r="O114" s="962"/>
      <c r="P114" s="962"/>
      <c r="Q114" s="962"/>
      <c r="R114" s="962"/>
      <c r="S114" s="962"/>
      <c r="T114" s="962"/>
      <c r="U114" s="962"/>
      <c r="V114" s="962"/>
      <c r="W114" s="962"/>
      <c r="X114" s="962"/>
      <c r="Y114" s="962"/>
      <c r="Z114" s="962"/>
      <c r="AA114" s="962"/>
      <c r="AB114" s="962"/>
      <c r="AC114" s="962"/>
      <c r="AD114" s="962"/>
      <c r="AE114" s="962"/>
      <c r="AF114" s="962"/>
      <c r="AG114" s="962"/>
      <c r="AH114" s="962"/>
      <c r="AI114" s="962"/>
      <c r="AJ114" s="962"/>
      <c r="AK114" s="962"/>
      <c r="AL114" s="962"/>
      <c r="AM114" s="962"/>
      <c r="AN114" s="962"/>
      <c r="AO114" s="962"/>
      <c r="AP114" s="962"/>
      <c r="AQ114" s="962"/>
      <c r="AR114" s="962"/>
      <c r="AS114" s="971"/>
      <c r="AT114" s="971"/>
      <c r="AU114" s="971"/>
    </row>
    <row r="115" spans="1:85" x14ac:dyDescent="0.2">
      <c r="A115" s="1249" t="s">
        <v>64</v>
      </c>
      <c r="B115" s="1259"/>
      <c r="C115" s="1250"/>
      <c r="D115" s="1253" t="s">
        <v>1</v>
      </c>
      <c r="E115" s="1230" t="s">
        <v>33</v>
      </c>
      <c r="F115" s="1231"/>
      <c r="G115" s="1231"/>
      <c r="H115" s="1194" t="s">
        <v>34</v>
      </c>
      <c r="I115" s="902"/>
      <c r="J115" s="902"/>
      <c r="K115" s="902"/>
      <c r="L115" s="902"/>
      <c r="M115" s="902"/>
      <c r="N115" s="902"/>
      <c r="O115" s="962"/>
      <c r="P115" s="962"/>
      <c r="Q115" s="962"/>
      <c r="R115" s="962"/>
      <c r="S115" s="962"/>
      <c r="T115" s="962"/>
      <c r="U115" s="962"/>
      <c r="V115" s="962"/>
      <c r="W115" s="962"/>
      <c r="X115" s="962"/>
      <c r="Y115" s="962"/>
      <c r="Z115" s="962"/>
      <c r="AA115" s="962"/>
      <c r="AB115" s="962"/>
      <c r="AC115" s="962"/>
      <c r="AD115" s="962"/>
      <c r="AE115" s="962"/>
      <c r="AF115" s="962"/>
      <c r="AG115" s="962"/>
      <c r="AH115" s="962"/>
      <c r="AI115" s="962"/>
      <c r="AJ115" s="962"/>
      <c r="AK115" s="962"/>
      <c r="AL115" s="962"/>
      <c r="AM115" s="962"/>
      <c r="AN115" s="962"/>
      <c r="AO115" s="962"/>
      <c r="AP115" s="962"/>
      <c r="AQ115" s="962"/>
      <c r="AR115" s="962"/>
      <c r="AS115" s="971"/>
      <c r="AT115" s="971"/>
      <c r="AU115" s="971"/>
    </row>
    <row r="116" spans="1:85" ht="31.5" x14ac:dyDescent="0.2">
      <c r="A116" s="1251"/>
      <c r="B116" s="1260"/>
      <c r="C116" s="1252"/>
      <c r="D116" s="1254"/>
      <c r="E116" s="764" t="s">
        <v>35</v>
      </c>
      <c r="F116" s="764" t="s">
        <v>36</v>
      </c>
      <c r="G116" s="764" t="s">
        <v>37</v>
      </c>
      <c r="H116" s="1195"/>
      <c r="I116" s="902"/>
      <c r="J116" s="902"/>
      <c r="K116" s="902"/>
      <c r="L116" s="902"/>
      <c r="M116" s="902"/>
      <c r="N116" s="902"/>
      <c r="O116" s="962"/>
      <c r="P116" s="962"/>
      <c r="Q116" s="962"/>
      <c r="R116" s="962"/>
      <c r="S116" s="962"/>
      <c r="T116" s="962"/>
      <c r="U116" s="962"/>
      <c r="V116" s="962"/>
      <c r="W116" s="962"/>
      <c r="X116" s="962"/>
      <c r="Y116" s="962"/>
      <c r="Z116" s="962"/>
      <c r="AA116" s="962"/>
      <c r="AB116" s="962"/>
      <c r="AC116" s="962"/>
      <c r="AD116" s="962"/>
      <c r="AE116" s="962"/>
      <c r="AF116" s="962"/>
      <c r="AG116" s="962"/>
      <c r="AH116" s="962"/>
      <c r="AI116" s="962"/>
      <c r="AJ116" s="962"/>
      <c r="AK116" s="962"/>
      <c r="AL116" s="962"/>
      <c r="AM116" s="962"/>
      <c r="AN116" s="962"/>
      <c r="AO116" s="962"/>
      <c r="AP116" s="962"/>
      <c r="AQ116" s="962"/>
      <c r="AR116" s="962"/>
      <c r="AS116" s="971"/>
      <c r="AT116" s="971"/>
      <c r="AU116" s="971"/>
    </row>
    <row r="117" spans="1:85" x14ac:dyDescent="0.2">
      <c r="A117" s="1003" t="s">
        <v>143</v>
      </c>
      <c r="B117" s="1004"/>
      <c r="C117" s="1005"/>
      <c r="D117" s="893">
        <f>SUM(E117:H117)</f>
        <v>0</v>
      </c>
      <c r="E117" s="823"/>
      <c r="F117" s="894"/>
      <c r="G117" s="824"/>
      <c r="H117" s="824"/>
      <c r="I117" s="788"/>
      <c r="J117" s="902"/>
      <c r="K117" s="902"/>
      <c r="L117" s="902"/>
      <c r="M117" s="902"/>
      <c r="N117" s="902"/>
      <c r="O117" s="962"/>
      <c r="P117" s="962"/>
      <c r="Q117" s="962"/>
      <c r="R117" s="962"/>
      <c r="S117" s="962"/>
      <c r="T117" s="962"/>
      <c r="U117" s="962"/>
      <c r="V117" s="962"/>
      <c r="W117" s="962"/>
      <c r="X117" s="962"/>
      <c r="Y117" s="962"/>
      <c r="Z117" s="962"/>
      <c r="AA117" s="962"/>
      <c r="AB117" s="962"/>
      <c r="AC117" s="962"/>
      <c r="AD117" s="962"/>
      <c r="AE117" s="962"/>
      <c r="AF117" s="962"/>
      <c r="AG117" s="962"/>
      <c r="AH117" s="962"/>
      <c r="AI117" s="962"/>
      <c r="AJ117" s="962"/>
      <c r="AK117" s="962"/>
      <c r="AL117" s="962"/>
      <c r="AM117" s="962"/>
      <c r="AN117" s="962"/>
      <c r="AO117" s="962"/>
      <c r="AP117" s="962"/>
      <c r="AQ117" s="962"/>
      <c r="AR117" s="962"/>
      <c r="AS117" s="971"/>
      <c r="AT117" s="971"/>
      <c r="AU117" s="971"/>
    </row>
    <row r="118" spans="1:85" x14ac:dyDescent="0.2">
      <c r="A118" s="1003" t="s">
        <v>144</v>
      </c>
      <c r="B118" s="1004"/>
      <c r="C118" s="1005"/>
      <c r="D118" s="893">
        <f>SUM(E118:H118)</f>
        <v>0</v>
      </c>
      <c r="E118" s="823"/>
      <c r="F118" s="894"/>
      <c r="G118" s="824"/>
      <c r="H118" s="824"/>
      <c r="I118" s="788"/>
      <c r="J118" s="902"/>
      <c r="K118" s="902"/>
      <c r="L118" s="902"/>
      <c r="M118" s="902"/>
      <c r="N118" s="902"/>
      <c r="O118" s="962"/>
      <c r="P118" s="962"/>
      <c r="Q118" s="962"/>
      <c r="R118" s="962"/>
      <c r="S118" s="962"/>
      <c r="T118" s="962"/>
      <c r="U118" s="962"/>
      <c r="V118" s="962"/>
      <c r="W118" s="962"/>
      <c r="X118" s="962"/>
      <c r="Y118" s="962"/>
      <c r="Z118" s="962"/>
      <c r="AA118" s="962"/>
      <c r="AB118" s="962"/>
      <c r="AC118" s="962"/>
      <c r="AD118" s="962"/>
      <c r="AE118" s="962"/>
      <c r="AF118" s="962"/>
      <c r="AG118" s="962"/>
      <c r="AH118" s="962"/>
      <c r="AI118" s="962"/>
      <c r="AJ118" s="962"/>
      <c r="AK118" s="962"/>
      <c r="AL118" s="962"/>
      <c r="AM118" s="962"/>
      <c r="AN118" s="962"/>
      <c r="AO118" s="962"/>
      <c r="AP118" s="962"/>
      <c r="AQ118" s="962"/>
      <c r="AR118" s="962"/>
      <c r="AS118" s="971"/>
      <c r="AT118" s="971"/>
      <c r="AU118" s="971"/>
    </row>
    <row r="119" spans="1:85" x14ac:dyDescent="0.2">
      <c r="A119" s="897" t="s">
        <v>145</v>
      </c>
      <c r="B119" s="1006"/>
      <c r="C119" s="1007"/>
      <c r="D119" s="1008"/>
      <c r="E119" s="1009"/>
      <c r="F119" s="1010"/>
      <c r="G119" s="1011"/>
      <c r="H119" s="1012"/>
      <c r="I119" s="1013"/>
      <c r="J119" s="1013"/>
      <c r="K119" s="1013"/>
      <c r="L119" s="787"/>
    </row>
    <row r="120" spans="1:85" x14ac:dyDescent="0.2">
      <c r="A120" s="1192" t="s">
        <v>65</v>
      </c>
      <c r="B120" s="1194" t="s">
        <v>1</v>
      </c>
      <c r="C120" s="1199" t="s">
        <v>66</v>
      </c>
      <c r="D120" s="1199"/>
      <c r="E120" s="1199"/>
      <c r="F120" s="1199" t="s">
        <v>67</v>
      </c>
      <c r="G120" s="1200" t="s">
        <v>68</v>
      </c>
      <c r="H120" s="1201" t="s">
        <v>33</v>
      </c>
      <c r="I120" s="1202"/>
      <c r="J120" s="1202"/>
      <c r="K120" s="1199" t="s">
        <v>13</v>
      </c>
      <c r="L120" s="1190" t="s">
        <v>146</v>
      </c>
    </row>
    <row r="121" spans="1:85" ht="60.75" customHeight="1" x14ac:dyDescent="0.2">
      <c r="A121" s="1193"/>
      <c r="B121" s="1195"/>
      <c r="C121" s="920" t="s">
        <v>147</v>
      </c>
      <c r="D121" s="856" t="s">
        <v>148</v>
      </c>
      <c r="E121" s="821" t="s">
        <v>149</v>
      </c>
      <c r="F121" s="1199"/>
      <c r="G121" s="1200"/>
      <c r="H121" s="821" t="s">
        <v>35</v>
      </c>
      <c r="I121" s="764" t="s">
        <v>36</v>
      </c>
      <c r="J121" s="764" t="s">
        <v>37</v>
      </c>
      <c r="K121" s="1199"/>
      <c r="L121" s="1191"/>
    </row>
    <row r="122" spans="1:85" x14ac:dyDescent="0.2">
      <c r="A122" s="830" t="s">
        <v>104</v>
      </c>
      <c r="B122" s="775">
        <f>SUM(C122:G122)</f>
        <v>0</v>
      </c>
      <c r="C122" s="781"/>
      <c r="D122" s="765"/>
      <c r="E122" s="794"/>
      <c r="F122" s="765"/>
      <c r="G122" s="908"/>
      <c r="H122" s="794"/>
      <c r="I122" s="765"/>
      <c r="J122" s="765"/>
      <c r="K122" s="765"/>
      <c r="L122" s="794"/>
      <c r="M122" s="817"/>
      <c r="CA122" s="812" t="str">
        <f>IF(B122&lt;&gt;SUM(H122:K122),"Total personas  debe ser igual que según Tipo estrategia + otros","")</f>
        <v/>
      </c>
      <c r="CG122" s="812">
        <f>IF(B122&lt;&gt;SUM(H122:K122),1,0)</f>
        <v>0</v>
      </c>
    </row>
    <row r="123" spans="1:85" x14ac:dyDescent="0.2">
      <c r="A123" s="833" t="s">
        <v>114</v>
      </c>
      <c r="B123" s="783">
        <f>SUM(C123:G123)</f>
        <v>0</v>
      </c>
      <c r="C123" s="784"/>
      <c r="D123" s="792"/>
      <c r="E123" s="814"/>
      <c r="F123" s="792"/>
      <c r="G123" s="939"/>
      <c r="H123" s="814"/>
      <c r="I123" s="792"/>
      <c r="J123" s="792"/>
      <c r="K123" s="792"/>
      <c r="L123" s="814"/>
      <c r="M123" s="817"/>
      <c r="CA123" s="812" t="str">
        <f>IF(B123&lt;&gt;SUM(H123:K123),"Total personas  debe ser igual que según Tipo estrategia + otros","")</f>
        <v/>
      </c>
      <c r="CG123" s="812">
        <f>IF(B123&lt;&gt;SUM(H123:K123),1,0)</f>
        <v>0</v>
      </c>
    </row>
    <row r="124" spans="1:85" x14ac:dyDescent="0.2">
      <c r="A124" s="835" t="s">
        <v>116</v>
      </c>
      <c r="B124" s="776">
        <f>SUM(C124:G124)</f>
        <v>0</v>
      </c>
      <c r="C124" s="793"/>
      <c r="D124" s="767"/>
      <c r="E124" s="795"/>
      <c r="F124" s="767"/>
      <c r="G124" s="906"/>
      <c r="H124" s="795"/>
      <c r="I124" s="767"/>
      <c r="J124" s="767"/>
      <c r="K124" s="767"/>
      <c r="L124" s="795"/>
      <c r="M124" s="817"/>
      <c r="CA124" s="812" t="str">
        <f>IF(B124&lt;&gt;SUM(H124:K124),"Total personas  debe ser igual que según Tipo estrategia + otros","")</f>
        <v/>
      </c>
      <c r="CG124" s="812">
        <f>IF(B124&lt;&gt;SUM(H124:K124),1,0)</f>
        <v>0</v>
      </c>
    </row>
    <row r="125" spans="1:85" ht="15" x14ac:dyDescent="0.2">
      <c r="A125" s="891" t="s">
        <v>150</v>
      </c>
      <c r="B125" s="761"/>
      <c r="C125" s="761"/>
      <c r="D125" s="761"/>
      <c r="E125" s="761"/>
      <c r="F125" s="761"/>
      <c r="G125" s="761"/>
      <c r="H125" s="761"/>
      <c r="I125" s="761"/>
      <c r="J125" s="761"/>
      <c r="K125" s="761"/>
      <c r="L125" s="761"/>
    </row>
    <row r="126" spans="1:85" ht="15" x14ac:dyDescent="0.2">
      <c r="A126" s="1192" t="s">
        <v>69</v>
      </c>
      <c r="B126" s="1194" t="s">
        <v>70</v>
      </c>
      <c r="C126" s="1196" t="s">
        <v>151</v>
      </c>
      <c r="D126" s="1197"/>
      <c r="E126" s="1198" t="s">
        <v>152</v>
      </c>
      <c r="F126" s="1197"/>
      <c r="G126" s="1198" t="s">
        <v>153</v>
      </c>
      <c r="H126" s="1197"/>
      <c r="I126" s="1198" t="s">
        <v>154</v>
      </c>
      <c r="J126" s="1197"/>
      <c r="K126" s="761"/>
      <c r="L126" s="761"/>
      <c r="M126" s="761"/>
      <c r="N126" s="902"/>
      <c r="O126" s="962"/>
      <c r="P126" s="962"/>
      <c r="Q126" s="962"/>
      <c r="R126" s="962"/>
      <c r="S126" s="962"/>
      <c r="T126" s="962"/>
      <c r="U126" s="962"/>
      <c r="V126" s="962"/>
      <c r="W126" s="962"/>
      <c r="X126" s="962"/>
      <c r="Y126" s="962"/>
      <c r="Z126" s="962"/>
      <c r="AA126" s="962"/>
      <c r="AB126" s="962"/>
      <c r="AC126" s="962"/>
      <c r="AD126" s="962"/>
      <c r="AE126" s="962"/>
      <c r="AF126" s="962"/>
      <c r="AG126" s="962"/>
      <c r="AH126" s="962"/>
      <c r="AI126" s="962"/>
      <c r="AJ126" s="962"/>
      <c r="AK126" s="962"/>
      <c r="AL126" s="962"/>
      <c r="AM126" s="962"/>
      <c r="AN126" s="962"/>
      <c r="AO126" s="962"/>
      <c r="AP126" s="962"/>
      <c r="AQ126" s="962"/>
      <c r="AR126" s="962"/>
      <c r="AS126" s="971"/>
      <c r="AT126" s="971"/>
      <c r="AU126" s="971"/>
    </row>
    <row r="127" spans="1:85" ht="15" x14ac:dyDescent="0.2">
      <c r="A127" s="1193"/>
      <c r="B127" s="1195"/>
      <c r="C127" s="764" t="s">
        <v>155</v>
      </c>
      <c r="D127" s="1014" t="s">
        <v>156</v>
      </c>
      <c r="E127" s="821" t="s">
        <v>155</v>
      </c>
      <c r="F127" s="840" t="s">
        <v>156</v>
      </c>
      <c r="G127" s="1015" t="s">
        <v>155</v>
      </c>
      <c r="H127" s="1014" t="s">
        <v>156</v>
      </c>
      <c r="I127" s="821" t="s">
        <v>155</v>
      </c>
      <c r="J127" s="1014" t="s">
        <v>156</v>
      </c>
      <c r="K127" s="761"/>
      <c r="L127" s="761"/>
      <c r="M127" s="761"/>
      <c r="N127" s="902"/>
      <c r="O127" s="962"/>
      <c r="P127" s="962"/>
      <c r="Q127" s="962"/>
      <c r="R127" s="962"/>
      <c r="S127" s="962"/>
      <c r="T127" s="962"/>
      <c r="U127" s="962"/>
      <c r="V127" s="962"/>
      <c r="W127" s="962"/>
      <c r="X127" s="962"/>
      <c r="Y127" s="962"/>
      <c r="Z127" s="962"/>
      <c r="AA127" s="962"/>
      <c r="AB127" s="962"/>
      <c r="AC127" s="962"/>
      <c r="AD127" s="962"/>
      <c r="AE127" s="962"/>
      <c r="AF127" s="962"/>
      <c r="AG127" s="962"/>
      <c r="AH127" s="962"/>
      <c r="AI127" s="962"/>
      <c r="AJ127" s="962"/>
      <c r="AK127" s="962"/>
      <c r="AL127" s="962"/>
      <c r="AM127" s="962"/>
      <c r="AN127" s="962"/>
      <c r="AO127" s="962"/>
      <c r="AP127" s="962"/>
      <c r="AQ127" s="962"/>
      <c r="AR127" s="962"/>
      <c r="AS127" s="971"/>
      <c r="AT127" s="971"/>
      <c r="AU127" s="971"/>
    </row>
    <row r="128" spans="1:85" ht="18.75" customHeight="1" x14ac:dyDescent="0.2">
      <c r="A128" s="1194" t="s">
        <v>157</v>
      </c>
      <c r="B128" s="830" t="s">
        <v>71</v>
      </c>
      <c r="C128" s="765"/>
      <c r="D128" s="837"/>
      <c r="E128" s="1016"/>
      <c r="F128" s="1017"/>
      <c r="G128" s="794"/>
      <c r="H128" s="1017"/>
      <c r="I128" s="794"/>
      <c r="J128" s="1017"/>
      <c r="K128" s="1018"/>
      <c r="L128" s="761"/>
      <c r="M128" s="761"/>
      <c r="N128" s="902"/>
      <c r="O128" s="962"/>
      <c r="P128" s="962"/>
      <c r="Q128" s="962"/>
      <c r="R128" s="962"/>
      <c r="S128" s="962"/>
      <c r="T128" s="962"/>
      <c r="U128" s="962"/>
      <c r="V128" s="962"/>
      <c r="W128" s="962"/>
      <c r="X128" s="962"/>
      <c r="Y128" s="962"/>
      <c r="Z128" s="962"/>
      <c r="AA128" s="962"/>
      <c r="AB128" s="962"/>
      <c r="AC128" s="962"/>
      <c r="AD128" s="962"/>
      <c r="AE128" s="962"/>
      <c r="AF128" s="962"/>
      <c r="AG128" s="962"/>
      <c r="AH128" s="962"/>
      <c r="AI128" s="962"/>
      <c r="AJ128" s="962"/>
      <c r="AK128" s="962"/>
      <c r="AL128" s="962"/>
      <c r="AM128" s="962"/>
      <c r="AN128" s="962"/>
      <c r="AO128" s="962"/>
      <c r="AP128" s="962"/>
      <c r="AQ128" s="962"/>
      <c r="AR128" s="962"/>
      <c r="AS128" s="971"/>
      <c r="AT128" s="971"/>
      <c r="AU128" s="971"/>
    </row>
    <row r="129" spans="1:47" ht="21" customHeight="1" x14ac:dyDescent="0.2">
      <c r="A129" s="1223"/>
      <c r="B129" s="833" t="s">
        <v>72</v>
      </c>
      <c r="C129" s="792"/>
      <c r="D129" s="832"/>
      <c r="E129" s="1019"/>
      <c r="F129" s="1020"/>
      <c r="G129" s="814"/>
      <c r="H129" s="1020"/>
      <c r="I129" s="814"/>
      <c r="J129" s="1020"/>
      <c r="K129" s="1018"/>
      <c r="L129" s="761"/>
      <c r="M129" s="761"/>
      <c r="N129" s="902"/>
      <c r="O129" s="962"/>
      <c r="P129" s="962"/>
      <c r="Q129" s="962"/>
      <c r="R129" s="962"/>
      <c r="S129" s="962"/>
      <c r="T129" s="962"/>
      <c r="U129" s="962"/>
      <c r="V129" s="962"/>
      <c r="W129" s="962"/>
      <c r="X129" s="962"/>
      <c r="Y129" s="962"/>
      <c r="Z129" s="962"/>
      <c r="AA129" s="962"/>
      <c r="AB129" s="962"/>
      <c r="AC129" s="962"/>
      <c r="AD129" s="962"/>
      <c r="AE129" s="962"/>
      <c r="AF129" s="962"/>
      <c r="AG129" s="962"/>
      <c r="AH129" s="962"/>
      <c r="AI129" s="962"/>
      <c r="AJ129" s="962"/>
      <c r="AK129" s="962"/>
      <c r="AL129" s="962"/>
      <c r="AM129" s="962"/>
      <c r="AN129" s="962"/>
      <c r="AO129" s="962"/>
      <c r="AP129" s="962"/>
      <c r="AQ129" s="962"/>
      <c r="AR129" s="962"/>
      <c r="AS129" s="971"/>
      <c r="AT129" s="971"/>
      <c r="AU129" s="971"/>
    </row>
    <row r="130" spans="1:47" ht="18.75" customHeight="1" x14ac:dyDescent="0.2">
      <c r="A130" s="1223"/>
      <c r="B130" s="833" t="s">
        <v>73</v>
      </c>
      <c r="C130" s="792"/>
      <c r="D130" s="832"/>
      <c r="E130" s="1019"/>
      <c r="F130" s="1020"/>
      <c r="G130" s="814"/>
      <c r="H130" s="1020"/>
      <c r="I130" s="814"/>
      <c r="J130" s="1020"/>
      <c r="K130" s="1018"/>
      <c r="L130" s="761"/>
      <c r="M130" s="761"/>
      <c r="N130" s="902"/>
      <c r="O130" s="962"/>
      <c r="P130" s="962"/>
      <c r="Q130" s="962"/>
      <c r="R130" s="962"/>
      <c r="S130" s="962"/>
      <c r="T130" s="962"/>
      <c r="U130" s="962"/>
      <c r="V130" s="962"/>
      <c r="W130" s="962"/>
      <c r="X130" s="962"/>
      <c r="Y130" s="962"/>
      <c r="Z130" s="962"/>
      <c r="AA130" s="962"/>
      <c r="AB130" s="962"/>
      <c r="AC130" s="962"/>
      <c r="AD130" s="962"/>
      <c r="AE130" s="962"/>
      <c r="AF130" s="962"/>
      <c r="AG130" s="962"/>
      <c r="AH130" s="962"/>
      <c r="AI130" s="962"/>
      <c r="AJ130" s="962"/>
      <c r="AK130" s="962"/>
      <c r="AL130" s="962"/>
      <c r="AM130" s="962"/>
      <c r="AN130" s="962"/>
      <c r="AO130" s="962"/>
      <c r="AP130" s="962"/>
      <c r="AQ130" s="962"/>
      <c r="AR130" s="962"/>
      <c r="AS130" s="971"/>
      <c r="AT130" s="971"/>
      <c r="AU130" s="971"/>
    </row>
    <row r="131" spans="1:47" ht="18.75" customHeight="1" x14ac:dyDescent="0.2">
      <c r="A131" s="1195"/>
      <c r="B131" s="833" t="s">
        <v>74</v>
      </c>
      <c r="C131" s="767"/>
      <c r="D131" s="836"/>
      <c r="E131" s="1021"/>
      <c r="F131" s="1022"/>
      <c r="G131" s="795"/>
      <c r="H131" s="1022"/>
      <c r="I131" s="795"/>
      <c r="J131" s="1022"/>
      <c r="K131" s="1018"/>
      <c r="L131" s="761"/>
      <c r="M131" s="761"/>
      <c r="N131" s="902"/>
      <c r="O131" s="962"/>
      <c r="P131" s="962"/>
      <c r="Q131" s="962"/>
      <c r="R131" s="962"/>
      <c r="S131" s="962"/>
      <c r="T131" s="962"/>
      <c r="U131" s="962"/>
      <c r="V131" s="962"/>
      <c r="W131" s="962"/>
      <c r="X131" s="962"/>
      <c r="Y131" s="962"/>
      <c r="Z131" s="962"/>
      <c r="AA131" s="962"/>
      <c r="AB131" s="962"/>
      <c r="AC131" s="962"/>
      <c r="AD131" s="962"/>
      <c r="AE131" s="962"/>
      <c r="AF131" s="962"/>
      <c r="AG131" s="962"/>
      <c r="AH131" s="962"/>
      <c r="AI131" s="962"/>
      <c r="AJ131" s="962"/>
      <c r="AK131" s="962"/>
      <c r="AL131" s="962"/>
      <c r="AM131" s="962"/>
      <c r="AN131" s="962"/>
      <c r="AO131" s="962"/>
      <c r="AP131" s="962"/>
      <c r="AQ131" s="962"/>
      <c r="AR131" s="962"/>
      <c r="AS131" s="971"/>
      <c r="AT131" s="971"/>
      <c r="AU131" s="971"/>
    </row>
    <row r="132" spans="1:47" ht="15" x14ac:dyDescent="0.2">
      <c r="A132" s="1199" t="s">
        <v>75</v>
      </c>
      <c r="B132" s="830" t="s">
        <v>76</v>
      </c>
      <c r="C132" s="765"/>
      <c r="D132" s="837"/>
      <c r="E132" s="1016"/>
      <c r="F132" s="1017"/>
      <c r="G132" s="794"/>
      <c r="H132" s="1017"/>
      <c r="I132" s="794"/>
      <c r="J132" s="1017"/>
      <c r="K132" s="1018"/>
      <c r="L132" s="761"/>
      <c r="M132" s="761"/>
      <c r="N132" s="902"/>
      <c r="O132" s="962"/>
      <c r="P132" s="962"/>
      <c r="Q132" s="962"/>
      <c r="R132" s="962"/>
      <c r="S132" s="962"/>
      <c r="T132" s="962"/>
      <c r="U132" s="962"/>
      <c r="V132" s="962"/>
      <c r="W132" s="962"/>
      <c r="X132" s="962"/>
      <c r="Y132" s="962"/>
      <c r="Z132" s="962"/>
      <c r="AA132" s="962"/>
      <c r="AB132" s="962"/>
      <c r="AC132" s="962"/>
      <c r="AD132" s="962"/>
      <c r="AE132" s="962"/>
      <c r="AF132" s="962"/>
      <c r="AG132" s="962"/>
      <c r="AH132" s="962"/>
      <c r="AI132" s="962"/>
      <c r="AJ132" s="962"/>
      <c r="AK132" s="962"/>
      <c r="AL132" s="962"/>
      <c r="AM132" s="962"/>
      <c r="AN132" s="962"/>
      <c r="AO132" s="962"/>
      <c r="AP132" s="962"/>
      <c r="AQ132" s="962"/>
      <c r="AR132" s="962"/>
      <c r="AS132" s="971"/>
      <c r="AT132" s="971"/>
      <c r="AU132" s="971"/>
    </row>
    <row r="133" spans="1:47" ht="21.75" customHeight="1" x14ac:dyDescent="0.2">
      <c r="A133" s="1202"/>
      <c r="B133" s="833" t="s">
        <v>77</v>
      </c>
      <c r="C133" s="792"/>
      <c r="D133" s="832"/>
      <c r="E133" s="1019"/>
      <c r="F133" s="1020"/>
      <c r="G133" s="814"/>
      <c r="H133" s="1020"/>
      <c r="I133" s="814"/>
      <c r="J133" s="1020"/>
      <c r="K133" s="1018"/>
      <c r="L133" s="761"/>
      <c r="M133" s="761"/>
      <c r="N133" s="902"/>
      <c r="O133" s="962"/>
      <c r="P133" s="962"/>
      <c r="Q133" s="962"/>
      <c r="R133" s="962"/>
      <c r="S133" s="962"/>
      <c r="T133" s="962"/>
      <c r="U133" s="962"/>
      <c r="V133" s="962"/>
      <c r="W133" s="962"/>
      <c r="X133" s="962"/>
      <c r="Y133" s="962"/>
      <c r="Z133" s="962"/>
      <c r="AA133" s="962"/>
      <c r="AB133" s="962"/>
      <c r="AC133" s="962"/>
      <c r="AD133" s="962"/>
      <c r="AE133" s="962"/>
      <c r="AF133" s="962"/>
      <c r="AG133" s="962"/>
      <c r="AH133" s="962"/>
      <c r="AI133" s="962"/>
      <c r="AJ133" s="962"/>
      <c r="AK133" s="962"/>
      <c r="AL133" s="962"/>
      <c r="AM133" s="962"/>
      <c r="AN133" s="962"/>
      <c r="AO133" s="962"/>
      <c r="AP133" s="962"/>
      <c r="AQ133" s="962"/>
      <c r="AR133" s="962"/>
      <c r="AS133" s="971"/>
      <c r="AT133" s="971"/>
      <c r="AU133" s="971"/>
    </row>
    <row r="134" spans="1:47" ht="15" x14ac:dyDescent="0.2">
      <c r="A134" s="1202"/>
      <c r="B134" s="833" t="s">
        <v>74</v>
      </c>
      <c r="C134" s="792"/>
      <c r="D134" s="832"/>
      <c r="E134" s="1019"/>
      <c r="F134" s="1020"/>
      <c r="G134" s="814"/>
      <c r="H134" s="1020"/>
      <c r="I134" s="814"/>
      <c r="J134" s="1020"/>
      <c r="K134" s="1018"/>
      <c r="L134" s="761"/>
      <c r="M134" s="761"/>
      <c r="N134" s="902"/>
      <c r="O134" s="962"/>
      <c r="P134" s="962"/>
      <c r="Q134" s="962"/>
      <c r="R134" s="962"/>
      <c r="S134" s="962"/>
      <c r="T134" s="962"/>
      <c r="U134" s="962"/>
      <c r="V134" s="962"/>
      <c r="W134" s="962"/>
      <c r="X134" s="962"/>
      <c r="Y134" s="962"/>
      <c r="Z134" s="962"/>
      <c r="AA134" s="962"/>
      <c r="AB134" s="962"/>
      <c r="AC134" s="962"/>
      <c r="AD134" s="962"/>
      <c r="AE134" s="962"/>
      <c r="AF134" s="962"/>
      <c r="AG134" s="962"/>
      <c r="AH134" s="962"/>
      <c r="AI134" s="962"/>
      <c r="AJ134" s="962"/>
      <c r="AK134" s="962"/>
      <c r="AL134" s="962"/>
      <c r="AM134" s="962"/>
      <c r="AN134" s="962"/>
      <c r="AO134" s="962"/>
      <c r="AP134" s="962"/>
      <c r="AQ134" s="962"/>
      <c r="AR134" s="962"/>
      <c r="AS134" s="971"/>
      <c r="AT134" s="971"/>
      <c r="AU134" s="971"/>
    </row>
    <row r="135" spans="1:47" ht="15" x14ac:dyDescent="0.2">
      <c r="A135" s="1202"/>
      <c r="B135" s="924" t="s">
        <v>78</v>
      </c>
      <c r="C135" s="771"/>
      <c r="D135" s="839"/>
      <c r="E135" s="1023"/>
      <c r="F135" s="1024"/>
      <c r="G135" s="845"/>
      <c r="H135" s="1024"/>
      <c r="I135" s="845"/>
      <c r="J135" s="1024"/>
      <c r="K135" s="1018"/>
      <c r="L135" s="761"/>
      <c r="M135" s="761"/>
      <c r="N135" s="902"/>
      <c r="O135" s="962"/>
      <c r="P135" s="962"/>
      <c r="Q135" s="962"/>
      <c r="R135" s="962"/>
      <c r="S135" s="962"/>
      <c r="T135" s="962"/>
      <c r="U135" s="962"/>
      <c r="V135" s="962"/>
      <c r="W135" s="962"/>
      <c r="X135" s="962"/>
      <c r="Y135" s="962"/>
      <c r="Z135" s="962"/>
      <c r="AA135" s="962"/>
      <c r="AB135" s="962"/>
      <c r="AC135" s="962"/>
      <c r="AD135" s="962"/>
      <c r="AE135" s="962"/>
      <c r="AF135" s="962"/>
      <c r="AG135" s="962"/>
      <c r="AH135" s="962"/>
      <c r="AI135" s="962"/>
      <c r="AJ135" s="962"/>
      <c r="AK135" s="962"/>
      <c r="AL135" s="962"/>
      <c r="AM135" s="962"/>
      <c r="AN135" s="962"/>
      <c r="AO135" s="962"/>
      <c r="AP135" s="962"/>
      <c r="AQ135" s="962"/>
      <c r="AR135" s="962"/>
      <c r="AS135" s="971"/>
      <c r="AT135" s="971"/>
      <c r="AU135" s="971"/>
    </row>
    <row r="136" spans="1:47" ht="15" x14ac:dyDescent="0.2">
      <c r="A136" s="1202"/>
      <c r="B136" s="835" t="s">
        <v>48</v>
      </c>
      <c r="C136" s="767"/>
      <c r="D136" s="836"/>
      <c r="E136" s="1021"/>
      <c r="F136" s="1022"/>
      <c r="G136" s="795"/>
      <c r="H136" s="1022"/>
      <c r="I136" s="795"/>
      <c r="J136" s="1022"/>
      <c r="K136" s="1018"/>
      <c r="L136" s="761"/>
      <c r="M136" s="761"/>
      <c r="N136" s="902"/>
      <c r="O136" s="962"/>
      <c r="P136" s="962"/>
      <c r="Q136" s="962"/>
      <c r="R136" s="962"/>
      <c r="S136" s="962"/>
      <c r="T136" s="962"/>
      <c r="U136" s="962"/>
      <c r="V136" s="962"/>
      <c r="W136" s="962"/>
      <c r="X136" s="962"/>
      <c r="Y136" s="962"/>
      <c r="Z136" s="962"/>
      <c r="AA136" s="962"/>
      <c r="AB136" s="962"/>
      <c r="AC136" s="962"/>
      <c r="AD136" s="962"/>
      <c r="AE136" s="962"/>
      <c r="AF136" s="962"/>
      <c r="AG136" s="962"/>
      <c r="AH136" s="962"/>
      <c r="AI136" s="962"/>
      <c r="AJ136" s="962"/>
      <c r="AK136" s="962"/>
      <c r="AL136" s="962"/>
      <c r="AM136" s="962"/>
      <c r="AN136" s="962"/>
      <c r="AO136" s="962"/>
      <c r="AP136" s="962"/>
      <c r="AQ136" s="962"/>
      <c r="AR136" s="962"/>
      <c r="AS136" s="971"/>
      <c r="AT136" s="971"/>
      <c r="AU136" s="971"/>
    </row>
    <row r="137" spans="1:47" ht="15" x14ac:dyDescent="0.2">
      <c r="A137" s="1194" t="s">
        <v>79</v>
      </c>
      <c r="B137" s="830" t="s">
        <v>80</v>
      </c>
      <c r="C137" s="765"/>
      <c r="D137" s="837"/>
      <c r="E137" s="1016"/>
      <c r="F137" s="1017"/>
      <c r="G137" s="794"/>
      <c r="H137" s="1017"/>
      <c r="I137" s="794"/>
      <c r="J137" s="1017"/>
      <c r="K137" s="1018"/>
      <c r="L137" s="761"/>
      <c r="M137" s="761"/>
      <c r="N137" s="902"/>
      <c r="O137" s="962"/>
      <c r="P137" s="962"/>
      <c r="Q137" s="962"/>
      <c r="R137" s="962"/>
      <c r="S137" s="962"/>
      <c r="T137" s="962"/>
      <c r="U137" s="962"/>
      <c r="V137" s="962"/>
      <c r="W137" s="962"/>
      <c r="X137" s="962"/>
      <c r="Y137" s="962"/>
      <c r="Z137" s="962"/>
      <c r="AA137" s="962"/>
      <c r="AB137" s="962"/>
      <c r="AC137" s="962"/>
      <c r="AD137" s="962"/>
      <c r="AE137" s="962"/>
      <c r="AF137" s="962"/>
      <c r="AG137" s="962"/>
      <c r="AH137" s="962"/>
      <c r="AI137" s="962"/>
      <c r="AJ137" s="962"/>
      <c r="AK137" s="962"/>
      <c r="AL137" s="962"/>
      <c r="AM137" s="962"/>
      <c r="AN137" s="962"/>
      <c r="AO137" s="962"/>
      <c r="AP137" s="962"/>
      <c r="AQ137" s="962"/>
      <c r="AR137" s="962"/>
      <c r="AS137" s="971"/>
      <c r="AT137" s="971"/>
      <c r="AU137" s="971"/>
    </row>
    <row r="138" spans="1:47" ht="20.25" customHeight="1" x14ac:dyDescent="0.2">
      <c r="A138" s="1223"/>
      <c r="B138" s="833" t="s">
        <v>77</v>
      </c>
      <c r="C138" s="792"/>
      <c r="D138" s="832"/>
      <c r="E138" s="1019"/>
      <c r="F138" s="1020"/>
      <c r="G138" s="814"/>
      <c r="H138" s="1020"/>
      <c r="I138" s="814"/>
      <c r="J138" s="1020"/>
      <c r="K138" s="1018"/>
      <c r="L138" s="761"/>
      <c r="M138" s="761"/>
      <c r="N138" s="902"/>
      <c r="O138" s="962"/>
      <c r="P138" s="962"/>
      <c r="Q138" s="962"/>
      <c r="R138" s="962"/>
      <c r="S138" s="962"/>
      <c r="T138" s="962"/>
      <c r="U138" s="962"/>
      <c r="V138" s="962"/>
      <c r="W138" s="962"/>
      <c r="X138" s="962"/>
      <c r="Y138" s="962"/>
      <c r="Z138" s="962"/>
      <c r="AA138" s="962"/>
      <c r="AB138" s="962"/>
      <c r="AC138" s="962"/>
      <c r="AD138" s="962"/>
      <c r="AE138" s="962"/>
      <c r="AF138" s="962"/>
      <c r="AG138" s="962"/>
      <c r="AH138" s="962"/>
      <c r="AI138" s="962"/>
      <c r="AJ138" s="962"/>
      <c r="AK138" s="962"/>
      <c r="AL138" s="962"/>
      <c r="AM138" s="962"/>
      <c r="AN138" s="962"/>
      <c r="AO138" s="962"/>
      <c r="AP138" s="962"/>
      <c r="AQ138" s="962"/>
      <c r="AR138" s="962"/>
      <c r="AS138" s="971"/>
      <c r="AT138" s="971"/>
      <c r="AU138" s="971"/>
    </row>
    <row r="139" spans="1:47" x14ac:dyDescent="0.2">
      <c r="A139" s="1223"/>
      <c r="B139" s="833" t="s">
        <v>74</v>
      </c>
      <c r="C139" s="792"/>
      <c r="D139" s="832"/>
      <c r="E139" s="1019"/>
      <c r="F139" s="1020"/>
      <c r="G139" s="814"/>
      <c r="H139" s="1020"/>
      <c r="I139" s="814"/>
      <c r="J139" s="1020"/>
      <c r="K139" s="788"/>
      <c r="L139" s="902"/>
      <c r="M139" s="902"/>
      <c r="N139" s="902"/>
      <c r="O139" s="962"/>
      <c r="P139" s="962"/>
      <c r="Q139" s="962"/>
      <c r="R139" s="962"/>
      <c r="S139" s="962"/>
      <c r="T139" s="962"/>
      <c r="U139" s="962"/>
      <c r="V139" s="962"/>
      <c r="W139" s="962"/>
      <c r="X139" s="962"/>
      <c r="Y139" s="962"/>
      <c r="Z139" s="962"/>
      <c r="AA139" s="962"/>
      <c r="AB139" s="962"/>
      <c r="AC139" s="962"/>
      <c r="AD139" s="962"/>
      <c r="AE139" s="962"/>
      <c r="AF139" s="962"/>
      <c r="AG139" s="962"/>
      <c r="AH139" s="962"/>
      <c r="AI139" s="962"/>
      <c r="AJ139" s="962"/>
      <c r="AK139" s="962"/>
      <c r="AL139" s="962"/>
      <c r="AM139" s="962"/>
      <c r="AN139" s="962"/>
      <c r="AO139" s="962"/>
      <c r="AP139" s="962"/>
      <c r="AQ139" s="962"/>
      <c r="AR139" s="962"/>
      <c r="AS139" s="971"/>
      <c r="AT139" s="971"/>
      <c r="AU139" s="971"/>
    </row>
    <row r="140" spans="1:47" x14ac:dyDescent="0.2">
      <c r="A140" s="1223"/>
      <c r="B140" s="924" t="s">
        <v>81</v>
      </c>
      <c r="C140" s="792"/>
      <c r="D140" s="832"/>
      <c r="E140" s="1019"/>
      <c r="F140" s="1020"/>
      <c r="G140" s="814"/>
      <c r="H140" s="1020"/>
      <c r="I140" s="814"/>
      <c r="J140" s="1020"/>
      <c r="K140" s="788"/>
      <c r="L140" s="902"/>
      <c r="M140" s="902"/>
      <c r="N140" s="902"/>
      <c r="O140" s="962"/>
      <c r="P140" s="962"/>
      <c r="Q140" s="962"/>
      <c r="R140" s="962"/>
      <c r="S140" s="962"/>
      <c r="T140" s="962"/>
      <c r="U140" s="962"/>
      <c r="V140" s="962"/>
      <c r="W140" s="962"/>
      <c r="X140" s="962"/>
      <c r="Y140" s="962"/>
      <c r="Z140" s="962"/>
      <c r="AA140" s="962"/>
      <c r="AB140" s="962"/>
      <c r="AC140" s="962"/>
      <c r="AD140" s="962"/>
      <c r="AE140" s="962"/>
      <c r="AF140" s="962"/>
      <c r="AG140" s="962"/>
      <c r="AH140" s="962"/>
      <c r="AI140" s="962"/>
      <c r="AJ140" s="962"/>
      <c r="AK140" s="962"/>
      <c r="AL140" s="962"/>
      <c r="AM140" s="962"/>
      <c r="AN140" s="962"/>
      <c r="AO140" s="962"/>
      <c r="AP140" s="962"/>
      <c r="AQ140" s="962"/>
      <c r="AR140" s="962"/>
      <c r="AS140" s="971"/>
      <c r="AT140" s="971"/>
      <c r="AU140" s="971"/>
    </row>
    <row r="141" spans="1:47" x14ac:dyDescent="0.2">
      <c r="A141" s="1223"/>
      <c r="B141" s="924" t="s">
        <v>78</v>
      </c>
      <c r="C141" s="792"/>
      <c r="D141" s="832"/>
      <c r="E141" s="1019"/>
      <c r="F141" s="1020"/>
      <c r="G141" s="814"/>
      <c r="H141" s="1020"/>
      <c r="I141" s="814"/>
      <c r="J141" s="1020"/>
      <c r="K141" s="788"/>
      <c r="L141" s="902"/>
      <c r="M141" s="902"/>
      <c r="N141" s="902"/>
      <c r="O141" s="962"/>
      <c r="P141" s="962"/>
      <c r="Q141" s="962"/>
      <c r="R141" s="962"/>
      <c r="S141" s="962"/>
      <c r="T141" s="962"/>
      <c r="U141" s="962"/>
      <c r="V141" s="962"/>
      <c r="W141" s="962"/>
      <c r="X141" s="962"/>
      <c r="Y141" s="962"/>
      <c r="Z141" s="962"/>
      <c r="AA141" s="962"/>
      <c r="AB141" s="962"/>
      <c r="AC141" s="962"/>
      <c r="AD141" s="962"/>
      <c r="AE141" s="962"/>
      <c r="AF141" s="962"/>
      <c r="AG141" s="962"/>
      <c r="AH141" s="962"/>
      <c r="AI141" s="962"/>
      <c r="AJ141" s="962"/>
      <c r="AK141" s="962"/>
      <c r="AL141" s="962"/>
      <c r="AM141" s="962"/>
      <c r="AN141" s="962"/>
      <c r="AO141" s="962"/>
      <c r="AP141" s="962"/>
      <c r="AQ141" s="962"/>
      <c r="AR141" s="962"/>
      <c r="AS141" s="971"/>
      <c r="AT141" s="971"/>
      <c r="AU141" s="971"/>
    </row>
    <row r="142" spans="1:47" x14ac:dyDescent="0.2">
      <c r="A142" s="1195"/>
      <c r="B142" s="835" t="s">
        <v>48</v>
      </c>
      <c r="C142" s="900"/>
      <c r="D142" s="899"/>
      <c r="E142" s="1025"/>
      <c r="F142" s="1026"/>
      <c r="G142" s="923"/>
      <c r="H142" s="1026"/>
      <c r="I142" s="923"/>
      <c r="J142" s="1026"/>
      <c r="K142" s="788"/>
      <c r="L142" s="902"/>
      <c r="M142" s="902"/>
      <c r="N142" s="902"/>
      <c r="O142" s="962"/>
      <c r="P142" s="962"/>
      <c r="Q142" s="962"/>
      <c r="R142" s="962"/>
      <c r="S142" s="962"/>
      <c r="T142" s="962"/>
      <c r="U142" s="962"/>
      <c r="V142" s="962"/>
      <c r="W142" s="962"/>
      <c r="X142" s="962"/>
      <c r="Y142" s="962"/>
      <c r="Z142" s="962"/>
      <c r="AA142" s="962"/>
      <c r="AB142" s="962"/>
      <c r="AC142" s="962"/>
      <c r="AD142" s="962"/>
      <c r="AE142" s="962"/>
      <c r="AF142" s="962"/>
      <c r="AG142" s="962"/>
      <c r="AH142" s="962"/>
      <c r="AI142" s="962"/>
      <c r="AJ142" s="962"/>
      <c r="AK142" s="962"/>
      <c r="AL142" s="962"/>
      <c r="AM142" s="962"/>
      <c r="AN142" s="962"/>
      <c r="AO142" s="962"/>
      <c r="AP142" s="962"/>
      <c r="AQ142" s="962"/>
      <c r="AR142" s="962"/>
      <c r="AS142" s="971"/>
      <c r="AT142" s="971"/>
      <c r="AU142" s="971"/>
    </row>
    <row r="143" spans="1:47" x14ac:dyDescent="0.2">
      <c r="A143" s="1199" t="s">
        <v>82</v>
      </c>
      <c r="B143" s="830" t="s">
        <v>83</v>
      </c>
      <c r="C143" s="765"/>
      <c r="D143" s="837"/>
      <c r="E143" s="1016"/>
      <c r="F143" s="1017"/>
      <c r="G143" s="794"/>
      <c r="H143" s="1017"/>
      <c r="I143" s="794"/>
      <c r="J143" s="1017"/>
      <c r="K143" s="788"/>
      <c r="L143" s="902"/>
      <c r="M143" s="902"/>
      <c r="N143" s="902"/>
      <c r="O143" s="962"/>
      <c r="P143" s="962"/>
      <c r="Q143" s="962"/>
      <c r="R143" s="962"/>
      <c r="S143" s="962"/>
      <c r="T143" s="962"/>
      <c r="U143" s="962"/>
      <c r="V143" s="962"/>
      <c r="W143" s="962"/>
      <c r="X143" s="962"/>
      <c r="Y143" s="962"/>
      <c r="Z143" s="962"/>
      <c r="AA143" s="962"/>
      <c r="AB143" s="962"/>
      <c r="AC143" s="962"/>
      <c r="AD143" s="962"/>
      <c r="AE143" s="962"/>
      <c r="AF143" s="962"/>
      <c r="AG143" s="962"/>
      <c r="AH143" s="962"/>
      <c r="AI143" s="962"/>
      <c r="AJ143" s="962"/>
      <c r="AK143" s="962"/>
      <c r="AL143" s="962"/>
      <c r="AM143" s="962"/>
      <c r="AN143" s="962"/>
      <c r="AO143" s="962"/>
      <c r="AP143" s="962"/>
      <c r="AQ143" s="962"/>
      <c r="AR143" s="962"/>
      <c r="AS143" s="971"/>
      <c r="AT143" s="971"/>
      <c r="AU143" s="971"/>
    </row>
    <row r="144" spans="1:47" ht="21" x14ac:dyDescent="0.2">
      <c r="A144" s="1202"/>
      <c r="B144" s="835" t="s">
        <v>84</v>
      </c>
      <c r="C144" s="767"/>
      <c r="D144" s="836"/>
      <c r="E144" s="1021"/>
      <c r="F144" s="1022"/>
      <c r="G144" s="795"/>
      <c r="H144" s="1022"/>
      <c r="I144" s="795"/>
      <c r="J144" s="1022"/>
      <c r="K144" s="788"/>
      <c r="L144" s="902"/>
      <c r="M144" s="902"/>
      <c r="N144" s="902"/>
      <c r="O144" s="962"/>
      <c r="P144" s="962"/>
      <c r="Q144" s="962"/>
      <c r="R144" s="962"/>
      <c r="S144" s="962"/>
      <c r="T144" s="962"/>
      <c r="U144" s="962"/>
      <c r="V144" s="962"/>
      <c r="W144" s="962"/>
      <c r="X144" s="962"/>
      <c r="Y144" s="962"/>
      <c r="Z144" s="962"/>
      <c r="AA144" s="962"/>
      <c r="AB144" s="962"/>
      <c r="AC144" s="962"/>
      <c r="AD144" s="962"/>
      <c r="AE144" s="962"/>
      <c r="AF144" s="962"/>
      <c r="AG144" s="962"/>
      <c r="AH144" s="962"/>
      <c r="AI144" s="962"/>
      <c r="AJ144" s="962"/>
      <c r="AK144" s="962"/>
      <c r="AL144" s="962"/>
      <c r="AM144" s="962"/>
      <c r="AN144" s="962"/>
      <c r="AO144" s="962"/>
      <c r="AP144" s="962"/>
      <c r="AQ144" s="962"/>
      <c r="AR144" s="962"/>
      <c r="AS144" s="971"/>
      <c r="AT144" s="971"/>
      <c r="AU144" s="971"/>
    </row>
    <row r="145" spans="1:102" x14ac:dyDescent="0.2">
      <c r="A145" s="1027" t="s">
        <v>158</v>
      </c>
      <c r="B145" s="1028"/>
      <c r="C145" s="1029"/>
      <c r="D145" s="1029"/>
      <c r="E145" s="1029"/>
      <c r="F145" s="1029"/>
      <c r="G145" s="1029"/>
      <c r="H145" s="1029"/>
      <c r="I145" s="1029"/>
      <c r="J145" s="1029"/>
      <c r="K145" s="1029"/>
      <c r="L145" s="1029"/>
      <c r="M145" s="1029"/>
      <c r="N145" s="1029"/>
      <c r="O145" s="971"/>
      <c r="P145" s="971"/>
      <c r="Q145" s="971"/>
      <c r="R145" s="971"/>
      <c r="S145" s="971"/>
      <c r="T145" s="971"/>
      <c r="U145" s="971"/>
      <c r="V145" s="971"/>
      <c r="W145" s="971"/>
      <c r="X145" s="971"/>
      <c r="Y145" s="971"/>
      <c r="Z145" s="971"/>
      <c r="AA145" s="971"/>
      <c r="AB145" s="971"/>
      <c r="AC145" s="971"/>
      <c r="AD145" s="971"/>
      <c r="AE145" s="971"/>
      <c r="AF145" s="971"/>
      <c r="AG145" s="971"/>
      <c r="AH145" s="971"/>
      <c r="AI145" s="971"/>
      <c r="AJ145" s="971"/>
      <c r="AK145" s="971"/>
      <c r="AL145" s="971"/>
      <c r="AM145" s="971"/>
      <c r="AN145" s="971"/>
      <c r="AO145" s="971"/>
      <c r="AP145" s="971"/>
      <c r="AQ145" s="971"/>
      <c r="AR145" s="971"/>
      <c r="AS145" s="971"/>
      <c r="BY145" s="811"/>
      <c r="BZ145" s="811"/>
      <c r="CA145" s="811"/>
      <c r="CB145" s="811"/>
      <c r="CC145" s="811"/>
      <c r="CD145" s="811"/>
      <c r="CE145" s="811"/>
      <c r="CF145" s="811"/>
      <c r="CG145" s="811"/>
    </row>
    <row r="146" spans="1:102" s="601" customFormat="1" x14ac:dyDescent="0.2">
      <c r="A146" s="897" t="s">
        <v>159</v>
      </c>
      <c r="B146" s="1030"/>
      <c r="C146" s="1031"/>
      <c r="D146" s="1031"/>
      <c r="E146" s="1032"/>
      <c r="F146" s="1031"/>
      <c r="G146" s="1032"/>
      <c r="H146" s="1032"/>
      <c r="I146" s="1031"/>
      <c r="J146" s="1033"/>
      <c r="K146" s="1033"/>
      <c r="L146" s="1033"/>
      <c r="M146" s="1033"/>
      <c r="N146" s="1033"/>
      <c r="O146" s="1034"/>
      <c r="P146" s="1034"/>
      <c r="Q146" s="1034"/>
      <c r="R146" s="1035"/>
      <c r="S146" s="1036"/>
      <c r="T146" s="1034"/>
      <c r="U146" s="1034"/>
      <c r="V146" s="1035"/>
      <c r="W146" s="1035"/>
      <c r="X146" s="1036"/>
      <c r="Y146" s="1034"/>
      <c r="Z146" s="1035"/>
      <c r="AA146" s="1035"/>
      <c r="AB146" s="1036"/>
      <c r="AC146" s="1034"/>
      <c r="AD146" s="1034"/>
      <c r="AE146" s="1034"/>
      <c r="AF146" s="1034"/>
      <c r="AG146" s="1035"/>
      <c r="AH146" s="1037"/>
      <c r="AI146" s="1036"/>
      <c r="AJ146" s="1035"/>
      <c r="AK146" s="1035"/>
      <c r="AL146" s="1035"/>
      <c r="AM146" s="1035"/>
      <c r="AN146" s="1035"/>
      <c r="AO146" s="1037"/>
      <c r="AP146" s="1036"/>
      <c r="AQ146" s="1035"/>
      <c r="AR146" s="1035"/>
      <c r="AS146" s="1035"/>
      <c r="AT146" s="811"/>
      <c r="AU146" s="811"/>
      <c r="AV146" s="811"/>
      <c r="AW146" s="811"/>
      <c r="AX146" s="811"/>
      <c r="AY146" s="811"/>
      <c r="AZ146" s="811"/>
      <c r="BA146" s="811"/>
      <c r="BB146" s="811"/>
      <c r="BC146" s="811"/>
      <c r="BD146" s="811"/>
      <c r="BE146" s="811"/>
      <c r="BF146" s="811"/>
      <c r="BG146" s="811"/>
      <c r="BH146" s="811"/>
      <c r="BI146" s="811"/>
      <c r="BJ146" s="811"/>
      <c r="BK146" s="811"/>
      <c r="BL146" s="811"/>
      <c r="BM146" s="811"/>
      <c r="BN146" s="811"/>
      <c r="BO146" s="811"/>
      <c r="BP146" s="811"/>
      <c r="BQ146" s="811"/>
      <c r="BR146" s="811"/>
      <c r="BS146" s="811"/>
      <c r="BT146" s="811"/>
      <c r="BU146" s="811"/>
      <c r="BV146" s="811"/>
      <c r="BW146" s="811"/>
      <c r="BX146" s="811"/>
      <c r="BY146" s="811"/>
      <c r="BZ146" s="811"/>
      <c r="CA146" s="811"/>
      <c r="CB146" s="811"/>
      <c r="CC146" s="811"/>
      <c r="CD146" s="811"/>
      <c r="CE146" s="811"/>
      <c r="CF146" s="811"/>
      <c r="CG146" s="811"/>
      <c r="CH146" s="1038"/>
      <c r="CI146" s="1038"/>
      <c r="CJ146" s="1038"/>
      <c r="CK146" s="1038"/>
      <c r="CL146" s="1038"/>
      <c r="CM146" s="1038"/>
      <c r="CN146" s="1038"/>
      <c r="CO146" s="1038"/>
      <c r="CP146" s="1038"/>
      <c r="CQ146" s="1038"/>
      <c r="CR146" s="1038"/>
      <c r="CS146" s="1038"/>
      <c r="CT146" s="1038"/>
      <c r="CU146" s="1038"/>
      <c r="CV146" s="1038"/>
      <c r="CW146" s="1038"/>
      <c r="CX146" s="1038"/>
    </row>
    <row r="147" spans="1:102" x14ac:dyDescent="0.2">
      <c r="A147" s="1246" t="s">
        <v>29</v>
      </c>
      <c r="B147" s="1224" t="s">
        <v>1</v>
      </c>
      <c r="C147" s="1225"/>
      <c r="D147" s="1226"/>
      <c r="E147" s="1241" t="s">
        <v>14</v>
      </c>
      <c r="F147" s="1242"/>
      <c r="G147" s="1242"/>
      <c r="H147" s="1242"/>
      <c r="I147" s="1242"/>
      <c r="J147" s="1242"/>
      <c r="K147" s="1242"/>
      <c r="L147" s="1242"/>
      <c r="M147" s="1242"/>
      <c r="N147" s="1242"/>
      <c r="O147" s="1242"/>
      <c r="P147" s="1242"/>
      <c r="Q147" s="1242"/>
      <c r="R147" s="1242"/>
      <c r="S147" s="1242"/>
      <c r="T147" s="1242"/>
      <c r="U147" s="1242"/>
      <c r="V147" s="1242"/>
      <c r="W147" s="1242"/>
      <c r="X147" s="1242"/>
      <c r="Y147" s="1242"/>
      <c r="Z147" s="1242"/>
      <c r="AA147" s="1242"/>
      <c r="AB147" s="1242"/>
      <c r="AC147" s="1242"/>
      <c r="AD147" s="1242"/>
      <c r="AE147" s="1242"/>
      <c r="AF147" s="1242"/>
      <c r="AG147" s="1242"/>
      <c r="AH147" s="1242"/>
      <c r="AI147" s="1242"/>
      <c r="AJ147" s="1242"/>
      <c r="AK147" s="1242"/>
      <c r="AL147" s="1242"/>
      <c r="AM147" s="1242"/>
      <c r="AN147" s="1242"/>
      <c r="AO147" s="1242"/>
      <c r="AP147" s="1257"/>
      <c r="AQ147" s="1261" t="s">
        <v>85</v>
      </c>
      <c r="AR147" s="1261"/>
      <c r="AS147" s="1262"/>
      <c r="BY147" s="811"/>
      <c r="BZ147" s="811"/>
      <c r="CA147" s="811"/>
      <c r="CB147" s="811"/>
      <c r="CC147" s="811"/>
      <c r="CD147" s="811"/>
      <c r="CE147" s="811"/>
      <c r="CF147" s="811"/>
      <c r="CG147" s="811"/>
    </row>
    <row r="148" spans="1:102" x14ac:dyDescent="0.2">
      <c r="A148" s="1247"/>
      <c r="B148" s="1255"/>
      <c r="C148" s="1256"/>
      <c r="D148" s="1244"/>
      <c r="E148" s="1196" t="s">
        <v>19</v>
      </c>
      <c r="F148" s="1220"/>
      <c r="G148" s="1196" t="s">
        <v>20</v>
      </c>
      <c r="H148" s="1220"/>
      <c r="I148" s="1196" t="s">
        <v>21</v>
      </c>
      <c r="J148" s="1220"/>
      <c r="K148" s="1196" t="s">
        <v>22</v>
      </c>
      <c r="L148" s="1220"/>
      <c r="M148" s="1196" t="s">
        <v>23</v>
      </c>
      <c r="N148" s="1220"/>
      <c r="O148" s="1196" t="s">
        <v>24</v>
      </c>
      <c r="P148" s="1220"/>
      <c r="Q148" s="1196" t="s">
        <v>25</v>
      </c>
      <c r="R148" s="1220"/>
      <c r="S148" s="1196" t="s">
        <v>26</v>
      </c>
      <c r="T148" s="1220"/>
      <c r="U148" s="1196" t="s">
        <v>27</v>
      </c>
      <c r="V148" s="1220"/>
      <c r="W148" s="1196" t="s">
        <v>2</v>
      </c>
      <c r="X148" s="1220"/>
      <c r="Y148" s="1196" t="s">
        <v>3</v>
      </c>
      <c r="Z148" s="1220"/>
      <c r="AA148" s="1196" t="s">
        <v>28</v>
      </c>
      <c r="AB148" s="1220"/>
      <c r="AC148" s="1196" t="s">
        <v>4</v>
      </c>
      <c r="AD148" s="1220"/>
      <c r="AE148" s="1196" t="s">
        <v>5</v>
      </c>
      <c r="AF148" s="1220"/>
      <c r="AG148" s="1196" t="s">
        <v>6</v>
      </c>
      <c r="AH148" s="1220"/>
      <c r="AI148" s="1196" t="s">
        <v>7</v>
      </c>
      <c r="AJ148" s="1220"/>
      <c r="AK148" s="1196" t="s">
        <v>8</v>
      </c>
      <c r="AL148" s="1220"/>
      <c r="AM148" s="1196" t="s">
        <v>9</v>
      </c>
      <c r="AN148" s="1220"/>
      <c r="AO148" s="1230" t="s">
        <v>10</v>
      </c>
      <c r="AP148" s="1258"/>
      <c r="AQ148" s="1263" t="s">
        <v>160</v>
      </c>
      <c r="AR148" s="1230" t="s">
        <v>161</v>
      </c>
      <c r="AS148" s="1231"/>
      <c r="AT148" s="1039"/>
      <c r="AU148" s="896"/>
    </row>
    <row r="149" spans="1:102" ht="31.5" x14ac:dyDescent="0.2">
      <c r="A149" s="1248"/>
      <c r="B149" s="1040" t="s">
        <v>94</v>
      </c>
      <c r="C149" s="964" t="s">
        <v>11</v>
      </c>
      <c r="D149" s="914" t="s">
        <v>12</v>
      </c>
      <c r="E149" s="898" t="s">
        <v>11</v>
      </c>
      <c r="F149" s="841" t="s">
        <v>12</v>
      </c>
      <c r="G149" s="898" t="s">
        <v>11</v>
      </c>
      <c r="H149" s="841" t="s">
        <v>12</v>
      </c>
      <c r="I149" s="898" t="s">
        <v>11</v>
      </c>
      <c r="J149" s="841" t="s">
        <v>12</v>
      </c>
      <c r="K149" s="898" t="s">
        <v>11</v>
      </c>
      <c r="L149" s="841" t="s">
        <v>12</v>
      </c>
      <c r="M149" s="898" t="s">
        <v>11</v>
      </c>
      <c r="N149" s="841" t="s">
        <v>12</v>
      </c>
      <c r="O149" s="898" t="s">
        <v>11</v>
      </c>
      <c r="P149" s="841" t="s">
        <v>12</v>
      </c>
      <c r="Q149" s="898" t="s">
        <v>11</v>
      </c>
      <c r="R149" s="841" t="s">
        <v>12</v>
      </c>
      <c r="S149" s="898" t="s">
        <v>11</v>
      </c>
      <c r="T149" s="841" t="s">
        <v>12</v>
      </c>
      <c r="U149" s="898" t="s">
        <v>11</v>
      </c>
      <c r="V149" s="841" t="s">
        <v>12</v>
      </c>
      <c r="W149" s="898" t="s">
        <v>11</v>
      </c>
      <c r="X149" s="841" t="s">
        <v>12</v>
      </c>
      <c r="Y149" s="898" t="s">
        <v>11</v>
      </c>
      <c r="Z149" s="841" t="s">
        <v>12</v>
      </c>
      <c r="AA149" s="898" t="s">
        <v>11</v>
      </c>
      <c r="AB149" s="841" t="s">
        <v>12</v>
      </c>
      <c r="AC149" s="898" t="s">
        <v>11</v>
      </c>
      <c r="AD149" s="841" t="s">
        <v>12</v>
      </c>
      <c r="AE149" s="898" t="s">
        <v>11</v>
      </c>
      <c r="AF149" s="841" t="s">
        <v>12</v>
      </c>
      <c r="AG149" s="898" t="s">
        <v>11</v>
      </c>
      <c r="AH149" s="841" t="s">
        <v>12</v>
      </c>
      <c r="AI149" s="898" t="s">
        <v>11</v>
      </c>
      <c r="AJ149" s="841" t="s">
        <v>12</v>
      </c>
      <c r="AK149" s="898" t="s">
        <v>11</v>
      </c>
      <c r="AL149" s="841" t="s">
        <v>12</v>
      </c>
      <c r="AM149" s="898" t="s">
        <v>11</v>
      </c>
      <c r="AN149" s="841" t="s">
        <v>12</v>
      </c>
      <c r="AO149" s="898" t="s">
        <v>11</v>
      </c>
      <c r="AP149" s="938" t="s">
        <v>12</v>
      </c>
      <c r="AQ149" s="1264"/>
      <c r="AR149" s="764" t="s">
        <v>162</v>
      </c>
      <c r="AS149" s="821" t="s">
        <v>163</v>
      </c>
      <c r="AT149" s="892"/>
      <c r="AU149" s="967"/>
    </row>
    <row r="150" spans="1:102" x14ac:dyDescent="0.2">
      <c r="A150" s="1041" t="s">
        <v>43</v>
      </c>
      <c r="B150" s="988">
        <f t="shared" ref="B150:B168" si="7">SUM(C150+D150)</f>
        <v>205</v>
      </c>
      <c r="C150" s="945">
        <f t="shared" ref="C150:C168" si="8">SUM(E150+G150+I150+K150+M150+O150+Q150+S150+U150+W150+Y150+AA150+AC150+AE150+AG150+AI150+AK150+AM150+AO150)</f>
        <v>90</v>
      </c>
      <c r="D150" s="822">
        <f t="shared" ref="D150:D168" si="9">SUM(F150+H150+J150+L150+N150+P150+R150+T150+V150+X150+Z150+AB150+AD150+AF150+AH150+AJ150+AL150+AN150+AP150)</f>
        <v>115</v>
      </c>
      <c r="E150" s="823">
        <v>4</v>
      </c>
      <c r="F150" s="846">
        <v>2</v>
      </c>
      <c r="G150" s="823">
        <v>1</v>
      </c>
      <c r="H150" s="824">
        <v>2</v>
      </c>
      <c r="I150" s="823">
        <v>5</v>
      </c>
      <c r="J150" s="824">
        <v>1</v>
      </c>
      <c r="K150" s="823">
        <v>1</v>
      </c>
      <c r="L150" s="824">
        <v>3</v>
      </c>
      <c r="M150" s="823">
        <v>2</v>
      </c>
      <c r="N150" s="824">
        <v>1</v>
      </c>
      <c r="O150" s="823">
        <v>1</v>
      </c>
      <c r="P150" s="824">
        <v>4</v>
      </c>
      <c r="Q150" s="823">
        <v>1</v>
      </c>
      <c r="R150" s="824"/>
      <c r="S150" s="823"/>
      <c r="T150" s="824">
        <v>2</v>
      </c>
      <c r="U150" s="823"/>
      <c r="V150" s="824">
        <v>3</v>
      </c>
      <c r="W150" s="823">
        <v>2</v>
      </c>
      <c r="X150" s="824">
        <v>4</v>
      </c>
      <c r="Y150" s="823"/>
      <c r="Z150" s="824">
        <v>8</v>
      </c>
      <c r="AA150" s="823">
        <v>1</v>
      </c>
      <c r="AB150" s="824">
        <v>6</v>
      </c>
      <c r="AC150" s="823">
        <v>6</v>
      </c>
      <c r="AD150" s="824">
        <v>12</v>
      </c>
      <c r="AE150" s="823">
        <v>10</v>
      </c>
      <c r="AF150" s="824">
        <v>11</v>
      </c>
      <c r="AG150" s="823">
        <v>8</v>
      </c>
      <c r="AH150" s="824">
        <v>10</v>
      </c>
      <c r="AI150" s="823">
        <v>15</v>
      </c>
      <c r="AJ150" s="824">
        <v>11</v>
      </c>
      <c r="AK150" s="823">
        <v>13</v>
      </c>
      <c r="AL150" s="824">
        <v>11</v>
      </c>
      <c r="AM150" s="823">
        <v>9</v>
      </c>
      <c r="AN150" s="824">
        <v>7</v>
      </c>
      <c r="AO150" s="829">
        <v>11</v>
      </c>
      <c r="AP150" s="1042">
        <v>17</v>
      </c>
      <c r="AQ150" s="913">
        <v>119</v>
      </c>
      <c r="AR150" s="858">
        <v>12</v>
      </c>
      <c r="AS150" s="846">
        <v>74</v>
      </c>
      <c r="AT150" s="1043" t="s">
        <v>120</v>
      </c>
      <c r="AU150" s="873"/>
      <c r="CA150" s="812" t="str">
        <f t="shared" ref="CA150:CA168" si="10">IF(B150&lt;&gt;SUM(AQ150+AR150+AS150)," El número de consultas según tipo atención NO puede ser diferente al Total.","")</f>
        <v/>
      </c>
      <c r="CB150" s="812" t="str">
        <f>IF(AND(E150&lt;=SUM(E152:E168),F150&lt;=SUM(F152:F168),G150&lt;=SUM(G152:G168),H150&lt;=SUM(H152:H168),I150&lt;=SUM(I152:I168),J150&lt;=SUM(J152:J168),K150&lt;=SUM(K152:K168),L150&lt;=SUM(L152:L168),M150&lt;=SUM(M152:M168),N150&lt;=SUM(N152:N168),O150&lt;=SUM(O152:O168),P150&lt;=SUM(P152:P168),W150&lt;=SUM(W152:W168),X150&lt;=SUM(X152:X168),Y150&lt;=SUM(Y152:Y168),Z150&lt;=SUM(Z152:Z168),AA150&lt;=SUM(AA152:AA168),AB150&lt;=SUM(AB152:AB168),AC150&lt;=SUM(AC152:AC168),AD150&lt;=SUM(AD152:AD168),AE150&lt;=SUM(AE152:AE168),AF150&lt;=SUM(AF152:AF168),AG150&lt;=SUM(AG152:AG168),AH150&lt;=SUM(AH152:AH168),AI150&lt;=SUM(AI152:AI168),AJ150&lt;=SUM(AJ152:AJ168),AK150&lt;=SUM(AK152:AK168),AL150&lt;=SUM(AL152:AL168),AM150&lt;=SUM(AM152:AM168),AN150&lt;=SUM(AN152:AN168),AO150&lt;=SUM(AO152:AO168),AP150&lt;=SUM(AP152:AP168)),"","Total de ingreso debe ser igual o menor al desagregado por condición")</f>
        <v/>
      </c>
      <c r="CG150" s="812">
        <f t="shared" ref="CG150:CG168" si="11">IF(B150&lt;&gt;SUM(AQ150+AR150+AS150),1,0)</f>
        <v>0</v>
      </c>
    </row>
    <row r="151" spans="1:102" x14ac:dyDescent="0.2">
      <c r="A151" s="1044" t="s">
        <v>30</v>
      </c>
      <c r="B151" s="1045">
        <f t="shared" si="7"/>
        <v>0</v>
      </c>
      <c r="C151" s="963">
        <f t="shared" si="8"/>
        <v>0</v>
      </c>
      <c r="D151" s="915">
        <f t="shared" si="9"/>
        <v>0</v>
      </c>
      <c r="E151" s="819"/>
      <c r="F151" s="879"/>
      <c r="G151" s="819"/>
      <c r="H151" s="820"/>
      <c r="I151" s="819"/>
      <c r="J151" s="820"/>
      <c r="K151" s="819"/>
      <c r="L151" s="820"/>
      <c r="M151" s="819"/>
      <c r="N151" s="820"/>
      <c r="O151" s="819"/>
      <c r="P151" s="820"/>
      <c r="Q151" s="819"/>
      <c r="R151" s="820"/>
      <c r="S151" s="819"/>
      <c r="T151" s="820"/>
      <c r="U151" s="819"/>
      <c r="V151" s="820"/>
      <c r="W151" s="819"/>
      <c r="X151" s="820"/>
      <c r="Y151" s="819"/>
      <c r="Z151" s="820"/>
      <c r="AA151" s="819"/>
      <c r="AB151" s="820"/>
      <c r="AC151" s="819"/>
      <c r="AD151" s="820"/>
      <c r="AE151" s="819"/>
      <c r="AF151" s="820"/>
      <c r="AG151" s="819"/>
      <c r="AH151" s="820"/>
      <c r="AI151" s="819"/>
      <c r="AJ151" s="820"/>
      <c r="AK151" s="819"/>
      <c r="AL151" s="820"/>
      <c r="AM151" s="819"/>
      <c r="AN151" s="820"/>
      <c r="AO151" s="855"/>
      <c r="AP151" s="941"/>
      <c r="AQ151" s="854"/>
      <c r="AR151" s="903"/>
      <c r="AS151" s="879"/>
      <c r="AT151" s="1043"/>
      <c r="AU151" s="873"/>
      <c r="CA151" s="812" t="str">
        <f t="shared" si="10"/>
        <v/>
      </c>
      <c r="CG151" s="812">
        <f t="shared" si="11"/>
        <v>0</v>
      </c>
    </row>
    <row r="152" spans="1:102" ht="21.75" x14ac:dyDescent="0.2">
      <c r="A152" s="1046" t="s">
        <v>164</v>
      </c>
      <c r="B152" s="1047">
        <f t="shared" si="7"/>
        <v>2</v>
      </c>
      <c r="C152" s="946">
        <f t="shared" si="8"/>
        <v>2</v>
      </c>
      <c r="D152" s="825">
        <f t="shared" si="9"/>
        <v>0</v>
      </c>
      <c r="E152" s="796"/>
      <c r="F152" s="813"/>
      <c r="G152" s="796"/>
      <c r="H152" s="797"/>
      <c r="I152" s="796"/>
      <c r="J152" s="797"/>
      <c r="K152" s="796"/>
      <c r="L152" s="797"/>
      <c r="M152" s="796"/>
      <c r="N152" s="797"/>
      <c r="O152" s="796"/>
      <c r="P152" s="797"/>
      <c r="Q152" s="796"/>
      <c r="R152" s="797"/>
      <c r="S152" s="796"/>
      <c r="T152" s="797"/>
      <c r="U152" s="796"/>
      <c r="V152" s="797"/>
      <c r="W152" s="796"/>
      <c r="X152" s="797"/>
      <c r="Y152" s="796"/>
      <c r="Z152" s="797"/>
      <c r="AA152" s="796"/>
      <c r="AB152" s="797"/>
      <c r="AC152" s="796"/>
      <c r="AD152" s="797"/>
      <c r="AE152" s="796"/>
      <c r="AF152" s="797"/>
      <c r="AG152" s="796">
        <v>2</v>
      </c>
      <c r="AH152" s="797"/>
      <c r="AI152" s="796"/>
      <c r="AJ152" s="797"/>
      <c r="AK152" s="796"/>
      <c r="AL152" s="797"/>
      <c r="AM152" s="796"/>
      <c r="AN152" s="797"/>
      <c r="AO152" s="831"/>
      <c r="AP152" s="889"/>
      <c r="AQ152" s="937"/>
      <c r="AR152" s="769">
        <v>1</v>
      </c>
      <c r="AS152" s="813">
        <v>1</v>
      </c>
      <c r="AT152" s="1043"/>
      <c r="AU152" s="873"/>
      <c r="CA152" s="812" t="str">
        <f t="shared" si="10"/>
        <v/>
      </c>
      <c r="CG152" s="812">
        <f t="shared" si="11"/>
        <v>0</v>
      </c>
    </row>
    <row r="153" spans="1:102" x14ac:dyDescent="0.2">
      <c r="A153" s="1048" t="s">
        <v>165</v>
      </c>
      <c r="B153" s="951">
        <f t="shared" si="7"/>
        <v>0</v>
      </c>
      <c r="C153" s="940">
        <f t="shared" si="8"/>
        <v>0</v>
      </c>
      <c r="D153" s="834">
        <f t="shared" si="9"/>
        <v>0</v>
      </c>
      <c r="E153" s="784"/>
      <c r="F153" s="814"/>
      <c r="G153" s="784"/>
      <c r="H153" s="814"/>
      <c r="I153" s="784"/>
      <c r="J153" s="814"/>
      <c r="K153" s="784"/>
      <c r="L153" s="791"/>
      <c r="M153" s="784"/>
      <c r="N153" s="791"/>
      <c r="O153" s="784"/>
      <c r="P153" s="791"/>
      <c r="Q153" s="784"/>
      <c r="R153" s="791"/>
      <c r="S153" s="784"/>
      <c r="T153" s="791"/>
      <c r="U153" s="784"/>
      <c r="V153" s="791"/>
      <c r="W153" s="784"/>
      <c r="X153" s="791"/>
      <c r="Y153" s="784"/>
      <c r="Z153" s="791"/>
      <c r="AA153" s="784"/>
      <c r="AB153" s="814"/>
      <c r="AC153" s="784"/>
      <c r="AD153" s="814"/>
      <c r="AE153" s="784"/>
      <c r="AF153" s="791"/>
      <c r="AG153" s="784"/>
      <c r="AH153" s="791"/>
      <c r="AI153" s="784"/>
      <c r="AJ153" s="791"/>
      <c r="AK153" s="784"/>
      <c r="AL153" s="791"/>
      <c r="AM153" s="784"/>
      <c r="AN153" s="791"/>
      <c r="AO153" s="832"/>
      <c r="AP153" s="890"/>
      <c r="AQ153" s="785"/>
      <c r="AR153" s="792"/>
      <c r="AS153" s="814"/>
      <c r="AT153" s="1043"/>
      <c r="AU153" s="873"/>
      <c r="CA153" s="812" t="str">
        <f t="shared" si="10"/>
        <v/>
      </c>
      <c r="CG153" s="812">
        <f t="shared" si="11"/>
        <v>0</v>
      </c>
    </row>
    <row r="154" spans="1:102" x14ac:dyDescent="0.2">
      <c r="A154" s="1048" t="s">
        <v>166</v>
      </c>
      <c r="B154" s="951">
        <f t="shared" si="7"/>
        <v>25</v>
      </c>
      <c r="C154" s="940">
        <f t="shared" si="8"/>
        <v>15</v>
      </c>
      <c r="D154" s="834">
        <f t="shared" si="9"/>
        <v>10</v>
      </c>
      <c r="E154" s="784">
        <v>1</v>
      </c>
      <c r="F154" s="814"/>
      <c r="G154" s="784"/>
      <c r="H154" s="814"/>
      <c r="I154" s="784"/>
      <c r="J154" s="814"/>
      <c r="K154" s="784"/>
      <c r="L154" s="791"/>
      <c r="M154" s="784"/>
      <c r="N154" s="791"/>
      <c r="O154" s="784"/>
      <c r="P154" s="791"/>
      <c r="Q154" s="784"/>
      <c r="R154" s="791"/>
      <c r="S154" s="784"/>
      <c r="T154" s="791"/>
      <c r="U154" s="784"/>
      <c r="V154" s="791"/>
      <c r="W154" s="784"/>
      <c r="X154" s="791"/>
      <c r="Y154" s="784"/>
      <c r="Z154" s="791"/>
      <c r="AA154" s="784"/>
      <c r="AB154" s="814">
        <v>1</v>
      </c>
      <c r="AC154" s="784"/>
      <c r="AD154" s="814"/>
      <c r="AE154" s="784">
        <v>2</v>
      </c>
      <c r="AF154" s="791"/>
      <c r="AG154" s="784"/>
      <c r="AH154" s="791">
        <v>3</v>
      </c>
      <c r="AI154" s="784">
        <v>3</v>
      </c>
      <c r="AJ154" s="791">
        <v>1</v>
      </c>
      <c r="AK154" s="784">
        <v>5</v>
      </c>
      <c r="AL154" s="791"/>
      <c r="AM154" s="784"/>
      <c r="AN154" s="791"/>
      <c r="AO154" s="832">
        <v>4</v>
      </c>
      <c r="AP154" s="890">
        <v>5</v>
      </c>
      <c r="AQ154" s="785">
        <v>8</v>
      </c>
      <c r="AR154" s="792">
        <v>1</v>
      </c>
      <c r="AS154" s="814">
        <v>16</v>
      </c>
      <c r="AT154" s="1043"/>
      <c r="AU154" s="873"/>
      <c r="CA154" s="812" t="str">
        <f t="shared" si="10"/>
        <v/>
      </c>
      <c r="CG154" s="812">
        <f t="shared" si="11"/>
        <v>0</v>
      </c>
    </row>
    <row r="155" spans="1:102" x14ac:dyDescent="0.2">
      <c r="A155" s="1048" t="s">
        <v>167</v>
      </c>
      <c r="B155" s="951">
        <f t="shared" si="7"/>
        <v>0</v>
      </c>
      <c r="C155" s="940">
        <f t="shared" si="8"/>
        <v>0</v>
      </c>
      <c r="D155" s="834">
        <f t="shared" si="9"/>
        <v>0</v>
      </c>
      <c r="E155" s="784"/>
      <c r="F155" s="814"/>
      <c r="G155" s="784"/>
      <c r="H155" s="814"/>
      <c r="I155" s="784"/>
      <c r="J155" s="814"/>
      <c r="K155" s="784"/>
      <c r="L155" s="791"/>
      <c r="M155" s="784"/>
      <c r="N155" s="791"/>
      <c r="O155" s="784"/>
      <c r="P155" s="791"/>
      <c r="Q155" s="784"/>
      <c r="R155" s="791"/>
      <c r="S155" s="784"/>
      <c r="T155" s="791"/>
      <c r="U155" s="784"/>
      <c r="V155" s="791"/>
      <c r="W155" s="784"/>
      <c r="X155" s="791"/>
      <c r="Y155" s="784"/>
      <c r="Z155" s="791"/>
      <c r="AA155" s="784"/>
      <c r="AB155" s="814"/>
      <c r="AC155" s="784"/>
      <c r="AD155" s="814"/>
      <c r="AE155" s="784"/>
      <c r="AF155" s="791"/>
      <c r="AG155" s="784"/>
      <c r="AH155" s="791"/>
      <c r="AI155" s="784"/>
      <c r="AJ155" s="791"/>
      <c r="AK155" s="784"/>
      <c r="AL155" s="791"/>
      <c r="AM155" s="784"/>
      <c r="AN155" s="791"/>
      <c r="AO155" s="832"/>
      <c r="AP155" s="890"/>
      <c r="AQ155" s="785"/>
      <c r="AR155" s="792"/>
      <c r="AS155" s="814"/>
      <c r="AT155" s="1043"/>
      <c r="AU155" s="873"/>
      <c r="CA155" s="812" t="str">
        <f t="shared" si="10"/>
        <v/>
      </c>
      <c r="CG155" s="812">
        <f t="shared" si="11"/>
        <v>0</v>
      </c>
    </row>
    <row r="156" spans="1:102" x14ac:dyDescent="0.2">
      <c r="A156" s="1048" t="s">
        <v>168</v>
      </c>
      <c r="B156" s="951">
        <f t="shared" si="7"/>
        <v>0</v>
      </c>
      <c r="C156" s="940">
        <f t="shared" si="8"/>
        <v>0</v>
      </c>
      <c r="D156" s="834">
        <f t="shared" si="9"/>
        <v>0</v>
      </c>
      <c r="E156" s="784"/>
      <c r="F156" s="814"/>
      <c r="G156" s="784"/>
      <c r="H156" s="814"/>
      <c r="I156" s="784"/>
      <c r="J156" s="814"/>
      <c r="K156" s="784"/>
      <c r="L156" s="791"/>
      <c r="M156" s="784"/>
      <c r="N156" s="791"/>
      <c r="O156" s="784"/>
      <c r="P156" s="791"/>
      <c r="Q156" s="784"/>
      <c r="R156" s="791"/>
      <c r="S156" s="784"/>
      <c r="T156" s="791"/>
      <c r="U156" s="784"/>
      <c r="V156" s="791"/>
      <c r="W156" s="784"/>
      <c r="X156" s="791"/>
      <c r="Y156" s="784"/>
      <c r="Z156" s="791"/>
      <c r="AA156" s="784"/>
      <c r="AB156" s="814"/>
      <c r="AC156" s="784"/>
      <c r="AD156" s="814"/>
      <c r="AE156" s="784"/>
      <c r="AF156" s="791"/>
      <c r="AG156" s="784"/>
      <c r="AH156" s="791"/>
      <c r="AI156" s="784"/>
      <c r="AJ156" s="791"/>
      <c r="AK156" s="784"/>
      <c r="AL156" s="791"/>
      <c r="AM156" s="784"/>
      <c r="AN156" s="791"/>
      <c r="AO156" s="832"/>
      <c r="AP156" s="890"/>
      <c r="AQ156" s="785"/>
      <c r="AR156" s="792"/>
      <c r="AS156" s="814"/>
      <c r="AT156" s="1043"/>
      <c r="AU156" s="873"/>
      <c r="CA156" s="812" t="str">
        <f t="shared" si="10"/>
        <v/>
      </c>
      <c r="CG156" s="812">
        <f t="shared" si="11"/>
        <v>0</v>
      </c>
    </row>
    <row r="157" spans="1:102" x14ac:dyDescent="0.2">
      <c r="A157" s="1048" t="s">
        <v>169</v>
      </c>
      <c r="B157" s="951">
        <f t="shared" si="7"/>
        <v>0</v>
      </c>
      <c r="C157" s="940">
        <f t="shared" si="8"/>
        <v>0</v>
      </c>
      <c r="D157" s="834">
        <f t="shared" si="9"/>
        <v>0</v>
      </c>
      <c r="E157" s="784"/>
      <c r="F157" s="814"/>
      <c r="G157" s="784"/>
      <c r="H157" s="814"/>
      <c r="I157" s="784"/>
      <c r="J157" s="814"/>
      <c r="K157" s="784"/>
      <c r="L157" s="791"/>
      <c r="M157" s="784"/>
      <c r="N157" s="791"/>
      <c r="O157" s="784"/>
      <c r="P157" s="791"/>
      <c r="Q157" s="784"/>
      <c r="R157" s="791"/>
      <c r="S157" s="784"/>
      <c r="T157" s="791"/>
      <c r="U157" s="784"/>
      <c r="V157" s="791"/>
      <c r="W157" s="784"/>
      <c r="X157" s="791"/>
      <c r="Y157" s="784"/>
      <c r="Z157" s="791"/>
      <c r="AA157" s="784"/>
      <c r="AB157" s="814"/>
      <c r="AC157" s="784"/>
      <c r="AD157" s="814"/>
      <c r="AE157" s="784"/>
      <c r="AF157" s="791"/>
      <c r="AG157" s="784"/>
      <c r="AH157" s="791"/>
      <c r="AI157" s="784"/>
      <c r="AJ157" s="791"/>
      <c r="AK157" s="784"/>
      <c r="AL157" s="791"/>
      <c r="AM157" s="784"/>
      <c r="AN157" s="791"/>
      <c r="AO157" s="832"/>
      <c r="AP157" s="890"/>
      <c r="AQ157" s="785"/>
      <c r="AR157" s="792"/>
      <c r="AS157" s="814"/>
      <c r="AT157" s="1043"/>
      <c r="AU157" s="873"/>
      <c r="CA157" s="812" t="str">
        <f t="shared" si="10"/>
        <v/>
      </c>
      <c r="CG157" s="812">
        <f t="shared" si="11"/>
        <v>0</v>
      </c>
    </row>
    <row r="158" spans="1:102" x14ac:dyDescent="0.2">
      <c r="A158" s="1048" t="s">
        <v>170</v>
      </c>
      <c r="B158" s="951">
        <f t="shared" si="7"/>
        <v>0</v>
      </c>
      <c r="C158" s="940">
        <f t="shared" si="8"/>
        <v>0</v>
      </c>
      <c r="D158" s="834">
        <f t="shared" si="9"/>
        <v>0</v>
      </c>
      <c r="E158" s="784"/>
      <c r="F158" s="814"/>
      <c r="G158" s="784"/>
      <c r="H158" s="814"/>
      <c r="I158" s="784"/>
      <c r="J158" s="814"/>
      <c r="K158" s="784"/>
      <c r="L158" s="791"/>
      <c r="M158" s="784"/>
      <c r="N158" s="791"/>
      <c r="O158" s="784"/>
      <c r="P158" s="791"/>
      <c r="Q158" s="784"/>
      <c r="R158" s="791"/>
      <c r="S158" s="784"/>
      <c r="T158" s="791"/>
      <c r="U158" s="784"/>
      <c r="V158" s="791"/>
      <c r="W158" s="784"/>
      <c r="X158" s="791"/>
      <c r="Y158" s="784"/>
      <c r="Z158" s="791"/>
      <c r="AA158" s="784"/>
      <c r="AB158" s="814"/>
      <c r="AC158" s="784"/>
      <c r="AD158" s="814"/>
      <c r="AE158" s="784"/>
      <c r="AF158" s="791"/>
      <c r="AG158" s="784"/>
      <c r="AH158" s="791"/>
      <c r="AI158" s="784"/>
      <c r="AJ158" s="791"/>
      <c r="AK158" s="784"/>
      <c r="AL158" s="791"/>
      <c r="AM158" s="784"/>
      <c r="AN158" s="791"/>
      <c r="AO158" s="832"/>
      <c r="AP158" s="890"/>
      <c r="AQ158" s="785"/>
      <c r="AR158" s="792"/>
      <c r="AS158" s="814"/>
      <c r="AT158" s="1043"/>
      <c r="AU158" s="873"/>
      <c r="CA158" s="812" t="str">
        <f t="shared" si="10"/>
        <v/>
      </c>
      <c r="CG158" s="812">
        <f t="shared" si="11"/>
        <v>0</v>
      </c>
    </row>
    <row r="159" spans="1:102" x14ac:dyDescent="0.2">
      <c r="A159" s="1048" t="s">
        <v>171</v>
      </c>
      <c r="B159" s="951">
        <f t="shared" si="7"/>
        <v>0</v>
      </c>
      <c r="C159" s="940">
        <f t="shared" si="8"/>
        <v>0</v>
      </c>
      <c r="D159" s="834">
        <f t="shared" si="9"/>
        <v>0</v>
      </c>
      <c r="E159" s="784"/>
      <c r="F159" s="814"/>
      <c r="G159" s="784"/>
      <c r="H159" s="814"/>
      <c r="I159" s="784"/>
      <c r="J159" s="814"/>
      <c r="K159" s="784"/>
      <c r="L159" s="791"/>
      <c r="M159" s="784"/>
      <c r="N159" s="791"/>
      <c r="O159" s="784"/>
      <c r="P159" s="791"/>
      <c r="Q159" s="784"/>
      <c r="R159" s="791"/>
      <c r="S159" s="784"/>
      <c r="T159" s="791"/>
      <c r="U159" s="784"/>
      <c r="V159" s="791"/>
      <c r="W159" s="784"/>
      <c r="X159" s="791"/>
      <c r="Y159" s="784"/>
      <c r="Z159" s="791"/>
      <c r="AA159" s="784"/>
      <c r="AB159" s="814"/>
      <c r="AC159" s="784"/>
      <c r="AD159" s="814"/>
      <c r="AE159" s="784"/>
      <c r="AF159" s="791"/>
      <c r="AG159" s="784"/>
      <c r="AH159" s="791"/>
      <c r="AI159" s="784"/>
      <c r="AJ159" s="791"/>
      <c r="AK159" s="784"/>
      <c r="AL159" s="791"/>
      <c r="AM159" s="784"/>
      <c r="AN159" s="791"/>
      <c r="AO159" s="832"/>
      <c r="AP159" s="890"/>
      <c r="AQ159" s="785"/>
      <c r="AR159" s="792"/>
      <c r="AS159" s="814"/>
      <c r="AT159" s="1043"/>
      <c r="AU159" s="873"/>
      <c r="CA159" s="812" t="str">
        <f t="shared" si="10"/>
        <v/>
      </c>
      <c r="CG159" s="812">
        <f t="shared" si="11"/>
        <v>0</v>
      </c>
    </row>
    <row r="160" spans="1:102" x14ac:dyDescent="0.2">
      <c r="A160" s="1048" t="s">
        <v>172</v>
      </c>
      <c r="B160" s="951">
        <f t="shared" si="7"/>
        <v>87</v>
      </c>
      <c r="C160" s="940">
        <f t="shared" si="8"/>
        <v>28</v>
      </c>
      <c r="D160" s="834">
        <f t="shared" si="9"/>
        <v>59</v>
      </c>
      <c r="E160" s="784"/>
      <c r="F160" s="814">
        <v>1</v>
      </c>
      <c r="G160" s="784"/>
      <c r="H160" s="814"/>
      <c r="I160" s="784">
        <v>1</v>
      </c>
      <c r="J160" s="814"/>
      <c r="K160" s="784">
        <v>1</v>
      </c>
      <c r="L160" s="791">
        <v>1</v>
      </c>
      <c r="M160" s="784">
        <v>2</v>
      </c>
      <c r="N160" s="791">
        <v>1</v>
      </c>
      <c r="O160" s="784">
        <v>1</v>
      </c>
      <c r="P160" s="791">
        <v>2</v>
      </c>
      <c r="Q160" s="784">
        <v>1</v>
      </c>
      <c r="R160" s="791"/>
      <c r="S160" s="784"/>
      <c r="T160" s="791">
        <v>1</v>
      </c>
      <c r="U160" s="784"/>
      <c r="V160" s="791">
        <v>3</v>
      </c>
      <c r="W160" s="784">
        <v>1</v>
      </c>
      <c r="X160" s="791">
        <v>4</v>
      </c>
      <c r="Y160" s="784"/>
      <c r="Z160" s="791">
        <v>6</v>
      </c>
      <c r="AA160" s="784">
        <v>1</v>
      </c>
      <c r="AB160" s="814">
        <v>4</v>
      </c>
      <c r="AC160" s="784">
        <v>4</v>
      </c>
      <c r="AD160" s="814">
        <v>11</v>
      </c>
      <c r="AE160" s="784">
        <v>5</v>
      </c>
      <c r="AF160" s="791">
        <v>7</v>
      </c>
      <c r="AG160" s="784">
        <v>3</v>
      </c>
      <c r="AH160" s="791">
        <v>3</v>
      </c>
      <c r="AI160" s="784">
        <v>3</v>
      </c>
      <c r="AJ160" s="791">
        <v>4</v>
      </c>
      <c r="AK160" s="784">
        <v>2</v>
      </c>
      <c r="AL160" s="791">
        <v>6</v>
      </c>
      <c r="AM160" s="784">
        <v>2</v>
      </c>
      <c r="AN160" s="791">
        <v>2</v>
      </c>
      <c r="AO160" s="832">
        <v>1</v>
      </c>
      <c r="AP160" s="890">
        <v>3</v>
      </c>
      <c r="AQ160" s="785">
        <v>83</v>
      </c>
      <c r="AR160" s="792"/>
      <c r="AS160" s="814">
        <v>4</v>
      </c>
      <c r="AT160" s="1043"/>
      <c r="AU160" s="873"/>
      <c r="CA160" s="812" t="str">
        <f t="shared" si="10"/>
        <v/>
      </c>
      <c r="CG160" s="812">
        <f t="shared" si="11"/>
        <v>0</v>
      </c>
    </row>
    <row r="161" spans="1:85" x14ac:dyDescent="0.2">
      <c r="A161" s="1048" t="s">
        <v>173</v>
      </c>
      <c r="B161" s="951">
        <f t="shared" si="7"/>
        <v>0</v>
      </c>
      <c r="C161" s="940">
        <f t="shared" si="8"/>
        <v>0</v>
      </c>
      <c r="D161" s="834">
        <f t="shared" si="9"/>
        <v>0</v>
      </c>
      <c r="E161" s="784"/>
      <c r="F161" s="814"/>
      <c r="G161" s="784"/>
      <c r="H161" s="814"/>
      <c r="I161" s="784"/>
      <c r="J161" s="814"/>
      <c r="K161" s="784"/>
      <c r="L161" s="791"/>
      <c r="M161" s="784"/>
      <c r="N161" s="791"/>
      <c r="O161" s="784"/>
      <c r="P161" s="791"/>
      <c r="Q161" s="784"/>
      <c r="R161" s="791"/>
      <c r="S161" s="784"/>
      <c r="T161" s="791"/>
      <c r="U161" s="784"/>
      <c r="V161" s="791"/>
      <c r="W161" s="784"/>
      <c r="X161" s="791"/>
      <c r="Y161" s="784"/>
      <c r="Z161" s="791"/>
      <c r="AA161" s="784"/>
      <c r="AB161" s="814"/>
      <c r="AC161" s="784"/>
      <c r="AD161" s="814"/>
      <c r="AE161" s="784"/>
      <c r="AF161" s="791"/>
      <c r="AG161" s="784"/>
      <c r="AH161" s="791"/>
      <c r="AI161" s="784"/>
      <c r="AJ161" s="791"/>
      <c r="AK161" s="784"/>
      <c r="AL161" s="791"/>
      <c r="AM161" s="784"/>
      <c r="AN161" s="791"/>
      <c r="AO161" s="832"/>
      <c r="AP161" s="890"/>
      <c r="AQ161" s="785"/>
      <c r="AR161" s="792"/>
      <c r="AS161" s="814"/>
      <c r="AT161" s="1043"/>
      <c r="AU161" s="873"/>
      <c r="CA161" s="812" t="str">
        <f t="shared" si="10"/>
        <v/>
      </c>
      <c r="CG161" s="812">
        <f t="shared" si="11"/>
        <v>0</v>
      </c>
    </row>
    <row r="162" spans="1:85" x14ac:dyDescent="0.2">
      <c r="A162" s="1048" t="s">
        <v>174</v>
      </c>
      <c r="B162" s="951">
        <f t="shared" si="7"/>
        <v>0</v>
      </c>
      <c r="C162" s="940">
        <f t="shared" si="8"/>
        <v>0</v>
      </c>
      <c r="D162" s="834">
        <f t="shared" si="9"/>
        <v>0</v>
      </c>
      <c r="E162" s="784"/>
      <c r="F162" s="814"/>
      <c r="G162" s="784"/>
      <c r="H162" s="814"/>
      <c r="I162" s="784"/>
      <c r="J162" s="814"/>
      <c r="K162" s="784"/>
      <c r="L162" s="791"/>
      <c r="M162" s="784"/>
      <c r="N162" s="791"/>
      <c r="O162" s="784"/>
      <c r="P162" s="791"/>
      <c r="Q162" s="784"/>
      <c r="R162" s="791"/>
      <c r="S162" s="784"/>
      <c r="T162" s="791"/>
      <c r="U162" s="784"/>
      <c r="V162" s="791"/>
      <c r="W162" s="784"/>
      <c r="X162" s="791"/>
      <c r="Y162" s="784"/>
      <c r="Z162" s="791"/>
      <c r="AA162" s="784"/>
      <c r="AB162" s="814"/>
      <c r="AC162" s="784"/>
      <c r="AD162" s="814"/>
      <c r="AE162" s="784"/>
      <c r="AF162" s="791"/>
      <c r="AG162" s="784"/>
      <c r="AH162" s="791"/>
      <c r="AI162" s="784"/>
      <c r="AJ162" s="791"/>
      <c r="AK162" s="784"/>
      <c r="AL162" s="791"/>
      <c r="AM162" s="784"/>
      <c r="AN162" s="791"/>
      <c r="AO162" s="832"/>
      <c r="AP162" s="890"/>
      <c r="AQ162" s="785"/>
      <c r="AR162" s="792"/>
      <c r="AS162" s="814"/>
      <c r="AT162" s="1043"/>
      <c r="AU162" s="873"/>
      <c r="CA162" s="812" t="str">
        <f t="shared" si="10"/>
        <v/>
      </c>
      <c r="CG162" s="812">
        <f t="shared" si="11"/>
        <v>0</v>
      </c>
    </row>
    <row r="163" spans="1:85" x14ac:dyDescent="0.2">
      <c r="A163" s="1048" t="s">
        <v>175</v>
      </c>
      <c r="B163" s="951">
        <f t="shared" si="7"/>
        <v>0</v>
      </c>
      <c r="C163" s="940">
        <f t="shared" si="8"/>
        <v>0</v>
      </c>
      <c r="D163" s="834">
        <f t="shared" si="9"/>
        <v>0</v>
      </c>
      <c r="E163" s="784"/>
      <c r="F163" s="814"/>
      <c r="G163" s="784"/>
      <c r="H163" s="814"/>
      <c r="I163" s="784"/>
      <c r="J163" s="814"/>
      <c r="K163" s="784"/>
      <c r="L163" s="791"/>
      <c r="M163" s="784"/>
      <c r="N163" s="791"/>
      <c r="O163" s="784"/>
      <c r="P163" s="791"/>
      <c r="Q163" s="784"/>
      <c r="R163" s="791"/>
      <c r="S163" s="784"/>
      <c r="T163" s="791"/>
      <c r="U163" s="784"/>
      <c r="V163" s="791"/>
      <c r="W163" s="784"/>
      <c r="X163" s="791"/>
      <c r="Y163" s="784"/>
      <c r="Z163" s="791"/>
      <c r="AA163" s="784"/>
      <c r="AB163" s="814"/>
      <c r="AC163" s="784"/>
      <c r="AD163" s="814"/>
      <c r="AE163" s="784"/>
      <c r="AF163" s="791"/>
      <c r="AG163" s="784"/>
      <c r="AH163" s="791"/>
      <c r="AI163" s="784"/>
      <c r="AJ163" s="791"/>
      <c r="AK163" s="784"/>
      <c r="AL163" s="791"/>
      <c r="AM163" s="784"/>
      <c r="AN163" s="791"/>
      <c r="AO163" s="832"/>
      <c r="AP163" s="890"/>
      <c r="AQ163" s="785"/>
      <c r="AR163" s="792"/>
      <c r="AS163" s="814"/>
      <c r="AT163" s="1043"/>
      <c r="AU163" s="873"/>
      <c r="CA163" s="812" t="str">
        <f t="shared" si="10"/>
        <v/>
      </c>
      <c r="CG163" s="812">
        <f t="shared" si="11"/>
        <v>0</v>
      </c>
    </row>
    <row r="164" spans="1:85" x14ac:dyDescent="0.2">
      <c r="A164" s="1048" t="s">
        <v>176</v>
      </c>
      <c r="B164" s="951">
        <f t="shared" si="7"/>
        <v>38</v>
      </c>
      <c r="C164" s="940">
        <f t="shared" si="8"/>
        <v>18</v>
      </c>
      <c r="D164" s="834">
        <f t="shared" si="9"/>
        <v>20</v>
      </c>
      <c r="E164" s="784">
        <v>1</v>
      </c>
      <c r="F164" s="814">
        <v>1</v>
      </c>
      <c r="G164" s="784">
        <v>1</v>
      </c>
      <c r="H164" s="814">
        <v>2</v>
      </c>
      <c r="I164" s="784">
        <v>2</v>
      </c>
      <c r="J164" s="814">
        <v>1</v>
      </c>
      <c r="K164" s="784"/>
      <c r="L164" s="791">
        <v>2</v>
      </c>
      <c r="M164" s="784"/>
      <c r="N164" s="791"/>
      <c r="O164" s="784"/>
      <c r="P164" s="791"/>
      <c r="Q164" s="784"/>
      <c r="R164" s="791"/>
      <c r="S164" s="784"/>
      <c r="T164" s="791">
        <v>1</v>
      </c>
      <c r="U164" s="784"/>
      <c r="V164" s="791"/>
      <c r="W164" s="784"/>
      <c r="X164" s="791"/>
      <c r="Y164" s="784"/>
      <c r="Z164" s="791"/>
      <c r="AA164" s="784"/>
      <c r="AB164" s="814"/>
      <c r="AC164" s="784"/>
      <c r="AD164" s="814"/>
      <c r="AE164" s="784">
        <v>1</v>
      </c>
      <c r="AF164" s="791"/>
      <c r="AG164" s="784">
        <v>3</v>
      </c>
      <c r="AH164" s="791">
        <v>1</v>
      </c>
      <c r="AI164" s="784">
        <v>5</v>
      </c>
      <c r="AJ164" s="791">
        <v>1</v>
      </c>
      <c r="AK164" s="784">
        <v>1</v>
      </c>
      <c r="AL164" s="791">
        <v>1</v>
      </c>
      <c r="AM164" s="784">
        <v>2</v>
      </c>
      <c r="AN164" s="791">
        <v>3</v>
      </c>
      <c r="AO164" s="832">
        <v>2</v>
      </c>
      <c r="AP164" s="890">
        <v>7</v>
      </c>
      <c r="AQ164" s="785">
        <v>6</v>
      </c>
      <c r="AR164" s="792">
        <v>8</v>
      </c>
      <c r="AS164" s="814">
        <v>24</v>
      </c>
      <c r="AT164" s="1043"/>
      <c r="AU164" s="873"/>
      <c r="CA164" s="812" t="str">
        <f t="shared" si="10"/>
        <v/>
      </c>
      <c r="CG164" s="812">
        <f t="shared" si="11"/>
        <v>0</v>
      </c>
    </row>
    <row r="165" spans="1:85" x14ac:dyDescent="0.2">
      <c r="A165" s="1048" t="s">
        <v>177</v>
      </c>
      <c r="B165" s="951">
        <f t="shared" si="7"/>
        <v>0</v>
      </c>
      <c r="C165" s="940">
        <f t="shared" si="8"/>
        <v>0</v>
      </c>
      <c r="D165" s="834">
        <f t="shared" si="9"/>
        <v>0</v>
      </c>
      <c r="E165" s="784"/>
      <c r="F165" s="814"/>
      <c r="G165" s="784"/>
      <c r="H165" s="814"/>
      <c r="I165" s="784"/>
      <c r="J165" s="814"/>
      <c r="K165" s="784"/>
      <c r="L165" s="791"/>
      <c r="M165" s="784"/>
      <c r="N165" s="791"/>
      <c r="O165" s="784"/>
      <c r="P165" s="791"/>
      <c r="Q165" s="784"/>
      <c r="R165" s="791"/>
      <c r="S165" s="784"/>
      <c r="T165" s="791"/>
      <c r="U165" s="784"/>
      <c r="V165" s="791"/>
      <c r="W165" s="784"/>
      <c r="X165" s="791"/>
      <c r="Y165" s="784"/>
      <c r="Z165" s="791"/>
      <c r="AA165" s="784"/>
      <c r="AB165" s="814"/>
      <c r="AC165" s="784"/>
      <c r="AD165" s="814"/>
      <c r="AE165" s="784"/>
      <c r="AF165" s="791"/>
      <c r="AG165" s="784"/>
      <c r="AH165" s="791"/>
      <c r="AI165" s="784"/>
      <c r="AJ165" s="791"/>
      <c r="AK165" s="784"/>
      <c r="AL165" s="791"/>
      <c r="AM165" s="784"/>
      <c r="AN165" s="791"/>
      <c r="AO165" s="832"/>
      <c r="AP165" s="890"/>
      <c r="AQ165" s="785"/>
      <c r="AR165" s="792"/>
      <c r="AS165" s="814"/>
      <c r="AT165" s="1043"/>
      <c r="AU165" s="873"/>
      <c r="CA165" s="812" t="str">
        <f t="shared" si="10"/>
        <v/>
      </c>
      <c r="CG165" s="812">
        <f t="shared" si="11"/>
        <v>0</v>
      </c>
    </row>
    <row r="166" spans="1:85" x14ac:dyDescent="0.2">
      <c r="A166" s="1048" t="s">
        <v>178</v>
      </c>
      <c r="B166" s="951">
        <f t="shared" si="7"/>
        <v>0</v>
      </c>
      <c r="C166" s="940">
        <f t="shared" si="8"/>
        <v>0</v>
      </c>
      <c r="D166" s="834">
        <f t="shared" si="9"/>
        <v>0</v>
      </c>
      <c r="E166" s="784"/>
      <c r="F166" s="814"/>
      <c r="G166" s="784"/>
      <c r="H166" s="814"/>
      <c r="I166" s="784"/>
      <c r="J166" s="814"/>
      <c r="K166" s="784"/>
      <c r="L166" s="791"/>
      <c r="M166" s="784"/>
      <c r="N166" s="791"/>
      <c r="O166" s="784"/>
      <c r="P166" s="791"/>
      <c r="Q166" s="784"/>
      <c r="R166" s="791"/>
      <c r="S166" s="784"/>
      <c r="T166" s="791"/>
      <c r="U166" s="784"/>
      <c r="V166" s="791"/>
      <c r="W166" s="784"/>
      <c r="X166" s="791"/>
      <c r="Y166" s="784"/>
      <c r="Z166" s="791"/>
      <c r="AA166" s="784"/>
      <c r="AB166" s="814"/>
      <c r="AC166" s="784"/>
      <c r="AD166" s="814"/>
      <c r="AE166" s="784"/>
      <c r="AF166" s="791"/>
      <c r="AG166" s="784"/>
      <c r="AH166" s="791"/>
      <c r="AI166" s="784"/>
      <c r="AJ166" s="791"/>
      <c r="AK166" s="784"/>
      <c r="AL166" s="791"/>
      <c r="AM166" s="784"/>
      <c r="AN166" s="791"/>
      <c r="AO166" s="832"/>
      <c r="AP166" s="890"/>
      <c r="AQ166" s="785"/>
      <c r="AR166" s="792"/>
      <c r="AS166" s="814"/>
      <c r="AT166" s="817"/>
      <c r="CA166" s="812" t="str">
        <f t="shared" si="10"/>
        <v/>
      </c>
      <c r="CG166" s="812">
        <f t="shared" si="11"/>
        <v>0</v>
      </c>
    </row>
    <row r="167" spans="1:85" x14ac:dyDescent="0.2">
      <c r="A167" s="1048" t="s">
        <v>179</v>
      </c>
      <c r="B167" s="951">
        <f t="shared" si="7"/>
        <v>5</v>
      </c>
      <c r="C167" s="940">
        <f t="shared" si="8"/>
        <v>2</v>
      </c>
      <c r="D167" s="834">
        <f t="shared" si="9"/>
        <v>3</v>
      </c>
      <c r="E167" s="784"/>
      <c r="F167" s="814"/>
      <c r="G167" s="784"/>
      <c r="H167" s="814"/>
      <c r="I167" s="784">
        <v>1</v>
      </c>
      <c r="J167" s="814"/>
      <c r="K167" s="784"/>
      <c r="L167" s="791"/>
      <c r="M167" s="784"/>
      <c r="N167" s="791"/>
      <c r="O167" s="784"/>
      <c r="P167" s="791"/>
      <c r="Q167" s="784"/>
      <c r="R167" s="791"/>
      <c r="S167" s="784"/>
      <c r="T167" s="791"/>
      <c r="U167" s="784"/>
      <c r="V167" s="791"/>
      <c r="W167" s="784"/>
      <c r="X167" s="791"/>
      <c r="Y167" s="784"/>
      <c r="Z167" s="791"/>
      <c r="AA167" s="784"/>
      <c r="AB167" s="814"/>
      <c r="AC167" s="784"/>
      <c r="AD167" s="814"/>
      <c r="AE167" s="784"/>
      <c r="AF167" s="791"/>
      <c r="AG167" s="784"/>
      <c r="AH167" s="791"/>
      <c r="AI167" s="784"/>
      <c r="AJ167" s="791">
        <v>1</v>
      </c>
      <c r="AK167" s="784"/>
      <c r="AL167" s="791"/>
      <c r="AM167" s="784">
        <v>1</v>
      </c>
      <c r="AN167" s="791">
        <v>1</v>
      </c>
      <c r="AO167" s="832"/>
      <c r="AP167" s="890">
        <v>1</v>
      </c>
      <c r="AQ167" s="785">
        <v>4</v>
      </c>
      <c r="AR167" s="792"/>
      <c r="AS167" s="814">
        <v>1</v>
      </c>
      <c r="AT167" s="817"/>
      <c r="CA167" s="812" t="str">
        <f t="shared" si="10"/>
        <v/>
      </c>
      <c r="CG167" s="812">
        <f t="shared" si="11"/>
        <v>0</v>
      </c>
    </row>
    <row r="168" spans="1:85" x14ac:dyDescent="0.2">
      <c r="A168" s="1049" t="s">
        <v>13</v>
      </c>
      <c r="B168" s="1050">
        <f t="shared" si="7"/>
        <v>48</v>
      </c>
      <c r="C168" s="1051">
        <f t="shared" si="8"/>
        <v>25</v>
      </c>
      <c r="D168" s="838">
        <f t="shared" si="9"/>
        <v>23</v>
      </c>
      <c r="E168" s="802">
        <v>2</v>
      </c>
      <c r="F168" s="845"/>
      <c r="G168" s="802"/>
      <c r="H168" s="803"/>
      <c r="I168" s="802">
        <v>1</v>
      </c>
      <c r="J168" s="803"/>
      <c r="K168" s="802"/>
      <c r="L168" s="803"/>
      <c r="M168" s="802"/>
      <c r="N168" s="803"/>
      <c r="O168" s="802"/>
      <c r="P168" s="803">
        <v>2</v>
      </c>
      <c r="Q168" s="802"/>
      <c r="R168" s="803"/>
      <c r="S168" s="802"/>
      <c r="T168" s="803"/>
      <c r="U168" s="802"/>
      <c r="V168" s="803"/>
      <c r="W168" s="802">
        <v>1</v>
      </c>
      <c r="X168" s="803"/>
      <c r="Y168" s="802"/>
      <c r="Z168" s="803">
        <v>2</v>
      </c>
      <c r="AA168" s="802"/>
      <c r="AB168" s="803">
        <v>1</v>
      </c>
      <c r="AC168" s="802">
        <v>2</v>
      </c>
      <c r="AD168" s="803">
        <v>1</v>
      </c>
      <c r="AE168" s="802">
        <v>2</v>
      </c>
      <c r="AF168" s="803">
        <v>4</v>
      </c>
      <c r="AG168" s="802"/>
      <c r="AH168" s="803">
        <v>3</v>
      </c>
      <c r="AI168" s="802">
        <v>4</v>
      </c>
      <c r="AJ168" s="803">
        <v>4</v>
      </c>
      <c r="AK168" s="802">
        <v>5</v>
      </c>
      <c r="AL168" s="803">
        <v>4</v>
      </c>
      <c r="AM168" s="802">
        <v>4</v>
      </c>
      <c r="AN168" s="803">
        <v>1</v>
      </c>
      <c r="AO168" s="839">
        <v>4</v>
      </c>
      <c r="AP168" s="969">
        <v>1</v>
      </c>
      <c r="AQ168" s="786">
        <v>18</v>
      </c>
      <c r="AR168" s="771">
        <v>2</v>
      </c>
      <c r="AS168" s="845">
        <v>28</v>
      </c>
      <c r="AT168" s="817"/>
      <c r="CA168" s="812" t="str">
        <f t="shared" si="10"/>
        <v/>
      </c>
      <c r="CG168" s="812">
        <f t="shared" si="11"/>
        <v>0</v>
      </c>
    </row>
    <row r="169" spans="1:85" x14ac:dyDescent="0.2">
      <c r="A169" s="881" t="s">
        <v>98</v>
      </c>
      <c r="B169" s="988">
        <f t="shared" ref="B169:AS169" si="12">SUM(B170:B174)</f>
        <v>113</v>
      </c>
      <c r="C169" s="945">
        <f t="shared" si="12"/>
        <v>55</v>
      </c>
      <c r="D169" s="822">
        <f t="shared" si="12"/>
        <v>58</v>
      </c>
      <c r="E169" s="1052">
        <f t="shared" si="12"/>
        <v>0</v>
      </c>
      <c r="F169" s="1053">
        <f t="shared" si="12"/>
        <v>0</v>
      </c>
      <c r="G169" s="1053">
        <f t="shared" si="12"/>
        <v>0</v>
      </c>
      <c r="H169" s="816">
        <f t="shared" si="12"/>
        <v>0</v>
      </c>
      <c r="I169" s="805">
        <f t="shared" si="12"/>
        <v>1</v>
      </c>
      <c r="J169" s="816">
        <f t="shared" si="12"/>
        <v>0</v>
      </c>
      <c r="K169" s="805">
        <f t="shared" si="12"/>
        <v>1</v>
      </c>
      <c r="L169" s="816">
        <f t="shared" si="12"/>
        <v>0</v>
      </c>
      <c r="M169" s="805">
        <f t="shared" si="12"/>
        <v>4</v>
      </c>
      <c r="N169" s="816">
        <f t="shared" si="12"/>
        <v>1</v>
      </c>
      <c r="O169" s="805">
        <f t="shared" si="12"/>
        <v>3</v>
      </c>
      <c r="P169" s="816">
        <f t="shared" si="12"/>
        <v>2</v>
      </c>
      <c r="Q169" s="805">
        <f t="shared" si="12"/>
        <v>1</v>
      </c>
      <c r="R169" s="816">
        <f t="shared" si="12"/>
        <v>1</v>
      </c>
      <c r="S169" s="805">
        <f t="shared" si="12"/>
        <v>1</v>
      </c>
      <c r="T169" s="816">
        <f t="shared" si="12"/>
        <v>0</v>
      </c>
      <c r="U169" s="805">
        <f t="shared" si="12"/>
        <v>0</v>
      </c>
      <c r="V169" s="816">
        <f t="shared" si="12"/>
        <v>1</v>
      </c>
      <c r="W169" s="805">
        <f t="shared" si="12"/>
        <v>1</v>
      </c>
      <c r="X169" s="816">
        <f t="shared" si="12"/>
        <v>0</v>
      </c>
      <c r="Y169" s="805">
        <f t="shared" si="12"/>
        <v>1</v>
      </c>
      <c r="Z169" s="816">
        <f t="shared" si="12"/>
        <v>1</v>
      </c>
      <c r="AA169" s="805">
        <f t="shared" si="12"/>
        <v>1</v>
      </c>
      <c r="AB169" s="816">
        <f t="shared" si="12"/>
        <v>1</v>
      </c>
      <c r="AC169" s="805">
        <f t="shared" si="12"/>
        <v>6</v>
      </c>
      <c r="AD169" s="816">
        <f t="shared" si="12"/>
        <v>3</v>
      </c>
      <c r="AE169" s="805">
        <f t="shared" si="12"/>
        <v>4</v>
      </c>
      <c r="AF169" s="816">
        <f t="shared" si="12"/>
        <v>7</v>
      </c>
      <c r="AG169" s="805">
        <f t="shared" si="12"/>
        <v>4</v>
      </c>
      <c r="AH169" s="816">
        <f t="shared" si="12"/>
        <v>7</v>
      </c>
      <c r="AI169" s="805">
        <f t="shared" si="12"/>
        <v>8</v>
      </c>
      <c r="AJ169" s="816">
        <f t="shared" si="12"/>
        <v>6</v>
      </c>
      <c r="AK169" s="805">
        <f t="shared" si="12"/>
        <v>8</v>
      </c>
      <c r="AL169" s="816">
        <f t="shared" si="12"/>
        <v>11</v>
      </c>
      <c r="AM169" s="805">
        <f t="shared" si="12"/>
        <v>2</v>
      </c>
      <c r="AN169" s="816">
        <f t="shared" si="12"/>
        <v>5</v>
      </c>
      <c r="AO169" s="804">
        <f t="shared" si="12"/>
        <v>9</v>
      </c>
      <c r="AP169" s="942">
        <f t="shared" si="12"/>
        <v>12</v>
      </c>
      <c r="AQ169" s="808">
        <f t="shared" si="12"/>
        <v>41</v>
      </c>
      <c r="AR169" s="807">
        <f t="shared" si="12"/>
        <v>2</v>
      </c>
      <c r="AS169" s="806">
        <f t="shared" si="12"/>
        <v>45</v>
      </c>
      <c r="AT169" s="817"/>
    </row>
    <row r="170" spans="1:85" x14ac:dyDescent="0.2">
      <c r="A170" s="843" t="s">
        <v>38</v>
      </c>
      <c r="B170" s="1054">
        <f>SUM(C170+D170)</f>
        <v>105</v>
      </c>
      <c r="C170" s="1054">
        <f t="shared" ref="C170:D174" si="13">SUM(E170+G170+I170+K170+M170+O170+Q170+S170+U170+W170+Y170+AA170+AC170+AE170+AG170+AI170+AK170+AM170+AO170)</f>
        <v>51</v>
      </c>
      <c r="D170" s="1055">
        <f t="shared" si="13"/>
        <v>54</v>
      </c>
      <c r="E170" s="866"/>
      <c r="F170" s="797"/>
      <c r="G170" s="866"/>
      <c r="H170" s="867"/>
      <c r="I170" s="866">
        <v>1</v>
      </c>
      <c r="J170" s="867"/>
      <c r="K170" s="866">
        <v>1</v>
      </c>
      <c r="L170" s="867"/>
      <c r="M170" s="866">
        <v>4</v>
      </c>
      <c r="N170" s="867">
        <v>1</v>
      </c>
      <c r="O170" s="866">
        <v>3</v>
      </c>
      <c r="P170" s="867">
        <v>2</v>
      </c>
      <c r="Q170" s="866">
        <v>1</v>
      </c>
      <c r="R170" s="867">
        <v>1</v>
      </c>
      <c r="S170" s="866">
        <v>1</v>
      </c>
      <c r="T170" s="867"/>
      <c r="U170" s="866"/>
      <c r="V170" s="867">
        <v>1</v>
      </c>
      <c r="W170" s="866">
        <v>1</v>
      </c>
      <c r="X170" s="867"/>
      <c r="Y170" s="866">
        <v>1</v>
      </c>
      <c r="Z170" s="867">
        <v>1</v>
      </c>
      <c r="AA170" s="866">
        <v>1</v>
      </c>
      <c r="AB170" s="867">
        <v>1</v>
      </c>
      <c r="AC170" s="866">
        <v>5</v>
      </c>
      <c r="AD170" s="867">
        <v>3</v>
      </c>
      <c r="AE170" s="866">
        <v>3</v>
      </c>
      <c r="AF170" s="867">
        <v>7</v>
      </c>
      <c r="AG170" s="866">
        <v>4</v>
      </c>
      <c r="AH170" s="867">
        <v>7</v>
      </c>
      <c r="AI170" s="866">
        <v>8</v>
      </c>
      <c r="AJ170" s="867">
        <v>5</v>
      </c>
      <c r="AK170" s="866">
        <v>7</v>
      </c>
      <c r="AL170" s="867">
        <v>11</v>
      </c>
      <c r="AM170" s="866">
        <v>2</v>
      </c>
      <c r="AN170" s="867">
        <v>4</v>
      </c>
      <c r="AO170" s="899">
        <v>8</v>
      </c>
      <c r="AP170" s="944">
        <v>10</v>
      </c>
      <c r="AQ170" s="923">
        <v>39</v>
      </c>
      <c r="AR170" s="867">
        <v>1</v>
      </c>
      <c r="AS170" s="867">
        <v>40</v>
      </c>
      <c r="AT170" s="817"/>
    </row>
    <row r="171" spans="1:85" x14ac:dyDescent="0.2">
      <c r="A171" s="878" t="s">
        <v>39</v>
      </c>
      <c r="B171" s="940">
        <f>SUM(C171+D171)</f>
        <v>0</v>
      </c>
      <c r="C171" s="940">
        <f t="shared" si="13"/>
        <v>0</v>
      </c>
      <c r="D171" s="834">
        <f t="shared" si="13"/>
        <v>0</v>
      </c>
      <c r="E171" s="802"/>
      <c r="F171" s="791"/>
      <c r="G171" s="784"/>
      <c r="H171" s="852"/>
      <c r="I171" s="784"/>
      <c r="J171" s="791"/>
      <c r="K171" s="784"/>
      <c r="L171" s="791"/>
      <c r="M171" s="784"/>
      <c r="N171" s="791"/>
      <c r="O171" s="784"/>
      <c r="P171" s="791"/>
      <c r="Q171" s="784"/>
      <c r="R171" s="791"/>
      <c r="S171" s="784"/>
      <c r="T171" s="791"/>
      <c r="U171" s="784"/>
      <c r="V171" s="791"/>
      <c r="W171" s="784"/>
      <c r="X171" s="791"/>
      <c r="Y171" s="784"/>
      <c r="Z171" s="791"/>
      <c r="AA171" s="784"/>
      <c r="AB171" s="791"/>
      <c r="AC171" s="784"/>
      <c r="AD171" s="791"/>
      <c r="AE171" s="784"/>
      <c r="AF171" s="791"/>
      <c r="AG171" s="784"/>
      <c r="AH171" s="791"/>
      <c r="AI171" s="784"/>
      <c r="AJ171" s="791"/>
      <c r="AK171" s="784"/>
      <c r="AL171" s="791"/>
      <c r="AM171" s="784"/>
      <c r="AN171" s="791"/>
      <c r="AO171" s="832"/>
      <c r="AP171" s="890"/>
      <c r="AQ171" s="814"/>
      <c r="AR171" s="791"/>
      <c r="AS171" s="852"/>
      <c r="AT171" s="1056"/>
    </row>
    <row r="172" spans="1:85" x14ac:dyDescent="0.2">
      <c r="A172" s="952" t="s">
        <v>40</v>
      </c>
      <c r="B172" s="940">
        <f>SUM(C172+D172)</f>
        <v>8</v>
      </c>
      <c r="C172" s="940">
        <f t="shared" si="13"/>
        <v>4</v>
      </c>
      <c r="D172" s="834">
        <f t="shared" si="13"/>
        <v>4</v>
      </c>
      <c r="E172" s="784"/>
      <c r="F172" s="803"/>
      <c r="G172" s="802"/>
      <c r="H172" s="803"/>
      <c r="I172" s="866"/>
      <c r="J172" s="867"/>
      <c r="K172" s="866"/>
      <c r="L172" s="867"/>
      <c r="M172" s="866"/>
      <c r="N172" s="867"/>
      <c r="O172" s="866"/>
      <c r="P172" s="867"/>
      <c r="Q172" s="866"/>
      <c r="R172" s="867"/>
      <c r="S172" s="866"/>
      <c r="T172" s="867"/>
      <c r="U172" s="866"/>
      <c r="V172" s="867"/>
      <c r="W172" s="866"/>
      <c r="X172" s="867"/>
      <c r="Y172" s="866"/>
      <c r="Z172" s="867"/>
      <c r="AA172" s="866"/>
      <c r="AB172" s="867"/>
      <c r="AC172" s="866">
        <v>1</v>
      </c>
      <c r="AD172" s="867"/>
      <c r="AE172" s="866">
        <v>1</v>
      </c>
      <c r="AF172" s="867"/>
      <c r="AG172" s="866"/>
      <c r="AH172" s="867"/>
      <c r="AI172" s="866"/>
      <c r="AJ172" s="867">
        <v>1</v>
      </c>
      <c r="AK172" s="866">
        <v>1</v>
      </c>
      <c r="AL172" s="867"/>
      <c r="AM172" s="866"/>
      <c r="AN172" s="867">
        <v>1</v>
      </c>
      <c r="AO172" s="899">
        <v>1</v>
      </c>
      <c r="AP172" s="944">
        <v>2</v>
      </c>
      <c r="AQ172" s="923">
        <v>2</v>
      </c>
      <c r="AR172" s="867">
        <v>1</v>
      </c>
      <c r="AS172" s="867">
        <v>5</v>
      </c>
      <c r="AT172" s="817"/>
    </row>
    <row r="173" spans="1:85" x14ac:dyDescent="0.2">
      <c r="A173" s="1057" t="s">
        <v>86</v>
      </c>
      <c r="B173" s="940">
        <f>SUM(C173+D173)</f>
        <v>0</v>
      </c>
      <c r="C173" s="940">
        <f t="shared" si="13"/>
        <v>0</v>
      </c>
      <c r="D173" s="905">
        <f t="shared" si="13"/>
        <v>0</v>
      </c>
      <c r="E173" s="866"/>
      <c r="F173" s="791"/>
      <c r="G173" s="784"/>
      <c r="H173" s="791"/>
      <c r="I173" s="784"/>
      <c r="J173" s="791"/>
      <c r="K173" s="784"/>
      <c r="L173" s="791"/>
      <c r="M173" s="784"/>
      <c r="N173" s="791"/>
      <c r="O173" s="784"/>
      <c r="P173" s="791"/>
      <c r="Q173" s="784"/>
      <c r="R173" s="791"/>
      <c r="S173" s="784"/>
      <c r="T173" s="791"/>
      <c r="U173" s="784"/>
      <c r="V173" s="791"/>
      <c r="W173" s="784"/>
      <c r="X173" s="791"/>
      <c r="Y173" s="784"/>
      <c r="Z173" s="791"/>
      <c r="AA173" s="784"/>
      <c r="AB173" s="791"/>
      <c r="AC173" s="784"/>
      <c r="AD173" s="791"/>
      <c r="AE173" s="784"/>
      <c r="AF173" s="791"/>
      <c r="AG173" s="784"/>
      <c r="AH173" s="791"/>
      <c r="AI173" s="784"/>
      <c r="AJ173" s="791"/>
      <c r="AK173" s="784"/>
      <c r="AL173" s="791"/>
      <c r="AM173" s="784"/>
      <c r="AN173" s="791"/>
      <c r="AO173" s="832"/>
      <c r="AP173" s="890"/>
      <c r="AQ173" s="814"/>
      <c r="AR173" s="791"/>
      <c r="AS173" s="852"/>
      <c r="AT173" s="1056"/>
    </row>
    <row r="174" spans="1:85" x14ac:dyDescent="0.2">
      <c r="A174" s="1058" t="s">
        <v>13</v>
      </c>
      <c r="B174" s="904">
        <f>SUM(C174+D174)</f>
        <v>0</v>
      </c>
      <c r="C174" s="861">
        <f t="shared" si="13"/>
        <v>0</v>
      </c>
      <c r="D174" s="826">
        <f t="shared" si="13"/>
        <v>0</v>
      </c>
      <c r="E174" s="793"/>
      <c r="F174" s="820"/>
      <c r="G174" s="819"/>
      <c r="H174" s="820"/>
      <c r="I174" s="819"/>
      <c r="J174" s="820"/>
      <c r="K174" s="819"/>
      <c r="L174" s="820"/>
      <c r="M174" s="819"/>
      <c r="N174" s="820"/>
      <c r="O174" s="819"/>
      <c r="P174" s="820"/>
      <c r="Q174" s="819"/>
      <c r="R174" s="820"/>
      <c r="S174" s="819"/>
      <c r="T174" s="820"/>
      <c r="U174" s="819"/>
      <c r="V174" s="820"/>
      <c r="W174" s="819"/>
      <c r="X174" s="820"/>
      <c r="Y174" s="819"/>
      <c r="Z174" s="820"/>
      <c r="AA174" s="819"/>
      <c r="AB174" s="820"/>
      <c r="AC174" s="819"/>
      <c r="AD174" s="820"/>
      <c r="AE174" s="819"/>
      <c r="AF174" s="820"/>
      <c r="AG174" s="819"/>
      <c r="AH174" s="820"/>
      <c r="AI174" s="819"/>
      <c r="AJ174" s="820"/>
      <c r="AK174" s="819"/>
      <c r="AL174" s="820"/>
      <c r="AM174" s="819"/>
      <c r="AN174" s="820"/>
      <c r="AO174" s="855"/>
      <c r="AP174" s="941"/>
      <c r="AQ174" s="879"/>
      <c r="AR174" s="820"/>
      <c r="AS174" s="820"/>
      <c r="AT174" s="817"/>
    </row>
    <row r="175" spans="1:85" x14ac:dyDescent="0.2">
      <c r="A175" s="762" t="s">
        <v>180</v>
      </c>
      <c r="B175" s="762"/>
      <c r="C175" s="762"/>
      <c r="D175" s="762"/>
      <c r="E175" s="1059"/>
      <c r="F175" s="1059"/>
      <c r="G175" s="1059"/>
      <c r="H175" s="1059"/>
      <c r="I175" s="1059"/>
      <c r="J175" s="1059"/>
      <c r="K175" s="1059"/>
      <c r="L175" s="1059"/>
      <c r="M175" s="1059"/>
      <c r="N175" s="1059"/>
      <c r="O175" s="1059"/>
      <c r="P175" s="1059"/>
      <c r="Q175" s="1059"/>
      <c r="R175" s="1059"/>
      <c r="S175" s="1059"/>
      <c r="T175" s="1059"/>
      <c r="U175" s="1059"/>
      <c r="V175" s="1059"/>
      <c r="W175" s="1059"/>
      <c r="X175" s="1059"/>
      <c r="Y175" s="1059"/>
      <c r="Z175" s="1059"/>
      <c r="AA175" s="1059"/>
      <c r="AB175" s="1059"/>
      <c r="AC175" s="1059"/>
      <c r="AD175" s="1059"/>
      <c r="AE175" s="1059"/>
      <c r="AF175" s="1059"/>
      <c r="AG175" s="1059"/>
      <c r="AH175" s="1059"/>
      <c r="AI175" s="1059"/>
      <c r="AJ175" s="1059"/>
      <c r="AK175" s="1059"/>
      <c r="AL175" s="1059"/>
      <c r="AM175" s="1059"/>
      <c r="AN175" s="1059"/>
      <c r="AO175" s="1059"/>
      <c r="AP175" s="1059"/>
      <c r="AQ175" s="873"/>
      <c r="AR175" s="873"/>
      <c r="AS175" s="873"/>
      <c r="AT175" s="873"/>
      <c r="AU175" s="873"/>
    </row>
    <row r="176" spans="1:85" ht="21" customHeight="1" x14ac:dyDescent="0.2">
      <c r="A176" s="1192" t="s">
        <v>49</v>
      </c>
      <c r="B176" s="1215" t="s">
        <v>50</v>
      </c>
      <c r="C176" s="1216"/>
      <c r="D176" s="1266"/>
      <c r="E176" s="1241" t="s">
        <v>14</v>
      </c>
      <c r="F176" s="1242"/>
      <c r="G176" s="1242"/>
      <c r="H176" s="1242"/>
      <c r="I176" s="1242"/>
      <c r="J176" s="1242"/>
      <c r="K176" s="1242"/>
      <c r="L176" s="1242"/>
      <c r="M176" s="1242"/>
      <c r="N176" s="1242"/>
      <c r="O176" s="1242"/>
      <c r="P176" s="1242"/>
      <c r="Q176" s="1242"/>
      <c r="R176" s="1242"/>
      <c r="S176" s="1242"/>
      <c r="T176" s="1242"/>
      <c r="U176" s="1242"/>
      <c r="V176" s="1242"/>
      <c r="W176" s="1242"/>
      <c r="X176" s="1242"/>
      <c r="Y176" s="1242"/>
      <c r="Z176" s="1242"/>
      <c r="AA176" s="1242"/>
      <c r="AB176" s="1242"/>
      <c r="AC176" s="1242"/>
      <c r="AD176" s="1242"/>
      <c r="AE176" s="1242"/>
      <c r="AF176" s="1242"/>
      <c r="AG176" s="1242"/>
      <c r="AH176" s="1242"/>
      <c r="AI176" s="1242"/>
      <c r="AJ176" s="1242"/>
      <c r="AK176" s="1242"/>
      <c r="AL176" s="1242"/>
      <c r="AM176" s="1242"/>
      <c r="AN176" s="1242"/>
      <c r="AO176" s="1242"/>
      <c r="AP176" s="1243"/>
      <c r="AQ176" s="1226" t="s">
        <v>119</v>
      </c>
      <c r="AR176" s="1226" t="s">
        <v>87</v>
      </c>
      <c r="AS176" s="873"/>
      <c r="AT176" s="873"/>
      <c r="AU176" s="873"/>
    </row>
    <row r="177" spans="1:86" ht="21.75" customHeight="1" x14ac:dyDescent="0.2">
      <c r="A177" s="1207"/>
      <c r="B177" s="1217"/>
      <c r="C177" s="1218"/>
      <c r="D177" s="1218"/>
      <c r="E177" s="1196" t="s">
        <v>19</v>
      </c>
      <c r="F177" s="1220"/>
      <c r="G177" s="1196" t="s">
        <v>20</v>
      </c>
      <c r="H177" s="1220"/>
      <c r="I177" s="1196" t="s">
        <v>21</v>
      </c>
      <c r="J177" s="1220"/>
      <c r="K177" s="1196" t="s">
        <v>22</v>
      </c>
      <c r="L177" s="1220"/>
      <c r="M177" s="1196" t="s">
        <v>23</v>
      </c>
      <c r="N177" s="1220"/>
      <c r="O177" s="1196" t="s">
        <v>24</v>
      </c>
      <c r="P177" s="1220"/>
      <c r="Q177" s="1196" t="s">
        <v>25</v>
      </c>
      <c r="R177" s="1220"/>
      <c r="S177" s="1196" t="s">
        <v>26</v>
      </c>
      <c r="T177" s="1220"/>
      <c r="U177" s="1196" t="s">
        <v>27</v>
      </c>
      <c r="V177" s="1220"/>
      <c r="W177" s="1196" t="s">
        <v>2</v>
      </c>
      <c r="X177" s="1220"/>
      <c r="Y177" s="1196" t="s">
        <v>3</v>
      </c>
      <c r="Z177" s="1220"/>
      <c r="AA177" s="1196" t="s">
        <v>28</v>
      </c>
      <c r="AB177" s="1220"/>
      <c r="AC177" s="1196" t="s">
        <v>4</v>
      </c>
      <c r="AD177" s="1220"/>
      <c r="AE177" s="1196" t="s">
        <v>5</v>
      </c>
      <c r="AF177" s="1220"/>
      <c r="AG177" s="1196" t="s">
        <v>6</v>
      </c>
      <c r="AH177" s="1220"/>
      <c r="AI177" s="1196" t="s">
        <v>7</v>
      </c>
      <c r="AJ177" s="1220"/>
      <c r="AK177" s="1196" t="s">
        <v>8</v>
      </c>
      <c r="AL177" s="1220"/>
      <c r="AM177" s="1196" t="s">
        <v>9</v>
      </c>
      <c r="AN177" s="1220"/>
      <c r="AO177" s="1230" t="s">
        <v>10</v>
      </c>
      <c r="AP177" s="1201"/>
      <c r="AQ177" s="1229"/>
      <c r="AR177" s="1229"/>
      <c r="AS177" s="873"/>
      <c r="AT177" s="873"/>
      <c r="AU177" s="873"/>
    </row>
    <row r="178" spans="1:86" ht="13.5" customHeight="1" x14ac:dyDescent="0.2">
      <c r="A178" s="1265"/>
      <c r="B178" s="779" t="s">
        <v>94</v>
      </c>
      <c r="C178" s="764" t="s">
        <v>11</v>
      </c>
      <c r="D178" s="764" t="s">
        <v>12</v>
      </c>
      <c r="E178" s="857" t="s">
        <v>11</v>
      </c>
      <c r="F178" s="821" t="s">
        <v>12</v>
      </c>
      <c r="G178" s="857" t="s">
        <v>11</v>
      </c>
      <c r="H178" s="821" t="s">
        <v>12</v>
      </c>
      <c r="I178" s="857" t="s">
        <v>11</v>
      </c>
      <c r="J178" s="821" t="s">
        <v>12</v>
      </c>
      <c r="K178" s="857" t="s">
        <v>11</v>
      </c>
      <c r="L178" s="821" t="s">
        <v>12</v>
      </c>
      <c r="M178" s="857" t="s">
        <v>11</v>
      </c>
      <c r="N178" s="821" t="s">
        <v>12</v>
      </c>
      <c r="O178" s="857" t="s">
        <v>11</v>
      </c>
      <c r="P178" s="821" t="s">
        <v>12</v>
      </c>
      <c r="Q178" s="857" t="s">
        <v>11</v>
      </c>
      <c r="R178" s="821" t="s">
        <v>12</v>
      </c>
      <c r="S178" s="857" t="s">
        <v>11</v>
      </c>
      <c r="T178" s="821" t="s">
        <v>12</v>
      </c>
      <c r="U178" s="857" t="s">
        <v>11</v>
      </c>
      <c r="V178" s="821" t="s">
        <v>12</v>
      </c>
      <c r="W178" s="857" t="s">
        <v>11</v>
      </c>
      <c r="X178" s="821" t="s">
        <v>12</v>
      </c>
      <c r="Y178" s="857" t="s">
        <v>11</v>
      </c>
      <c r="Z178" s="821" t="s">
        <v>12</v>
      </c>
      <c r="AA178" s="857" t="s">
        <v>11</v>
      </c>
      <c r="AB178" s="821" t="s">
        <v>12</v>
      </c>
      <c r="AC178" s="857" t="s">
        <v>11</v>
      </c>
      <c r="AD178" s="821" t="s">
        <v>12</v>
      </c>
      <c r="AE178" s="857" t="s">
        <v>11</v>
      </c>
      <c r="AF178" s="821" t="s">
        <v>12</v>
      </c>
      <c r="AG178" s="857" t="s">
        <v>11</v>
      </c>
      <c r="AH178" s="821" t="s">
        <v>12</v>
      </c>
      <c r="AI178" s="857" t="s">
        <v>11</v>
      </c>
      <c r="AJ178" s="821" t="s">
        <v>12</v>
      </c>
      <c r="AK178" s="857" t="s">
        <v>11</v>
      </c>
      <c r="AL178" s="821" t="s">
        <v>12</v>
      </c>
      <c r="AM178" s="857" t="s">
        <v>11</v>
      </c>
      <c r="AN178" s="821" t="s">
        <v>12</v>
      </c>
      <c r="AO178" s="857" t="s">
        <v>11</v>
      </c>
      <c r="AP178" s="821" t="s">
        <v>12</v>
      </c>
      <c r="AQ178" s="1244"/>
      <c r="AR178" s="1244"/>
      <c r="AS178" s="872"/>
      <c r="AT178" s="873"/>
    </row>
    <row r="179" spans="1:86" x14ac:dyDescent="0.2">
      <c r="A179" s="789" t="s">
        <v>52</v>
      </c>
      <c r="B179" s="1054">
        <f>SUM(C179+D179)</f>
        <v>119</v>
      </c>
      <c r="C179" s="1054">
        <f t="shared" ref="C179:D183" si="14">SUM(E179+G179+I179+K179+M179+O179+Q179+S179+U179+W179+Y179+AA179+AC179+AE179+AG179+AI179+AK179+AM179+AO179)</f>
        <v>42</v>
      </c>
      <c r="D179" s="1055">
        <f t="shared" si="14"/>
        <v>77</v>
      </c>
      <c r="E179" s="796"/>
      <c r="F179" s="813">
        <v>1</v>
      </c>
      <c r="G179" s="796"/>
      <c r="H179" s="797"/>
      <c r="I179" s="796">
        <v>1</v>
      </c>
      <c r="J179" s="797"/>
      <c r="K179" s="796">
        <v>1</v>
      </c>
      <c r="L179" s="797">
        <v>1</v>
      </c>
      <c r="M179" s="796">
        <v>2</v>
      </c>
      <c r="N179" s="797">
        <v>1</v>
      </c>
      <c r="O179" s="796">
        <v>1</v>
      </c>
      <c r="P179" s="797">
        <v>2</v>
      </c>
      <c r="Q179" s="796">
        <v>1</v>
      </c>
      <c r="R179" s="797"/>
      <c r="S179" s="796"/>
      <c r="T179" s="797">
        <v>1</v>
      </c>
      <c r="U179" s="796"/>
      <c r="V179" s="797">
        <v>3</v>
      </c>
      <c r="W179" s="796">
        <v>1</v>
      </c>
      <c r="X179" s="797">
        <v>4</v>
      </c>
      <c r="Y179" s="831"/>
      <c r="Z179" s="797">
        <v>7</v>
      </c>
      <c r="AA179" s="831">
        <v>1</v>
      </c>
      <c r="AB179" s="797">
        <v>5</v>
      </c>
      <c r="AC179" s="831">
        <v>4</v>
      </c>
      <c r="AD179" s="797">
        <v>11</v>
      </c>
      <c r="AE179" s="831">
        <v>8</v>
      </c>
      <c r="AF179" s="797">
        <v>10</v>
      </c>
      <c r="AG179" s="831">
        <v>4</v>
      </c>
      <c r="AH179" s="797">
        <v>5</v>
      </c>
      <c r="AI179" s="831">
        <v>7</v>
      </c>
      <c r="AJ179" s="797">
        <v>8</v>
      </c>
      <c r="AK179" s="831">
        <v>5</v>
      </c>
      <c r="AL179" s="797">
        <v>7</v>
      </c>
      <c r="AM179" s="831">
        <v>3</v>
      </c>
      <c r="AN179" s="797">
        <v>3</v>
      </c>
      <c r="AO179" s="831">
        <v>3</v>
      </c>
      <c r="AP179" s="797">
        <v>8</v>
      </c>
      <c r="AQ179" s="949">
        <v>119</v>
      </c>
      <c r="AR179" s="1060">
        <v>86</v>
      </c>
      <c r="AS179" s="848" t="s">
        <v>120</v>
      </c>
      <c r="AT179" s="873"/>
      <c r="CA179" s="812" t="str">
        <f>IF(B179=0,"",IF(AQ179="",IF(B179="",""," No olvide escribir la columna Beneficiarios."),""))</f>
        <v/>
      </c>
      <c r="CB179" s="812" t="str">
        <f>IF(B179&lt;AQ179," El número de Beneficiarios NO puede ser mayor que el Total.","")</f>
        <v/>
      </c>
      <c r="CG179" s="812">
        <f>IF(B179&lt;AQ179,1,0)</f>
        <v>0</v>
      </c>
      <c r="CH179" s="812">
        <f>IF(B179=0,"",IF(AQ179="",IF(B179="","",1),0))</f>
        <v>0</v>
      </c>
    </row>
    <row r="180" spans="1:86" x14ac:dyDescent="0.2">
      <c r="A180" s="789" t="s">
        <v>53</v>
      </c>
      <c r="B180" s="940">
        <f>SUM(C180+D180)</f>
        <v>0</v>
      </c>
      <c r="C180" s="940">
        <f t="shared" si="14"/>
        <v>0</v>
      </c>
      <c r="D180" s="834">
        <f t="shared" si="14"/>
        <v>0</v>
      </c>
      <c r="E180" s="784"/>
      <c r="F180" s="814"/>
      <c r="G180" s="784"/>
      <c r="H180" s="791"/>
      <c r="I180" s="784"/>
      <c r="J180" s="791"/>
      <c r="K180" s="784"/>
      <c r="L180" s="791"/>
      <c r="M180" s="784"/>
      <c r="N180" s="791"/>
      <c r="O180" s="784"/>
      <c r="P180" s="791"/>
      <c r="Q180" s="784"/>
      <c r="R180" s="791"/>
      <c r="S180" s="784"/>
      <c r="T180" s="791"/>
      <c r="U180" s="784"/>
      <c r="V180" s="791"/>
      <c r="W180" s="784"/>
      <c r="X180" s="791"/>
      <c r="Y180" s="832"/>
      <c r="Z180" s="791"/>
      <c r="AA180" s="832"/>
      <c r="AB180" s="791"/>
      <c r="AC180" s="832"/>
      <c r="AD180" s="791"/>
      <c r="AE180" s="832"/>
      <c r="AF180" s="791"/>
      <c r="AG180" s="832"/>
      <c r="AH180" s="791"/>
      <c r="AI180" s="832"/>
      <c r="AJ180" s="791"/>
      <c r="AK180" s="832"/>
      <c r="AL180" s="791"/>
      <c r="AM180" s="832"/>
      <c r="AN180" s="791"/>
      <c r="AO180" s="832"/>
      <c r="AP180" s="791"/>
      <c r="AQ180" s="949"/>
      <c r="AR180" s="1061"/>
      <c r="AS180" s="848" t="s">
        <v>120</v>
      </c>
      <c r="AT180" s="873"/>
      <c r="CA180" s="812" t="str">
        <f>IF(B180=0,"",IF(AQ180="",IF(B180="",""," No olvide escribir la columna Beneficiarios."),""))</f>
        <v/>
      </c>
      <c r="CB180" s="812" t="str">
        <f>IF(B180&lt;AQ180," El número de Beneficiarios NO puede ser mayor que el Total.","")</f>
        <v/>
      </c>
      <c r="CG180" s="812">
        <f>IF(B180&lt;AQ180,1,0)</f>
        <v>0</v>
      </c>
      <c r="CH180" s="812" t="str">
        <f>IF(B180=0,"",IF(AQ180="",IF(B180="","",1),0))</f>
        <v/>
      </c>
    </row>
    <row r="181" spans="1:86" x14ac:dyDescent="0.2">
      <c r="A181" s="789" t="s">
        <v>54</v>
      </c>
      <c r="B181" s="940">
        <f>SUM(C181+D181)</f>
        <v>0</v>
      </c>
      <c r="C181" s="940">
        <f t="shared" si="14"/>
        <v>0</v>
      </c>
      <c r="D181" s="834">
        <f t="shared" si="14"/>
        <v>0</v>
      </c>
      <c r="E181" s="784"/>
      <c r="F181" s="814"/>
      <c r="G181" s="784"/>
      <c r="H181" s="791"/>
      <c r="I181" s="784"/>
      <c r="J181" s="791"/>
      <c r="K181" s="784"/>
      <c r="L181" s="791"/>
      <c r="M181" s="784"/>
      <c r="N181" s="791"/>
      <c r="O181" s="784"/>
      <c r="P181" s="791"/>
      <c r="Q181" s="784"/>
      <c r="R181" s="791"/>
      <c r="S181" s="784"/>
      <c r="T181" s="791"/>
      <c r="U181" s="784"/>
      <c r="V181" s="791"/>
      <c r="W181" s="784"/>
      <c r="X181" s="791"/>
      <c r="Y181" s="832"/>
      <c r="Z181" s="791"/>
      <c r="AA181" s="832"/>
      <c r="AB181" s="791"/>
      <c r="AC181" s="832"/>
      <c r="AD181" s="791"/>
      <c r="AE181" s="832"/>
      <c r="AF181" s="791"/>
      <c r="AG181" s="832"/>
      <c r="AH181" s="791"/>
      <c r="AI181" s="832"/>
      <c r="AJ181" s="791"/>
      <c r="AK181" s="832"/>
      <c r="AL181" s="791"/>
      <c r="AM181" s="832"/>
      <c r="AN181" s="791"/>
      <c r="AO181" s="832"/>
      <c r="AP181" s="791"/>
      <c r="AQ181" s="949"/>
      <c r="AR181" s="1061"/>
      <c r="AS181" s="848" t="s">
        <v>120</v>
      </c>
      <c r="AT181" s="873"/>
      <c r="CA181" s="812" t="str">
        <f>IF(B181=0,"",IF(AQ181="",IF(B181="",""," No olvide escribir la columna Beneficiarios."),""))</f>
        <v/>
      </c>
      <c r="CB181" s="812" t="str">
        <f>IF(B181&lt;AQ181," El número de Beneficiarios NO puede ser mayor que el Total.","")</f>
        <v/>
      </c>
      <c r="CG181" s="812">
        <f>IF(B181&lt;AQ181,1,0)</f>
        <v>0</v>
      </c>
      <c r="CH181" s="812" t="str">
        <f>IF(B181=0,"",IF(AQ181="",IF(B181="","",1),0))</f>
        <v/>
      </c>
    </row>
    <row r="182" spans="1:86" x14ac:dyDescent="0.2">
      <c r="A182" s="943" t="s">
        <v>55</v>
      </c>
      <c r="B182" s="940">
        <f>SUM(C182+D182)</f>
        <v>0</v>
      </c>
      <c r="C182" s="940">
        <f t="shared" si="14"/>
        <v>0</v>
      </c>
      <c r="D182" s="905">
        <f t="shared" si="14"/>
        <v>0</v>
      </c>
      <c r="E182" s="784"/>
      <c r="F182" s="814"/>
      <c r="G182" s="784"/>
      <c r="H182" s="791"/>
      <c r="I182" s="784"/>
      <c r="J182" s="791"/>
      <c r="K182" s="784"/>
      <c r="L182" s="791"/>
      <c r="M182" s="784"/>
      <c r="N182" s="791"/>
      <c r="O182" s="784"/>
      <c r="P182" s="791"/>
      <c r="Q182" s="784"/>
      <c r="R182" s="791"/>
      <c r="S182" s="784"/>
      <c r="T182" s="791"/>
      <c r="U182" s="784"/>
      <c r="V182" s="791"/>
      <c r="W182" s="784"/>
      <c r="X182" s="791"/>
      <c r="Y182" s="832"/>
      <c r="Z182" s="791"/>
      <c r="AA182" s="832"/>
      <c r="AB182" s="791"/>
      <c r="AC182" s="832"/>
      <c r="AD182" s="791"/>
      <c r="AE182" s="832"/>
      <c r="AF182" s="791"/>
      <c r="AG182" s="832"/>
      <c r="AH182" s="791"/>
      <c r="AI182" s="832"/>
      <c r="AJ182" s="791"/>
      <c r="AK182" s="832"/>
      <c r="AL182" s="791"/>
      <c r="AM182" s="832"/>
      <c r="AN182" s="791"/>
      <c r="AO182" s="832"/>
      <c r="AP182" s="791"/>
      <c r="AQ182" s="949"/>
      <c r="AR182" s="1061"/>
      <c r="AS182" s="848" t="s">
        <v>120</v>
      </c>
      <c r="AT182" s="873"/>
      <c r="CA182" s="812" t="str">
        <f>IF(B182=0,"",IF(AQ182="",IF(B182="",""," No olvide escribir la columna Beneficiarios."),""))</f>
        <v/>
      </c>
      <c r="CB182" s="812" t="str">
        <f>IF(B182&lt;AQ182," El número de Beneficiarios NO puede ser mayor que el Total.","")</f>
        <v/>
      </c>
      <c r="CG182" s="812">
        <f>IF(B182&lt;AQ182,1,0)</f>
        <v>0</v>
      </c>
      <c r="CH182" s="812" t="str">
        <f>IF(B182=0,"",IF(AQ182="",IF(B182="","",1),0))</f>
        <v/>
      </c>
    </row>
    <row r="183" spans="1:86" x14ac:dyDescent="0.2">
      <c r="A183" s="1062" t="s">
        <v>60</v>
      </c>
      <c r="B183" s="904">
        <f>SUM(C183+D183)</f>
        <v>0</v>
      </c>
      <c r="C183" s="861">
        <f t="shared" si="14"/>
        <v>0</v>
      </c>
      <c r="D183" s="826">
        <f t="shared" si="14"/>
        <v>0</v>
      </c>
      <c r="E183" s="793"/>
      <c r="F183" s="795"/>
      <c r="G183" s="793"/>
      <c r="H183" s="777"/>
      <c r="I183" s="793"/>
      <c r="J183" s="777"/>
      <c r="K183" s="793"/>
      <c r="L183" s="777"/>
      <c r="M183" s="793"/>
      <c r="N183" s="777"/>
      <c r="O183" s="793"/>
      <c r="P183" s="777"/>
      <c r="Q183" s="793"/>
      <c r="R183" s="777"/>
      <c r="S183" s="793"/>
      <c r="T183" s="777"/>
      <c r="U183" s="793"/>
      <c r="V183" s="777"/>
      <c r="W183" s="793"/>
      <c r="X183" s="777"/>
      <c r="Y183" s="836"/>
      <c r="Z183" s="777"/>
      <c r="AA183" s="836"/>
      <c r="AB183" s="777"/>
      <c r="AC183" s="836"/>
      <c r="AD183" s="777"/>
      <c r="AE183" s="836"/>
      <c r="AF183" s="777"/>
      <c r="AG183" s="836"/>
      <c r="AH183" s="777"/>
      <c r="AI183" s="836"/>
      <c r="AJ183" s="777"/>
      <c r="AK183" s="836"/>
      <c r="AL183" s="777"/>
      <c r="AM183" s="836"/>
      <c r="AN183" s="777"/>
      <c r="AO183" s="836"/>
      <c r="AP183" s="777"/>
      <c r="AQ183" s="950"/>
      <c r="AR183" s="1063"/>
      <c r="AS183" s="848" t="s">
        <v>120</v>
      </c>
      <c r="AT183" s="873"/>
      <c r="CA183" s="812" t="str">
        <f>IF(B183=0,"",IF(AQ183="",IF(B183="",""," No olvide escribir la columna Beneficiarios."),""))</f>
        <v/>
      </c>
      <c r="CB183" s="812" t="str">
        <f>IF(B183&lt;AQ183," El número de Beneficiarios NO puede ser mayor que el Total.","")</f>
        <v/>
      </c>
      <c r="CG183" s="812">
        <f>IF(B183&lt;AQ183,1,0)</f>
        <v>0</v>
      </c>
      <c r="CH183" s="812" t="str">
        <f>IF(B183=0,"",IF(AQ183="",IF(B183="","",1),0))</f>
        <v/>
      </c>
    </row>
    <row r="184" spans="1:86" x14ac:dyDescent="0.2">
      <c r="A184" s="1041" t="s">
        <v>1</v>
      </c>
      <c r="B184" s="805">
        <f t="shared" ref="B184:AR184" si="15">SUM(B179:B183)</f>
        <v>119</v>
      </c>
      <c r="C184" s="805">
        <f t="shared" si="15"/>
        <v>42</v>
      </c>
      <c r="D184" s="805">
        <f t="shared" si="15"/>
        <v>77</v>
      </c>
      <c r="E184" s="805">
        <f t="shared" si="15"/>
        <v>0</v>
      </c>
      <c r="F184" s="806">
        <f t="shared" si="15"/>
        <v>1</v>
      </c>
      <c r="G184" s="805">
        <f t="shared" si="15"/>
        <v>0</v>
      </c>
      <c r="H184" s="816">
        <f t="shared" si="15"/>
        <v>0</v>
      </c>
      <c r="I184" s="805">
        <f t="shared" si="15"/>
        <v>1</v>
      </c>
      <c r="J184" s="816">
        <f t="shared" si="15"/>
        <v>0</v>
      </c>
      <c r="K184" s="805">
        <f t="shared" si="15"/>
        <v>1</v>
      </c>
      <c r="L184" s="816">
        <f t="shared" si="15"/>
        <v>1</v>
      </c>
      <c r="M184" s="805">
        <f t="shared" si="15"/>
        <v>2</v>
      </c>
      <c r="N184" s="816">
        <f t="shared" si="15"/>
        <v>1</v>
      </c>
      <c r="O184" s="805">
        <f t="shared" si="15"/>
        <v>1</v>
      </c>
      <c r="P184" s="816">
        <f t="shared" si="15"/>
        <v>2</v>
      </c>
      <c r="Q184" s="805">
        <f t="shared" si="15"/>
        <v>1</v>
      </c>
      <c r="R184" s="816">
        <f t="shared" si="15"/>
        <v>0</v>
      </c>
      <c r="S184" s="805">
        <f t="shared" si="15"/>
        <v>0</v>
      </c>
      <c r="T184" s="816">
        <f t="shared" si="15"/>
        <v>1</v>
      </c>
      <c r="U184" s="805">
        <f t="shared" si="15"/>
        <v>0</v>
      </c>
      <c r="V184" s="816">
        <f t="shared" si="15"/>
        <v>3</v>
      </c>
      <c r="W184" s="805">
        <f t="shared" si="15"/>
        <v>1</v>
      </c>
      <c r="X184" s="816">
        <f t="shared" si="15"/>
        <v>4</v>
      </c>
      <c r="Y184" s="805">
        <f t="shared" si="15"/>
        <v>0</v>
      </c>
      <c r="Z184" s="816">
        <f t="shared" si="15"/>
        <v>7</v>
      </c>
      <c r="AA184" s="805">
        <f t="shared" si="15"/>
        <v>1</v>
      </c>
      <c r="AB184" s="816">
        <f t="shared" si="15"/>
        <v>5</v>
      </c>
      <c r="AC184" s="805">
        <f t="shared" si="15"/>
        <v>4</v>
      </c>
      <c r="AD184" s="816">
        <f t="shared" si="15"/>
        <v>11</v>
      </c>
      <c r="AE184" s="805">
        <f t="shared" si="15"/>
        <v>8</v>
      </c>
      <c r="AF184" s="816">
        <f t="shared" si="15"/>
        <v>10</v>
      </c>
      <c r="AG184" s="805">
        <f t="shared" si="15"/>
        <v>4</v>
      </c>
      <c r="AH184" s="816">
        <f t="shared" si="15"/>
        <v>5</v>
      </c>
      <c r="AI184" s="805">
        <f t="shared" si="15"/>
        <v>7</v>
      </c>
      <c r="AJ184" s="816">
        <f t="shared" si="15"/>
        <v>8</v>
      </c>
      <c r="AK184" s="805">
        <f t="shared" si="15"/>
        <v>5</v>
      </c>
      <c r="AL184" s="816">
        <f t="shared" si="15"/>
        <v>7</v>
      </c>
      <c r="AM184" s="805">
        <f t="shared" si="15"/>
        <v>3</v>
      </c>
      <c r="AN184" s="816">
        <f t="shared" si="15"/>
        <v>3</v>
      </c>
      <c r="AO184" s="804">
        <f t="shared" si="15"/>
        <v>3</v>
      </c>
      <c r="AP184" s="816">
        <f t="shared" si="15"/>
        <v>8</v>
      </c>
      <c r="AQ184" s="808">
        <f t="shared" si="15"/>
        <v>119</v>
      </c>
      <c r="AR184" s="1064">
        <f t="shared" si="15"/>
        <v>86</v>
      </c>
      <c r="AS184" s="848"/>
      <c r="AT184" s="873"/>
    </row>
    <row r="185" spans="1:86" x14ac:dyDescent="0.2">
      <c r="A185" s="874" t="s">
        <v>181</v>
      </c>
      <c r="B185" s="827"/>
    </row>
    <row r="186" spans="1:86" x14ac:dyDescent="0.2">
      <c r="A186" s="779" t="s">
        <v>49</v>
      </c>
      <c r="B186" s="901" t="s">
        <v>50</v>
      </c>
      <c r="C186" s="812"/>
    </row>
    <row r="187" spans="1:86" x14ac:dyDescent="0.2">
      <c r="A187" s="992" t="s">
        <v>52</v>
      </c>
      <c r="B187" s="765">
        <v>269</v>
      </c>
      <c r="C187" s="812"/>
    </row>
    <row r="188" spans="1:86" x14ac:dyDescent="0.2">
      <c r="A188" s="789" t="s">
        <v>53</v>
      </c>
      <c r="B188" s="792"/>
      <c r="C188" s="812"/>
    </row>
    <row r="189" spans="1:86" x14ac:dyDescent="0.2">
      <c r="A189" s="789" t="s">
        <v>54</v>
      </c>
      <c r="B189" s="792"/>
      <c r="C189" s="812"/>
    </row>
    <row r="190" spans="1:86" x14ac:dyDescent="0.2">
      <c r="A190" s="985" t="s">
        <v>55</v>
      </c>
      <c r="B190" s="767"/>
      <c r="C190" s="812"/>
    </row>
    <row r="191" spans="1:86" x14ac:dyDescent="0.2">
      <c r="A191" s="1041" t="s">
        <v>1</v>
      </c>
      <c r="B191" s="776">
        <f>SUM(B187:B190)</f>
        <v>269</v>
      </c>
      <c r="C191" s="812"/>
    </row>
    <row r="192" spans="1:86" x14ac:dyDescent="0.2">
      <c r="A192" s="877" t="s">
        <v>182</v>
      </c>
      <c r="B192" s="877"/>
      <c r="C192" s="812"/>
    </row>
    <row r="193" spans="1:3" x14ac:dyDescent="0.2">
      <c r="A193" s="779" t="s">
        <v>49</v>
      </c>
      <c r="B193" s="895" t="s">
        <v>50</v>
      </c>
      <c r="C193" s="812"/>
    </row>
    <row r="194" spans="1:3" x14ac:dyDescent="0.2">
      <c r="A194" s="992" t="s">
        <v>52</v>
      </c>
      <c r="B194" s="769">
        <v>1100</v>
      </c>
      <c r="C194" s="812"/>
    </row>
    <row r="195" spans="1:3" x14ac:dyDescent="0.2">
      <c r="A195" s="789" t="s">
        <v>53</v>
      </c>
      <c r="B195" s="792"/>
      <c r="C195" s="812"/>
    </row>
    <row r="196" spans="1:3" x14ac:dyDescent="0.2">
      <c r="A196" s="789" t="s">
        <v>54</v>
      </c>
      <c r="B196" s="792"/>
      <c r="C196" s="812"/>
    </row>
    <row r="197" spans="1:3" x14ac:dyDescent="0.2">
      <c r="A197" s="985" t="s">
        <v>55</v>
      </c>
      <c r="B197" s="767"/>
      <c r="C197" s="812"/>
    </row>
    <row r="198" spans="1:3" x14ac:dyDescent="0.2">
      <c r="A198" s="1041" t="s">
        <v>1</v>
      </c>
      <c r="B198" s="776">
        <f>SUM(B194:B197)</f>
        <v>1100</v>
      </c>
      <c r="C198" s="812"/>
    </row>
    <row r="199" spans="1:3" x14ac:dyDescent="0.2">
      <c r="A199" s="965" t="s">
        <v>183</v>
      </c>
      <c r="B199" s="967"/>
      <c r="C199" s="812"/>
    </row>
    <row r="200" spans="1:3" x14ac:dyDescent="0.2">
      <c r="A200" s="1065" t="s">
        <v>88</v>
      </c>
      <c r="B200" s="895" t="s">
        <v>50</v>
      </c>
      <c r="C200" s="812"/>
    </row>
    <row r="201" spans="1:3" x14ac:dyDescent="0.2">
      <c r="A201" s="768" t="s">
        <v>89</v>
      </c>
      <c r="B201" s="769"/>
      <c r="C201" s="812"/>
    </row>
    <row r="202" spans="1:3" x14ac:dyDescent="0.2">
      <c r="A202" s="809" t="s">
        <v>90</v>
      </c>
      <c r="B202" s="792"/>
      <c r="C202" s="812"/>
    </row>
    <row r="203" spans="1:3" x14ac:dyDescent="0.2">
      <c r="A203" s="810" t="s">
        <v>91</v>
      </c>
      <c r="B203" s="767"/>
      <c r="C203" s="812"/>
    </row>
    <row r="204" spans="1:3" x14ac:dyDescent="0.2">
      <c r="A204" s="1066" t="s">
        <v>184</v>
      </c>
      <c r="B204" s="910"/>
      <c r="C204" s="812"/>
    </row>
    <row r="205" spans="1:3" x14ac:dyDescent="0.2">
      <c r="A205" s="828" t="s">
        <v>56</v>
      </c>
      <c r="B205" s="895" t="s">
        <v>1</v>
      </c>
      <c r="C205" s="812"/>
    </row>
    <row r="206" spans="1:3" x14ac:dyDescent="0.2">
      <c r="A206" s="1067" t="s">
        <v>124</v>
      </c>
      <c r="B206" s="765">
        <v>387</v>
      </c>
      <c r="C206" s="812"/>
    </row>
    <row r="207" spans="1:3" x14ac:dyDescent="0.2">
      <c r="A207" s="1068" t="s">
        <v>135</v>
      </c>
      <c r="B207" s="769"/>
      <c r="C207" s="812"/>
    </row>
    <row r="208" spans="1:3" x14ac:dyDescent="0.2">
      <c r="A208" s="994" t="s">
        <v>125</v>
      </c>
      <c r="B208" s="792">
        <v>849</v>
      </c>
      <c r="C208" s="812"/>
    </row>
    <row r="209" spans="1:3" x14ac:dyDescent="0.2">
      <c r="A209" s="994" t="s">
        <v>185</v>
      </c>
      <c r="B209" s="792">
        <v>73</v>
      </c>
      <c r="C209" s="812"/>
    </row>
    <row r="210" spans="1:3" x14ac:dyDescent="0.2">
      <c r="A210" s="1069" t="s">
        <v>186</v>
      </c>
      <c r="B210" s="792">
        <v>2515</v>
      </c>
      <c r="C210" s="812"/>
    </row>
    <row r="211" spans="1:3" x14ac:dyDescent="0.2">
      <c r="A211" s="994" t="s">
        <v>187</v>
      </c>
      <c r="B211" s="792"/>
      <c r="C211" s="812"/>
    </row>
    <row r="212" spans="1:3" x14ac:dyDescent="0.2">
      <c r="A212" s="994" t="s">
        <v>188</v>
      </c>
      <c r="B212" s="792"/>
      <c r="C212" s="812"/>
    </row>
    <row r="213" spans="1:3" x14ac:dyDescent="0.2">
      <c r="A213" s="994" t="s">
        <v>189</v>
      </c>
      <c r="B213" s="792"/>
      <c r="C213" s="812"/>
    </row>
    <row r="214" spans="1:3" x14ac:dyDescent="0.2">
      <c r="A214" s="994" t="s">
        <v>190</v>
      </c>
      <c r="B214" s="792"/>
      <c r="C214" s="812"/>
    </row>
    <row r="215" spans="1:3" x14ac:dyDescent="0.2">
      <c r="A215" s="1070" t="s">
        <v>127</v>
      </c>
      <c r="B215" s="792">
        <v>1189</v>
      </c>
      <c r="C215" s="812"/>
    </row>
    <row r="216" spans="1:3" x14ac:dyDescent="0.2">
      <c r="A216" s="1069" t="s">
        <v>191</v>
      </c>
      <c r="B216" s="792"/>
      <c r="C216" s="812"/>
    </row>
    <row r="217" spans="1:3" x14ac:dyDescent="0.2">
      <c r="A217" s="1069" t="s">
        <v>192</v>
      </c>
      <c r="B217" s="792"/>
      <c r="C217" s="812"/>
    </row>
    <row r="218" spans="1:3" x14ac:dyDescent="0.2">
      <c r="A218" s="994" t="s">
        <v>193</v>
      </c>
      <c r="B218" s="792"/>
      <c r="C218" s="812"/>
    </row>
    <row r="219" spans="1:3" x14ac:dyDescent="0.2">
      <c r="A219" s="1070" t="s">
        <v>194</v>
      </c>
      <c r="B219" s="792"/>
      <c r="C219" s="812"/>
    </row>
    <row r="220" spans="1:3" ht="21.75" x14ac:dyDescent="0.2">
      <c r="A220" s="1069" t="s">
        <v>195</v>
      </c>
      <c r="B220" s="792"/>
      <c r="C220" s="812"/>
    </row>
    <row r="221" spans="1:3" x14ac:dyDescent="0.2">
      <c r="A221" s="1070" t="s">
        <v>196</v>
      </c>
      <c r="B221" s="792"/>
      <c r="C221" s="812"/>
    </row>
    <row r="222" spans="1:3" x14ac:dyDescent="0.2">
      <c r="A222" s="1071" t="s">
        <v>197</v>
      </c>
      <c r="B222" s="792"/>
      <c r="C222" s="812"/>
    </row>
    <row r="223" spans="1:3" x14ac:dyDescent="0.2">
      <c r="A223" s="994" t="s">
        <v>129</v>
      </c>
      <c r="B223" s="792"/>
      <c r="C223" s="812"/>
    </row>
    <row r="224" spans="1:3" ht="21.75" x14ac:dyDescent="0.2">
      <c r="A224" s="1069" t="s">
        <v>198</v>
      </c>
      <c r="B224" s="792"/>
      <c r="C224" s="812"/>
    </row>
    <row r="225" spans="1:3" x14ac:dyDescent="0.2">
      <c r="A225" s="994" t="s">
        <v>199</v>
      </c>
      <c r="B225" s="792"/>
      <c r="C225" s="812"/>
    </row>
    <row r="226" spans="1:3" x14ac:dyDescent="0.2">
      <c r="A226" s="1069" t="s">
        <v>200</v>
      </c>
      <c r="B226" s="792"/>
      <c r="C226" s="812"/>
    </row>
    <row r="227" spans="1:3" x14ac:dyDescent="0.2">
      <c r="A227" s="994" t="s">
        <v>132</v>
      </c>
      <c r="B227" s="792"/>
      <c r="C227" s="812"/>
    </row>
    <row r="228" spans="1:3" x14ac:dyDescent="0.2">
      <c r="A228" s="994" t="s">
        <v>133</v>
      </c>
      <c r="B228" s="792"/>
      <c r="C228" s="812"/>
    </row>
    <row r="229" spans="1:3" x14ac:dyDescent="0.2">
      <c r="A229" s="1070" t="s">
        <v>201</v>
      </c>
      <c r="B229" s="792"/>
      <c r="C229" s="812"/>
    </row>
    <row r="230" spans="1:3" x14ac:dyDescent="0.2">
      <c r="A230" s="1072" t="s">
        <v>202</v>
      </c>
      <c r="B230" s="767"/>
      <c r="C230" s="812"/>
    </row>
    <row r="231" spans="1:3" x14ac:dyDescent="0.2">
      <c r="A231" s="1041" t="s">
        <v>1</v>
      </c>
      <c r="B231" s="776">
        <f>SUM(B206:B230)</f>
        <v>5013</v>
      </c>
      <c r="C231" s="812"/>
    </row>
    <row r="295" spans="1:2" x14ac:dyDescent="0.2">
      <c r="A295" s="1073">
        <f>SUM(B13:B27,D30,B60,B67,B74,B92:E92,B100:E100,B108:E108,C112:C113,D117:D118,B122:B124,B150,B170:B174,B184,B191,B198,B231,C128:J144,B169:AS169,D31:D50,B201:B203,B151,B152:B168)</f>
        <v>7451</v>
      </c>
      <c r="B295" s="1073">
        <f>SUM(CG6:CT241)</f>
        <v>0</v>
      </c>
    </row>
  </sheetData>
  <mergeCells count="158">
    <mergeCell ref="B147:D148"/>
    <mergeCell ref="E147:AP147"/>
    <mergeCell ref="AQ147:AS147"/>
    <mergeCell ref="AO177:AP177"/>
    <mergeCell ref="AE177:AF177"/>
    <mergeCell ref="AG177:AH177"/>
    <mergeCell ref="AI177:AJ177"/>
    <mergeCell ref="AK177:AL177"/>
    <mergeCell ref="AM177:AN177"/>
    <mergeCell ref="U177:V177"/>
    <mergeCell ref="W177:X177"/>
    <mergeCell ref="Y177:Z177"/>
    <mergeCell ref="AA177:AB177"/>
    <mergeCell ref="AC177:AD177"/>
    <mergeCell ref="O148:P148"/>
    <mergeCell ref="Q148:R148"/>
    <mergeCell ref="S148:T148"/>
    <mergeCell ref="U148:V148"/>
    <mergeCell ref="AO148:AP148"/>
    <mergeCell ref="AQ148:AQ149"/>
    <mergeCell ref="AR148:AS148"/>
    <mergeCell ref="AE148:AF148"/>
    <mergeCell ref="AG148:AH148"/>
    <mergeCell ref="AI148:AJ148"/>
    <mergeCell ref="A176:A178"/>
    <mergeCell ref="B176:D177"/>
    <mergeCell ref="E176:AP176"/>
    <mergeCell ref="AQ176:AQ178"/>
    <mergeCell ref="AR176:AR178"/>
    <mergeCell ref="E177:F177"/>
    <mergeCell ref="G177:H177"/>
    <mergeCell ref="I177:J177"/>
    <mergeCell ref="K177:L177"/>
    <mergeCell ref="M177:N177"/>
    <mergeCell ref="O177:P177"/>
    <mergeCell ref="Q177:R177"/>
    <mergeCell ref="S177:T177"/>
    <mergeCell ref="AK148:AL148"/>
    <mergeCell ref="AQ52:AQ54"/>
    <mergeCell ref="AR52:AT52"/>
    <mergeCell ref="W148:X148"/>
    <mergeCell ref="Y148:Z148"/>
    <mergeCell ref="AA148:AB148"/>
    <mergeCell ref="AC148:AD148"/>
    <mergeCell ref="L120:L121"/>
    <mergeCell ref="AR53:AR54"/>
    <mergeCell ref="AS53:AS54"/>
    <mergeCell ref="AA53:AB53"/>
    <mergeCell ref="AC53:AD53"/>
    <mergeCell ref="AE53:AF53"/>
    <mergeCell ref="AG53:AH53"/>
    <mergeCell ref="AI53:AJ53"/>
    <mergeCell ref="E52:AP52"/>
    <mergeCell ref="AM148:AN148"/>
    <mergeCell ref="A126:A127"/>
    <mergeCell ref="B126:B127"/>
    <mergeCell ref="C126:D126"/>
    <mergeCell ref="E126:F126"/>
    <mergeCell ref="G126:H126"/>
    <mergeCell ref="I126:J126"/>
    <mergeCell ref="K120:K121"/>
    <mergeCell ref="A128:A131"/>
    <mergeCell ref="A132:A136"/>
    <mergeCell ref="A137:A142"/>
    <mergeCell ref="A143:A144"/>
    <mergeCell ref="A147:A149"/>
    <mergeCell ref="E148:F148"/>
    <mergeCell ref="G148:H148"/>
    <mergeCell ref="I148:J148"/>
    <mergeCell ref="K148:L148"/>
    <mergeCell ref="M148:N148"/>
    <mergeCell ref="AU52:AU54"/>
    <mergeCell ref="E53:F53"/>
    <mergeCell ref="G53:H53"/>
    <mergeCell ref="I53:J53"/>
    <mergeCell ref="K53:L53"/>
    <mergeCell ref="M53:N53"/>
    <mergeCell ref="O53:P53"/>
    <mergeCell ref="Q53:R53"/>
    <mergeCell ref="S53:T53"/>
    <mergeCell ref="U53:V53"/>
    <mergeCell ref="W53:X53"/>
    <mergeCell ref="Y53:Z53"/>
    <mergeCell ref="AT53:AT54"/>
    <mergeCell ref="AK53:AL53"/>
    <mergeCell ref="AM53:AN53"/>
    <mergeCell ref="AO53:AP53"/>
    <mergeCell ref="AQ11:AQ12"/>
    <mergeCell ref="AR11:AR12"/>
    <mergeCell ref="AS11:AS12"/>
    <mergeCell ref="A30:C30"/>
    <mergeCell ref="A31:A43"/>
    <mergeCell ref="AQ10:AS10"/>
    <mergeCell ref="AT10:AT12"/>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B29:C29"/>
    <mergeCell ref="B31:C31"/>
    <mergeCell ref="B32:C32"/>
    <mergeCell ref="A6:N6"/>
    <mergeCell ref="A10:A12"/>
    <mergeCell ref="B10:D11"/>
    <mergeCell ref="E10:AP10"/>
    <mergeCell ref="AG11:AH11"/>
    <mergeCell ref="AI11:AJ11"/>
    <mergeCell ref="AK11:AL11"/>
    <mergeCell ref="AM11:AN11"/>
    <mergeCell ref="AO11:AP11"/>
    <mergeCell ref="B33:C33"/>
    <mergeCell ref="B34:C34"/>
    <mergeCell ref="B35:C35"/>
    <mergeCell ref="B36:C36"/>
    <mergeCell ref="B37:C37"/>
    <mergeCell ref="B38:C38"/>
    <mergeCell ref="B39:C39"/>
    <mergeCell ref="B40:C40"/>
    <mergeCell ref="B41:C41"/>
    <mergeCell ref="B42:C42"/>
    <mergeCell ref="B43:C43"/>
    <mergeCell ref="B44:C44"/>
    <mergeCell ref="B45:C45"/>
    <mergeCell ref="A44:A46"/>
    <mergeCell ref="B46:C46"/>
    <mergeCell ref="A47:A49"/>
    <mergeCell ref="B47:C47"/>
    <mergeCell ref="B48:C48"/>
    <mergeCell ref="B49:C49"/>
    <mergeCell ref="B50:C50"/>
    <mergeCell ref="A52:A54"/>
    <mergeCell ref="A112:B112"/>
    <mergeCell ref="A113:B113"/>
    <mergeCell ref="A115:C116"/>
    <mergeCell ref="D115:D116"/>
    <mergeCell ref="E115:G115"/>
    <mergeCell ref="H115:H116"/>
    <mergeCell ref="A120:A121"/>
    <mergeCell ref="B120:B121"/>
    <mergeCell ref="C120:E120"/>
    <mergeCell ref="F120:F121"/>
    <mergeCell ref="G120:G121"/>
    <mergeCell ref="H120:J120"/>
    <mergeCell ref="A110:B111"/>
    <mergeCell ref="C110:C111"/>
    <mergeCell ref="D110:F110"/>
    <mergeCell ref="G110:G111"/>
    <mergeCell ref="B52:D53"/>
  </mergeCells>
  <dataValidations count="2">
    <dataValidation type="whole" allowBlank="1" showInputMessage="1" showErrorMessage="1" errorTitle="ERROR" error="Por favor ingrese solo Números." sqref="A27:A1048576 A1:A24 AV151:AV1048576 AT152:AT1048576 AV1:AV149 B1:D1048576 E176:AP1048576 CB151:CB1048576 AQ1:AS1048576 AU1:AU1048576 AT1:AT150 AW1:CA1048576 CC1:XFD1048576 CB1:CB149 E1:L174 N1:AP174 M1:M121 M125:M174">
      <formula1>0</formula1>
      <formula2>1000000000</formula2>
    </dataValidation>
    <dataValidation allowBlank="1" showInputMessage="1" showErrorMessage="1" errorTitle="ERROR" error="Por favor ingrese solo Números." sqref="A25:A26 AV150 E175:AP175 AT151 CB150 M122:M124"/>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95"/>
  <sheetViews>
    <sheetView tabSelected="1" workbookViewId="0">
      <selection activeCell="B5" sqref="B5"/>
    </sheetView>
  </sheetViews>
  <sheetFormatPr baseColWidth="10" defaultRowHeight="14.25" x14ac:dyDescent="0.2"/>
  <cols>
    <col min="1" max="1" width="49.85546875" style="811" customWidth="1"/>
    <col min="2" max="2" width="29.85546875" style="811" customWidth="1"/>
    <col min="3" max="3" width="18.7109375" style="811" customWidth="1"/>
    <col min="4" max="4" width="17.28515625" style="811" customWidth="1"/>
    <col min="5" max="5" width="16.140625" style="811" customWidth="1"/>
    <col min="6" max="6" width="15.42578125" style="811" customWidth="1"/>
    <col min="7" max="11" width="14.7109375" style="811" customWidth="1"/>
    <col min="12" max="12" width="16.42578125" style="811" customWidth="1"/>
    <col min="13" max="39" width="11.42578125" style="811"/>
    <col min="40" max="40" width="12.7109375" style="811" customWidth="1"/>
    <col min="41" max="41" width="11.42578125" style="811"/>
    <col min="42" max="42" width="13" style="811" customWidth="1"/>
    <col min="43" max="43" width="15.85546875" style="811" customWidth="1"/>
    <col min="44" max="44" width="17.140625" style="811" customWidth="1"/>
    <col min="45" max="45" width="11.42578125" style="811"/>
    <col min="46" max="46" width="32.140625" style="811" customWidth="1"/>
    <col min="47" max="47" width="11.42578125" style="811"/>
    <col min="48" max="48" width="14.5703125" style="811" customWidth="1"/>
    <col min="49" max="74" width="11.42578125" style="811" customWidth="1"/>
    <col min="75" max="76" width="49.140625" style="811" customWidth="1"/>
    <col min="77" max="94" width="49.140625" style="812" customWidth="1"/>
    <col min="95" max="102" width="11.42578125" style="812"/>
    <col min="103" max="16384" width="11.42578125" style="811"/>
  </cols>
  <sheetData>
    <row r="1" spans="1:47" x14ac:dyDescent="0.2">
      <c r="A1" s="871" t="s">
        <v>0</v>
      </c>
    </row>
    <row r="2" spans="1:47" x14ac:dyDescent="0.2">
      <c r="A2" s="871" t="str">
        <f>CONCATENATE("COMUNA: ",[11]NOMBRE!B2," - ","( ",[11]NOMBRE!C2,[11]NOMBRE!D2,[11]NOMBRE!E2,[11]NOMBRE!F2,[11]NOMBRE!G2," )")</f>
        <v>COMUNA: Linares - ( 07401 )</v>
      </c>
    </row>
    <row r="3" spans="1:47" x14ac:dyDescent="0.2">
      <c r="A3" s="871" t="str">
        <f>CONCATENATE("ESTABLECIMIENTO/ESTRATEGIA: ",[11]NOMBRE!B3," - ","( ",[11]NOMBRE!C3,[11]NOMBRE!D3,[11]NOMBRE!E3,[11]NOMBRE!F3,[11]NOMBRE!G3,[11]NOMBRE!H3," )")</f>
        <v>ESTABLECIMIENTO/ESTRATEGIA: Hospital Presidente Carlos Ibañez del Campo - ( 116108 )</v>
      </c>
    </row>
    <row r="4" spans="1:47" x14ac:dyDescent="0.2">
      <c r="A4" s="871" t="str">
        <f>CONCATENATE("MES: ",[11]NOMBRE!B6," - ","( ",[11]NOMBRE!C6,[11]NOMBRE!D6," )")</f>
        <v>MES: DICIEMBRE - ( 12 )</v>
      </c>
    </row>
    <row r="5" spans="1:47" x14ac:dyDescent="0.2">
      <c r="A5" s="871" t="str">
        <f>CONCATENATE("AÑO: ",[11]NOMBRE!B7)</f>
        <v>AÑO: 2017</v>
      </c>
    </row>
    <row r="6" spans="1:47" ht="15" x14ac:dyDescent="0.2">
      <c r="A6" s="1219" t="s">
        <v>92</v>
      </c>
      <c r="B6" s="1219"/>
      <c r="C6" s="1219"/>
      <c r="D6" s="1219"/>
      <c r="E6" s="1219"/>
      <c r="F6" s="1219"/>
      <c r="G6" s="1219"/>
      <c r="H6" s="1219"/>
      <c r="I6" s="1219"/>
      <c r="J6" s="1219"/>
      <c r="K6" s="1219"/>
      <c r="L6" s="1219"/>
      <c r="M6" s="1219"/>
      <c r="N6" s="1219"/>
      <c r="O6" s="970"/>
      <c r="P6" s="962"/>
      <c r="Q6" s="962"/>
      <c r="R6" s="962"/>
      <c r="S6" s="962"/>
      <c r="T6" s="962"/>
      <c r="U6" s="962"/>
      <c r="V6" s="962"/>
      <c r="W6" s="962"/>
      <c r="X6" s="962"/>
      <c r="Y6" s="962"/>
      <c r="Z6" s="962"/>
      <c r="AA6" s="962"/>
      <c r="AB6" s="962"/>
      <c r="AC6" s="962"/>
      <c r="AD6" s="962"/>
      <c r="AE6" s="962"/>
      <c r="AF6" s="962"/>
      <c r="AG6" s="962"/>
      <c r="AH6" s="962"/>
      <c r="AI6" s="962"/>
      <c r="AJ6" s="962"/>
      <c r="AK6" s="962"/>
      <c r="AL6" s="962"/>
      <c r="AM6" s="971"/>
      <c r="AN6" s="971"/>
      <c r="AO6" s="971"/>
    </row>
    <row r="7" spans="1:47" x14ac:dyDescent="0.2">
      <c r="A7" s="902"/>
      <c r="B7" s="902"/>
      <c r="C7" s="902"/>
      <c r="D7" s="902"/>
      <c r="E7" s="902"/>
      <c r="F7" s="902"/>
      <c r="G7" s="902"/>
      <c r="H7" s="902"/>
      <c r="I7" s="902"/>
      <c r="J7" s="902"/>
      <c r="K7" s="902"/>
      <c r="L7" s="902"/>
      <c r="M7" s="902"/>
      <c r="N7" s="902"/>
      <c r="O7" s="962"/>
      <c r="P7" s="962"/>
      <c r="Q7" s="962"/>
      <c r="R7" s="962"/>
      <c r="S7" s="962"/>
      <c r="T7" s="962"/>
      <c r="U7" s="962"/>
      <c r="V7" s="962"/>
      <c r="W7" s="962"/>
      <c r="X7" s="962"/>
      <c r="Y7" s="962"/>
      <c r="Z7" s="962"/>
      <c r="AA7" s="962"/>
      <c r="AB7" s="962"/>
      <c r="AC7" s="962"/>
      <c r="AD7" s="962"/>
      <c r="AE7" s="962"/>
      <c r="AF7" s="962"/>
      <c r="AG7" s="962"/>
      <c r="AH7" s="962"/>
      <c r="AI7" s="962"/>
      <c r="AJ7" s="962"/>
      <c r="AK7" s="962"/>
      <c r="AL7" s="962"/>
      <c r="AM7" s="971"/>
      <c r="AN7" s="971"/>
      <c r="AO7" s="971"/>
    </row>
    <row r="8" spans="1:47" x14ac:dyDescent="0.2">
      <c r="A8" s="965" t="s">
        <v>15</v>
      </c>
      <c r="B8" s="902"/>
      <c r="C8" s="902"/>
      <c r="D8" s="902"/>
      <c r="E8" s="902"/>
    </row>
    <row r="9" spans="1:47" x14ac:dyDescent="0.2">
      <c r="A9" s="897" t="s">
        <v>93</v>
      </c>
      <c r="B9" s="897"/>
      <c r="C9" s="827"/>
      <c r="AQ9" s="887"/>
      <c r="AR9" s="887"/>
      <c r="AS9" s="887"/>
      <c r="AT9" s="887"/>
      <c r="AU9" s="760"/>
    </row>
    <row r="10" spans="1:47" ht="14.25" customHeight="1" x14ac:dyDescent="0.2">
      <c r="A10" s="1194" t="s">
        <v>16</v>
      </c>
      <c r="B10" s="1224" t="s">
        <v>1</v>
      </c>
      <c r="C10" s="1225"/>
      <c r="D10" s="1226"/>
      <c r="E10" s="1230" t="s">
        <v>17</v>
      </c>
      <c r="F10" s="1231"/>
      <c r="G10" s="1231"/>
      <c r="H10" s="1231"/>
      <c r="I10" s="1231"/>
      <c r="J10" s="1231"/>
      <c r="K10" s="1231"/>
      <c r="L10" s="1231"/>
      <c r="M10" s="1231"/>
      <c r="N10" s="1231"/>
      <c r="O10" s="1231"/>
      <c r="P10" s="1231"/>
      <c r="Q10" s="1231"/>
      <c r="R10" s="1231"/>
      <c r="S10" s="1231"/>
      <c r="T10" s="1231"/>
      <c r="U10" s="1231"/>
      <c r="V10" s="1231"/>
      <c r="W10" s="1231"/>
      <c r="X10" s="1231"/>
      <c r="Y10" s="1231"/>
      <c r="Z10" s="1231"/>
      <c r="AA10" s="1231"/>
      <c r="AB10" s="1231"/>
      <c r="AC10" s="1231"/>
      <c r="AD10" s="1231"/>
      <c r="AE10" s="1231"/>
      <c r="AF10" s="1231"/>
      <c r="AG10" s="1231"/>
      <c r="AH10" s="1231"/>
      <c r="AI10" s="1231"/>
      <c r="AJ10" s="1231"/>
      <c r="AK10" s="1231"/>
      <c r="AL10" s="1231"/>
      <c r="AM10" s="1231"/>
      <c r="AN10" s="1231"/>
      <c r="AO10" s="1231"/>
      <c r="AP10" s="1201"/>
      <c r="AQ10" s="1230" t="s">
        <v>33</v>
      </c>
      <c r="AR10" s="1231"/>
      <c r="AS10" s="1231"/>
      <c r="AT10" s="1194" t="s">
        <v>13</v>
      </c>
      <c r="AU10" s="815"/>
    </row>
    <row r="11" spans="1:47" x14ac:dyDescent="0.2">
      <c r="A11" s="1223"/>
      <c r="B11" s="1227"/>
      <c r="C11" s="1228"/>
      <c r="D11" s="1229"/>
      <c r="E11" s="1196" t="s">
        <v>19</v>
      </c>
      <c r="F11" s="1220"/>
      <c r="G11" s="1196" t="s">
        <v>20</v>
      </c>
      <c r="H11" s="1220"/>
      <c r="I11" s="1196" t="s">
        <v>21</v>
      </c>
      <c r="J11" s="1220"/>
      <c r="K11" s="1196" t="s">
        <v>22</v>
      </c>
      <c r="L11" s="1220"/>
      <c r="M11" s="1196" t="s">
        <v>23</v>
      </c>
      <c r="N11" s="1220"/>
      <c r="O11" s="1196" t="s">
        <v>24</v>
      </c>
      <c r="P11" s="1220"/>
      <c r="Q11" s="1196" t="s">
        <v>25</v>
      </c>
      <c r="R11" s="1220"/>
      <c r="S11" s="1196" t="s">
        <v>26</v>
      </c>
      <c r="T11" s="1220"/>
      <c r="U11" s="1196" t="s">
        <v>27</v>
      </c>
      <c r="V11" s="1220"/>
      <c r="W11" s="1196" t="s">
        <v>2</v>
      </c>
      <c r="X11" s="1220"/>
      <c r="Y11" s="1196" t="s">
        <v>3</v>
      </c>
      <c r="Z11" s="1220"/>
      <c r="AA11" s="1196" t="s">
        <v>28</v>
      </c>
      <c r="AB11" s="1220"/>
      <c r="AC11" s="1196" t="s">
        <v>4</v>
      </c>
      <c r="AD11" s="1220"/>
      <c r="AE11" s="1196" t="s">
        <v>5</v>
      </c>
      <c r="AF11" s="1220"/>
      <c r="AG11" s="1196" t="s">
        <v>6</v>
      </c>
      <c r="AH11" s="1220"/>
      <c r="AI11" s="1196" t="s">
        <v>7</v>
      </c>
      <c r="AJ11" s="1220"/>
      <c r="AK11" s="1196" t="s">
        <v>8</v>
      </c>
      <c r="AL11" s="1220"/>
      <c r="AM11" s="1196" t="s">
        <v>9</v>
      </c>
      <c r="AN11" s="1220"/>
      <c r="AO11" s="1230" t="s">
        <v>10</v>
      </c>
      <c r="AP11" s="1201"/>
      <c r="AQ11" s="1235" t="s">
        <v>35</v>
      </c>
      <c r="AR11" s="1237" t="s">
        <v>36</v>
      </c>
      <c r="AS11" s="1239" t="s">
        <v>37</v>
      </c>
      <c r="AT11" s="1223"/>
    </row>
    <row r="12" spans="1:47" ht="21" customHeight="1" x14ac:dyDescent="0.2">
      <c r="A12" s="1195"/>
      <c r="B12" s="1081" t="s">
        <v>94</v>
      </c>
      <c r="C12" s="1081" t="s">
        <v>11</v>
      </c>
      <c r="D12" s="1081" t="s">
        <v>12</v>
      </c>
      <c r="E12" s="857" t="s">
        <v>11</v>
      </c>
      <c r="F12" s="1079" t="s">
        <v>12</v>
      </c>
      <c r="G12" s="857" t="s">
        <v>11</v>
      </c>
      <c r="H12" s="1079" t="s">
        <v>12</v>
      </c>
      <c r="I12" s="857" t="s">
        <v>11</v>
      </c>
      <c r="J12" s="1079" t="s">
        <v>12</v>
      </c>
      <c r="K12" s="857" t="s">
        <v>11</v>
      </c>
      <c r="L12" s="1079" t="s">
        <v>12</v>
      </c>
      <c r="M12" s="857" t="s">
        <v>11</v>
      </c>
      <c r="N12" s="1079" t="s">
        <v>12</v>
      </c>
      <c r="O12" s="857" t="s">
        <v>11</v>
      </c>
      <c r="P12" s="1079" t="s">
        <v>12</v>
      </c>
      <c r="Q12" s="857" t="s">
        <v>11</v>
      </c>
      <c r="R12" s="1079" t="s">
        <v>12</v>
      </c>
      <c r="S12" s="857" t="s">
        <v>11</v>
      </c>
      <c r="T12" s="1079" t="s">
        <v>12</v>
      </c>
      <c r="U12" s="857" t="s">
        <v>11</v>
      </c>
      <c r="V12" s="1079" t="s">
        <v>12</v>
      </c>
      <c r="W12" s="857" t="s">
        <v>11</v>
      </c>
      <c r="X12" s="1079" t="s">
        <v>12</v>
      </c>
      <c r="Y12" s="857" t="s">
        <v>11</v>
      </c>
      <c r="Z12" s="1079" t="s">
        <v>12</v>
      </c>
      <c r="AA12" s="857" t="s">
        <v>11</v>
      </c>
      <c r="AB12" s="1079" t="s">
        <v>12</v>
      </c>
      <c r="AC12" s="857" t="s">
        <v>11</v>
      </c>
      <c r="AD12" s="1079" t="s">
        <v>12</v>
      </c>
      <c r="AE12" s="857" t="s">
        <v>11</v>
      </c>
      <c r="AF12" s="1079" t="s">
        <v>12</v>
      </c>
      <c r="AG12" s="857" t="s">
        <v>11</v>
      </c>
      <c r="AH12" s="1079" t="s">
        <v>12</v>
      </c>
      <c r="AI12" s="857" t="s">
        <v>11</v>
      </c>
      <c r="AJ12" s="1079" t="s">
        <v>12</v>
      </c>
      <c r="AK12" s="857" t="s">
        <v>11</v>
      </c>
      <c r="AL12" s="1079" t="s">
        <v>12</v>
      </c>
      <c r="AM12" s="857" t="s">
        <v>11</v>
      </c>
      <c r="AN12" s="1079" t="s">
        <v>12</v>
      </c>
      <c r="AO12" s="857" t="s">
        <v>11</v>
      </c>
      <c r="AP12" s="1079" t="s">
        <v>12</v>
      </c>
      <c r="AQ12" s="1236"/>
      <c r="AR12" s="1238"/>
      <c r="AS12" s="1240"/>
      <c r="AT12" s="1195"/>
    </row>
    <row r="13" spans="1:47" x14ac:dyDescent="0.2">
      <c r="A13" s="807" t="s">
        <v>29</v>
      </c>
      <c r="B13" s="807">
        <f t="shared" ref="B13:B27" si="0">SUM(C13+D13)</f>
        <v>0</v>
      </c>
      <c r="C13" s="807">
        <f t="shared" ref="C13:D19" si="1">SUM(E13+G13+I13+K13+M13+O13+Q13+S13+U13+W13+Y13+AA13+AC13+AE13+AG13+AI13+AK13+AM13+AO13)</f>
        <v>0</v>
      </c>
      <c r="D13" s="807">
        <f t="shared" si="1"/>
        <v>0</v>
      </c>
      <c r="E13" s="823"/>
      <c r="F13" s="846"/>
      <c r="G13" s="823"/>
      <c r="H13" s="824"/>
      <c r="I13" s="823"/>
      <c r="J13" s="824"/>
      <c r="K13" s="823"/>
      <c r="L13" s="824"/>
      <c r="M13" s="823"/>
      <c r="N13" s="824"/>
      <c r="O13" s="823"/>
      <c r="P13" s="824"/>
      <c r="Q13" s="823"/>
      <c r="R13" s="824"/>
      <c r="S13" s="823"/>
      <c r="T13" s="824"/>
      <c r="U13" s="823"/>
      <c r="V13" s="824"/>
      <c r="W13" s="823"/>
      <c r="X13" s="824"/>
      <c r="Y13" s="823"/>
      <c r="Z13" s="824"/>
      <c r="AA13" s="823"/>
      <c r="AB13" s="824"/>
      <c r="AC13" s="823"/>
      <c r="AD13" s="824"/>
      <c r="AE13" s="823"/>
      <c r="AF13" s="824"/>
      <c r="AG13" s="823"/>
      <c r="AH13" s="824"/>
      <c r="AI13" s="823"/>
      <c r="AJ13" s="824"/>
      <c r="AK13" s="823"/>
      <c r="AL13" s="824"/>
      <c r="AM13" s="823"/>
      <c r="AN13" s="824"/>
      <c r="AO13" s="829"/>
      <c r="AP13" s="824"/>
      <c r="AQ13" s="823"/>
      <c r="AR13" s="824"/>
      <c r="AS13" s="824"/>
      <c r="AT13" s="824"/>
      <c r="AU13" s="812"/>
    </row>
    <row r="14" spans="1:47" x14ac:dyDescent="0.2">
      <c r="A14" s="843" t="s">
        <v>30</v>
      </c>
      <c r="B14" s="843">
        <f t="shared" si="0"/>
        <v>0</v>
      </c>
      <c r="C14" s="843">
        <f t="shared" si="1"/>
        <v>0</v>
      </c>
      <c r="D14" s="859">
        <f t="shared" si="1"/>
        <v>0</v>
      </c>
      <c r="E14" s="796"/>
      <c r="F14" s="813"/>
      <c r="G14" s="796"/>
      <c r="H14" s="797"/>
      <c r="I14" s="796"/>
      <c r="J14" s="797"/>
      <c r="K14" s="796"/>
      <c r="L14" s="797"/>
      <c r="M14" s="796"/>
      <c r="N14" s="797"/>
      <c r="O14" s="796"/>
      <c r="P14" s="797"/>
      <c r="Q14" s="796"/>
      <c r="R14" s="797"/>
      <c r="S14" s="796"/>
      <c r="T14" s="797"/>
      <c r="U14" s="796"/>
      <c r="V14" s="797"/>
      <c r="W14" s="796"/>
      <c r="X14" s="797"/>
      <c r="Y14" s="796"/>
      <c r="Z14" s="797"/>
      <c r="AA14" s="796"/>
      <c r="AB14" s="797"/>
      <c r="AC14" s="796"/>
      <c r="AD14" s="797"/>
      <c r="AE14" s="796"/>
      <c r="AF14" s="797"/>
      <c r="AG14" s="796"/>
      <c r="AH14" s="797"/>
      <c r="AI14" s="796"/>
      <c r="AJ14" s="797"/>
      <c r="AK14" s="796"/>
      <c r="AL14" s="797"/>
      <c r="AM14" s="796"/>
      <c r="AN14" s="797"/>
      <c r="AO14" s="831"/>
      <c r="AP14" s="797"/>
      <c r="AQ14" s="796"/>
      <c r="AR14" s="797"/>
      <c r="AS14" s="797"/>
      <c r="AT14" s="797"/>
      <c r="AU14" s="812"/>
    </row>
    <row r="15" spans="1:47" ht="21" x14ac:dyDescent="0.2">
      <c r="A15" s="878" t="s">
        <v>95</v>
      </c>
      <c r="B15" s="878">
        <f t="shared" si="0"/>
        <v>0</v>
      </c>
      <c r="C15" s="878">
        <f t="shared" si="1"/>
        <v>0</v>
      </c>
      <c r="D15" s="783">
        <f t="shared" si="1"/>
        <v>0</v>
      </c>
      <c r="E15" s="798"/>
      <c r="F15" s="799"/>
      <c r="G15" s="798"/>
      <c r="H15" s="790"/>
      <c r="I15" s="798"/>
      <c r="J15" s="790"/>
      <c r="K15" s="798"/>
      <c r="L15" s="790"/>
      <c r="M15" s="798"/>
      <c r="N15" s="790"/>
      <c r="O15" s="798"/>
      <c r="P15" s="790"/>
      <c r="Q15" s="784"/>
      <c r="R15" s="791"/>
      <c r="S15" s="784"/>
      <c r="T15" s="791"/>
      <c r="U15" s="784"/>
      <c r="V15" s="791"/>
      <c r="W15" s="784"/>
      <c r="X15" s="791"/>
      <c r="Y15" s="784"/>
      <c r="Z15" s="791"/>
      <c r="AA15" s="784"/>
      <c r="AB15" s="791"/>
      <c r="AC15" s="784"/>
      <c r="AD15" s="791"/>
      <c r="AE15" s="784"/>
      <c r="AF15" s="791"/>
      <c r="AG15" s="784"/>
      <c r="AH15" s="791"/>
      <c r="AI15" s="784"/>
      <c r="AJ15" s="791"/>
      <c r="AK15" s="784"/>
      <c r="AL15" s="791"/>
      <c r="AM15" s="784"/>
      <c r="AN15" s="791"/>
      <c r="AO15" s="832"/>
      <c r="AP15" s="791"/>
      <c r="AQ15" s="784"/>
      <c r="AR15" s="791"/>
      <c r="AS15" s="791"/>
      <c r="AT15" s="791"/>
      <c r="AU15" s="812"/>
    </row>
    <row r="16" spans="1:47" x14ac:dyDescent="0.2">
      <c r="A16" s="972" t="s">
        <v>31</v>
      </c>
      <c r="B16" s="972">
        <f t="shared" si="0"/>
        <v>0</v>
      </c>
      <c r="C16" s="973">
        <f t="shared" si="1"/>
        <v>0</v>
      </c>
      <c r="D16" s="773">
        <f t="shared" si="1"/>
        <v>0</v>
      </c>
      <c r="E16" s="784"/>
      <c r="F16" s="814"/>
      <c r="G16" s="784"/>
      <c r="H16" s="791"/>
      <c r="I16" s="784"/>
      <c r="J16" s="791"/>
      <c r="K16" s="784"/>
      <c r="L16" s="791"/>
      <c r="M16" s="784"/>
      <c r="N16" s="791"/>
      <c r="O16" s="784"/>
      <c r="P16" s="791"/>
      <c r="Q16" s="784"/>
      <c r="R16" s="791"/>
      <c r="S16" s="784"/>
      <c r="T16" s="791"/>
      <c r="U16" s="784"/>
      <c r="V16" s="791"/>
      <c r="W16" s="784"/>
      <c r="X16" s="791"/>
      <c r="Y16" s="784"/>
      <c r="Z16" s="791"/>
      <c r="AA16" s="784"/>
      <c r="AB16" s="791"/>
      <c r="AC16" s="784"/>
      <c r="AD16" s="791"/>
      <c r="AE16" s="784"/>
      <c r="AF16" s="791"/>
      <c r="AG16" s="784"/>
      <c r="AH16" s="791"/>
      <c r="AI16" s="784"/>
      <c r="AJ16" s="791"/>
      <c r="AK16" s="784"/>
      <c r="AL16" s="791"/>
      <c r="AM16" s="784"/>
      <c r="AN16" s="791"/>
      <c r="AO16" s="832"/>
      <c r="AP16" s="791"/>
      <c r="AQ16" s="784"/>
      <c r="AR16" s="791"/>
      <c r="AS16" s="791"/>
      <c r="AT16" s="791"/>
      <c r="AU16" s="812"/>
    </row>
    <row r="17" spans="1:88" x14ac:dyDescent="0.2">
      <c r="A17" s="972" t="s">
        <v>32</v>
      </c>
      <c r="B17" s="974">
        <f t="shared" si="0"/>
        <v>0</v>
      </c>
      <c r="C17" s="973">
        <f t="shared" si="1"/>
        <v>0</v>
      </c>
      <c r="D17" s="773">
        <f t="shared" si="1"/>
        <v>0</v>
      </c>
      <c r="E17" s="802"/>
      <c r="F17" s="845"/>
      <c r="G17" s="802"/>
      <c r="H17" s="803"/>
      <c r="I17" s="802"/>
      <c r="J17" s="803"/>
      <c r="K17" s="802"/>
      <c r="L17" s="803"/>
      <c r="M17" s="802"/>
      <c r="N17" s="803"/>
      <c r="O17" s="802"/>
      <c r="P17" s="803"/>
      <c r="Q17" s="802"/>
      <c r="R17" s="803"/>
      <c r="S17" s="802"/>
      <c r="T17" s="803"/>
      <c r="U17" s="802"/>
      <c r="V17" s="803"/>
      <c r="W17" s="802"/>
      <c r="X17" s="803"/>
      <c r="Y17" s="802"/>
      <c r="Z17" s="803"/>
      <c r="AA17" s="802"/>
      <c r="AB17" s="803"/>
      <c r="AC17" s="802"/>
      <c r="AD17" s="803"/>
      <c r="AE17" s="802"/>
      <c r="AF17" s="803"/>
      <c r="AG17" s="802"/>
      <c r="AH17" s="803"/>
      <c r="AI17" s="802"/>
      <c r="AJ17" s="803"/>
      <c r="AK17" s="802"/>
      <c r="AL17" s="803"/>
      <c r="AM17" s="802"/>
      <c r="AN17" s="803"/>
      <c r="AO17" s="839"/>
      <c r="AP17" s="803"/>
      <c r="AQ17" s="802"/>
      <c r="AR17" s="803"/>
      <c r="AS17" s="792"/>
      <c r="AT17" s="803"/>
      <c r="AU17" s="812"/>
    </row>
    <row r="18" spans="1:88" x14ac:dyDescent="0.2">
      <c r="A18" s="878" t="s">
        <v>96</v>
      </c>
      <c r="B18" s="973">
        <f t="shared" si="0"/>
        <v>0</v>
      </c>
      <c r="C18" s="973">
        <f t="shared" si="1"/>
        <v>0</v>
      </c>
      <c r="D18" s="783">
        <f t="shared" si="1"/>
        <v>0</v>
      </c>
      <c r="E18" s="801"/>
      <c r="F18" s="814"/>
      <c r="G18" s="784"/>
      <c r="H18" s="791"/>
      <c r="I18" s="784"/>
      <c r="J18" s="791"/>
      <c r="K18" s="784"/>
      <c r="L18" s="791"/>
      <c r="M18" s="784"/>
      <c r="N18" s="791"/>
      <c r="O18" s="784"/>
      <c r="P18" s="791"/>
      <c r="Q18" s="784"/>
      <c r="R18" s="791"/>
      <c r="S18" s="784"/>
      <c r="T18" s="791"/>
      <c r="U18" s="784"/>
      <c r="V18" s="791"/>
      <c r="W18" s="784"/>
      <c r="X18" s="791"/>
      <c r="Y18" s="784"/>
      <c r="Z18" s="791"/>
      <c r="AA18" s="784"/>
      <c r="AB18" s="791"/>
      <c r="AC18" s="784"/>
      <c r="AD18" s="791"/>
      <c r="AE18" s="784"/>
      <c r="AF18" s="791"/>
      <c r="AG18" s="784"/>
      <c r="AH18" s="791"/>
      <c r="AI18" s="784"/>
      <c r="AJ18" s="791"/>
      <c r="AK18" s="784"/>
      <c r="AL18" s="791"/>
      <c r="AM18" s="784"/>
      <c r="AN18" s="791"/>
      <c r="AO18" s="832"/>
      <c r="AP18" s="791"/>
      <c r="AQ18" s="784"/>
      <c r="AR18" s="803"/>
      <c r="AS18" s="867"/>
      <c r="AT18" s="771"/>
      <c r="AU18" s="812"/>
    </row>
    <row r="19" spans="1:88" x14ac:dyDescent="0.2">
      <c r="A19" s="878" t="s">
        <v>97</v>
      </c>
      <c r="B19" s="973">
        <f t="shared" si="0"/>
        <v>0</v>
      </c>
      <c r="C19" s="972">
        <f t="shared" si="1"/>
        <v>0</v>
      </c>
      <c r="D19" s="865">
        <f t="shared" si="1"/>
        <v>0</v>
      </c>
      <c r="E19" s="866"/>
      <c r="F19" s="791"/>
      <c r="G19" s="784"/>
      <c r="H19" s="791"/>
      <c r="I19" s="784"/>
      <c r="J19" s="791"/>
      <c r="K19" s="784"/>
      <c r="L19" s="791"/>
      <c r="M19" s="784"/>
      <c r="N19" s="791"/>
      <c r="O19" s="784"/>
      <c r="P19" s="791"/>
      <c r="Q19" s="784"/>
      <c r="R19" s="791"/>
      <c r="S19" s="784"/>
      <c r="T19" s="791"/>
      <c r="U19" s="784"/>
      <c r="V19" s="791"/>
      <c r="W19" s="784"/>
      <c r="X19" s="791"/>
      <c r="Y19" s="784"/>
      <c r="Z19" s="791"/>
      <c r="AA19" s="784"/>
      <c r="AB19" s="791"/>
      <c r="AC19" s="784"/>
      <c r="AD19" s="791"/>
      <c r="AE19" s="784"/>
      <c r="AF19" s="791"/>
      <c r="AG19" s="784"/>
      <c r="AH19" s="791"/>
      <c r="AI19" s="784"/>
      <c r="AJ19" s="791"/>
      <c r="AK19" s="784"/>
      <c r="AL19" s="791"/>
      <c r="AM19" s="784"/>
      <c r="AN19" s="791"/>
      <c r="AO19" s="832"/>
      <c r="AP19" s="791"/>
      <c r="AQ19" s="784"/>
      <c r="AR19" s="852"/>
      <c r="AS19" s="792"/>
      <c r="AT19" s="771"/>
      <c r="AU19" s="812"/>
    </row>
    <row r="20" spans="1:88" x14ac:dyDescent="0.2">
      <c r="A20" s="878" t="s">
        <v>18</v>
      </c>
      <c r="B20" s="975">
        <f t="shared" si="0"/>
        <v>0</v>
      </c>
      <c r="C20" s="976">
        <f>SUM(O20+Q20+S20+U20+W20+Y20+AA20+AC20+AE20+AG20+AI20+AK20+AM20+AO20)</f>
        <v>0</v>
      </c>
      <c r="D20" s="776">
        <f>SUM(P20+R20+T20+V20+X20+Z20+AB20+AD20+AF20+AH20+AJ20+AL20+AN20+AP20)</f>
        <v>0</v>
      </c>
      <c r="E20" s="766"/>
      <c r="F20" s="853"/>
      <c r="G20" s="770"/>
      <c r="H20" s="774"/>
      <c r="I20" s="770"/>
      <c r="J20" s="774"/>
      <c r="K20" s="770"/>
      <c r="L20" s="774"/>
      <c r="M20" s="770"/>
      <c r="N20" s="774"/>
      <c r="O20" s="819"/>
      <c r="P20" s="820"/>
      <c r="Q20" s="819"/>
      <c r="R20" s="820"/>
      <c r="S20" s="819"/>
      <c r="T20" s="820"/>
      <c r="U20" s="819"/>
      <c r="V20" s="820"/>
      <c r="W20" s="819"/>
      <c r="X20" s="820"/>
      <c r="Y20" s="819"/>
      <c r="Z20" s="820"/>
      <c r="AA20" s="819"/>
      <c r="AB20" s="820"/>
      <c r="AC20" s="819"/>
      <c r="AD20" s="820"/>
      <c r="AE20" s="819"/>
      <c r="AF20" s="820"/>
      <c r="AG20" s="819"/>
      <c r="AH20" s="820"/>
      <c r="AI20" s="819"/>
      <c r="AJ20" s="820"/>
      <c r="AK20" s="819"/>
      <c r="AL20" s="820"/>
      <c r="AM20" s="819"/>
      <c r="AN20" s="820"/>
      <c r="AO20" s="855"/>
      <c r="AP20" s="820"/>
      <c r="AQ20" s="819"/>
      <c r="AR20" s="820"/>
      <c r="AS20" s="767"/>
      <c r="AT20" s="767"/>
      <c r="AU20" s="812"/>
    </row>
    <row r="21" spans="1:88" x14ac:dyDescent="0.2">
      <c r="A21" s="807" t="s">
        <v>98</v>
      </c>
      <c r="B21" s="975">
        <f t="shared" si="0"/>
        <v>0</v>
      </c>
      <c r="C21" s="975">
        <f>SUM(C22+C23+C24+C25)</f>
        <v>0</v>
      </c>
      <c r="D21" s="807">
        <f>SUM(D22+D23+D24+D25)</f>
        <v>0</v>
      </c>
      <c r="E21" s="805">
        <f t="shared" ref="E21:AT21" si="2">SUM(E22:E25)</f>
        <v>0</v>
      </c>
      <c r="F21" s="806">
        <f t="shared" si="2"/>
        <v>0</v>
      </c>
      <c r="G21" s="805">
        <f t="shared" si="2"/>
        <v>0</v>
      </c>
      <c r="H21" s="816">
        <f t="shared" si="2"/>
        <v>0</v>
      </c>
      <c r="I21" s="805">
        <f t="shared" si="2"/>
        <v>0</v>
      </c>
      <c r="J21" s="816">
        <f t="shared" si="2"/>
        <v>0</v>
      </c>
      <c r="K21" s="805">
        <f t="shared" si="2"/>
        <v>0</v>
      </c>
      <c r="L21" s="816">
        <f t="shared" si="2"/>
        <v>0</v>
      </c>
      <c r="M21" s="805">
        <f t="shared" si="2"/>
        <v>0</v>
      </c>
      <c r="N21" s="816">
        <f t="shared" si="2"/>
        <v>0</v>
      </c>
      <c r="O21" s="805">
        <f t="shared" si="2"/>
        <v>0</v>
      </c>
      <c r="P21" s="816">
        <f t="shared" si="2"/>
        <v>0</v>
      </c>
      <c r="Q21" s="805">
        <f t="shared" si="2"/>
        <v>0</v>
      </c>
      <c r="R21" s="816">
        <f t="shared" si="2"/>
        <v>0</v>
      </c>
      <c r="S21" s="805">
        <f t="shared" si="2"/>
        <v>0</v>
      </c>
      <c r="T21" s="816">
        <f t="shared" si="2"/>
        <v>0</v>
      </c>
      <c r="U21" s="805">
        <f t="shared" si="2"/>
        <v>0</v>
      </c>
      <c r="V21" s="816">
        <f t="shared" si="2"/>
        <v>0</v>
      </c>
      <c r="W21" s="805">
        <f t="shared" si="2"/>
        <v>0</v>
      </c>
      <c r="X21" s="816">
        <f t="shared" si="2"/>
        <v>0</v>
      </c>
      <c r="Y21" s="805">
        <f t="shared" si="2"/>
        <v>0</v>
      </c>
      <c r="Z21" s="816">
        <f t="shared" si="2"/>
        <v>0</v>
      </c>
      <c r="AA21" s="805">
        <f t="shared" si="2"/>
        <v>0</v>
      </c>
      <c r="AB21" s="816">
        <f t="shared" si="2"/>
        <v>0</v>
      </c>
      <c r="AC21" s="805">
        <f t="shared" si="2"/>
        <v>0</v>
      </c>
      <c r="AD21" s="816">
        <f t="shared" si="2"/>
        <v>0</v>
      </c>
      <c r="AE21" s="805">
        <f t="shared" si="2"/>
        <v>0</v>
      </c>
      <c r="AF21" s="816">
        <f t="shared" si="2"/>
        <v>0</v>
      </c>
      <c r="AG21" s="805">
        <f t="shared" si="2"/>
        <v>0</v>
      </c>
      <c r="AH21" s="816">
        <f t="shared" si="2"/>
        <v>0</v>
      </c>
      <c r="AI21" s="805">
        <f t="shared" si="2"/>
        <v>0</v>
      </c>
      <c r="AJ21" s="816">
        <f t="shared" si="2"/>
        <v>0</v>
      </c>
      <c r="AK21" s="805">
        <f t="shared" si="2"/>
        <v>0</v>
      </c>
      <c r="AL21" s="816">
        <f t="shared" si="2"/>
        <v>0</v>
      </c>
      <c r="AM21" s="805">
        <f t="shared" si="2"/>
        <v>0</v>
      </c>
      <c r="AN21" s="816">
        <f t="shared" si="2"/>
        <v>0</v>
      </c>
      <c r="AO21" s="804">
        <f t="shared" si="2"/>
        <v>0</v>
      </c>
      <c r="AP21" s="816">
        <f t="shared" si="2"/>
        <v>0</v>
      </c>
      <c r="AQ21" s="805">
        <f t="shared" si="2"/>
        <v>0</v>
      </c>
      <c r="AR21" s="816">
        <f t="shared" si="2"/>
        <v>0</v>
      </c>
      <c r="AS21" s="816">
        <f t="shared" si="2"/>
        <v>0</v>
      </c>
      <c r="AT21" s="816">
        <f t="shared" si="2"/>
        <v>0</v>
      </c>
      <c r="AU21" s="812"/>
    </row>
    <row r="22" spans="1:88" x14ac:dyDescent="0.2">
      <c r="A22" s="842" t="s">
        <v>38</v>
      </c>
      <c r="B22" s="973">
        <f t="shared" si="0"/>
        <v>0</v>
      </c>
      <c r="C22" s="973">
        <f t="shared" ref="C22:D27" si="3">SUM(E22+G22+I22+K22+M22+O22+Q22+S22+U22+W22+Y22+AA22+AC22+AE22+AG22+AI22+AK22+AM22+AO22)</f>
        <v>0</v>
      </c>
      <c r="D22" s="907">
        <f t="shared" si="3"/>
        <v>0</v>
      </c>
      <c r="E22" s="802"/>
      <c r="F22" s="845"/>
      <c r="G22" s="802"/>
      <c r="H22" s="803"/>
      <c r="I22" s="802"/>
      <c r="J22" s="803"/>
      <c r="K22" s="802"/>
      <c r="L22" s="803"/>
      <c r="M22" s="802"/>
      <c r="N22" s="803"/>
      <c r="O22" s="802"/>
      <c r="P22" s="803"/>
      <c r="Q22" s="802"/>
      <c r="R22" s="803"/>
      <c r="S22" s="802"/>
      <c r="T22" s="803"/>
      <c r="U22" s="802"/>
      <c r="V22" s="803"/>
      <c r="W22" s="802"/>
      <c r="X22" s="803"/>
      <c r="Y22" s="802"/>
      <c r="Z22" s="803"/>
      <c r="AA22" s="802"/>
      <c r="AB22" s="803"/>
      <c r="AC22" s="802"/>
      <c r="AD22" s="803"/>
      <c r="AE22" s="802"/>
      <c r="AF22" s="803"/>
      <c r="AG22" s="802"/>
      <c r="AH22" s="803"/>
      <c r="AI22" s="802"/>
      <c r="AJ22" s="803"/>
      <c r="AK22" s="802"/>
      <c r="AL22" s="803"/>
      <c r="AM22" s="802"/>
      <c r="AN22" s="803"/>
      <c r="AO22" s="839"/>
      <c r="AP22" s="803"/>
      <c r="AQ22" s="803"/>
      <c r="AR22" s="803"/>
      <c r="AS22" s="803"/>
      <c r="AT22" s="772"/>
      <c r="AU22" s="812"/>
    </row>
    <row r="23" spans="1:88" x14ac:dyDescent="0.2">
      <c r="A23" s="878" t="s">
        <v>39</v>
      </c>
      <c r="B23" s="972">
        <f t="shared" si="0"/>
        <v>0</v>
      </c>
      <c r="C23" s="972">
        <f t="shared" si="3"/>
        <v>0</v>
      </c>
      <c r="D23" s="783">
        <f t="shared" si="3"/>
        <v>0</v>
      </c>
      <c r="E23" s="784"/>
      <c r="F23" s="814"/>
      <c r="G23" s="784"/>
      <c r="H23" s="791"/>
      <c r="I23" s="784"/>
      <c r="J23" s="791"/>
      <c r="K23" s="784"/>
      <c r="L23" s="791"/>
      <c r="M23" s="784"/>
      <c r="N23" s="791"/>
      <c r="O23" s="784"/>
      <c r="P23" s="791"/>
      <c r="Q23" s="784"/>
      <c r="R23" s="791"/>
      <c r="S23" s="784"/>
      <c r="T23" s="791"/>
      <c r="U23" s="784"/>
      <c r="V23" s="791"/>
      <c r="W23" s="784"/>
      <c r="X23" s="791"/>
      <c r="Y23" s="784"/>
      <c r="Z23" s="791"/>
      <c r="AA23" s="784"/>
      <c r="AB23" s="791"/>
      <c r="AC23" s="784"/>
      <c r="AD23" s="791"/>
      <c r="AE23" s="784"/>
      <c r="AF23" s="791"/>
      <c r="AG23" s="784"/>
      <c r="AH23" s="791"/>
      <c r="AI23" s="784"/>
      <c r="AJ23" s="791"/>
      <c r="AK23" s="784"/>
      <c r="AL23" s="791"/>
      <c r="AM23" s="784"/>
      <c r="AN23" s="791"/>
      <c r="AO23" s="832"/>
      <c r="AP23" s="791"/>
      <c r="AQ23" s="791"/>
      <c r="AR23" s="791"/>
      <c r="AS23" s="791"/>
      <c r="AT23" s="792"/>
      <c r="AU23" s="812"/>
    </row>
    <row r="24" spans="1:88" x14ac:dyDescent="0.2">
      <c r="A24" s="952" t="s">
        <v>40</v>
      </c>
      <c r="B24" s="974">
        <f t="shared" si="0"/>
        <v>0</v>
      </c>
      <c r="C24" s="974">
        <f t="shared" si="3"/>
        <v>0</v>
      </c>
      <c r="D24" s="865">
        <f t="shared" si="3"/>
        <v>0</v>
      </c>
      <c r="E24" s="866"/>
      <c r="F24" s="923"/>
      <c r="G24" s="866"/>
      <c r="H24" s="867"/>
      <c r="I24" s="866"/>
      <c r="J24" s="867"/>
      <c r="K24" s="866"/>
      <c r="L24" s="867"/>
      <c r="M24" s="866"/>
      <c r="N24" s="867"/>
      <c r="O24" s="866"/>
      <c r="P24" s="867"/>
      <c r="Q24" s="866"/>
      <c r="R24" s="867"/>
      <c r="S24" s="866"/>
      <c r="T24" s="867"/>
      <c r="U24" s="866"/>
      <c r="V24" s="867"/>
      <c r="W24" s="866"/>
      <c r="X24" s="867"/>
      <c r="Y24" s="866"/>
      <c r="Z24" s="867"/>
      <c r="AA24" s="866"/>
      <c r="AB24" s="867"/>
      <c r="AC24" s="866"/>
      <c r="AD24" s="867"/>
      <c r="AE24" s="866"/>
      <c r="AF24" s="867"/>
      <c r="AG24" s="866"/>
      <c r="AH24" s="867"/>
      <c r="AI24" s="866"/>
      <c r="AJ24" s="867"/>
      <c r="AK24" s="866"/>
      <c r="AL24" s="867"/>
      <c r="AM24" s="866"/>
      <c r="AN24" s="867"/>
      <c r="AO24" s="899"/>
      <c r="AP24" s="867"/>
      <c r="AQ24" s="867"/>
      <c r="AR24" s="867"/>
      <c r="AS24" s="867"/>
      <c r="AT24" s="900"/>
      <c r="AU24" s="812"/>
    </row>
    <row r="25" spans="1:88" x14ac:dyDescent="0.2">
      <c r="A25" s="977" t="s">
        <v>203</v>
      </c>
      <c r="B25" s="972">
        <f t="shared" si="0"/>
        <v>0</v>
      </c>
      <c r="C25" s="972">
        <f t="shared" si="3"/>
        <v>0</v>
      </c>
      <c r="D25" s="783">
        <f t="shared" si="3"/>
        <v>0</v>
      </c>
      <c r="E25" s="784"/>
      <c r="F25" s="814"/>
      <c r="G25" s="784"/>
      <c r="H25" s="791"/>
      <c r="I25" s="784"/>
      <c r="J25" s="791"/>
      <c r="K25" s="784"/>
      <c r="L25" s="791"/>
      <c r="M25" s="784"/>
      <c r="N25" s="791"/>
      <c r="O25" s="784"/>
      <c r="P25" s="791"/>
      <c r="Q25" s="784"/>
      <c r="R25" s="791"/>
      <c r="S25" s="784"/>
      <c r="T25" s="791"/>
      <c r="U25" s="784"/>
      <c r="V25" s="791"/>
      <c r="W25" s="784"/>
      <c r="X25" s="791"/>
      <c r="Y25" s="784"/>
      <c r="Z25" s="791"/>
      <c r="AA25" s="784"/>
      <c r="AB25" s="791"/>
      <c r="AC25" s="784"/>
      <c r="AD25" s="791"/>
      <c r="AE25" s="784"/>
      <c r="AF25" s="791"/>
      <c r="AG25" s="784"/>
      <c r="AH25" s="791"/>
      <c r="AI25" s="784"/>
      <c r="AJ25" s="791"/>
      <c r="AK25" s="784"/>
      <c r="AL25" s="791"/>
      <c r="AM25" s="784"/>
      <c r="AN25" s="791"/>
      <c r="AO25" s="832"/>
      <c r="AP25" s="791"/>
      <c r="AQ25" s="791"/>
      <c r="AR25" s="791"/>
      <c r="AS25" s="791"/>
      <c r="AT25" s="792"/>
      <c r="AU25" s="812"/>
    </row>
    <row r="26" spans="1:88" x14ac:dyDescent="0.2">
      <c r="A26" s="789" t="s">
        <v>99</v>
      </c>
      <c r="B26" s="972">
        <f t="shared" si="0"/>
        <v>0</v>
      </c>
      <c r="C26" s="972">
        <f t="shared" si="3"/>
        <v>0</v>
      </c>
      <c r="D26" s="783">
        <f t="shared" si="3"/>
        <v>0</v>
      </c>
      <c r="E26" s="784"/>
      <c r="F26" s="814"/>
      <c r="G26" s="784"/>
      <c r="H26" s="791"/>
      <c r="I26" s="784"/>
      <c r="J26" s="791"/>
      <c r="K26" s="784"/>
      <c r="L26" s="791"/>
      <c r="M26" s="784"/>
      <c r="N26" s="791"/>
      <c r="O26" s="784"/>
      <c r="P26" s="791"/>
      <c r="Q26" s="784"/>
      <c r="R26" s="791"/>
      <c r="S26" s="784"/>
      <c r="T26" s="791"/>
      <c r="U26" s="784"/>
      <c r="V26" s="791"/>
      <c r="W26" s="784"/>
      <c r="X26" s="791"/>
      <c r="Y26" s="784"/>
      <c r="Z26" s="791"/>
      <c r="AA26" s="784"/>
      <c r="AB26" s="791"/>
      <c r="AC26" s="784"/>
      <c r="AD26" s="791"/>
      <c r="AE26" s="784"/>
      <c r="AF26" s="791"/>
      <c r="AG26" s="784"/>
      <c r="AH26" s="791"/>
      <c r="AI26" s="784"/>
      <c r="AJ26" s="791"/>
      <c r="AK26" s="784"/>
      <c r="AL26" s="791"/>
      <c r="AM26" s="784"/>
      <c r="AN26" s="791"/>
      <c r="AO26" s="832"/>
      <c r="AP26" s="791"/>
      <c r="AQ26" s="791"/>
      <c r="AR26" s="791"/>
      <c r="AS26" s="791"/>
      <c r="AT26" s="792"/>
      <c r="AU26" s="812"/>
    </row>
    <row r="27" spans="1:88" x14ac:dyDescent="0.2">
      <c r="A27" s="844" t="s">
        <v>100</v>
      </c>
      <c r="B27" s="975">
        <f t="shared" si="0"/>
        <v>0</v>
      </c>
      <c r="C27" s="975">
        <f t="shared" si="3"/>
        <v>0</v>
      </c>
      <c r="D27" s="800">
        <f t="shared" si="3"/>
        <v>0</v>
      </c>
      <c r="E27" s="819"/>
      <c r="F27" s="879"/>
      <c r="G27" s="819"/>
      <c r="H27" s="820"/>
      <c r="I27" s="819"/>
      <c r="J27" s="820"/>
      <c r="K27" s="819"/>
      <c r="L27" s="820"/>
      <c r="M27" s="819"/>
      <c r="N27" s="820"/>
      <c r="O27" s="819"/>
      <c r="P27" s="820"/>
      <c r="Q27" s="819"/>
      <c r="R27" s="820"/>
      <c r="S27" s="819"/>
      <c r="T27" s="820"/>
      <c r="U27" s="819"/>
      <c r="V27" s="820"/>
      <c r="W27" s="819"/>
      <c r="X27" s="820"/>
      <c r="Y27" s="819"/>
      <c r="Z27" s="820"/>
      <c r="AA27" s="819"/>
      <c r="AB27" s="820"/>
      <c r="AC27" s="819"/>
      <c r="AD27" s="820"/>
      <c r="AE27" s="819"/>
      <c r="AF27" s="820"/>
      <c r="AG27" s="819"/>
      <c r="AH27" s="820"/>
      <c r="AI27" s="819"/>
      <c r="AJ27" s="820"/>
      <c r="AK27" s="819"/>
      <c r="AL27" s="820"/>
      <c r="AM27" s="819"/>
      <c r="AN27" s="820"/>
      <c r="AO27" s="855"/>
      <c r="AP27" s="820"/>
      <c r="AQ27" s="820"/>
      <c r="AR27" s="820"/>
      <c r="AS27" s="820"/>
      <c r="AT27" s="820"/>
      <c r="AU27" s="812"/>
    </row>
    <row r="28" spans="1:88" x14ac:dyDescent="0.2">
      <c r="A28" s="910" t="s">
        <v>101</v>
      </c>
      <c r="B28" s="910"/>
      <c r="C28" s="892"/>
      <c r="D28" s="910"/>
      <c r="E28" s="910"/>
      <c r="F28" s="892"/>
      <c r="G28" s="892"/>
      <c r="H28" s="892"/>
      <c r="I28" s="892"/>
    </row>
    <row r="29" spans="1:88" ht="31.5" x14ac:dyDescent="0.2">
      <c r="A29" s="1082" t="s">
        <v>102</v>
      </c>
      <c r="B29" s="1196" t="s">
        <v>41</v>
      </c>
      <c r="C29" s="1220"/>
      <c r="D29" s="1080" t="s">
        <v>1</v>
      </c>
      <c r="E29" s="895" t="s">
        <v>35</v>
      </c>
      <c r="F29" s="895" t="s">
        <v>42</v>
      </c>
      <c r="G29" s="895" t="s">
        <v>37</v>
      </c>
      <c r="H29" s="1074" t="s">
        <v>13</v>
      </c>
      <c r="I29" s="1076" t="s">
        <v>98</v>
      </c>
    </row>
    <row r="30" spans="1:88" x14ac:dyDescent="0.2">
      <c r="A30" s="1232" t="s">
        <v>43</v>
      </c>
      <c r="B30" s="1233"/>
      <c r="C30" s="1234"/>
      <c r="D30" s="978">
        <f t="shared" ref="D30:D50" si="4">SUM(E30:H30)</f>
        <v>0</v>
      </c>
      <c r="E30" s="884"/>
      <c r="F30" s="936"/>
      <c r="G30" s="885"/>
      <c r="H30" s="931"/>
      <c r="I30" s="979"/>
      <c r="J30" s="782" t="s">
        <v>103</v>
      </c>
      <c r="CA30" s="812" t="str">
        <f>IF(E30&lt;MAX(E31:E49),"EN RBC existen patologías que son mayores a los Ingresos-personas","")</f>
        <v/>
      </c>
      <c r="CB30" s="812" t="str">
        <f>IF(F30&lt;MAX(F31:F49),"EN RI existen patologías que son mayores a los Ingresos-personas","")</f>
        <v/>
      </c>
      <c r="CC30" s="812" t="str">
        <f>IF(G30&lt;MAX(G31:G49),"EN RR existen patologías que son mayores a los Ingresos-personas","")</f>
        <v/>
      </c>
      <c r="CD30" s="812" t="str">
        <f>IF(H30&lt;MAX(H31:H49),"EN Otros existen patologías que son mayores a los Ingresos-personas","")</f>
        <v/>
      </c>
      <c r="CG30" s="812" t="str">
        <f>IF(E30&lt;MAX(E31:E49),1,"")</f>
        <v/>
      </c>
      <c r="CH30" s="812" t="str">
        <f>IF(F30&lt;MAX(F31:F49),1,"")</f>
        <v/>
      </c>
      <c r="CI30" s="812" t="str">
        <f>IF(G30&lt;MAX(G31:G49),1,"")</f>
        <v/>
      </c>
      <c r="CJ30" s="812" t="str">
        <f>IF(H30&lt;MAX(H31:H49),1,"")</f>
        <v/>
      </c>
    </row>
    <row r="31" spans="1:88" ht="14.25" customHeight="1" x14ac:dyDescent="0.2">
      <c r="A31" s="1192" t="s">
        <v>104</v>
      </c>
      <c r="B31" s="1208" t="s">
        <v>105</v>
      </c>
      <c r="C31" s="1209"/>
      <c r="D31" s="954">
        <f t="shared" si="4"/>
        <v>0</v>
      </c>
      <c r="E31" s="929"/>
      <c r="F31" s="934"/>
      <c r="G31" s="930"/>
      <c r="H31" s="916"/>
      <c r="I31" s="916"/>
      <c r="J31" s="782"/>
      <c r="CA31" s="812" t="str">
        <f>IF(D30&lt;&gt;B13,"EL NÚMERO DE INGRESOS NO PUEDE SER DISTINTO AL TOTAL DE INGRESOS DE LA SECCION A.1","")</f>
        <v/>
      </c>
      <c r="CG31" s="812" t="str">
        <f>IF(D30&lt;&gt;B13,1,"")</f>
        <v/>
      </c>
    </row>
    <row r="32" spans="1:88" ht="14.25" customHeight="1" x14ac:dyDescent="0.2">
      <c r="A32" s="1207"/>
      <c r="B32" s="1186" t="s">
        <v>106</v>
      </c>
      <c r="C32" s="1187"/>
      <c r="D32" s="955">
        <f t="shared" si="4"/>
        <v>0</v>
      </c>
      <c r="E32" s="929"/>
      <c r="F32" s="934"/>
      <c r="G32" s="930"/>
      <c r="H32" s="916"/>
      <c r="I32" s="916"/>
      <c r="J32" s="782"/>
    </row>
    <row r="33" spans="1:87" ht="14.25" customHeight="1" x14ac:dyDescent="0.2">
      <c r="A33" s="1207"/>
      <c r="B33" s="1221" t="s">
        <v>44</v>
      </c>
      <c r="C33" s="1222"/>
      <c r="D33" s="955">
        <f t="shared" si="4"/>
        <v>0</v>
      </c>
      <c r="E33" s="929"/>
      <c r="F33" s="934"/>
      <c r="G33" s="930"/>
      <c r="H33" s="916"/>
      <c r="I33" s="916"/>
      <c r="J33" s="782"/>
    </row>
    <row r="34" spans="1:87" ht="14.25" customHeight="1" x14ac:dyDescent="0.2">
      <c r="A34" s="1207"/>
      <c r="B34" s="1186" t="s">
        <v>107</v>
      </c>
      <c r="C34" s="1187"/>
      <c r="D34" s="955">
        <f t="shared" si="4"/>
        <v>0</v>
      </c>
      <c r="E34" s="929"/>
      <c r="F34" s="934"/>
      <c r="G34" s="930"/>
      <c r="H34" s="916"/>
      <c r="I34" s="916"/>
      <c r="J34" s="782"/>
    </row>
    <row r="35" spans="1:87" ht="14.25" customHeight="1" x14ac:dyDescent="0.2">
      <c r="A35" s="1207"/>
      <c r="B35" s="1186" t="s">
        <v>108</v>
      </c>
      <c r="C35" s="1187"/>
      <c r="D35" s="955">
        <f t="shared" si="4"/>
        <v>0</v>
      </c>
      <c r="E35" s="929"/>
      <c r="F35" s="934"/>
      <c r="G35" s="930"/>
      <c r="H35" s="916"/>
      <c r="I35" s="916"/>
      <c r="J35" s="782"/>
    </row>
    <row r="36" spans="1:87" ht="14.25" customHeight="1" x14ac:dyDescent="0.2">
      <c r="A36" s="1207"/>
      <c r="B36" s="1186" t="s">
        <v>109</v>
      </c>
      <c r="C36" s="1187"/>
      <c r="D36" s="955">
        <f t="shared" si="4"/>
        <v>0</v>
      </c>
      <c r="E36" s="929"/>
      <c r="F36" s="934"/>
      <c r="G36" s="930"/>
      <c r="H36" s="916"/>
      <c r="I36" s="916"/>
      <c r="J36" s="782"/>
    </row>
    <row r="37" spans="1:87" ht="14.25" customHeight="1" x14ac:dyDescent="0.2">
      <c r="A37" s="1207"/>
      <c r="B37" s="1186" t="s">
        <v>45</v>
      </c>
      <c r="C37" s="1187"/>
      <c r="D37" s="955">
        <f t="shared" si="4"/>
        <v>0</v>
      </c>
      <c r="E37" s="929"/>
      <c r="F37" s="934"/>
      <c r="G37" s="930"/>
      <c r="H37" s="916"/>
      <c r="I37" s="916"/>
      <c r="J37" s="782"/>
    </row>
    <row r="38" spans="1:87" ht="14.25" customHeight="1" x14ac:dyDescent="0.2">
      <c r="A38" s="1207"/>
      <c r="B38" s="1186" t="s">
        <v>46</v>
      </c>
      <c r="C38" s="1187"/>
      <c r="D38" s="955">
        <f t="shared" si="4"/>
        <v>0</v>
      </c>
      <c r="E38" s="929"/>
      <c r="F38" s="934"/>
      <c r="G38" s="930"/>
      <c r="H38" s="916"/>
      <c r="I38" s="916"/>
      <c r="J38" s="782"/>
    </row>
    <row r="39" spans="1:87" ht="25.5" customHeight="1" x14ac:dyDescent="0.2">
      <c r="A39" s="1207"/>
      <c r="B39" s="1186" t="s">
        <v>110</v>
      </c>
      <c r="C39" s="1187"/>
      <c r="D39" s="955">
        <f t="shared" si="4"/>
        <v>0</v>
      </c>
      <c r="E39" s="929"/>
      <c r="F39" s="934"/>
      <c r="G39" s="930"/>
      <c r="H39" s="916"/>
      <c r="I39" s="916"/>
      <c r="J39" s="782"/>
    </row>
    <row r="40" spans="1:87" ht="27.75" customHeight="1" x14ac:dyDescent="0.2">
      <c r="A40" s="1207"/>
      <c r="B40" s="1186" t="s">
        <v>111</v>
      </c>
      <c r="C40" s="1187"/>
      <c r="D40" s="955">
        <f t="shared" si="4"/>
        <v>0</v>
      </c>
      <c r="E40" s="929"/>
      <c r="F40" s="934"/>
      <c r="G40" s="930"/>
      <c r="H40" s="916"/>
      <c r="I40" s="916"/>
      <c r="J40" s="782"/>
    </row>
    <row r="41" spans="1:87" ht="26.25" customHeight="1" x14ac:dyDescent="0.2">
      <c r="A41" s="1207"/>
      <c r="B41" s="1186" t="s">
        <v>112</v>
      </c>
      <c r="C41" s="1187"/>
      <c r="D41" s="955">
        <f t="shared" si="4"/>
        <v>0</v>
      </c>
      <c r="E41" s="929"/>
      <c r="F41" s="934"/>
      <c r="G41" s="930"/>
      <c r="H41" s="916"/>
      <c r="I41" s="916"/>
      <c r="J41" s="782"/>
    </row>
    <row r="42" spans="1:87" x14ac:dyDescent="0.2">
      <c r="A42" s="1207"/>
      <c r="B42" s="1186" t="s">
        <v>113</v>
      </c>
      <c r="C42" s="1187"/>
      <c r="D42" s="955">
        <f t="shared" si="4"/>
        <v>0</v>
      </c>
      <c r="E42" s="929"/>
      <c r="F42" s="934"/>
      <c r="G42" s="930"/>
      <c r="H42" s="916"/>
      <c r="I42" s="916"/>
      <c r="J42" s="782"/>
      <c r="CG42" s="812">
        <v>0</v>
      </c>
      <c r="CH42" s="812">
        <v>0</v>
      </c>
      <c r="CI42" s="812">
        <v>0</v>
      </c>
    </row>
    <row r="43" spans="1:87" x14ac:dyDescent="0.2">
      <c r="A43" s="1193"/>
      <c r="B43" s="1210" t="s">
        <v>13</v>
      </c>
      <c r="C43" s="1211"/>
      <c r="D43" s="955">
        <f t="shared" si="4"/>
        <v>0</v>
      </c>
      <c r="E43" s="958"/>
      <c r="F43" s="980"/>
      <c r="G43" s="959"/>
      <c r="H43" s="981"/>
      <c r="I43" s="981"/>
      <c r="J43" s="782"/>
    </row>
    <row r="44" spans="1:87" x14ac:dyDescent="0.2">
      <c r="A44" s="1192" t="s">
        <v>114</v>
      </c>
      <c r="B44" s="1208" t="s">
        <v>115</v>
      </c>
      <c r="C44" s="1209"/>
      <c r="D44" s="954">
        <f t="shared" si="4"/>
        <v>0</v>
      </c>
      <c r="E44" s="926"/>
      <c r="F44" s="933"/>
      <c r="G44" s="927"/>
      <c r="H44" s="928"/>
      <c r="I44" s="928"/>
      <c r="J44" s="782"/>
    </row>
    <row r="45" spans="1:87" x14ac:dyDescent="0.2">
      <c r="A45" s="1207"/>
      <c r="B45" s="1186" t="s">
        <v>47</v>
      </c>
      <c r="C45" s="1187"/>
      <c r="D45" s="955">
        <f t="shared" si="4"/>
        <v>0</v>
      </c>
      <c r="E45" s="929"/>
      <c r="F45" s="934"/>
      <c r="G45" s="930"/>
      <c r="H45" s="916"/>
      <c r="I45" s="916"/>
      <c r="J45" s="782"/>
    </row>
    <row r="46" spans="1:87" x14ac:dyDescent="0.2">
      <c r="A46" s="1207"/>
      <c r="B46" s="1188" t="s">
        <v>13</v>
      </c>
      <c r="C46" s="1189"/>
      <c r="D46" s="956">
        <f t="shared" si="4"/>
        <v>0</v>
      </c>
      <c r="E46" s="929"/>
      <c r="F46" s="934"/>
      <c r="G46" s="930"/>
      <c r="H46" s="916"/>
      <c r="I46" s="916"/>
      <c r="J46" s="782"/>
    </row>
    <row r="47" spans="1:87" x14ac:dyDescent="0.2">
      <c r="A47" s="1192" t="s">
        <v>116</v>
      </c>
      <c r="B47" s="1208" t="s">
        <v>115</v>
      </c>
      <c r="C47" s="1209"/>
      <c r="D47" s="954">
        <f t="shared" si="4"/>
        <v>0</v>
      </c>
      <c r="E47" s="926"/>
      <c r="F47" s="933"/>
      <c r="G47" s="927"/>
      <c r="H47" s="928"/>
      <c r="I47" s="928"/>
      <c r="J47" s="782"/>
    </row>
    <row r="48" spans="1:87" x14ac:dyDescent="0.2">
      <c r="A48" s="1207"/>
      <c r="B48" s="1186" t="s">
        <v>47</v>
      </c>
      <c r="C48" s="1187"/>
      <c r="D48" s="955">
        <f t="shared" si="4"/>
        <v>0</v>
      </c>
      <c r="E48" s="929"/>
      <c r="F48" s="934"/>
      <c r="G48" s="930"/>
      <c r="H48" s="916"/>
      <c r="I48" s="916"/>
      <c r="J48" s="782"/>
    </row>
    <row r="49" spans="1:86" x14ac:dyDescent="0.2">
      <c r="A49" s="1193"/>
      <c r="B49" s="1210" t="s">
        <v>13</v>
      </c>
      <c r="C49" s="1211"/>
      <c r="D49" s="956">
        <f t="shared" si="4"/>
        <v>0</v>
      </c>
      <c r="E49" s="918"/>
      <c r="F49" s="935"/>
      <c r="G49" s="919"/>
      <c r="H49" s="917"/>
      <c r="I49" s="917"/>
      <c r="J49" s="782"/>
    </row>
    <row r="50" spans="1:86" x14ac:dyDescent="0.2">
      <c r="A50" s="1084" t="s">
        <v>117</v>
      </c>
      <c r="B50" s="1212" t="s">
        <v>48</v>
      </c>
      <c r="C50" s="1213"/>
      <c r="D50" s="966">
        <f t="shared" si="4"/>
        <v>0</v>
      </c>
      <c r="E50" s="882"/>
      <c r="F50" s="982"/>
      <c r="G50" s="883"/>
      <c r="H50" s="961"/>
      <c r="I50" s="961"/>
      <c r="J50" s="782"/>
    </row>
    <row r="51" spans="1:86" x14ac:dyDescent="0.2">
      <c r="A51" s="886" t="s">
        <v>118</v>
      </c>
      <c r="B51" s="762"/>
      <c r="C51" s="762"/>
      <c r="D51" s="762"/>
      <c r="E51" s="762"/>
      <c r="F51" s="762"/>
      <c r="G51" s="762"/>
      <c r="H51" s="892"/>
      <c r="I51" s="892"/>
    </row>
    <row r="52" spans="1:86" x14ac:dyDescent="0.2">
      <c r="A52" s="1192" t="s">
        <v>49</v>
      </c>
      <c r="B52" s="1215" t="s">
        <v>50</v>
      </c>
      <c r="C52" s="1216"/>
      <c r="D52" s="1216"/>
      <c r="E52" s="1241" t="s">
        <v>14</v>
      </c>
      <c r="F52" s="1242"/>
      <c r="G52" s="1242"/>
      <c r="H52" s="1242"/>
      <c r="I52" s="1242"/>
      <c r="J52" s="1242"/>
      <c r="K52" s="1242"/>
      <c r="L52" s="1242"/>
      <c r="M52" s="1242"/>
      <c r="N52" s="1242"/>
      <c r="O52" s="1242"/>
      <c r="P52" s="1242"/>
      <c r="Q52" s="1242"/>
      <c r="R52" s="1242"/>
      <c r="S52" s="1242"/>
      <c r="T52" s="1242"/>
      <c r="U52" s="1242"/>
      <c r="V52" s="1242"/>
      <c r="W52" s="1242"/>
      <c r="X52" s="1242"/>
      <c r="Y52" s="1242"/>
      <c r="Z52" s="1242"/>
      <c r="AA52" s="1242"/>
      <c r="AB52" s="1242"/>
      <c r="AC52" s="1242"/>
      <c r="AD52" s="1242"/>
      <c r="AE52" s="1242"/>
      <c r="AF52" s="1242"/>
      <c r="AG52" s="1242"/>
      <c r="AH52" s="1242"/>
      <c r="AI52" s="1242"/>
      <c r="AJ52" s="1242"/>
      <c r="AK52" s="1242"/>
      <c r="AL52" s="1242"/>
      <c r="AM52" s="1242"/>
      <c r="AN52" s="1242"/>
      <c r="AO52" s="1242"/>
      <c r="AP52" s="1243"/>
      <c r="AQ52" s="1194" t="s">
        <v>119</v>
      </c>
      <c r="AR52" s="1230" t="s">
        <v>33</v>
      </c>
      <c r="AS52" s="1231"/>
      <c r="AT52" s="1201"/>
      <c r="AU52" s="1226" t="s">
        <v>13</v>
      </c>
    </row>
    <row r="53" spans="1:86" x14ac:dyDescent="0.2">
      <c r="A53" s="1207"/>
      <c r="B53" s="1217"/>
      <c r="C53" s="1218"/>
      <c r="D53" s="1218"/>
      <c r="E53" s="1196" t="s">
        <v>19</v>
      </c>
      <c r="F53" s="1220"/>
      <c r="G53" s="1196" t="s">
        <v>20</v>
      </c>
      <c r="H53" s="1220"/>
      <c r="I53" s="1196" t="s">
        <v>21</v>
      </c>
      <c r="J53" s="1220"/>
      <c r="K53" s="1196" t="s">
        <v>22</v>
      </c>
      <c r="L53" s="1220"/>
      <c r="M53" s="1196" t="s">
        <v>23</v>
      </c>
      <c r="N53" s="1220"/>
      <c r="O53" s="1196" t="s">
        <v>24</v>
      </c>
      <c r="P53" s="1220"/>
      <c r="Q53" s="1196" t="s">
        <v>25</v>
      </c>
      <c r="R53" s="1220"/>
      <c r="S53" s="1196" t="s">
        <v>26</v>
      </c>
      <c r="T53" s="1220"/>
      <c r="U53" s="1196" t="s">
        <v>27</v>
      </c>
      <c r="V53" s="1220"/>
      <c r="W53" s="1196" t="s">
        <v>2</v>
      </c>
      <c r="X53" s="1220"/>
      <c r="Y53" s="1196" t="s">
        <v>3</v>
      </c>
      <c r="Z53" s="1220"/>
      <c r="AA53" s="1196" t="s">
        <v>28</v>
      </c>
      <c r="AB53" s="1245"/>
      <c r="AC53" s="1196" t="s">
        <v>4</v>
      </c>
      <c r="AD53" s="1220"/>
      <c r="AE53" s="1196" t="s">
        <v>5</v>
      </c>
      <c r="AF53" s="1220"/>
      <c r="AG53" s="1196" t="s">
        <v>6</v>
      </c>
      <c r="AH53" s="1220"/>
      <c r="AI53" s="1196" t="s">
        <v>7</v>
      </c>
      <c r="AJ53" s="1220"/>
      <c r="AK53" s="1196" t="s">
        <v>8</v>
      </c>
      <c r="AL53" s="1220"/>
      <c r="AM53" s="1196" t="s">
        <v>9</v>
      </c>
      <c r="AN53" s="1220"/>
      <c r="AO53" s="1231" t="s">
        <v>10</v>
      </c>
      <c r="AP53" s="1201"/>
      <c r="AQ53" s="1223"/>
      <c r="AR53" s="1235" t="s">
        <v>35</v>
      </c>
      <c r="AS53" s="1237" t="s">
        <v>36</v>
      </c>
      <c r="AT53" s="1237" t="s">
        <v>37</v>
      </c>
      <c r="AU53" s="1229"/>
    </row>
    <row r="54" spans="1:86" x14ac:dyDescent="0.2">
      <c r="A54" s="1214"/>
      <c r="B54" s="1082" t="s">
        <v>94</v>
      </c>
      <c r="C54" s="1082" t="s">
        <v>11</v>
      </c>
      <c r="D54" s="888" t="s">
        <v>12</v>
      </c>
      <c r="E54" s="1078" t="s">
        <v>11</v>
      </c>
      <c r="F54" s="870" t="s">
        <v>12</v>
      </c>
      <c r="G54" s="1078" t="s">
        <v>11</v>
      </c>
      <c r="H54" s="870" t="s">
        <v>12</v>
      </c>
      <c r="I54" s="1078" t="s">
        <v>11</v>
      </c>
      <c r="J54" s="870" t="s">
        <v>12</v>
      </c>
      <c r="K54" s="1078" t="s">
        <v>11</v>
      </c>
      <c r="L54" s="870" t="s">
        <v>12</v>
      </c>
      <c r="M54" s="857" t="s">
        <v>11</v>
      </c>
      <c r="N54" s="1079" t="s">
        <v>12</v>
      </c>
      <c r="O54" s="1078" t="s">
        <v>11</v>
      </c>
      <c r="P54" s="870" t="s">
        <v>12</v>
      </c>
      <c r="Q54" s="857" t="s">
        <v>11</v>
      </c>
      <c r="R54" s="1079" t="s">
        <v>12</v>
      </c>
      <c r="S54" s="857" t="s">
        <v>11</v>
      </c>
      <c r="T54" s="1079" t="s">
        <v>12</v>
      </c>
      <c r="U54" s="1078" t="s">
        <v>11</v>
      </c>
      <c r="V54" s="1079" t="s">
        <v>12</v>
      </c>
      <c r="W54" s="1078" t="s">
        <v>11</v>
      </c>
      <c r="X54" s="870" t="s">
        <v>12</v>
      </c>
      <c r="Y54" s="857" t="s">
        <v>11</v>
      </c>
      <c r="Z54" s="1079" t="s">
        <v>12</v>
      </c>
      <c r="AA54" s="1078" t="s">
        <v>11</v>
      </c>
      <c r="AB54" s="912" t="s">
        <v>12</v>
      </c>
      <c r="AC54" s="1078" t="s">
        <v>11</v>
      </c>
      <c r="AD54" s="870" t="s">
        <v>12</v>
      </c>
      <c r="AE54" s="1078" t="s">
        <v>11</v>
      </c>
      <c r="AF54" s="870" t="s">
        <v>12</v>
      </c>
      <c r="AG54" s="1078" t="s">
        <v>11</v>
      </c>
      <c r="AH54" s="870" t="s">
        <v>12</v>
      </c>
      <c r="AI54" s="857" t="s">
        <v>11</v>
      </c>
      <c r="AJ54" s="1079" t="s">
        <v>12</v>
      </c>
      <c r="AK54" s="1078" t="s">
        <v>11</v>
      </c>
      <c r="AL54" s="870" t="s">
        <v>12</v>
      </c>
      <c r="AM54" s="857" t="s">
        <v>11</v>
      </c>
      <c r="AN54" s="1079" t="s">
        <v>12</v>
      </c>
      <c r="AO54" s="780" t="s">
        <v>11</v>
      </c>
      <c r="AP54" s="1079" t="s">
        <v>12</v>
      </c>
      <c r="AQ54" s="1195"/>
      <c r="AR54" s="1236"/>
      <c r="AS54" s="1238"/>
      <c r="AT54" s="1238"/>
      <c r="AU54" s="1244"/>
    </row>
    <row r="55" spans="1:86" x14ac:dyDescent="0.2">
      <c r="A55" s="789" t="s">
        <v>51</v>
      </c>
      <c r="B55" s="849">
        <f>SUM(C55+D55)</f>
        <v>0</v>
      </c>
      <c r="C55" s="849">
        <f t="shared" ref="C55:D59" si="5">SUM(E55+G55+I55+K55+M55+O55+Q55+S55+U55+W55+Y55+AA55+AC55+AE55+AG55+AI55+AK55+AM55+AO55)</f>
        <v>0</v>
      </c>
      <c r="D55" s="983">
        <f t="shared" si="5"/>
        <v>0</v>
      </c>
      <c r="E55" s="796"/>
      <c r="F55" s="813"/>
      <c r="G55" s="796"/>
      <c r="H55" s="797"/>
      <c r="I55" s="796"/>
      <c r="J55" s="797"/>
      <c r="K55" s="796"/>
      <c r="L55" s="797"/>
      <c r="M55" s="796"/>
      <c r="N55" s="797"/>
      <c r="O55" s="796"/>
      <c r="P55" s="797"/>
      <c r="Q55" s="796"/>
      <c r="R55" s="797"/>
      <c r="S55" s="796"/>
      <c r="T55" s="797"/>
      <c r="U55" s="796"/>
      <c r="V55" s="797"/>
      <c r="W55" s="796"/>
      <c r="X55" s="797"/>
      <c r="Y55" s="831"/>
      <c r="Z55" s="797"/>
      <c r="AA55" s="831"/>
      <c r="AB55" s="851"/>
      <c r="AC55" s="831"/>
      <c r="AD55" s="797"/>
      <c r="AE55" s="831"/>
      <c r="AF55" s="797"/>
      <c r="AG55" s="831"/>
      <c r="AH55" s="797"/>
      <c r="AI55" s="831"/>
      <c r="AJ55" s="797"/>
      <c r="AK55" s="831"/>
      <c r="AL55" s="797"/>
      <c r="AM55" s="831"/>
      <c r="AN55" s="797"/>
      <c r="AO55" s="937"/>
      <c r="AP55" s="851"/>
      <c r="AQ55" s="984"/>
      <c r="AR55" s="948"/>
      <c r="AS55" s="948"/>
      <c r="AT55" s="948"/>
      <c r="AU55" s="948"/>
      <c r="AV55" s="782" t="s">
        <v>120</v>
      </c>
      <c r="CA55" s="812" t="str">
        <f>IF(B55=0,"",IF(AQ55="",IF(B55="",""," No olvide escribir la columna Beneficiarios.-"),""))</f>
        <v/>
      </c>
      <c r="CB55" s="812" t="str">
        <f>IF(B55&lt;AQ55," El número de Beneficiarios NO puede ser mayor que el Total.-","")</f>
        <v/>
      </c>
      <c r="CG55" s="812">
        <f>IF(B55&lt;AQ55,1,0)</f>
        <v>0</v>
      </c>
      <c r="CH55" s="812" t="str">
        <f>IF(B55=0,"",IF(AQ55="",IF(B55="","",1),0))</f>
        <v/>
      </c>
    </row>
    <row r="56" spans="1:86" x14ac:dyDescent="0.2">
      <c r="A56" s="789" t="s">
        <v>52</v>
      </c>
      <c r="B56" s="860">
        <f>SUM(C56+D56)</f>
        <v>0</v>
      </c>
      <c r="C56" s="860">
        <f t="shared" si="5"/>
        <v>0</v>
      </c>
      <c r="D56" s="922">
        <f t="shared" si="5"/>
        <v>0</v>
      </c>
      <c r="E56" s="784"/>
      <c r="F56" s="814"/>
      <c r="G56" s="784"/>
      <c r="H56" s="791"/>
      <c r="I56" s="784"/>
      <c r="J56" s="791"/>
      <c r="K56" s="784"/>
      <c r="L56" s="791"/>
      <c r="M56" s="784"/>
      <c r="N56" s="791"/>
      <c r="O56" s="784"/>
      <c r="P56" s="791"/>
      <c r="Q56" s="784"/>
      <c r="R56" s="791"/>
      <c r="S56" s="784"/>
      <c r="T56" s="791"/>
      <c r="U56" s="784"/>
      <c r="V56" s="791"/>
      <c r="W56" s="784"/>
      <c r="X56" s="791"/>
      <c r="Y56" s="832"/>
      <c r="Z56" s="791"/>
      <c r="AA56" s="832"/>
      <c r="AB56" s="852"/>
      <c r="AC56" s="832"/>
      <c r="AD56" s="791"/>
      <c r="AE56" s="832"/>
      <c r="AF56" s="791"/>
      <c r="AG56" s="832"/>
      <c r="AH56" s="791"/>
      <c r="AI56" s="832"/>
      <c r="AJ56" s="791"/>
      <c r="AK56" s="832"/>
      <c r="AL56" s="791"/>
      <c r="AM56" s="832"/>
      <c r="AN56" s="791"/>
      <c r="AO56" s="785"/>
      <c r="AP56" s="852"/>
      <c r="AQ56" s="948"/>
      <c r="AR56" s="948"/>
      <c r="AS56" s="948"/>
      <c r="AT56" s="948"/>
      <c r="AU56" s="948"/>
      <c r="AV56" s="782" t="s">
        <v>120</v>
      </c>
      <c r="CA56" s="812" t="str">
        <f>IF(B56=0,"",IF(AQ56="",IF(B56="",""," No olvide escribir la columna Beneficiarios.-"),""))</f>
        <v/>
      </c>
      <c r="CB56" s="812" t="str">
        <f>IF(B56&lt;AQ56," El número de Beneficiarios NO puede ser mayor que el Total.-","")</f>
        <v/>
      </c>
      <c r="CG56" s="812">
        <f>IF(B56&lt;AQ56,1,0)</f>
        <v>0</v>
      </c>
      <c r="CH56" s="812" t="str">
        <f>IF(B56=0,"",IF(AQ56="",IF(B56="","",1),0))</f>
        <v/>
      </c>
    </row>
    <row r="57" spans="1:86" x14ac:dyDescent="0.2">
      <c r="A57" s="789" t="s">
        <v>53</v>
      </c>
      <c r="B57" s="860">
        <f>SUM(C57+D57)</f>
        <v>0</v>
      </c>
      <c r="C57" s="860">
        <f t="shared" si="5"/>
        <v>0</v>
      </c>
      <c r="D57" s="922">
        <f t="shared" si="5"/>
        <v>0</v>
      </c>
      <c r="E57" s="784"/>
      <c r="F57" s="814"/>
      <c r="G57" s="784"/>
      <c r="H57" s="791"/>
      <c r="I57" s="784"/>
      <c r="J57" s="791"/>
      <c r="K57" s="784"/>
      <c r="L57" s="791"/>
      <c r="M57" s="784"/>
      <c r="N57" s="791"/>
      <c r="O57" s="784"/>
      <c r="P57" s="791"/>
      <c r="Q57" s="784"/>
      <c r="R57" s="791"/>
      <c r="S57" s="784"/>
      <c r="T57" s="791"/>
      <c r="U57" s="784"/>
      <c r="V57" s="791"/>
      <c r="W57" s="784"/>
      <c r="X57" s="791"/>
      <c r="Y57" s="832"/>
      <c r="Z57" s="791"/>
      <c r="AA57" s="832"/>
      <c r="AB57" s="852"/>
      <c r="AC57" s="832"/>
      <c r="AD57" s="791"/>
      <c r="AE57" s="832"/>
      <c r="AF57" s="791"/>
      <c r="AG57" s="832"/>
      <c r="AH57" s="791"/>
      <c r="AI57" s="832"/>
      <c r="AJ57" s="791"/>
      <c r="AK57" s="832"/>
      <c r="AL57" s="791"/>
      <c r="AM57" s="832"/>
      <c r="AN57" s="791"/>
      <c r="AO57" s="785"/>
      <c r="AP57" s="852"/>
      <c r="AQ57" s="948"/>
      <c r="AR57" s="948"/>
      <c r="AS57" s="948"/>
      <c r="AT57" s="948"/>
      <c r="AU57" s="948"/>
      <c r="AV57" s="782" t="s">
        <v>120</v>
      </c>
      <c r="CA57" s="812" t="str">
        <f>IF(B57=0,"",IF(AQ57="",IF(B57="",""," No olvide escribir la columna Beneficiarios.-"),""))</f>
        <v/>
      </c>
      <c r="CB57" s="812" t="str">
        <f>IF(B57&lt;AQ57," El número de Beneficiarios NO puede ser mayor que el Total.-","")</f>
        <v/>
      </c>
      <c r="CG57" s="812">
        <f>IF(B57&lt;AQ57,1,0)</f>
        <v>0</v>
      </c>
      <c r="CH57" s="812" t="str">
        <f>IF(B57=0,"",IF(AQ57="",IF(B57="","",1),0))</f>
        <v/>
      </c>
    </row>
    <row r="58" spans="1:86" x14ac:dyDescent="0.2">
      <c r="A58" s="789" t="s">
        <v>54</v>
      </c>
      <c r="B58" s="860">
        <f>SUM(C58+D58)</f>
        <v>0</v>
      </c>
      <c r="C58" s="860">
        <f t="shared" si="5"/>
        <v>0</v>
      </c>
      <c r="D58" s="922">
        <f t="shared" si="5"/>
        <v>0</v>
      </c>
      <c r="E58" s="784"/>
      <c r="F58" s="814"/>
      <c r="G58" s="784"/>
      <c r="H58" s="791"/>
      <c r="I58" s="784"/>
      <c r="J58" s="791"/>
      <c r="K58" s="784"/>
      <c r="L58" s="791"/>
      <c r="M58" s="784"/>
      <c r="N58" s="791"/>
      <c r="O58" s="784"/>
      <c r="P58" s="791"/>
      <c r="Q58" s="784"/>
      <c r="R58" s="791"/>
      <c r="S58" s="784"/>
      <c r="T58" s="791"/>
      <c r="U58" s="784"/>
      <c r="V58" s="791"/>
      <c r="W58" s="784"/>
      <c r="X58" s="791"/>
      <c r="Y58" s="832"/>
      <c r="Z58" s="791"/>
      <c r="AA58" s="832"/>
      <c r="AB58" s="852"/>
      <c r="AC58" s="832"/>
      <c r="AD58" s="791"/>
      <c r="AE58" s="832"/>
      <c r="AF58" s="791"/>
      <c r="AG58" s="832"/>
      <c r="AH58" s="791"/>
      <c r="AI58" s="832"/>
      <c r="AJ58" s="791"/>
      <c r="AK58" s="832"/>
      <c r="AL58" s="791"/>
      <c r="AM58" s="832"/>
      <c r="AN58" s="791"/>
      <c r="AO58" s="785"/>
      <c r="AP58" s="852"/>
      <c r="AQ58" s="948"/>
      <c r="AR58" s="948"/>
      <c r="AS58" s="948"/>
      <c r="AT58" s="948"/>
      <c r="AU58" s="948"/>
      <c r="AV58" s="782" t="s">
        <v>120</v>
      </c>
      <c r="CA58" s="812" t="str">
        <f>IF(B58=0,"",IF(AQ58="",IF(B58="",""," No olvide escribir la columna Beneficiarios.-"),""))</f>
        <v/>
      </c>
      <c r="CB58" s="812" t="str">
        <f>IF(B58&lt;AQ58," El número de Beneficiarios NO puede ser mayor que el Total.-","")</f>
        <v/>
      </c>
      <c r="CG58" s="812">
        <f>IF(B58&lt;AQ58,1,0)</f>
        <v>0</v>
      </c>
      <c r="CH58" s="812" t="str">
        <f>IF(B58=0,"",IF(AQ58="",IF(B58="","",1),0))</f>
        <v/>
      </c>
    </row>
    <row r="59" spans="1:86" x14ac:dyDescent="0.2">
      <c r="A59" s="985" t="s">
        <v>55</v>
      </c>
      <c r="B59" s="960">
        <f>SUM(C59+D59)</f>
        <v>0</v>
      </c>
      <c r="C59" s="960">
        <f t="shared" si="5"/>
        <v>0</v>
      </c>
      <c r="D59" s="986">
        <f t="shared" si="5"/>
        <v>0</v>
      </c>
      <c r="E59" s="793"/>
      <c r="F59" s="795"/>
      <c r="G59" s="793"/>
      <c r="H59" s="777"/>
      <c r="I59" s="793"/>
      <c r="J59" s="777"/>
      <c r="K59" s="793"/>
      <c r="L59" s="777"/>
      <c r="M59" s="793"/>
      <c r="N59" s="777"/>
      <c r="O59" s="793"/>
      <c r="P59" s="777"/>
      <c r="Q59" s="793"/>
      <c r="R59" s="777"/>
      <c r="S59" s="793"/>
      <c r="T59" s="777"/>
      <c r="U59" s="793"/>
      <c r="V59" s="777"/>
      <c r="W59" s="793"/>
      <c r="X59" s="777"/>
      <c r="Y59" s="836"/>
      <c r="Z59" s="777"/>
      <c r="AA59" s="836"/>
      <c r="AB59" s="864"/>
      <c r="AC59" s="836"/>
      <c r="AD59" s="777"/>
      <c r="AE59" s="836"/>
      <c r="AF59" s="777"/>
      <c r="AG59" s="836"/>
      <c r="AH59" s="777"/>
      <c r="AI59" s="836"/>
      <c r="AJ59" s="777"/>
      <c r="AK59" s="836"/>
      <c r="AL59" s="777"/>
      <c r="AM59" s="836"/>
      <c r="AN59" s="777"/>
      <c r="AO59" s="862"/>
      <c r="AP59" s="864"/>
      <c r="AQ59" s="880"/>
      <c r="AR59" s="880"/>
      <c r="AS59" s="880"/>
      <c r="AT59" s="880"/>
      <c r="AU59" s="880"/>
      <c r="AV59" s="782" t="s">
        <v>120</v>
      </c>
      <c r="CA59" s="812" t="str">
        <f>IF(B59=0,"",IF(AQ59="",IF(B59="",""," No olvide escribir la columna Beneficiarios.-"),""))</f>
        <v/>
      </c>
      <c r="CB59" s="812" t="str">
        <f>IF(B59&lt;AQ59," El número de Beneficiarios NO puede ser mayor que el Total.-","")</f>
        <v/>
      </c>
      <c r="CG59" s="812">
        <f>IF(B59&lt;AQ59,1,0)</f>
        <v>0</v>
      </c>
      <c r="CH59" s="812" t="str">
        <f>IF(B59=0,"",IF(AQ59="",IF(B59="","",1),0))</f>
        <v/>
      </c>
    </row>
    <row r="60" spans="1:86" x14ac:dyDescent="0.2">
      <c r="A60" s="987" t="s">
        <v>1</v>
      </c>
      <c r="B60" s="988">
        <f t="shared" ref="B60:AU60" si="6">SUM(B55:B59)</f>
        <v>0</v>
      </c>
      <c r="C60" s="945">
        <f t="shared" si="6"/>
        <v>0</v>
      </c>
      <c r="D60" s="945">
        <f t="shared" si="6"/>
        <v>0</v>
      </c>
      <c r="E60" s="989">
        <f t="shared" si="6"/>
        <v>0</v>
      </c>
      <c r="F60" s="818">
        <f t="shared" si="6"/>
        <v>0</v>
      </c>
      <c r="G60" s="989">
        <f t="shared" si="6"/>
        <v>0</v>
      </c>
      <c r="H60" s="990">
        <f t="shared" si="6"/>
        <v>0</v>
      </c>
      <c r="I60" s="989">
        <f t="shared" si="6"/>
        <v>0</v>
      </c>
      <c r="J60" s="990">
        <f t="shared" si="6"/>
        <v>0</v>
      </c>
      <c r="K60" s="989">
        <f t="shared" si="6"/>
        <v>0</v>
      </c>
      <c r="L60" s="990">
        <f t="shared" si="6"/>
        <v>0</v>
      </c>
      <c r="M60" s="989">
        <f t="shared" si="6"/>
        <v>0</v>
      </c>
      <c r="N60" s="990">
        <f t="shared" si="6"/>
        <v>0</v>
      </c>
      <c r="O60" s="989">
        <f t="shared" si="6"/>
        <v>0</v>
      </c>
      <c r="P60" s="990">
        <f t="shared" si="6"/>
        <v>0</v>
      </c>
      <c r="Q60" s="989">
        <f t="shared" si="6"/>
        <v>0</v>
      </c>
      <c r="R60" s="990">
        <f t="shared" si="6"/>
        <v>0</v>
      </c>
      <c r="S60" s="989">
        <f t="shared" si="6"/>
        <v>0</v>
      </c>
      <c r="T60" s="990">
        <f t="shared" si="6"/>
        <v>0</v>
      </c>
      <c r="U60" s="989">
        <f t="shared" si="6"/>
        <v>0</v>
      </c>
      <c r="V60" s="990">
        <f t="shared" si="6"/>
        <v>0</v>
      </c>
      <c r="W60" s="989">
        <f t="shared" si="6"/>
        <v>0</v>
      </c>
      <c r="X60" s="990">
        <f t="shared" si="6"/>
        <v>0</v>
      </c>
      <c r="Y60" s="869">
        <f t="shared" si="6"/>
        <v>0</v>
      </c>
      <c r="Z60" s="990">
        <f t="shared" si="6"/>
        <v>0</v>
      </c>
      <c r="AA60" s="863">
        <f t="shared" si="6"/>
        <v>0</v>
      </c>
      <c r="AB60" s="991">
        <f t="shared" si="6"/>
        <v>0</v>
      </c>
      <c r="AC60" s="869">
        <f t="shared" si="6"/>
        <v>0</v>
      </c>
      <c r="AD60" s="990">
        <f t="shared" si="6"/>
        <v>0</v>
      </c>
      <c r="AE60" s="869">
        <f t="shared" si="6"/>
        <v>0</v>
      </c>
      <c r="AF60" s="990">
        <f t="shared" si="6"/>
        <v>0</v>
      </c>
      <c r="AG60" s="869">
        <f t="shared" si="6"/>
        <v>0</v>
      </c>
      <c r="AH60" s="990">
        <f t="shared" si="6"/>
        <v>0</v>
      </c>
      <c r="AI60" s="869">
        <f t="shared" si="6"/>
        <v>0</v>
      </c>
      <c r="AJ60" s="990">
        <f t="shared" si="6"/>
        <v>0</v>
      </c>
      <c r="AK60" s="869">
        <f t="shared" si="6"/>
        <v>0</v>
      </c>
      <c r="AL60" s="990">
        <f t="shared" si="6"/>
        <v>0</v>
      </c>
      <c r="AM60" s="869">
        <f t="shared" si="6"/>
        <v>0</v>
      </c>
      <c r="AN60" s="990">
        <f t="shared" si="6"/>
        <v>0</v>
      </c>
      <c r="AO60" s="863">
        <f t="shared" si="6"/>
        <v>0</v>
      </c>
      <c r="AP60" s="991">
        <f t="shared" si="6"/>
        <v>0</v>
      </c>
      <c r="AQ60" s="868">
        <f t="shared" si="6"/>
        <v>0</v>
      </c>
      <c r="AR60" s="868">
        <f t="shared" si="6"/>
        <v>0</v>
      </c>
      <c r="AS60" s="868">
        <f t="shared" si="6"/>
        <v>0</v>
      </c>
      <c r="AT60" s="868">
        <f t="shared" si="6"/>
        <v>0</v>
      </c>
      <c r="AU60" s="868">
        <f t="shared" si="6"/>
        <v>0</v>
      </c>
      <c r="AV60" s="782"/>
    </row>
    <row r="61" spans="1:86" x14ac:dyDescent="0.2">
      <c r="A61" s="877" t="s">
        <v>121</v>
      </c>
      <c r="B61" s="827"/>
      <c r="C61" s="762"/>
      <c r="D61" s="762"/>
      <c r="E61" s="762"/>
      <c r="F61" s="762"/>
      <c r="G61" s="762"/>
      <c r="H61" s="762"/>
      <c r="I61" s="762"/>
      <c r="J61" s="762"/>
      <c r="K61" s="762"/>
    </row>
    <row r="62" spans="1:86" x14ac:dyDescent="0.2">
      <c r="A62" s="1082" t="s">
        <v>49</v>
      </c>
      <c r="B62" s="895" t="s">
        <v>50</v>
      </c>
      <c r="C62" s="873"/>
      <c r="D62" s="873"/>
      <c r="E62" s="873"/>
      <c r="F62" s="873"/>
      <c r="G62" s="873"/>
      <c r="H62" s="873"/>
      <c r="I62" s="873"/>
      <c r="J62" s="873"/>
      <c r="K62" s="873"/>
    </row>
    <row r="63" spans="1:86" x14ac:dyDescent="0.2">
      <c r="A63" s="992" t="s">
        <v>52</v>
      </c>
      <c r="B63" s="769"/>
      <c r="C63" s="847"/>
      <c r="D63" s="873"/>
      <c r="E63" s="873"/>
      <c r="F63" s="873"/>
      <c r="G63" s="873"/>
      <c r="H63" s="873"/>
      <c r="I63" s="873"/>
      <c r="J63" s="873"/>
      <c r="K63" s="873"/>
    </row>
    <row r="64" spans="1:86" x14ac:dyDescent="0.2">
      <c r="A64" s="789" t="s">
        <v>53</v>
      </c>
      <c r="B64" s="792"/>
      <c r="C64" s="847"/>
      <c r="D64" s="873"/>
      <c r="E64" s="873"/>
      <c r="F64" s="873"/>
      <c r="G64" s="873"/>
      <c r="H64" s="873"/>
      <c r="I64" s="873"/>
      <c r="J64" s="873"/>
      <c r="K64" s="873"/>
    </row>
    <row r="65" spans="1:11" x14ac:dyDescent="0.2">
      <c r="A65" s="789" t="s">
        <v>54</v>
      </c>
      <c r="B65" s="792"/>
      <c r="C65" s="847"/>
      <c r="D65" s="873"/>
      <c r="E65" s="873"/>
      <c r="F65" s="873"/>
      <c r="G65" s="873"/>
      <c r="H65" s="873"/>
      <c r="I65" s="873"/>
      <c r="J65" s="873"/>
      <c r="K65" s="873"/>
    </row>
    <row r="66" spans="1:11" x14ac:dyDescent="0.2">
      <c r="A66" s="985" t="s">
        <v>55</v>
      </c>
      <c r="B66" s="767"/>
      <c r="C66" s="847"/>
      <c r="D66" s="873"/>
      <c r="E66" s="873"/>
      <c r="F66" s="873"/>
      <c r="G66" s="873"/>
      <c r="H66" s="873"/>
      <c r="I66" s="873"/>
      <c r="J66" s="873"/>
      <c r="K66" s="873"/>
    </row>
    <row r="67" spans="1:11" x14ac:dyDescent="0.2">
      <c r="A67" s="987" t="s">
        <v>1</v>
      </c>
      <c r="B67" s="893">
        <f>SUM(B63:B66)</f>
        <v>0</v>
      </c>
      <c r="C67" s="847"/>
      <c r="D67" s="873"/>
      <c r="E67" s="873"/>
      <c r="F67" s="873"/>
      <c r="G67" s="873"/>
      <c r="H67" s="873"/>
      <c r="I67" s="873"/>
      <c r="J67" s="873"/>
      <c r="K67" s="873"/>
    </row>
    <row r="68" spans="1:11" x14ac:dyDescent="0.2">
      <c r="A68" s="877" t="s">
        <v>122</v>
      </c>
      <c r="B68" s="877"/>
      <c r="C68" s="873"/>
      <c r="D68" s="873"/>
      <c r="E68" s="873"/>
      <c r="F68" s="873"/>
      <c r="G68" s="873"/>
      <c r="H68" s="873"/>
      <c r="I68" s="873"/>
      <c r="J68" s="873"/>
      <c r="K68" s="873"/>
    </row>
    <row r="69" spans="1:11" x14ac:dyDescent="0.2">
      <c r="A69" s="1082" t="s">
        <v>49</v>
      </c>
      <c r="B69" s="895" t="s">
        <v>50</v>
      </c>
      <c r="C69" s="873"/>
      <c r="D69" s="873"/>
      <c r="E69" s="873"/>
      <c r="F69" s="873"/>
      <c r="G69" s="873"/>
      <c r="H69" s="873"/>
      <c r="I69" s="873"/>
      <c r="J69" s="873"/>
      <c r="K69" s="873"/>
    </row>
    <row r="70" spans="1:11" x14ac:dyDescent="0.2">
      <c r="A70" s="992" t="s">
        <v>52</v>
      </c>
      <c r="B70" s="769"/>
      <c r="C70" s="847"/>
      <c r="D70" s="873"/>
      <c r="E70" s="873"/>
      <c r="F70" s="873"/>
      <c r="G70" s="873"/>
      <c r="H70" s="873"/>
      <c r="I70" s="873"/>
      <c r="J70" s="873"/>
      <c r="K70" s="873"/>
    </row>
    <row r="71" spans="1:11" x14ac:dyDescent="0.2">
      <c r="A71" s="789" t="s">
        <v>53</v>
      </c>
      <c r="B71" s="792"/>
      <c r="C71" s="847"/>
      <c r="D71" s="873"/>
      <c r="E71" s="873"/>
      <c r="F71" s="873"/>
      <c r="G71" s="873"/>
      <c r="H71" s="873"/>
      <c r="I71" s="873"/>
      <c r="J71" s="873"/>
      <c r="K71" s="873"/>
    </row>
    <row r="72" spans="1:11" x14ac:dyDescent="0.2">
      <c r="A72" s="789" t="s">
        <v>54</v>
      </c>
      <c r="B72" s="792"/>
      <c r="C72" s="847"/>
      <c r="D72" s="873"/>
      <c r="E72" s="873"/>
      <c r="F72" s="873"/>
      <c r="G72" s="873"/>
      <c r="H72" s="873"/>
      <c r="I72" s="873"/>
      <c r="J72" s="873"/>
      <c r="K72" s="873"/>
    </row>
    <row r="73" spans="1:11" x14ac:dyDescent="0.2">
      <c r="A73" s="985" t="s">
        <v>55</v>
      </c>
      <c r="B73" s="767"/>
      <c r="C73" s="847"/>
      <c r="D73" s="873"/>
      <c r="E73" s="873"/>
      <c r="F73" s="873"/>
      <c r="G73" s="873"/>
      <c r="H73" s="873"/>
      <c r="I73" s="873"/>
      <c r="J73" s="873"/>
      <c r="K73" s="873"/>
    </row>
    <row r="74" spans="1:11" x14ac:dyDescent="0.2">
      <c r="A74" s="987" t="s">
        <v>1</v>
      </c>
      <c r="B74" s="893">
        <f>SUM(B70:B73)</f>
        <v>0</v>
      </c>
      <c r="C74" s="847"/>
      <c r="D74" s="873"/>
      <c r="E74" s="873"/>
      <c r="F74" s="873"/>
      <c r="G74" s="873"/>
      <c r="H74" s="873"/>
      <c r="I74" s="873"/>
      <c r="J74" s="873"/>
      <c r="K74" s="873"/>
    </row>
    <row r="75" spans="1:11" x14ac:dyDescent="0.2">
      <c r="A75" s="932" t="s">
        <v>123</v>
      </c>
      <c r="B75" s="947"/>
      <c r="C75" s="911"/>
      <c r="D75" s="892"/>
    </row>
    <row r="76" spans="1:11" ht="21" x14ac:dyDescent="0.2">
      <c r="A76" s="1075" t="s">
        <v>56</v>
      </c>
      <c r="B76" s="856" t="s">
        <v>57</v>
      </c>
      <c r="C76" s="921" t="s">
        <v>58</v>
      </c>
      <c r="D76" s="921" t="s">
        <v>59</v>
      </c>
      <c r="E76" s="921" t="s">
        <v>13</v>
      </c>
    </row>
    <row r="77" spans="1:11" x14ac:dyDescent="0.2">
      <c r="A77" s="909" t="s">
        <v>124</v>
      </c>
      <c r="B77" s="769"/>
      <c r="C77" s="769"/>
      <c r="D77" s="769"/>
      <c r="E77" s="769"/>
      <c r="F77" s="812"/>
    </row>
    <row r="78" spans="1:11" x14ac:dyDescent="0.2">
      <c r="A78" s="993" t="s">
        <v>125</v>
      </c>
      <c r="B78" s="792"/>
      <c r="C78" s="792"/>
      <c r="D78" s="792"/>
      <c r="E78" s="792"/>
      <c r="F78" s="812"/>
    </row>
    <row r="79" spans="1:11" x14ac:dyDescent="0.2">
      <c r="A79" s="993" t="s">
        <v>126</v>
      </c>
      <c r="B79" s="792"/>
      <c r="C79" s="792"/>
      <c r="D79" s="792"/>
      <c r="E79" s="792"/>
      <c r="F79" s="812"/>
    </row>
    <row r="80" spans="1:11" x14ac:dyDescent="0.2">
      <c r="A80" s="993" t="s">
        <v>127</v>
      </c>
      <c r="B80" s="792"/>
      <c r="C80" s="792"/>
      <c r="D80" s="792"/>
      <c r="E80" s="792"/>
      <c r="F80" s="812"/>
    </row>
    <row r="81" spans="1:47" x14ac:dyDescent="0.2">
      <c r="A81" s="993" t="s">
        <v>128</v>
      </c>
      <c r="B81" s="792"/>
      <c r="C81" s="792"/>
      <c r="D81" s="792"/>
      <c r="E81" s="792"/>
      <c r="F81" s="812"/>
    </row>
    <row r="82" spans="1:47" x14ac:dyDescent="0.2">
      <c r="A82" s="994" t="s">
        <v>129</v>
      </c>
      <c r="B82" s="792"/>
      <c r="C82" s="792"/>
      <c r="D82" s="792"/>
      <c r="E82" s="792"/>
      <c r="F82" s="812"/>
    </row>
    <row r="83" spans="1:47" x14ac:dyDescent="0.2">
      <c r="A83" s="993" t="s">
        <v>130</v>
      </c>
      <c r="B83" s="792"/>
      <c r="C83" s="792"/>
      <c r="D83" s="792"/>
      <c r="E83" s="792"/>
      <c r="F83" s="812"/>
    </row>
    <row r="84" spans="1:47" x14ac:dyDescent="0.2">
      <c r="A84" s="993" t="s">
        <v>131</v>
      </c>
      <c r="B84" s="792"/>
      <c r="C84" s="792"/>
      <c r="D84" s="792"/>
      <c r="E84" s="792"/>
      <c r="F84" s="812"/>
    </row>
    <row r="85" spans="1:47" x14ac:dyDescent="0.2">
      <c r="A85" s="993" t="s">
        <v>132</v>
      </c>
      <c r="B85" s="792"/>
      <c r="C85" s="792"/>
      <c r="D85" s="792"/>
      <c r="E85" s="792"/>
      <c r="F85" s="812"/>
    </row>
    <row r="86" spans="1:47" x14ac:dyDescent="0.2">
      <c r="A86" s="993" t="s">
        <v>133</v>
      </c>
      <c r="B86" s="792"/>
      <c r="C86" s="792"/>
      <c r="D86" s="792"/>
      <c r="E86" s="792"/>
      <c r="F86" s="812"/>
    </row>
    <row r="87" spans="1:47" x14ac:dyDescent="0.2">
      <c r="A87" s="995" t="s">
        <v>134</v>
      </c>
      <c r="B87" s="792"/>
      <c r="C87" s="771"/>
      <c r="D87" s="771"/>
      <c r="E87" s="771"/>
      <c r="F87" s="812"/>
    </row>
    <row r="88" spans="1:47" x14ac:dyDescent="0.2">
      <c r="A88" s="996" t="s">
        <v>135</v>
      </c>
      <c r="B88" s="792"/>
      <c r="C88" s="771"/>
      <c r="D88" s="771"/>
      <c r="E88" s="771"/>
      <c r="F88" s="812"/>
    </row>
    <row r="89" spans="1:47" x14ac:dyDescent="0.2">
      <c r="A89" s="953" t="s">
        <v>136</v>
      </c>
      <c r="B89" s="900"/>
      <c r="C89" s="771"/>
      <c r="D89" s="771"/>
      <c r="E89" s="771"/>
      <c r="F89" s="812"/>
    </row>
    <row r="90" spans="1:47" x14ac:dyDescent="0.2">
      <c r="A90" s="953" t="s">
        <v>137</v>
      </c>
      <c r="B90" s="792"/>
      <c r="C90" s="771"/>
      <c r="D90" s="771"/>
      <c r="E90" s="771"/>
      <c r="F90" s="812"/>
    </row>
    <row r="91" spans="1:47" x14ac:dyDescent="0.2">
      <c r="A91" s="997" t="s">
        <v>138</v>
      </c>
      <c r="B91" s="903"/>
      <c r="C91" s="767"/>
      <c r="D91" s="767"/>
      <c r="E91" s="767"/>
      <c r="F91" s="812"/>
    </row>
    <row r="92" spans="1:47" x14ac:dyDescent="0.2">
      <c r="A92" s="1085" t="s">
        <v>1</v>
      </c>
      <c r="B92" s="893">
        <f>SUM(B77:B91)</f>
        <v>0</v>
      </c>
      <c r="C92" s="893">
        <f>SUM(C77:C91)</f>
        <v>0</v>
      </c>
      <c r="D92" s="893">
        <f>SUM(D77:D91)</f>
        <v>0</v>
      </c>
      <c r="E92" s="893">
        <f>SUM(E77:E91)</f>
        <v>0</v>
      </c>
      <c r="F92" s="812"/>
    </row>
    <row r="93" spans="1:47" x14ac:dyDescent="0.2">
      <c r="A93" s="891" t="s">
        <v>139</v>
      </c>
      <c r="B93" s="925"/>
      <c r="C93" s="925"/>
      <c r="D93" s="902"/>
      <c r="E93" s="902"/>
      <c r="F93" s="902"/>
      <c r="G93" s="902"/>
      <c r="H93" s="902"/>
      <c r="I93" s="902"/>
      <c r="J93" s="902"/>
      <c r="K93" s="902"/>
      <c r="L93" s="902"/>
      <c r="M93" s="902"/>
      <c r="N93" s="902"/>
      <c r="O93" s="962"/>
      <c r="P93" s="962"/>
      <c r="Q93" s="962"/>
      <c r="R93" s="962"/>
      <c r="S93" s="962"/>
      <c r="T93" s="962"/>
      <c r="U93" s="962"/>
      <c r="V93" s="962"/>
      <c r="W93" s="962"/>
      <c r="X93" s="962"/>
      <c r="Y93" s="962"/>
      <c r="Z93" s="962"/>
      <c r="AA93" s="962"/>
      <c r="AB93" s="962"/>
      <c r="AC93" s="962"/>
      <c r="AD93" s="962"/>
      <c r="AE93" s="962"/>
      <c r="AF93" s="962"/>
      <c r="AG93" s="962"/>
      <c r="AH93" s="962"/>
      <c r="AI93" s="962"/>
      <c r="AJ93" s="962"/>
      <c r="AK93" s="962"/>
      <c r="AL93" s="962"/>
      <c r="AM93" s="962"/>
      <c r="AN93" s="962"/>
      <c r="AO93" s="962"/>
      <c r="AP93" s="962"/>
      <c r="AQ93" s="962"/>
      <c r="AR93" s="962"/>
      <c r="AS93" s="971"/>
      <c r="AT93" s="971"/>
      <c r="AU93" s="971"/>
    </row>
    <row r="94" spans="1:47" ht="24.75" x14ac:dyDescent="0.3">
      <c r="A94" s="875" t="s">
        <v>49</v>
      </c>
      <c r="B94" s="921" t="s">
        <v>57</v>
      </c>
      <c r="C94" s="921" t="s">
        <v>58</v>
      </c>
      <c r="D94" s="921" t="s">
        <v>59</v>
      </c>
      <c r="E94" s="921" t="s">
        <v>13</v>
      </c>
      <c r="F94" s="999"/>
      <c r="G94" s="999"/>
      <c r="H94" s="902"/>
      <c r="I94" s="902"/>
      <c r="J94" s="902"/>
      <c r="K94" s="902"/>
      <c r="L94" s="902"/>
      <c r="M94" s="902"/>
      <c r="N94" s="902"/>
      <c r="O94" s="962"/>
      <c r="P94" s="962"/>
      <c r="Q94" s="962"/>
      <c r="R94" s="962"/>
      <c r="S94" s="962"/>
      <c r="T94" s="962"/>
      <c r="U94" s="962"/>
      <c r="V94" s="962"/>
      <c r="W94" s="962"/>
      <c r="X94" s="962"/>
      <c r="Y94" s="962"/>
      <c r="Z94" s="962"/>
      <c r="AA94" s="962"/>
      <c r="AB94" s="962"/>
      <c r="AC94" s="962"/>
      <c r="AD94" s="962"/>
      <c r="AE94" s="962"/>
      <c r="AF94" s="962"/>
      <c r="AG94" s="962"/>
      <c r="AH94" s="962"/>
      <c r="AI94" s="962"/>
      <c r="AJ94" s="962"/>
      <c r="AK94" s="962"/>
      <c r="AL94" s="962"/>
      <c r="AM94" s="962"/>
      <c r="AN94" s="962"/>
      <c r="AO94" s="962"/>
      <c r="AP94" s="962"/>
      <c r="AQ94" s="962"/>
      <c r="AR94" s="962"/>
      <c r="AS94" s="971"/>
      <c r="AT94" s="971"/>
      <c r="AU94" s="971"/>
    </row>
    <row r="95" spans="1:47" x14ac:dyDescent="0.2">
      <c r="A95" s="1000" t="s">
        <v>52</v>
      </c>
      <c r="B95" s="814"/>
      <c r="C95" s="814"/>
      <c r="D95" s="814"/>
      <c r="E95" s="814"/>
      <c r="F95" s="788"/>
      <c r="G95" s="902"/>
      <c r="H95" s="902"/>
      <c r="I95" s="902"/>
      <c r="J95" s="902"/>
      <c r="K95" s="902"/>
      <c r="L95" s="902"/>
      <c r="M95" s="902"/>
      <c r="N95" s="902"/>
      <c r="O95" s="962"/>
      <c r="P95" s="962"/>
      <c r="Q95" s="962"/>
      <c r="R95" s="962"/>
      <c r="S95" s="962"/>
      <c r="T95" s="962"/>
      <c r="U95" s="962"/>
      <c r="V95" s="962"/>
      <c r="W95" s="962"/>
      <c r="X95" s="962"/>
      <c r="Y95" s="962"/>
      <c r="Z95" s="962"/>
      <c r="AA95" s="962"/>
      <c r="AB95" s="962"/>
      <c r="AC95" s="962"/>
      <c r="AD95" s="962"/>
      <c r="AE95" s="962"/>
      <c r="AF95" s="962"/>
      <c r="AG95" s="962"/>
      <c r="AH95" s="962"/>
      <c r="AI95" s="962"/>
      <c r="AJ95" s="962"/>
      <c r="AK95" s="962"/>
      <c r="AL95" s="962"/>
      <c r="AM95" s="962"/>
      <c r="AN95" s="962"/>
      <c r="AO95" s="962"/>
      <c r="AP95" s="962"/>
      <c r="AQ95" s="962"/>
      <c r="AR95" s="962"/>
      <c r="AS95" s="971"/>
      <c r="AT95" s="971"/>
      <c r="AU95" s="971"/>
    </row>
    <row r="96" spans="1:47" x14ac:dyDescent="0.2">
      <c r="A96" s="1001" t="s">
        <v>53</v>
      </c>
      <c r="B96" s="814"/>
      <c r="C96" s="814"/>
      <c r="D96" s="814"/>
      <c r="E96" s="814"/>
      <c r="F96" s="788"/>
      <c r="G96" s="902"/>
      <c r="H96" s="902"/>
      <c r="I96" s="902"/>
      <c r="J96" s="902"/>
      <c r="K96" s="902"/>
      <c r="L96" s="902"/>
      <c r="M96" s="902"/>
      <c r="N96" s="902"/>
      <c r="O96" s="962"/>
      <c r="P96" s="962"/>
      <c r="Q96" s="962"/>
      <c r="R96" s="962"/>
      <c r="S96" s="962"/>
      <c r="T96" s="962"/>
      <c r="U96" s="962"/>
      <c r="V96" s="962"/>
      <c r="W96" s="962"/>
      <c r="X96" s="962"/>
      <c r="Y96" s="962"/>
      <c r="Z96" s="962"/>
      <c r="AA96" s="962"/>
      <c r="AB96" s="962"/>
      <c r="AC96" s="962"/>
      <c r="AD96" s="962"/>
      <c r="AE96" s="962"/>
      <c r="AF96" s="962"/>
      <c r="AG96" s="962"/>
      <c r="AH96" s="962"/>
      <c r="AI96" s="962"/>
      <c r="AJ96" s="962"/>
      <c r="AK96" s="962"/>
      <c r="AL96" s="962"/>
      <c r="AM96" s="962"/>
      <c r="AN96" s="962"/>
      <c r="AO96" s="962"/>
      <c r="AP96" s="962"/>
      <c r="AQ96" s="962"/>
      <c r="AR96" s="962"/>
      <c r="AS96" s="971"/>
      <c r="AT96" s="971"/>
      <c r="AU96" s="971"/>
    </row>
    <row r="97" spans="1:47" x14ac:dyDescent="0.2">
      <c r="A97" s="1001" t="s">
        <v>54</v>
      </c>
      <c r="B97" s="814"/>
      <c r="C97" s="814"/>
      <c r="D97" s="814"/>
      <c r="E97" s="814"/>
      <c r="F97" s="788"/>
      <c r="G97" s="902"/>
      <c r="H97" s="902"/>
      <c r="I97" s="902"/>
      <c r="J97" s="902"/>
      <c r="K97" s="902"/>
      <c r="L97" s="902"/>
      <c r="M97" s="902"/>
      <c r="N97" s="902"/>
      <c r="O97" s="962"/>
      <c r="P97" s="962"/>
      <c r="Q97" s="962"/>
      <c r="R97" s="962"/>
      <c r="S97" s="962"/>
      <c r="T97" s="962"/>
      <c r="U97" s="962"/>
      <c r="V97" s="962"/>
      <c r="W97" s="962"/>
      <c r="X97" s="962"/>
      <c r="Y97" s="962"/>
      <c r="Z97" s="962"/>
      <c r="AA97" s="962"/>
      <c r="AB97" s="962"/>
      <c r="AC97" s="962"/>
      <c r="AD97" s="962"/>
      <c r="AE97" s="962"/>
      <c r="AF97" s="962"/>
      <c r="AG97" s="962"/>
      <c r="AH97" s="962"/>
      <c r="AI97" s="962"/>
      <c r="AJ97" s="962"/>
      <c r="AK97" s="962"/>
      <c r="AL97" s="962"/>
      <c r="AM97" s="962"/>
      <c r="AN97" s="962"/>
      <c r="AO97" s="962"/>
      <c r="AP97" s="962"/>
      <c r="AQ97" s="962"/>
      <c r="AR97" s="962"/>
      <c r="AS97" s="971"/>
      <c r="AT97" s="971"/>
      <c r="AU97" s="971"/>
    </row>
    <row r="98" spans="1:47" x14ac:dyDescent="0.2">
      <c r="A98" s="1001" t="s">
        <v>55</v>
      </c>
      <c r="B98" s="814"/>
      <c r="C98" s="814"/>
      <c r="D98" s="814"/>
      <c r="E98" s="814"/>
      <c r="F98" s="788"/>
      <c r="G98" s="902"/>
      <c r="H98" s="902"/>
      <c r="I98" s="902"/>
      <c r="J98" s="902"/>
      <c r="K98" s="902"/>
      <c r="L98" s="902"/>
      <c r="M98" s="902"/>
      <c r="N98" s="902"/>
      <c r="O98" s="962"/>
      <c r="P98" s="962"/>
      <c r="Q98" s="962"/>
      <c r="R98" s="962"/>
      <c r="S98" s="962"/>
      <c r="T98" s="962"/>
      <c r="U98" s="962"/>
      <c r="V98" s="962"/>
      <c r="W98" s="962"/>
      <c r="X98" s="962"/>
      <c r="Y98" s="962"/>
      <c r="Z98" s="962"/>
      <c r="AA98" s="962"/>
      <c r="AB98" s="962"/>
      <c r="AC98" s="962"/>
      <c r="AD98" s="962"/>
      <c r="AE98" s="962"/>
      <c r="AF98" s="962"/>
      <c r="AG98" s="962"/>
      <c r="AH98" s="962"/>
      <c r="AI98" s="962"/>
      <c r="AJ98" s="962"/>
      <c r="AK98" s="962"/>
      <c r="AL98" s="962"/>
      <c r="AM98" s="962"/>
      <c r="AN98" s="962"/>
      <c r="AO98" s="962"/>
      <c r="AP98" s="962"/>
      <c r="AQ98" s="962"/>
      <c r="AR98" s="962"/>
      <c r="AS98" s="971"/>
      <c r="AT98" s="971"/>
      <c r="AU98" s="971"/>
    </row>
    <row r="99" spans="1:47" x14ac:dyDescent="0.2">
      <c r="A99" s="1002" t="s">
        <v>60</v>
      </c>
      <c r="B99" s="795"/>
      <c r="C99" s="795"/>
      <c r="D99" s="795"/>
      <c r="E99" s="795"/>
      <c r="F99" s="788"/>
      <c r="G99" s="902"/>
      <c r="H99" s="902"/>
      <c r="I99" s="902"/>
      <c r="J99" s="902"/>
      <c r="K99" s="902"/>
      <c r="L99" s="902"/>
      <c r="M99" s="902"/>
      <c r="N99" s="902"/>
      <c r="O99" s="962"/>
      <c r="P99" s="962"/>
      <c r="Q99" s="962"/>
      <c r="R99" s="962"/>
      <c r="S99" s="962"/>
      <c r="T99" s="962"/>
      <c r="U99" s="962"/>
      <c r="V99" s="962"/>
      <c r="W99" s="962"/>
      <c r="X99" s="962"/>
      <c r="Y99" s="962"/>
      <c r="Z99" s="962"/>
      <c r="AA99" s="962"/>
      <c r="AB99" s="962"/>
      <c r="AC99" s="962"/>
      <c r="AD99" s="962"/>
      <c r="AE99" s="962"/>
      <c r="AF99" s="962"/>
      <c r="AG99" s="962"/>
      <c r="AH99" s="962"/>
      <c r="AI99" s="962"/>
      <c r="AJ99" s="962"/>
      <c r="AK99" s="962"/>
      <c r="AL99" s="962"/>
      <c r="AM99" s="962"/>
      <c r="AN99" s="962"/>
      <c r="AO99" s="962"/>
      <c r="AP99" s="962"/>
      <c r="AQ99" s="962"/>
      <c r="AR99" s="962"/>
      <c r="AS99" s="971"/>
      <c r="AT99" s="971"/>
      <c r="AU99" s="971"/>
    </row>
    <row r="100" spans="1:47" x14ac:dyDescent="0.2">
      <c r="A100" s="987" t="s">
        <v>1</v>
      </c>
      <c r="B100" s="893">
        <f>SUM(B95:B99)</f>
        <v>0</v>
      </c>
      <c r="C100" s="893">
        <f>SUM(C95:C99)</f>
        <v>0</v>
      </c>
      <c r="D100" s="893">
        <f>SUM(D95:D99)</f>
        <v>0</v>
      </c>
      <c r="E100" s="893">
        <f>SUM(E95:E99)</f>
        <v>0</v>
      </c>
      <c r="F100" s="788"/>
      <c r="G100" s="902"/>
      <c r="H100" s="902"/>
      <c r="I100" s="902"/>
      <c r="J100" s="902"/>
      <c r="K100" s="902"/>
      <c r="L100" s="902"/>
      <c r="M100" s="902"/>
      <c r="N100" s="902"/>
      <c r="O100" s="962"/>
      <c r="P100" s="962"/>
      <c r="Q100" s="962"/>
      <c r="R100" s="962"/>
      <c r="S100" s="962"/>
      <c r="T100" s="962"/>
      <c r="U100" s="962"/>
      <c r="V100" s="962"/>
      <c r="W100" s="962"/>
      <c r="X100" s="962"/>
      <c r="Y100" s="962"/>
      <c r="Z100" s="962"/>
      <c r="AA100" s="962"/>
      <c r="AB100" s="962"/>
      <c r="AC100" s="962"/>
      <c r="AD100" s="962"/>
      <c r="AE100" s="962"/>
      <c r="AF100" s="962"/>
      <c r="AG100" s="962"/>
      <c r="AH100" s="962"/>
      <c r="AI100" s="962"/>
      <c r="AJ100" s="962"/>
      <c r="AK100" s="962"/>
      <c r="AL100" s="962"/>
      <c r="AM100" s="962"/>
      <c r="AN100" s="962"/>
      <c r="AO100" s="962"/>
      <c r="AP100" s="962"/>
      <c r="AQ100" s="962"/>
      <c r="AR100" s="962"/>
      <c r="AS100" s="971"/>
      <c r="AT100" s="971"/>
      <c r="AU100" s="971"/>
    </row>
    <row r="101" spans="1:47" x14ac:dyDescent="0.2">
      <c r="A101" s="891" t="s">
        <v>140</v>
      </c>
      <c r="B101" s="968"/>
      <c r="C101" s="850"/>
      <c r="D101" s="902"/>
      <c r="E101" s="902"/>
      <c r="F101" s="902"/>
      <c r="G101" s="902"/>
      <c r="H101" s="902"/>
      <c r="I101" s="902"/>
      <c r="J101" s="902"/>
      <c r="K101" s="902"/>
      <c r="L101" s="902"/>
      <c r="M101" s="902"/>
      <c r="N101" s="902"/>
      <c r="O101" s="962"/>
      <c r="P101" s="962"/>
      <c r="Q101" s="962"/>
      <c r="R101" s="962"/>
      <c r="S101" s="962"/>
      <c r="T101" s="962"/>
      <c r="U101" s="962"/>
      <c r="V101" s="962"/>
      <c r="W101" s="962"/>
      <c r="X101" s="962"/>
      <c r="Y101" s="962"/>
      <c r="Z101" s="962"/>
      <c r="AA101" s="962"/>
      <c r="AB101" s="962"/>
      <c r="AC101" s="962"/>
      <c r="AD101" s="962"/>
      <c r="AE101" s="962"/>
      <c r="AF101" s="962"/>
      <c r="AG101" s="962"/>
      <c r="AH101" s="962"/>
      <c r="AI101" s="962"/>
      <c r="AJ101" s="962"/>
      <c r="AK101" s="962"/>
      <c r="AL101" s="962"/>
      <c r="AM101" s="962"/>
      <c r="AN101" s="962"/>
      <c r="AO101" s="962"/>
      <c r="AP101" s="962"/>
      <c r="AQ101" s="962"/>
      <c r="AR101" s="962"/>
      <c r="AS101" s="971"/>
      <c r="AT101" s="971"/>
      <c r="AU101" s="971"/>
    </row>
    <row r="102" spans="1:47" ht="21" x14ac:dyDescent="0.2">
      <c r="A102" s="875" t="s">
        <v>49</v>
      </c>
      <c r="B102" s="921" t="s">
        <v>57</v>
      </c>
      <c r="C102" s="921" t="s">
        <v>58</v>
      </c>
      <c r="D102" s="921" t="s">
        <v>59</v>
      </c>
      <c r="E102" s="921" t="s">
        <v>13</v>
      </c>
      <c r="F102" s="902"/>
      <c r="G102" s="902"/>
      <c r="H102" s="902"/>
      <c r="I102" s="902"/>
      <c r="J102" s="902"/>
      <c r="K102" s="902"/>
      <c r="L102" s="902"/>
      <c r="M102" s="902"/>
      <c r="N102" s="902"/>
      <c r="O102" s="962"/>
      <c r="P102" s="962"/>
      <c r="Q102" s="962"/>
      <c r="R102" s="962"/>
      <c r="S102" s="962"/>
      <c r="T102" s="962"/>
      <c r="U102" s="962"/>
      <c r="V102" s="962"/>
      <c r="W102" s="962"/>
      <c r="X102" s="962"/>
      <c r="Y102" s="962"/>
      <c r="Z102" s="962"/>
      <c r="AA102" s="962"/>
      <c r="AB102" s="962"/>
      <c r="AC102" s="962"/>
      <c r="AD102" s="962"/>
      <c r="AE102" s="962"/>
      <c r="AF102" s="962"/>
      <c r="AG102" s="962"/>
      <c r="AH102" s="962"/>
      <c r="AI102" s="962"/>
      <c r="AJ102" s="962"/>
      <c r="AK102" s="962"/>
      <c r="AL102" s="962"/>
      <c r="AM102" s="962"/>
      <c r="AN102" s="962"/>
      <c r="AO102" s="962"/>
      <c r="AP102" s="962"/>
      <c r="AQ102" s="962"/>
      <c r="AR102" s="962"/>
      <c r="AS102" s="971"/>
      <c r="AT102" s="971"/>
      <c r="AU102" s="971"/>
    </row>
    <row r="103" spans="1:47" x14ac:dyDescent="0.2">
      <c r="A103" s="1000" t="s">
        <v>52</v>
      </c>
      <c r="B103" s="814"/>
      <c r="C103" s="814"/>
      <c r="D103" s="814"/>
      <c r="E103" s="814"/>
      <c r="F103" s="788"/>
      <c r="G103" s="902"/>
      <c r="H103" s="902"/>
      <c r="I103" s="902"/>
      <c r="J103" s="902"/>
      <c r="K103" s="902"/>
      <c r="L103" s="902"/>
      <c r="M103" s="902"/>
      <c r="N103" s="902"/>
      <c r="O103" s="962"/>
      <c r="P103" s="962"/>
      <c r="Q103" s="962"/>
      <c r="R103" s="962"/>
      <c r="S103" s="962"/>
      <c r="T103" s="962"/>
      <c r="U103" s="962"/>
      <c r="V103" s="962"/>
      <c r="W103" s="962"/>
      <c r="X103" s="962"/>
      <c r="Y103" s="962"/>
      <c r="Z103" s="962"/>
      <c r="AA103" s="962"/>
      <c r="AB103" s="962"/>
      <c r="AC103" s="962"/>
      <c r="AD103" s="962"/>
      <c r="AE103" s="962"/>
      <c r="AF103" s="962"/>
      <c r="AG103" s="962"/>
      <c r="AH103" s="962"/>
      <c r="AI103" s="962"/>
      <c r="AJ103" s="962"/>
      <c r="AK103" s="962"/>
      <c r="AL103" s="962"/>
      <c r="AM103" s="962"/>
      <c r="AN103" s="962"/>
      <c r="AO103" s="962"/>
      <c r="AP103" s="962"/>
      <c r="AQ103" s="962"/>
      <c r="AR103" s="962"/>
      <c r="AS103" s="971"/>
      <c r="AT103" s="971"/>
      <c r="AU103" s="971"/>
    </row>
    <row r="104" spans="1:47" x14ac:dyDescent="0.2">
      <c r="A104" s="1001" t="s">
        <v>53</v>
      </c>
      <c r="B104" s="814"/>
      <c r="C104" s="814"/>
      <c r="D104" s="814"/>
      <c r="E104" s="814"/>
      <c r="F104" s="788"/>
      <c r="G104" s="902"/>
      <c r="H104" s="902"/>
      <c r="I104" s="902"/>
      <c r="J104" s="902"/>
      <c r="K104" s="902"/>
      <c r="L104" s="902"/>
      <c r="M104" s="902"/>
      <c r="N104" s="902"/>
      <c r="O104" s="962"/>
      <c r="P104" s="962"/>
      <c r="Q104" s="962"/>
      <c r="R104" s="962"/>
      <c r="S104" s="962"/>
      <c r="T104" s="962"/>
      <c r="U104" s="962"/>
      <c r="V104" s="962"/>
      <c r="W104" s="962"/>
      <c r="X104" s="962"/>
      <c r="Y104" s="962"/>
      <c r="Z104" s="962"/>
      <c r="AA104" s="962"/>
      <c r="AB104" s="962"/>
      <c r="AC104" s="962"/>
      <c r="AD104" s="962"/>
      <c r="AE104" s="962"/>
      <c r="AF104" s="962"/>
      <c r="AG104" s="962"/>
      <c r="AH104" s="962"/>
      <c r="AI104" s="962"/>
      <c r="AJ104" s="962"/>
      <c r="AK104" s="962"/>
      <c r="AL104" s="962"/>
      <c r="AM104" s="962"/>
      <c r="AN104" s="962"/>
      <c r="AO104" s="962"/>
      <c r="AP104" s="962"/>
      <c r="AQ104" s="962"/>
      <c r="AR104" s="962"/>
      <c r="AS104" s="971"/>
      <c r="AT104" s="971"/>
      <c r="AU104" s="971"/>
    </row>
    <row r="105" spans="1:47" x14ac:dyDescent="0.2">
      <c r="A105" s="1001" t="s">
        <v>54</v>
      </c>
      <c r="B105" s="814"/>
      <c r="C105" s="814"/>
      <c r="D105" s="814"/>
      <c r="E105" s="814"/>
      <c r="F105" s="788"/>
      <c r="G105" s="902"/>
      <c r="H105" s="902"/>
      <c r="I105" s="902"/>
      <c r="J105" s="902"/>
      <c r="K105" s="902"/>
      <c r="L105" s="902"/>
      <c r="M105" s="902"/>
      <c r="N105" s="902"/>
      <c r="O105" s="962"/>
      <c r="P105" s="962"/>
      <c r="Q105" s="962"/>
      <c r="R105" s="962"/>
      <c r="S105" s="962"/>
      <c r="T105" s="962"/>
      <c r="U105" s="962"/>
      <c r="V105" s="962"/>
      <c r="W105" s="962"/>
      <c r="X105" s="962"/>
      <c r="Y105" s="962"/>
      <c r="Z105" s="962"/>
      <c r="AA105" s="962"/>
      <c r="AB105" s="962"/>
      <c r="AC105" s="962"/>
      <c r="AD105" s="962"/>
      <c r="AE105" s="962"/>
      <c r="AF105" s="962"/>
      <c r="AG105" s="962"/>
      <c r="AH105" s="962"/>
      <c r="AI105" s="962"/>
      <c r="AJ105" s="962"/>
      <c r="AK105" s="962"/>
      <c r="AL105" s="962"/>
      <c r="AM105" s="962"/>
      <c r="AN105" s="962"/>
      <c r="AO105" s="962"/>
      <c r="AP105" s="962"/>
      <c r="AQ105" s="962"/>
      <c r="AR105" s="962"/>
      <c r="AS105" s="971"/>
      <c r="AT105" s="971"/>
      <c r="AU105" s="971"/>
    </row>
    <row r="106" spans="1:47" x14ac:dyDescent="0.2">
      <c r="A106" s="1001" t="s">
        <v>55</v>
      </c>
      <c r="B106" s="814"/>
      <c r="C106" s="814"/>
      <c r="D106" s="814"/>
      <c r="E106" s="814"/>
      <c r="F106" s="788"/>
      <c r="G106" s="902"/>
      <c r="H106" s="902"/>
      <c r="I106" s="902"/>
      <c r="J106" s="902"/>
      <c r="K106" s="902"/>
      <c r="L106" s="902"/>
      <c r="M106" s="902"/>
      <c r="N106" s="902"/>
      <c r="O106" s="962"/>
      <c r="P106" s="962"/>
      <c r="Q106" s="962"/>
      <c r="R106" s="962"/>
      <c r="S106" s="962"/>
      <c r="T106" s="962"/>
      <c r="U106" s="962"/>
      <c r="V106" s="962"/>
      <c r="W106" s="962"/>
      <c r="X106" s="962"/>
      <c r="Y106" s="962"/>
      <c r="Z106" s="962"/>
      <c r="AA106" s="962"/>
      <c r="AB106" s="962"/>
      <c r="AC106" s="962"/>
      <c r="AD106" s="962"/>
      <c r="AE106" s="962"/>
      <c r="AF106" s="962"/>
      <c r="AG106" s="962"/>
      <c r="AH106" s="962"/>
      <c r="AI106" s="962"/>
      <c r="AJ106" s="962"/>
      <c r="AK106" s="962"/>
      <c r="AL106" s="962"/>
      <c r="AM106" s="962"/>
      <c r="AN106" s="962"/>
      <c r="AO106" s="962"/>
      <c r="AP106" s="962"/>
      <c r="AQ106" s="962"/>
      <c r="AR106" s="962"/>
      <c r="AS106" s="971"/>
      <c r="AT106" s="971"/>
      <c r="AU106" s="971"/>
    </row>
    <row r="107" spans="1:47" x14ac:dyDescent="0.2">
      <c r="A107" s="1002" t="s">
        <v>60</v>
      </c>
      <c r="B107" s="795"/>
      <c r="C107" s="795"/>
      <c r="D107" s="795"/>
      <c r="E107" s="795"/>
      <c r="F107" s="788"/>
      <c r="G107" s="902"/>
      <c r="H107" s="902"/>
      <c r="I107" s="902"/>
      <c r="J107" s="902"/>
      <c r="K107" s="902"/>
      <c r="L107" s="902"/>
      <c r="M107" s="902"/>
      <c r="N107" s="902"/>
      <c r="O107" s="962"/>
      <c r="P107" s="962"/>
      <c r="Q107" s="962"/>
      <c r="R107" s="962"/>
      <c r="S107" s="962"/>
      <c r="T107" s="962"/>
      <c r="U107" s="962"/>
      <c r="V107" s="962"/>
      <c r="W107" s="962"/>
      <c r="X107" s="962"/>
      <c r="Y107" s="962"/>
      <c r="Z107" s="962"/>
      <c r="AA107" s="962"/>
      <c r="AB107" s="962"/>
      <c r="AC107" s="962"/>
      <c r="AD107" s="962"/>
      <c r="AE107" s="962"/>
      <c r="AF107" s="962"/>
      <c r="AG107" s="962"/>
      <c r="AH107" s="962"/>
      <c r="AI107" s="962"/>
      <c r="AJ107" s="962"/>
      <c r="AK107" s="962"/>
      <c r="AL107" s="962"/>
      <c r="AM107" s="962"/>
      <c r="AN107" s="962"/>
      <c r="AO107" s="962"/>
      <c r="AP107" s="962"/>
      <c r="AQ107" s="962"/>
      <c r="AR107" s="962"/>
      <c r="AS107" s="971"/>
      <c r="AT107" s="971"/>
      <c r="AU107" s="971"/>
    </row>
    <row r="108" spans="1:47" x14ac:dyDescent="0.2">
      <c r="A108" s="987" t="s">
        <v>1</v>
      </c>
      <c r="B108" s="893">
        <f>SUM(B103:B107)</f>
        <v>0</v>
      </c>
      <c r="C108" s="893">
        <f>SUM(C103:C107)</f>
        <v>0</v>
      </c>
      <c r="D108" s="893">
        <f>SUM(D103:D107)</f>
        <v>0</v>
      </c>
      <c r="E108" s="893">
        <f>SUM(E103:E107)</f>
        <v>0</v>
      </c>
      <c r="F108" s="788"/>
      <c r="G108" s="902"/>
      <c r="H108" s="902"/>
      <c r="I108" s="902"/>
      <c r="J108" s="902"/>
      <c r="K108" s="902"/>
      <c r="L108" s="902"/>
      <c r="M108" s="902"/>
      <c r="N108" s="902"/>
      <c r="O108" s="962"/>
      <c r="P108" s="962"/>
      <c r="Q108" s="962"/>
      <c r="R108" s="962"/>
      <c r="S108" s="962"/>
      <c r="T108" s="962"/>
      <c r="U108" s="962"/>
      <c r="V108" s="962"/>
      <c r="W108" s="962"/>
      <c r="X108" s="962"/>
      <c r="Y108" s="962"/>
      <c r="Z108" s="962"/>
      <c r="AA108" s="962"/>
      <c r="AB108" s="962"/>
      <c r="AC108" s="962"/>
      <c r="AD108" s="962"/>
      <c r="AE108" s="962"/>
      <c r="AF108" s="962"/>
      <c r="AG108" s="962"/>
      <c r="AH108" s="962"/>
      <c r="AI108" s="962"/>
      <c r="AJ108" s="962"/>
      <c r="AK108" s="962"/>
      <c r="AL108" s="962"/>
      <c r="AM108" s="962"/>
      <c r="AN108" s="962"/>
      <c r="AO108" s="962"/>
      <c r="AP108" s="962"/>
      <c r="AQ108" s="962"/>
      <c r="AR108" s="962"/>
      <c r="AS108" s="971"/>
      <c r="AT108" s="971"/>
      <c r="AU108" s="971"/>
    </row>
    <row r="109" spans="1:47" x14ac:dyDescent="0.2">
      <c r="A109" s="891" t="s">
        <v>141</v>
      </c>
      <c r="B109" s="968"/>
      <c r="C109" s="850"/>
      <c r="D109" s="902"/>
      <c r="E109" s="902"/>
      <c r="F109" s="902"/>
      <c r="G109" s="962"/>
      <c r="H109" s="962"/>
      <c r="I109" s="962"/>
      <c r="J109" s="962"/>
      <c r="K109" s="902"/>
      <c r="L109" s="902"/>
      <c r="M109" s="902"/>
      <c r="N109" s="902"/>
      <c r="O109" s="962"/>
      <c r="P109" s="962"/>
      <c r="Q109" s="962"/>
      <c r="R109" s="962"/>
      <c r="S109" s="962"/>
      <c r="T109" s="962"/>
      <c r="U109" s="962"/>
      <c r="V109" s="962"/>
      <c r="W109" s="962"/>
      <c r="X109" s="962"/>
      <c r="Y109" s="962"/>
      <c r="Z109" s="962"/>
      <c r="AA109" s="962"/>
      <c r="AB109" s="962"/>
      <c r="AC109" s="962"/>
      <c r="AD109" s="962"/>
      <c r="AE109" s="962"/>
      <c r="AF109" s="962"/>
      <c r="AG109" s="962"/>
      <c r="AH109" s="962"/>
      <c r="AI109" s="962"/>
      <c r="AJ109" s="962"/>
      <c r="AK109" s="962"/>
      <c r="AL109" s="962"/>
      <c r="AM109" s="962"/>
      <c r="AN109" s="962"/>
      <c r="AO109" s="962"/>
      <c r="AP109" s="962"/>
      <c r="AQ109" s="962"/>
      <c r="AR109" s="962"/>
      <c r="AS109" s="971"/>
      <c r="AT109" s="971"/>
      <c r="AU109" s="971"/>
    </row>
    <row r="110" spans="1:47" x14ac:dyDescent="0.2">
      <c r="A110" s="1249" t="s">
        <v>61</v>
      </c>
      <c r="B110" s="1250"/>
      <c r="C110" s="1253" t="s">
        <v>1</v>
      </c>
      <c r="D110" s="1230" t="s">
        <v>33</v>
      </c>
      <c r="E110" s="1231"/>
      <c r="F110" s="1231"/>
      <c r="G110" s="1194" t="s">
        <v>34</v>
      </c>
      <c r="H110" s="962"/>
      <c r="I110" s="962"/>
      <c r="J110" s="962"/>
      <c r="K110" s="902"/>
      <c r="L110" s="902"/>
      <c r="M110" s="902"/>
      <c r="N110" s="902"/>
      <c r="O110" s="962"/>
      <c r="P110" s="962"/>
      <c r="Q110" s="962"/>
      <c r="R110" s="962"/>
      <c r="S110" s="962"/>
      <c r="T110" s="962"/>
      <c r="U110" s="962"/>
      <c r="V110" s="962"/>
      <c r="W110" s="962"/>
      <c r="X110" s="962"/>
      <c r="Y110" s="962"/>
      <c r="Z110" s="962"/>
      <c r="AA110" s="962"/>
      <c r="AB110" s="962"/>
      <c r="AC110" s="962"/>
      <c r="AD110" s="962"/>
      <c r="AE110" s="962"/>
      <c r="AF110" s="962"/>
      <c r="AG110" s="962"/>
      <c r="AH110" s="962"/>
      <c r="AI110" s="962"/>
      <c r="AJ110" s="962"/>
      <c r="AK110" s="962"/>
      <c r="AL110" s="962"/>
      <c r="AM110" s="962"/>
      <c r="AN110" s="962"/>
      <c r="AO110" s="962"/>
      <c r="AP110" s="962"/>
      <c r="AQ110" s="962"/>
      <c r="AR110" s="962"/>
      <c r="AS110" s="971"/>
      <c r="AT110" s="971"/>
      <c r="AU110" s="971"/>
    </row>
    <row r="111" spans="1:47" ht="21" x14ac:dyDescent="0.2">
      <c r="A111" s="1251"/>
      <c r="B111" s="1252"/>
      <c r="C111" s="1254"/>
      <c r="D111" s="1081" t="s">
        <v>35</v>
      </c>
      <c r="E111" s="1081" t="s">
        <v>36</v>
      </c>
      <c r="F111" s="1081" t="s">
        <v>37</v>
      </c>
      <c r="G111" s="1195"/>
      <c r="H111" s="902"/>
      <c r="I111" s="902"/>
      <c r="J111" s="902"/>
      <c r="K111" s="902"/>
      <c r="L111" s="902"/>
      <c r="M111" s="902"/>
      <c r="N111" s="902"/>
      <c r="O111" s="962"/>
      <c r="P111" s="962"/>
      <c r="Q111" s="962"/>
      <c r="R111" s="962"/>
      <c r="S111" s="962"/>
      <c r="T111" s="962"/>
      <c r="U111" s="962"/>
      <c r="V111" s="962"/>
      <c r="W111" s="962"/>
      <c r="X111" s="962"/>
      <c r="Y111" s="962"/>
      <c r="Z111" s="962"/>
      <c r="AA111" s="962"/>
      <c r="AB111" s="962"/>
      <c r="AC111" s="962"/>
      <c r="AD111" s="962"/>
      <c r="AE111" s="962"/>
      <c r="AF111" s="962"/>
      <c r="AG111" s="962"/>
      <c r="AH111" s="962"/>
      <c r="AI111" s="962"/>
      <c r="AJ111" s="962"/>
      <c r="AK111" s="962"/>
      <c r="AL111" s="962"/>
      <c r="AM111" s="962"/>
      <c r="AN111" s="962"/>
      <c r="AO111" s="962"/>
      <c r="AP111" s="962"/>
      <c r="AQ111" s="962"/>
      <c r="AR111" s="962"/>
      <c r="AS111" s="971"/>
      <c r="AT111" s="971"/>
      <c r="AU111" s="971"/>
    </row>
    <row r="112" spans="1:47" x14ac:dyDescent="0.2">
      <c r="A112" s="1205" t="s">
        <v>62</v>
      </c>
      <c r="B112" s="1206"/>
      <c r="C112" s="893">
        <f>SUM(D112:G112)</f>
        <v>0</v>
      </c>
      <c r="D112" s="823"/>
      <c r="E112" s="894"/>
      <c r="F112" s="824"/>
      <c r="G112" s="824"/>
      <c r="H112" s="788"/>
      <c r="I112" s="902"/>
      <c r="J112" s="902"/>
      <c r="K112" s="902"/>
      <c r="L112" s="902"/>
      <c r="M112" s="902"/>
      <c r="N112" s="902"/>
      <c r="O112" s="962"/>
      <c r="P112" s="962"/>
      <c r="Q112" s="962"/>
      <c r="R112" s="962"/>
      <c r="S112" s="962"/>
      <c r="T112" s="962"/>
      <c r="U112" s="962"/>
      <c r="V112" s="962"/>
      <c r="W112" s="962"/>
      <c r="X112" s="962"/>
      <c r="Y112" s="962"/>
      <c r="Z112" s="962"/>
      <c r="AA112" s="962"/>
      <c r="AB112" s="962"/>
      <c r="AC112" s="962"/>
      <c r="AD112" s="962"/>
      <c r="AE112" s="962"/>
      <c r="AF112" s="962"/>
      <c r="AG112" s="962"/>
      <c r="AH112" s="962"/>
      <c r="AI112" s="962"/>
      <c r="AJ112" s="962"/>
      <c r="AK112" s="962"/>
      <c r="AL112" s="962"/>
      <c r="AM112" s="962"/>
      <c r="AN112" s="962"/>
      <c r="AO112" s="962"/>
      <c r="AP112" s="962"/>
      <c r="AQ112" s="962"/>
      <c r="AR112" s="962"/>
      <c r="AS112" s="971"/>
      <c r="AT112" s="971"/>
      <c r="AU112" s="971"/>
    </row>
    <row r="113" spans="1:85" x14ac:dyDescent="0.2">
      <c r="A113" s="1203" t="s">
        <v>63</v>
      </c>
      <c r="B113" s="1204"/>
      <c r="C113" s="807">
        <f>SUM(D113:G113)</f>
        <v>0</v>
      </c>
      <c r="D113" s="823"/>
      <c r="E113" s="894"/>
      <c r="F113" s="824"/>
      <c r="G113" s="824"/>
      <c r="H113" s="788"/>
      <c r="I113" s="902"/>
      <c r="J113" s="902"/>
      <c r="K113" s="902"/>
      <c r="L113" s="902"/>
      <c r="M113" s="902"/>
      <c r="N113" s="902"/>
      <c r="O113" s="962"/>
      <c r="P113" s="962"/>
      <c r="Q113" s="962"/>
      <c r="R113" s="962"/>
      <c r="S113" s="962"/>
      <c r="T113" s="962"/>
      <c r="U113" s="962"/>
      <c r="V113" s="962"/>
      <c r="W113" s="962"/>
      <c r="X113" s="962"/>
      <c r="Y113" s="962"/>
      <c r="Z113" s="962"/>
      <c r="AA113" s="962"/>
      <c r="AB113" s="962"/>
      <c r="AC113" s="962"/>
      <c r="AD113" s="962"/>
      <c r="AE113" s="962"/>
      <c r="AF113" s="962"/>
      <c r="AG113" s="962"/>
      <c r="AH113" s="962"/>
      <c r="AI113" s="962"/>
      <c r="AJ113" s="962"/>
      <c r="AK113" s="962"/>
      <c r="AL113" s="962"/>
      <c r="AM113" s="962"/>
      <c r="AN113" s="962"/>
      <c r="AO113" s="962"/>
      <c r="AP113" s="962"/>
      <c r="AQ113" s="962"/>
      <c r="AR113" s="962"/>
      <c r="AS113" s="971"/>
      <c r="AT113" s="971"/>
      <c r="AU113" s="971"/>
    </row>
    <row r="114" spans="1:85" ht="15" x14ac:dyDescent="0.2">
      <c r="A114" s="932" t="s">
        <v>142</v>
      </c>
      <c r="B114" s="761"/>
      <c r="C114" s="761"/>
      <c r="D114" s="761"/>
      <c r="E114" s="902"/>
      <c r="F114" s="902"/>
      <c r="G114" s="902"/>
      <c r="H114" s="902"/>
      <c r="I114" s="902"/>
      <c r="J114" s="902"/>
      <c r="K114" s="902"/>
      <c r="L114" s="902"/>
      <c r="M114" s="902"/>
      <c r="N114" s="902"/>
      <c r="O114" s="962"/>
      <c r="P114" s="962"/>
      <c r="Q114" s="962"/>
      <c r="R114" s="962"/>
      <c r="S114" s="962"/>
      <c r="T114" s="962"/>
      <c r="U114" s="962"/>
      <c r="V114" s="962"/>
      <c r="W114" s="962"/>
      <c r="X114" s="962"/>
      <c r="Y114" s="962"/>
      <c r="Z114" s="962"/>
      <c r="AA114" s="962"/>
      <c r="AB114" s="962"/>
      <c r="AC114" s="962"/>
      <c r="AD114" s="962"/>
      <c r="AE114" s="962"/>
      <c r="AF114" s="962"/>
      <c r="AG114" s="962"/>
      <c r="AH114" s="962"/>
      <c r="AI114" s="962"/>
      <c r="AJ114" s="962"/>
      <c r="AK114" s="962"/>
      <c r="AL114" s="962"/>
      <c r="AM114" s="962"/>
      <c r="AN114" s="962"/>
      <c r="AO114" s="962"/>
      <c r="AP114" s="962"/>
      <c r="AQ114" s="962"/>
      <c r="AR114" s="962"/>
      <c r="AS114" s="971"/>
      <c r="AT114" s="971"/>
      <c r="AU114" s="971"/>
    </row>
    <row r="115" spans="1:85" x14ac:dyDescent="0.2">
      <c r="A115" s="1249" t="s">
        <v>64</v>
      </c>
      <c r="B115" s="1259"/>
      <c r="C115" s="1250"/>
      <c r="D115" s="1253" t="s">
        <v>1</v>
      </c>
      <c r="E115" s="1230" t="s">
        <v>33</v>
      </c>
      <c r="F115" s="1231"/>
      <c r="G115" s="1231"/>
      <c r="H115" s="1194" t="s">
        <v>34</v>
      </c>
      <c r="I115" s="902"/>
      <c r="J115" s="902"/>
      <c r="K115" s="902"/>
      <c r="L115" s="902"/>
      <c r="M115" s="902"/>
      <c r="N115" s="902"/>
      <c r="O115" s="962"/>
      <c r="P115" s="962"/>
      <c r="Q115" s="962"/>
      <c r="R115" s="962"/>
      <c r="S115" s="962"/>
      <c r="T115" s="962"/>
      <c r="U115" s="962"/>
      <c r="V115" s="962"/>
      <c r="W115" s="962"/>
      <c r="X115" s="962"/>
      <c r="Y115" s="962"/>
      <c r="Z115" s="962"/>
      <c r="AA115" s="962"/>
      <c r="AB115" s="962"/>
      <c r="AC115" s="962"/>
      <c r="AD115" s="962"/>
      <c r="AE115" s="962"/>
      <c r="AF115" s="962"/>
      <c r="AG115" s="962"/>
      <c r="AH115" s="962"/>
      <c r="AI115" s="962"/>
      <c r="AJ115" s="962"/>
      <c r="AK115" s="962"/>
      <c r="AL115" s="962"/>
      <c r="AM115" s="962"/>
      <c r="AN115" s="962"/>
      <c r="AO115" s="962"/>
      <c r="AP115" s="962"/>
      <c r="AQ115" s="962"/>
      <c r="AR115" s="962"/>
      <c r="AS115" s="971"/>
      <c r="AT115" s="971"/>
      <c r="AU115" s="971"/>
    </row>
    <row r="116" spans="1:85" ht="31.5" x14ac:dyDescent="0.2">
      <c r="A116" s="1251"/>
      <c r="B116" s="1260"/>
      <c r="C116" s="1252"/>
      <c r="D116" s="1254"/>
      <c r="E116" s="1081" t="s">
        <v>35</v>
      </c>
      <c r="F116" s="1081" t="s">
        <v>36</v>
      </c>
      <c r="G116" s="1081" t="s">
        <v>37</v>
      </c>
      <c r="H116" s="1195"/>
      <c r="I116" s="902"/>
      <c r="J116" s="902"/>
      <c r="K116" s="902"/>
      <c r="L116" s="902"/>
      <c r="M116" s="902"/>
      <c r="N116" s="902"/>
      <c r="O116" s="962"/>
      <c r="P116" s="962"/>
      <c r="Q116" s="962"/>
      <c r="R116" s="962"/>
      <c r="S116" s="962"/>
      <c r="T116" s="962"/>
      <c r="U116" s="962"/>
      <c r="V116" s="962"/>
      <c r="W116" s="962"/>
      <c r="X116" s="962"/>
      <c r="Y116" s="962"/>
      <c r="Z116" s="962"/>
      <c r="AA116" s="962"/>
      <c r="AB116" s="962"/>
      <c r="AC116" s="962"/>
      <c r="AD116" s="962"/>
      <c r="AE116" s="962"/>
      <c r="AF116" s="962"/>
      <c r="AG116" s="962"/>
      <c r="AH116" s="962"/>
      <c r="AI116" s="962"/>
      <c r="AJ116" s="962"/>
      <c r="AK116" s="962"/>
      <c r="AL116" s="962"/>
      <c r="AM116" s="962"/>
      <c r="AN116" s="962"/>
      <c r="AO116" s="962"/>
      <c r="AP116" s="962"/>
      <c r="AQ116" s="962"/>
      <c r="AR116" s="962"/>
      <c r="AS116" s="971"/>
      <c r="AT116" s="971"/>
      <c r="AU116" s="971"/>
    </row>
    <row r="117" spans="1:85" x14ac:dyDescent="0.2">
      <c r="A117" s="1003" t="s">
        <v>143</v>
      </c>
      <c r="B117" s="1004"/>
      <c r="C117" s="1005"/>
      <c r="D117" s="893">
        <f>SUM(E117:H117)</f>
        <v>0</v>
      </c>
      <c r="E117" s="823"/>
      <c r="F117" s="894"/>
      <c r="G117" s="824"/>
      <c r="H117" s="824"/>
      <c r="I117" s="788"/>
      <c r="J117" s="902"/>
      <c r="K117" s="902"/>
      <c r="L117" s="902"/>
      <c r="M117" s="902"/>
      <c r="N117" s="902"/>
      <c r="O117" s="962"/>
      <c r="P117" s="962"/>
      <c r="Q117" s="962"/>
      <c r="R117" s="962"/>
      <c r="S117" s="962"/>
      <c r="T117" s="962"/>
      <c r="U117" s="962"/>
      <c r="V117" s="962"/>
      <c r="W117" s="962"/>
      <c r="X117" s="962"/>
      <c r="Y117" s="962"/>
      <c r="Z117" s="962"/>
      <c r="AA117" s="962"/>
      <c r="AB117" s="962"/>
      <c r="AC117" s="962"/>
      <c r="AD117" s="962"/>
      <c r="AE117" s="962"/>
      <c r="AF117" s="962"/>
      <c r="AG117" s="962"/>
      <c r="AH117" s="962"/>
      <c r="AI117" s="962"/>
      <c r="AJ117" s="962"/>
      <c r="AK117" s="962"/>
      <c r="AL117" s="962"/>
      <c r="AM117" s="962"/>
      <c r="AN117" s="962"/>
      <c r="AO117" s="962"/>
      <c r="AP117" s="962"/>
      <c r="AQ117" s="962"/>
      <c r="AR117" s="962"/>
      <c r="AS117" s="971"/>
      <c r="AT117" s="971"/>
      <c r="AU117" s="971"/>
    </row>
    <row r="118" spans="1:85" x14ac:dyDescent="0.2">
      <c r="A118" s="1003" t="s">
        <v>144</v>
      </c>
      <c r="B118" s="1004"/>
      <c r="C118" s="1005"/>
      <c r="D118" s="893">
        <f>SUM(E118:H118)</f>
        <v>0</v>
      </c>
      <c r="E118" s="823"/>
      <c r="F118" s="894"/>
      <c r="G118" s="824"/>
      <c r="H118" s="824"/>
      <c r="I118" s="788"/>
      <c r="J118" s="902"/>
      <c r="K118" s="902"/>
      <c r="L118" s="902"/>
      <c r="M118" s="902"/>
      <c r="N118" s="902"/>
      <c r="O118" s="962"/>
      <c r="P118" s="962"/>
      <c r="Q118" s="962"/>
      <c r="R118" s="962"/>
      <c r="S118" s="962"/>
      <c r="T118" s="962"/>
      <c r="U118" s="962"/>
      <c r="V118" s="962"/>
      <c r="W118" s="962"/>
      <c r="X118" s="962"/>
      <c r="Y118" s="962"/>
      <c r="Z118" s="962"/>
      <c r="AA118" s="962"/>
      <c r="AB118" s="962"/>
      <c r="AC118" s="962"/>
      <c r="AD118" s="962"/>
      <c r="AE118" s="962"/>
      <c r="AF118" s="962"/>
      <c r="AG118" s="962"/>
      <c r="AH118" s="962"/>
      <c r="AI118" s="962"/>
      <c r="AJ118" s="962"/>
      <c r="AK118" s="962"/>
      <c r="AL118" s="962"/>
      <c r="AM118" s="962"/>
      <c r="AN118" s="962"/>
      <c r="AO118" s="962"/>
      <c r="AP118" s="962"/>
      <c r="AQ118" s="962"/>
      <c r="AR118" s="962"/>
      <c r="AS118" s="971"/>
      <c r="AT118" s="971"/>
      <c r="AU118" s="971"/>
    </row>
    <row r="119" spans="1:85" x14ac:dyDescent="0.2">
      <c r="A119" s="897" t="s">
        <v>145</v>
      </c>
      <c r="B119" s="1006"/>
      <c r="C119" s="1007"/>
      <c r="D119" s="1008"/>
      <c r="E119" s="1009"/>
      <c r="F119" s="1010"/>
      <c r="G119" s="1011"/>
      <c r="H119" s="1012"/>
      <c r="I119" s="1013"/>
      <c r="J119" s="1013"/>
      <c r="K119" s="1013"/>
      <c r="L119" s="787"/>
    </row>
    <row r="120" spans="1:85" x14ac:dyDescent="0.2">
      <c r="A120" s="1192" t="s">
        <v>65</v>
      </c>
      <c r="B120" s="1194" t="s">
        <v>1</v>
      </c>
      <c r="C120" s="1199" t="s">
        <v>66</v>
      </c>
      <c r="D120" s="1199"/>
      <c r="E120" s="1199"/>
      <c r="F120" s="1199" t="s">
        <v>67</v>
      </c>
      <c r="G120" s="1200" t="s">
        <v>68</v>
      </c>
      <c r="H120" s="1201" t="s">
        <v>33</v>
      </c>
      <c r="I120" s="1202"/>
      <c r="J120" s="1202"/>
      <c r="K120" s="1199" t="s">
        <v>13</v>
      </c>
      <c r="L120" s="1190" t="s">
        <v>146</v>
      </c>
    </row>
    <row r="121" spans="1:85" ht="60.75" customHeight="1" x14ac:dyDescent="0.2">
      <c r="A121" s="1193"/>
      <c r="B121" s="1195"/>
      <c r="C121" s="920" t="s">
        <v>147</v>
      </c>
      <c r="D121" s="856" t="s">
        <v>148</v>
      </c>
      <c r="E121" s="1079" t="s">
        <v>149</v>
      </c>
      <c r="F121" s="1199"/>
      <c r="G121" s="1200"/>
      <c r="H121" s="1079" t="s">
        <v>35</v>
      </c>
      <c r="I121" s="1081" t="s">
        <v>36</v>
      </c>
      <c r="J121" s="1081" t="s">
        <v>37</v>
      </c>
      <c r="K121" s="1199"/>
      <c r="L121" s="1191"/>
    </row>
    <row r="122" spans="1:85" x14ac:dyDescent="0.2">
      <c r="A122" s="830" t="s">
        <v>104</v>
      </c>
      <c r="B122" s="775">
        <f>SUM(C122:G122)</f>
        <v>0</v>
      </c>
      <c r="C122" s="781"/>
      <c r="D122" s="765"/>
      <c r="E122" s="794"/>
      <c r="F122" s="765"/>
      <c r="G122" s="908"/>
      <c r="H122" s="794"/>
      <c r="I122" s="765"/>
      <c r="J122" s="765"/>
      <c r="K122" s="765"/>
      <c r="L122" s="794"/>
      <c r="M122" s="817"/>
      <c r="CA122" s="812" t="str">
        <f>IF(B122&lt;&gt;SUM(H122:K122),"Total personas  debe ser igual que según Tipo estrategia + otros","")</f>
        <v/>
      </c>
      <c r="CG122" s="812">
        <f>IF(B122&lt;&gt;SUM(H122:K122),1,0)</f>
        <v>0</v>
      </c>
    </row>
    <row r="123" spans="1:85" x14ac:dyDescent="0.2">
      <c r="A123" s="833" t="s">
        <v>114</v>
      </c>
      <c r="B123" s="783">
        <f>SUM(C123:G123)</f>
        <v>0</v>
      </c>
      <c r="C123" s="784"/>
      <c r="D123" s="792"/>
      <c r="E123" s="814"/>
      <c r="F123" s="792"/>
      <c r="G123" s="939"/>
      <c r="H123" s="814"/>
      <c r="I123" s="792"/>
      <c r="J123" s="792"/>
      <c r="K123" s="792"/>
      <c r="L123" s="814"/>
      <c r="M123" s="817"/>
      <c r="CA123" s="812" t="str">
        <f>IF(B123&lt;&gt;SUM(H123:K123),"Total personas  debe ser igual que según Tipo estrategia + otros","")</f>
        <v/>
      </c>
      <c r="CG123" s="812">
        <f>IF(B123&lt;&gt;SUM(H123:K123),1,0)</f>
        <v>0</v>
      </c>
    </row>
    <row r="124" spans="1:85" x14ac:dyDescent="0.2">
      <c r="A124" s="835" t="s">
        <v>116</v>
      </c>
      <c r="B124" s="776">
        <f>SUM(C124:G124)</f>
        <v>0</v>
      </c>
      <c r="C124" s="793"/>
      <c r="D124" s="767"/>
      <c r="E124" s="795"/>
      <c r="F124" s="767"/>
      <c r="G124" s="906"/>
      <c r="H124" s="795"/>
      <c r="I124" s="767"/>
      <c r="J124" s="767"/>
      <c r="K124" s="767"/>
      <c r="L124" s="795"/>
      <c r="M124" s="817"/>
      <c r="CA124" s="812" t="str">
        <f>IF(B124&lt;&gt;SUM(H124:K124),"Total personas  debe ser igual que según Tipo estrategia + otros","")</f>
        <v/>
      </c>
      <c r="CG124" s="812">
        <f>IF(B124&lt;&gt;SUM(H124:K124),1,0)</f>
        <v>0</v>
      </c>
    </row>
    <row r="125" spans="1:85" ht="15" x14ac:dyDescent="0.2">
      <c r="A125" s="891" t="s">
        <v>150</v>
      </c>
      <c r="B125" s="761"/>
      <c r="C125" s="761"/>
      <c r="D125" s="761"/>
      <c r="E125" s="761"/>
      <c r="F125" s="761"/>
      <c r="G125" s="761"/>
      <c r="H125" s="761"/>
      <c r="I125" s="761"/>
      <c r="J125" s="761"/>
      <c r="K125" s="761"/>
      <c r="L125" s="761"/>
    </row>
    <row r="126" spans="1:85" ht="15" x14ac:dyDescent="0.2">
      <c r="A126" s="1192" t="s">
        <v>69</v>
      </c>
      <c r="B126" s="1194" t="s">
        <v>70</v>
      </c>
      <c r="C126" s="1196" t="s">
        <v>151</v>
      </c>
      <c r="D126" s="1197"/>
      <c r="E126" s="1198" t="s">
        <v>152</v>
      </c>
      <c r="F126" s="1197"/>
      <c r="G126" s="1198" t="s">
        <v>153</v>
      </c>
      <c r="H126" s="1197"/>
      <c r="I126" s="1198" t="s">
        <v>154</v>
      </c>
      <c r="J126" s="1197"/>
      <c r="K126" s="761"/>
      <c r="L126" s="761"/>
      <c r="M126" s="761"/>
      <c r="N126" s="902"/>
      <c r="O126" s="962"/>
      <c r="P126" s="962"/>
      <c r="Q126" s="962"/>
      <c r="R126" s="962"/>
      <c r="S126" s="962"/>
      <c r="T126" s="962"/>
      <c r="U126" s="962"/>
      <c r="V126" s="962"/>
      <c r="W126" s="962"/>
      <c r="X126" s="962"/>
      <c r="Y126" s="962"/>
      <c r="Z126" s="962"/>
      <c r="AA126" s="962"/>
      <c r="AB126" s="962"/>
      <c r="AC126" s="962"/>
      <c r="AD126" s="962"/>
      <c r="AE126" s="962"/>
      <c r="AF126" s="962"/>
      <c r="AG126" s="962"/>
      <c r="AH126" s="962"/>
      <c r="AI126" s="962"/>
      <c r="AJ126" s="962"/>
      <c r="AK126" s="962"/>
      <c r="AL126" s="962"/>
      <c r="AM126" s="962"/>
      <c r="AN126" s="962"/>
      <c r="AO126" s="962"/>
      <c r="AP126" s="962"/>
      <c r="AQ126" s="962"/>
      <c r="AR126" s="962"/>
      <c r="AS126" s="971"/>
      <c r="AT126" s="971"/>
      <c r="AU126" s="971"/>
    </row>
    <row r="127" spans="1:85" ht="15" x14ac:dyDescent="0.2">
      <c r="A127" s="1193"/>
      <c r="B127" s="1195"/>
      <c r="C127" s="1081" t="s">
        <v>155</v>
      </c>
      <c r="D127" s="1014" t="s">
        <v>156</v>
      </c>
      <c r="E127" s="1079" t="s">
        <v>155</v>
      </c>
      <c r="F127" s="1083" t="s">
        <v>156</v>
      </c>
      <c r="G127" s="1015" t="s">
        <v>155</v>
      </c>
      <c r="H127" s="1014" t="s">
        <v>156</v>
      </c>
      <c r="I127" s="1079" t="s">
        <v>155</v>
      </c>
      <c r="J127" s="1014" t="s">
        <v>156</v>
      </c>
      <c r="K127" s="761"/>
      <c r="L127" s="761"/>
      <c r="M127" s="761"/>
      <c r="N127" s="902"/>
      <c r="O127" s="962"/>
      <c r="P127" s="962"/>
      <c r="Q127" s="962"/>
      <c r="R127" s="962"/>
      <c r="S127" s="962"/>
      <c r="T127" s="962"/>
      <c r="U127" s="962"/>
      <c r="V127" s="962"/>
      <c r="W127" s="962"/>
      <c r="X127" s="962"/>
      <c r="Y127" s="962"/>
      <c r="Z127" s="962"/>
      <c r="AA127" s="962"/>
      <c r="AB127" s="962"/>
      <c r="AC127" s="962"/>
      <c r="AD127" s="962"/>
      <c r="AE127" s="962"/>
      <c r="AF127" s="962"/>
      <c r="AG127" s="962"/>
      <c r="AH127" s="962"/>
      <c r="AI127" s="962"/>
      <c r="AJ127" s="962"/>
      <c r="AK127" s="962"/>
      <c r="AL127" s="962"/>
      <c r="AM127" s="962"/>
      <c r="AN127" s="962"/>
      <c r="AO127" s="962"/>
      <c r="AP127" s="962"/>
      <c r="AQ127" s="962"/>
      <c r="AR127" s="962"/>
      <c r="AS127" s="971"/>
      <c r="AT127" s="971"/>
      <c r="AU127" s="971"/>
    </row>
    <row r="128" spans="1:85" ht="18.75" customHeight="1" x14ac:dyDescent="0.2">
      <c r="A128" s="1194" t="s">
        <v>157</v>
      </c>
      <c r="B128" s="830" t="s">
        <v>71</v>
      </c>
      <c r="C128" s="765"/>
      <c r="D128" s="837"/>
      <c r="E128" s="1016"/>
      <c r="F128" s="1017"/>
      <c r="G128" s="794"/>
      <c r="H128" s="1017"/>
      <c r="I128" s="794"/>
      <c r="J128" s="1017"/>
      <c r="K128" s="1018"/>
      <c r="L128" s="761"/>
      <c r="M128" s="761"/>
      <c r="N128" s="902"/>
      <c r="O128" s="962"/>
      <c r="P128" s="962"/>
      <c r="Q128" s="962"/>
      <c r="R128" s="962"/>
      <c r="S128" s="962"/>
      <c r="T128" s="962"/>
      <c r="U128" s="962"/>
      <c r="V128" s="962"/>
      <c r="W128" s="962"/>
      <c r="X128" s="962"/>
      <c r="Y128" s="962"/>
      <c r="Z128" s="962"/>
      <c r="AA128" s="962"/>
      <c r="AB128" s="962"/>
      <c r="AC128" s="962"/>
      <c r="AD128" s="962"/>
      <c r="AE128" s="962"/>
      <c r="AF128" s="962"/>
      <c r="AG128" s="962"/>
      <c r="AH128" s="962"/>
      <c r="AI128" s="962"/>
      <c r="AJ128" s="962"/>
      <c r="AK128" s="962"/>
      <c r="AL128" s="962"/>
      <c r="AM128" s="962"/>
      <c r="AN128" s="962"/>
      <c r="AO128" s="962"/>
      <c r="AP128" s="962"/>
      <c r="AQ128" s="962"/>
      <c r="AR128" s="962"/>
      <c r="AS128" s="971"/>
      <c r="AT128" s="971"/>
      <c r="AU128" s="971"/>
    </row>
    <row r="129" spans="1:47" ht="21" customHeight="1" x14ac:dyDescent="0.2">
      <c r="A129" s="1223"/>
      <c r="B129" s="833" t="s">
        <v>72</v>
      </c>
      <c r="C129" s="792"/>
      <c r="D129" s="832"/>
      <c r="E129" s="1019"/>
      <c r="F129" s="1020"/>
      <c r="G129" s="814"/>
      <c r="H129" s="1020"/>
      <c r="I129" s="814"/>
      <c r="J129" s="1020"/>
      <c r="K129" s="1018"/>
      <c r="L129" s="761"/>
      <c r="M129" s="761"/>
      <c r="N129" s="902"/>
      <c r="O129" s="962"/>
      <c r="P129" s="962"/>
      <c r="Q129" s="962"/>
      <c r="R129" s="962"/>
      <c r="S129" s="962"/>
      <c r="T129" s="962"/>
      <c r="U129" s="962"/>
      <c r="V129" s="962"/>
      <c r="W129" s="962"/>
      <c r="X129" s="962"/>
      <c r="Y129" s="962"/>
      <c r="Z129" s="962"/>
      <c r="AA129" s="962"/>
      <c r="AB129" s="962"/>
      <c r="AC129" s="962"/>
      <c r="AD129" s="962"/>
      <c r="AE129" s="962"/>
      <c r="AF129" s="962"/>
      <c r="AG129" s="962"/>
      <c r="AH129" s="962"/>
      <c r="AI129" s="962"/>
      <c r="AJ129" s="962"/>
      <c r="AK129" s="962"/>
      <c r="AL129" s="962"/>
      <c r="AM129" s="962"/>
      <c r="AN129" s="962"/>
      <c r="AO129" s="962"/>
      <c r="AP129" s="962"/>
      <c r="AQ129" s="962"/>
      <c r="AR129" s="962"/>
      <c r="AS129" s="971"/>
      <c r="AT129" s="971"/>
      <c r="AU129" s="971"/>
    </row>
    <row r="130" spans="1:47" ht="18.75" customHeight="1" x14ac:dyDescent="0.2">
      <c r="A130" s="1223"/>
      <c r="B130" s="833" t="s">
        <v>73</v>
      </c>
      <c r="C130" s="792"/>
      <c r="D130" s="832"/>
      <c r="E130" s="1019"/>
      <c r="F130" s="1020"/>
      <c r="G130" s="814"/>
      <c r="H130" s="1020"/>
      <c r="I130" s="814"/>
      <c r="J130" s="1020"/>
      <c r="K130" s="1018"/>
      <c r="L130" s="761"/>
      <c r="M130" s="761"/>
      <c r="N130" s="902"/>
      <c r="O130" s="962"/>
      <c r="P130" s="962"/>
      <c r="Q130" s="962"/>
      <c r="R130" s="962"/>
      <c r="S130" s="962"/>
      <c r="T130" s="962"/>
      <c r="U130" s="962"/>
      <c r="V130" s="962"/>
      <c r="W130" s="962"/>
      <c r="X130" s="962"/>
      <c r="Y130" s="962"/>
      <c r="Z130" s="962"/>
      <c r="AA130" s="962"/>
      <c r="AB130" s="962"/>
      <c r="AC130" s="962"/>
      <c r="AD130" s="962"/>
      <c r="AE130" s="962"/>
      <c r="AF130" s="962"/>
      <c r="AG130" s="962"/>
      <c r="AH130" s="962"/>
      <c r="AI130" s="962"/>
      <c r="AJ130" s="962"/>
      <c r="AK130" s="962"/>
      <c r="AL130" s="962"/>
      <c r="AM130" s="962"/>
      <c r="AN130" s="962"/>
      <c r="AO130" s="962"/>
      <c r="AP130" s="962"/>
      <c r="AQ130" s="962"/>
      <c r="AR130" s="962"/>
      <c r="AS130" s="971"/>
      <c r="AT130" s="971"/>
      <c r="AU130" s="971"/>
    </row>
    <row r="131" spans="1:47" ht="18.75" customHeight="1" x14ac:dyDescent="0.2">
      <c r="A131" s="1195"/>
      <c r="B131" s="833" t="s">
        <v>74</v>
      </c>
      <c r="C131" s="767"/>
      <c r="D131" s="836"/>
      <c r="E131" s="1021"/>
      <c r="F131" s="1022"/>
      <c r="G131" s="795"/>
      <c r="H131" s="1022"/>
      <c r="I131" s="795"/>
      <c r="J131" s="1022"/>
      <c r="K131" s="1018"/>
      <c r="L131" s="761"/>
      <c r="M131" s="761"/>
      <c r="N131" s="902"/>
      <c r="O131" s="962"/>
      <c r="P131" s="962"/>
      <c r="Q131" s="962"/>
      <c r="R131" s="962"/>
      <c r="S131" s="962"/>
      <c r="T131" s="962"/>
      <c r="U131" s="962"/>
      <c r="V131" s="962"/>
      <c r="W131" s="962"/>
      <c r="X131" s="962"/>
      <c r="Y131" s="962"/>
      <c r="Z131" s="962"/>
      <c r="AA131" s="962"/>
      <c r="AB131" s="962"/>
      <c r="AC131" s="962"/>
      <c r="AD131" s="962"/>
      <c r="AE131" s="962"/>
      <c r="AF131" s="962"/>
      <c r="AG131" s="962"/>
      <c r="AH131" s="962"/>
      <c r="AI131" s="962"/>
      <c r="AJ131" s="962"/>
      <c r="AK131" s="962"/>
      <c r="AL131" s="962"/>
      <c r="AM131" s="962"/>
      <c r="AN131" s="962"/>
      <c r="AO131" s="962"/>
      <c r="AP131" s="962"/>
      <c r="AQ131" s="962"/>
      <c r="AR131" s="962"/>
      <c r="AS131" s="971"/>
      <c r="AT131" s="971"/>
      <c r="AU131" s="971"/>
    </row>
    <row r="132" spans="1:47" ht="15" x14ac:dyDescent="0.2">
      <c r="A132" s="1199" t="s">
        <v>75</v>
      </c>
      <c r="B132" s="830" t="s">
        <v>76</v>
      </c>
      <c r="C132" s="765"/>
      <c r="D132" s="837"/>
      <c r="E132" s="1016"/>
      <c r="F132" s="1017"/>
      <c r="G132" s="794"/>
      <c r="H132" s="1017"/>
      <c r="I132" s="794"/>
      <c r="J132" s="1017"/>
      <c r="K132" s="1018"/>
      <c r="L132" s="761"/>
      <c r="M132" s="761"/>
      <c r="N132" s="902"/>
      <c r="O132" s="962"/>
      <c r="P132" s="962"/>
      <c r="Q132" s="962"/>
      <c r="R132" s="962"/>
      <c r="S132" s="962"/>
      <c r="T132" s="962"/>
      <c r="U132" s="962"/>
      <c r="V132" s="962"/>
      <c r="W132" s="962"/>
      <c r="X132" s="962"/>
      <c r="Y132" s="962"/>
      <c r="Z132" s="962"/>
      <c r="AA132" s="962"/>
      <c r="AB132" s="962"/>
      <c r="AC132" s="962"/>
      <c r="AD132" s="962"/>
      <c r="AE132" s="962"/>
      <c r="AF132" s="962"/>
      <c r="AG132" s="962"/>
      <c r="AH132" s="962"/>
      <c r="AI132" s="962"/>
      <c r="AJ132" s="962"/>
      <c r="AK132" s="962"/>
      <c r="AL132" s="962"/>
      <c r="AM132" s="962"/>
      <c r="AN132" s="962"/>
      <c r="AO132" s="962"/>
      <c r="AP132" s="962"/>
      <c r="AQ132" s="962"/>
      <c r="AR132" s="962"/>
      <c r="AS132" s="971"/>
      <c r="AT132" s="971"/>
      <c r="AU132" s="971"/>
    </row>
    <row r="133" spans="1:47" ht="21.75" customHeight="1" x14ac:dyDescent="0.2">
      <c r="A133" s="1202"/>
      <c r="B133" s="833" t="s">
        <v>77</v>
      </c>
      <c r="C133" s="792"/>
      <c r="D133" s="832"/>
      <c r="E133" s="1019"/>
      <c r="F133" s="1020"/>
      <c r="G133" s="814"/>
      <c r="H133" s="1020"/>
      <c r="I133" s="814"/>
      <c r="J133" s="1020"/>
      <c r="K133" s="1018"/>
      <c r="L133" s="761"/>
      <c r="M133" s="761"/>
      <c r="N133" s="902"/>
      <c r="O133" s="962"/>
      <c r="P133" s="962"/>
      <c r="Q133" s="962"/>
      <c r="R133" s="962"/>
      <c r="S133" s="962"/>
      <c r="T133" s="962"/>
      <c r="U133" s="962"/>
      <c r="V133" s="962"/>
      <c r="W133" s="962"/>
      <c r="X133" s="962"/>
      <c r="Y133" s="962"/>
      <c r="Z133" s="962"/>
      <c r="AA133" s="962"/>
      <c r="AB133" s="962"/>
      <c r="AC133" s="962"/>
      <c r="AD133" s="962"/>
      <c r="AE133" s="962"/>
      <c r="AF133" s="962"/>
      <c r="AG133" s="962"/>
      <c r="AH133" s="962"/>
      <c r="AI133" s="962"/>
      <c r="AJ133" s="962"/>
      <c r="AK133" s="962"/>
      <c r="AL133" s="962"/>
      <c r="AM133" s="962"/>
      <c r="AN133" s="962"/>
      <c r="AO133" s="962"/>
      <c r="AP133" s="962"/>
      <c r="AQ133" s="962"/>
      <c r="AR133" s="962"/>
      <c r="AS133" s="971"/>
      <c r="AT133" s="971"/>
      <c r="AU133" s="971"/>
    </row>
    <row r="134" spans="1:47" ht="15" x14ac:dyDescent="0.2">
      <c r="A134" s="1202"/>
      <c r="B134" s="833" t="s">
        <v>74</v>
      </c>
      <c r="C134" s="792"/>
      <c r="D134" s="832"/>
      <c r="E134" s="1019"/>
      <c r="F134" s="1020"/>
      <c r="G134" s="814"/>
      <c r="H134" s="1020"/>
      <c r="I134" s="814"/>
      <c r="J134" s="1020"/>
      <c r="K134" s="1018"/>
      <c r="L134" s="761"/>
      <c r="M134" s="761"/>
      <c r="N134" s="902"/>
      <c r="O134" s="962"/>
      <c r="P134" s="962"/>
      <c r="Q134" s="962"/>
      <c r="R134" s="962"/>
      <c r="S134" s="962"/>
      <c r="T134" s="962"/>
      <c r="U134" s="962"/>
      <c r="V134" s="962"/>
      <c r="W134" s="962"/>
      <c r="X134" s="962"/>
      <c r="Y134" s="962"/>
      <c r="Z134" s="962"/>
      <c r="AA134" s="962"/>
      <c r="AB134" s="962"/>
      <c r="AC134" s="962"/>
      <c r="AD134" s="962"/>
      <c r="AE134" s="962"/>
      <c r="AF134" s="962"/>
      <c r="AG134" s="962"/>
      <c r="AH134" s="962"/>
      <c r="AI134" s="962"/>
      <c r="AJ134" s="962"/>
      <c r="AK134" s="962"/>
      <c r="AL134" s="962"/>
      <c r="AM134" s="962"/>
      <c r="AN134" s="962"/>
      <c r="AO134" s="962"/>
      <c r="AP134" s="962"/>
      <c r="AQ134" s="962"/>
      <c r="AR134" s="962"/>
      <c r="AS134" s="971"/>
      <c r="AT134" s="971"/>
      <c r="AU134" s="971"/>
    </row>
    <row r="135" spans="1:47" ht="15" x14ac:dyDescent="0.2">
      <c r="A135" s="1202"/>
      <c r="B135" s="924" t="s">
        <v>78</v>
      </c>
      <c r="C135" s="771"/>
      <c r="D135" s="839"/>
      <c r="E135" s="1023"/>
      <c r="F135" s="1024"/>
      <c r="G135" s="845"/>
      <c r="H135" s="1024"/>
      <c r="I135" s="845"/>
      <c r="J135" s="1024"/>
      <c r="K135" s="1018"/>
      <c r="L135" s="761"/>
      <c r="M135" s="761"/>
      <c r="N135" s="902"/>
      <c r="O135" s="962"/>
      <c r="P135" s="962"/>
      <c r="Q135" s="962"/>
      <c r="R135" s="962"/>
      <c r="S135" s="962"/>
      <c r="T135" s="962"/>
      <c r="U135" s="962"/>
      <c r="V135" s="962"/>
      <c r="W135" s="962"/>
      <c r="X135" s="962"/>
      <c r="Y135" s="962"/>
      <c r="Z135" s="962"/>
      <c r="AA135" s="962"/>
      <c r="AB135" s="962"/>
      <c r="AC135" s="962"/>
      <c r="AD135" s="962"/>
      <c r="AE135" s="962"/>
      <c r="AF135" s="962"/>
      <c r="AG135" s="962"/>
      <c r="AH135" s="962"/>
      <c r="AI135" s="962"/>
      <c r="AJ135" s="962"/>
      <c r="AK135" s="962"/>
      <c r="AL135" s="962"/>
      <c r="AM135" s="962"/>
      <c r="AN135" s="962"/>
      <c r="AO135" s="962"/>
      <c r="AP135" s="962"/>
      <c r="AQ135" s="962"/>
      <c r="AR135" s="962"/>
      <c r="AS135" s="971"/>
      <c r="AT135" s="971"/>
      <c r="AU135" s="971"/>
    </row>
    <row r="136" spans="1:47" ht="15" x14ac:dyDescent="0.2">
      <c r="A136" s="1202"/>
      <c r="B136" s="835" t="s">
        <v>48</v>
      </c>
      <c r="C136" s="767"/>
      <c r="D136" s="836"/>
      <c r="E136" s="1021"/>
      <c r="F136" s="1022"/>
      <c r="G136" s="795"/>
      <c r="H136" s="1022"/>
      <c r="I136" s="795"/>
      <c r="J136" s="1022"/>
      <c r="K136" s="1018"/>
      <c r="L136" s="761"/>
      <c r="M136" s="761"/>
      <c r="N136" s="902"/>
      <c r="O136" s="962"/>
      <c r="P136" s="962"/>
      <c r="Q136" s="962"/>
      <c r="R136" s="962"/>
      <c r="S136" s="962"/>
      <c r="T136" s="962"/>
      <c r="U136" s="962"/>
      <c r="V136" s="962"/>
      <c r="W136" s="962"/>
      <c r="X136" s="962"/>
      <c r="Y136" s="962"/>
      <c r="Z136" s="962"/>
      <c r="AA136" s="962"/>
      <c r="AB136" s="962"/>
      <c r="AC136" s="962"/>
      <c r="AD136" s="962"/>
      <c r="AE136" s="962"/>
      <c r="AF136" s="962"/>
      <c r="AG136" s="962"/>
      <c r="AH136" s="962"/>
      <c r="AI136" s="962"/>
      <c r="AJ136" s="962"/>
      <c r="AK136" s="962"/>
      <c r="AL136" s="962"/>
      <c r="AM136" s="962"/>
      <c r="AN136" s="962"/>
      <c r="AO136" s="962"/>
      <c r="AP136" s="962"/>
      <c r="AQ136" s="962"/>
      <c r="AR136" s="962"/>
      <c r="AS136" s="971"/>
      <c r="AT136" s="971"/>
      <c r="AU136" s="971"/>
    </row>
    <row r="137" spans="1:47" ht="15" x14ac:dyDescent="0.2">
      <c r="A137" s="1194" t="s">
        <v>79</v>
      </c>
      <c r="B137" s="830" t="s">
        <v>80</v>
      </c>
      <c r="C137" s="765"/>
      <c r="D137" s="837"/>
      <c r="E137" s="1016"/>
      <c r="F137" s="1017"/>
      <c r="G137" s="794"/>
      <c r="H137" s="1017"/>
      <c r="I137" s="794"/>
      <c r="J137" s="1017"/>
      <c r="K137" s="1018"/>
      <c r="L137" s="761"/>
      <c r="M137" s="761"/>
      <c r="N137" s="902"/>
      <c r="O137" s="962"/>
      <c r="P137" s="962"/>
      <c r="Q137" s="962"/>
      <c r="R137" s="962"/>
      <c r="S137" s="962"/>
      <c r="T137" s="962"/>
      <c r="U137" s="962"/>
      <c r="V137" s="962"/>
      <c r="W137" s="962"/>
      <c r="X137" s="962"/>
      <c r="Y137" s="962"/>
      <c r="Z137" s="962"/>
      <c r="AA137" s="962"/>
      <c r="AB137" s="962"/>
      <c r="AC137" s="962"/>
      <c r="AD137" s="962"/>
      <c r="AE137" s="962"/>
      <c r="AF137" s="962"/>
      <c r="AG137" s="962"/>
      <c r="AH137" s="962"/>
      <c r="AI137" s="962"/>
      <c r="AJ137" s="962"/>
      <c r="AK137" s="962"/>
      <c r="AL137" s="962"/>
      <c r="AM137" s="962"/>
      <c r="AN137" s="962"/>
      <c r="AO137" s="962"/>
      <c r="AP137" s="962"/>
      <c r="AQ137" s="962"/>
      <c r="AR137" s="962"/>
      <c r="AS137" s="971"/>
      <c r="AT137" s="971"/>
      <c r="AU137" s="971"/>
    </row>
    <row r="138" spans="1:47" ht="20.25" customHeight="1" x14ac:dyDescent="0.2">
      <c r="A138" s="1223"/>
      <c r="B138" s="833" t="s">
        <v>77</v>
      </c>
      <c r="C138" s="792"/>
      <c r="D138" s="832"/>
      <c r="E138" s="1019"/>
      <c r="F138" s="1020"/>
      <c r="G138" s="814"/>
      <c r="H138" s="1020"/>
      <c r="I138" s="814"/>
      <c r="J138" s="1020"/>
      <c r="K138" s="1018"/>
      <c r="L138" s="761"/>
      <c r="M138" s="761"/>
      <c r="N138" s="902"/>
      <c r="O138" s="962"/>
      <c r="P138" s="962"/>
      <c r="Q138" s="962"/>
      <c r="R138" s="962"/>
      <c r="S138" s="962"/>
      <c r="T138" s="962"/>
      <c r="U138" s="962"/>
      <c r="V138" s="962"/>
      <c r="W138" s="962"/>
      <c r="X138" s="962"/>
      <c r="Y138" s="962"/>
      <c r="Z138" s="962"/>
      <c r="AA138" s="962"/>
      <c r="AB138" s="962"/>
      <c r="AC138" s="962"/>
      <c r="AD138" s="962"/>
      <c r="AE138" s="962"/>
      <c r="AF138" s="962"/>
      <c r="AG138" s="962"/>
      <c r="AH138" s="962"/>
      <c r="AI138" s="962"/>
      <c r="AJ138" s="962"/>
      <c r="AK138" s="962"/>
      <c r="AL138" s="962"/>
      <c r="AM138" s="962"/>
      <c r="AN138" s="962"/>
      <c r="AO138" s="962"/>
      <c r="AP138" s="962"/>
      <c r="AQ138" s="962"/>
      <c r="AR138" s="962"/>
      <c r="AS138" s="971"/>
      <c r="AT138" s="971"/>
      <c r="AU138" s="971"/>
    </row>
    <row r="139" spans="1:47" x14ac:dyDescent="0.2">
      <c r="A139" s="1223"/>
      <c r="B139" s="833" t="s">
        <v>74</v>
      </c>
      <c r="C139" s="792"/>
      <c r="D139" s="832"/>
      <c r="E139" s="1019"/>
      <c r="F139" s="1020"/>
      <c r="G139" s="814"/>
      <c r="H139" s="1020"/>
      <c r="I139" s="814"/>
      <c r="J139" s="1020"/>
      <c r="K139" s="788"/>
      <c r="L139" s="902"/>
      <c r="M139" s="902"/>
      <c r="N139" s="902"/>
      <c r="O139" s="962"/>
      <c r="P139" s="962"/>
      <c r="Q139" s="962"/>
      <c r="R139" s="962"/>
      <c r="S139" s="962"/>
      <c r="T139" s="962"/>
      <c r="U139" s="962"/>
      <c r="V139" s="962"/>
      <c r="W139" s="962"/>
      <c r="X139" s="962"/>
      <c r="Y139" s="962"/>
      <c r="Z139" s="962"/>
      <c r="AA139" s="962"/>
      <c r="AB139" s="962"/>
      <c r="AC139" s="962"/>
      <c r="AD139" s="962"/>
      <c r="AE139" s="962"/>
      <c r="AF139" s="962"/>
      <c r="AG139" s="962"/>
      <c r="AH139" s="962"/>
      <c r="AI139" s="962"/>
      <c r="AJ139" s="962"/>
      <c r="AK139" s="962"/>
      <c r="AL139" s="962"/>
      <c r="AM139" s="962"/>
      <c r="AN139" s="962"/>
      <c r="AO139" s="962"/>
      <c r="AP139" s="962"/>
      <c r="AQ139" s="962"/>
      <c r="AR139" s="962"/>
      <c r="AS139" s="971"/>
      <c r="AT139" s="971"/>
      <c r="AU139" s="971"/>
    </row>
    <row r="140" spans="1:47" x14ac:dyDescent="0.2">
      <c r="A140" s="1223"/>
      <c r="B140" s="924" t="s">
        <v>81</v>
      </c>
      <c r="C140" s="792"/>
      <c r="D140" s="832"/>
      <c r="E140" s="1019"/>
      <c r="F140" s="1020"/>
      <c r="G140" s="814"/>
      <c r="H140" s="1020"/>
      <c r="I140" s="814"/>
      <c r="J140" s="1020"/>
      <c r="K140" s="788"/>
      <c r="L140" s="902"/>
      <c r="M140" s="902"/>
      <c r="N140" s="902"/>
      <c r="O140" s="962"/>
      <c r="P140" s="962"/>
      <c r="Q140" s="962"/>
      <c r="R140" s="962"/>
      <c r="S140" s="962"/>
      <c r="T140" s="962"/>
      <c r="U140" s="962"/>
      <c r="V140" s="962"/>
      <c r="W140" s="962"/>
      <c r="X140" s="962"/>
      <c r="Y140" s="962"/>
      <c r="Z140" s="962"/>
      <c r="AA140" s="962"/>
      <c r="AB140" s="962"/>
      <c r="AC140" s="962"/>
      <c r="AD140" s="962"/>
      <c r="AE140" s="962"/>
      <c r="AF140" s="962"/>
      <c r="AG140" s="962"/>
      <c r="AH140" s="962"/>
      <c r="AI140" s="962"/>
      <c r="AJ140" s="962"/>
      <c r="AK140" s="962"/>
      <c r="AL140" s="962"/>
      <c r="AM140" s="962"/>
      <c r="AN140" s="962"/>
      <c r="AO140" s="962"/>
      <c r="AP140" s="962"/>
      <c r="AQ140" s="962"/>
      <c r="AR140" s="962"/>
      <c r="AS140" s="971"/>
      <c r="AT140" s="971"/>
      <c r="AU140" s="971"/>
    </row>
    <row r="141" spans="1:47" x14ac:dyDescent="0.2">
      <c r="A141" s="1223"/>
      <c r="B141" s="924" t="s">
        <v>78</v>
      </c>
      <c r="C141" s="792"/>
      <c r="D141" s="832"/>
      <c r="E141" s="1019"/>
      <c r="F141" s="1020"/>
      <c r="G141" s="814"/>
      <c r="H141" s="1020"/>
      <c r="I141" s="814"/>
      <c r="J141" s="1020"/>
      <c r="K141" s="788"/>
      <c r="L141" s="902"/>
      <c r="M141" s="902"/>
      <c r="N141" s="902"/>
      <c r="O141" s="962"/>
      <c r="P141" s="962"/>
      <c r="Q141" s="962"/>
      <c r="R141" s="962"/>
      <c r="S141" s="962"/>
      <c r="T141" s="962"/>
      <c r="U141" s="962"/>
      <c r="V141" s="962"/>
      <c r="W141" s="962"/>
      <c r="X141" s="962"/>
      <c r="Y141" s="962"/>
      <c r="Z141" s="962"/>
      <c r="AA141" s="962"/>
      <c r="AB141" s="962"/>
      <c r="AC141" s="962"/>
      <c r="AD141" s="962"/>
      <c r="AE141" s="962"/>
      <c r="AF141" s="962"/>
      <c r="AG141" s="962"/>
      <c r="AH141" s="962"/>
      <c r="AI141" s="962"/>
      <c r="AJ141" s="962"/>
      <c r="AK141" s="962"/>
      <c r="AL141" s="962"/>
      <c r="AM141" s="962"/>
      <c r="AN141" s="962"/>
      <c r="AO141" s="962"/>
      <c r="AP141" s="962"/>
      <c r="AQ141" s="962"/>
      <c r="AR141" s="962"/>
      <c r="AS141" s="971"/>
      <c r="AT141" s="971"/>
      <c r="AU141" s="971"/>
    </row>
    <row r="142" spans="1:47" x14ac:dyDescent="0.2">
      <c r="A142" s="1195"/>
      <c r="B142" s="835" t="s">
        <v>48</v>
      </c>
      <c r="C142" s="900"/>
      <c r="D142" s="899"/>
      <c r="E142" s="1025"/>
      <c r="F142" s="1026"/>
      <c r="G142" s="923"/>
      <c r="H142" s="1026"/>
      <c r="I142" s="923"/>
      <c r="J142" s="1026"/>
      <c r="K142" s="788"/>
      <c r="L142" s="902"/>
      <c r="M142" s="902"/>
      <c r="N142" s="902"/>
      <c r="O142" s="962"/>
      <c r="P142" s="962"/>
      <c r="Q142" s="962"/>
      <c r="R142" s="962"/>
      <c r="S142" s="962"/>
      <c r="T142" s="962"/>
      <c r="U142" s="962"/>
      <c r="V142" s="962"/>
      <c r="W142" s="962"/>
      <c r="X142" s="962"/>
      <c r="Y142" s="962"/>
      <c r="Z142" s="962"/>
      <c r="AA142" s="962"/>
      <c r="AB142" s="962"/>
      <c r="AC142" s="962"/>
      <c r="AD142" s="962"/>
      <c r="AE142" s="962"/>
      <c r="AF142" s="962"/>
      <c r="AG142" s="962"/>
      <c r="AH142" s="962"/>
      <c r="AI142" s="962"/>
      <c r="AJ142" s="962"/>
      <c r="AK142" s="962"/>
      <c r="AL142" s="962"/>
      <c r="AM142" s="962"/>
      <c r="AN142" s="962"/>
      <c r="AO142" s="962"/>
      <c r="AP142" s="962"/>
      <c r="AQ142" s="962"/>
      <c r="AR142" s="962"/>
      <c r="AS142" s="971"/>
      <c r="AT142" s="971"/>
      <c r="AU142" s="971"/>
    </row>
    <row r="143" spans="1:47" x14ac:dyDescent="0.2">
      <c r="A143" s="1199" t="s">
        <v>82</v>
      </c>
      <c r="B143" s="830" t="s">
        <v>83</v>
      </c>
      <c r="C143" s="765"/>
      <c r="D143" s="837"/>
      <c r="E143" s="1016"/>
      <c r="F143" s="1017"/>
      <c r="G143" s="794"/>
      <c r="H143" s="1017"/>
      <c r="I143" s="794"/>
      <c r="J143" s="1017"/>
      <c r="K143" s="788"/>
      <c r="L143" s="902"/>
      <c r="M143" s="902"/>
      <c r="N143" s="902"/>
      <c r="O143" s="962"/>
      <c r="P143" s="962"/>
      <c r="Q143" s="962"/>
      <c r="R143" s="962"/>
      <c r="S143" s="962"/>
      <c r="T143" s="962"/>
      <c r="U143" s="962"/>
      <c r="V143" s="962"/>
      <c r="W143" s="962"/>
      <c r="X143" s="962"/>
      <c r="Y143" s="962"/>
      <c r="Z143" s="962"/>
      <c r="AA143" s="962"/>
      <c r="AB143" s="962"/>
      <c r="AC143" s="962"/>
      <c r="AD143" s="962"/>
      <c r="AE143" s="962"/>
      <c r="AF143" s="962"/>
      <c r="AG143" s="962"/>
      <c r="AH143" s="962"/>
      <c r="AI143" s="962"/>
      <c r="AJ143" s="962"/>
      <c r="AK143" s="962"/>
      <c r="AL143" s="962"/>
      <c r="AM143" s="962"/>
      <c r="AN143" s="962"/>
      <c r="AO143" s="962"/>
      <c r="AP143" s="962"/>
      <c r="AQ143" s="962"/>
      <c r="AR143" s="962"/>
      <c r="AS143" s="971"/>
      <c r="AT143" s="971"/>
      <c r="AU143" s="971"/>
    </row>
    <row r="144" spans="1:47" ht="21" x14ac:dyDescent="0.2">
      <c r="A144" s="1202"/>
      <c r="B144" s="835" t="s">
        <v>84</v>
      </c>
      <c r="C144" s="767"/>
      <c r="D144" s="836"/>
      <c r="E144" s="1021"/>
      <c r="F144" s="1022"/>
      <c r="G144" s="795"/>
      <c r="H144" s="1022"/>
      <c r="I144" s="795"/>
      <c r="J144" s="1022"/>
      <c r="K144" s="788"/>
      <c r="L144" s="902"/>
      <c r="M144" s="902"/>
      <c r="N144" s="902"/>
      <c r="O144" s="962"/>
      <c r="P144" s="962"/>
      <c r="Q144" s="962"/>
      <c r="R144" s="962"/>
      <c r="S144" s="962"/>
      <c r="T144" s="962"/>
      <c r="U144" s="962"/>
      <c r="V144" s="962"/>
      <c r="W144" s="962"/>
      <c r="X144" s="962"/>
      <c r="Y144" s="962"/>
      <c r="Z144" s="962"/>
      <c r="AA144" s="962"/>
      <c r="AB144" s="962"/>
      <c r="AC144" s="962"/>
      <c r="AD144" s="962"/>
      <c r="AE144" s="962"/>
      <c r="AF144" s="962"/>
      <c r="AG144" s="962"/>
      <c r="AH144" s="962"/>
      <c r="AI144" s="962"/>
      <c r="AJ144" s="962"/>
      <c r="AK144" s="962"/>
      <c r="AL144" s="962"/>
      <c r="AM144" s="962"/>
      <c r="AN144" s="962"/>
      <c r="AO144" s="962"/>
      <c r="AP144" s="962"/>
      <c r="AQ144" s="962"/>
      <c r="AR144" s="962"/>
      <c r="AS144" s="971"/>
      <c r="AT144" s="971"/>
      <c r="AU144" s="971"/>
    </row>
    <row r="145" spans="1:102" x14ac:dyDescent="0.2">
      <c r="A145" s="1027" t="s">
        <v>158</v>
      </c>
      <c r="B145" s="1028"/>
      <c r="C145" s="1029"/>
      <c r="D145" s="1029"/>
      <c r="E145" s="1029"/>
      <c r="F145" s="1029"/>
      <c r="G145" s="1029"/>
      <c r="H145" s="1029"/>
      <c r="I145" s="1029"/>
      <c r="J145" s="1029"/>
      <c r="K145" s="1029"/>
      <c r="L145" s="1029"/>
      <c r="M145" s="1029"/>
      <c r="N145" s="1029"/>
      <c r="O145" s="971"/>
      <c r="P145" s="971"/>
      <c r="Q145" s="971"/>
      <c r="R145" s="971"/>
      <c r="S145" s="971"/>
      <c r="T145" s="971"/>
      <c r="U145" s="971"/>
      <c r="V145" s="971"/>
      <c r="W145" s="971"/>
      <c r="X145" s="971"/>
      <c r="Y145" s="971"/>
      <c r="Z145" s="971"/>
      <c r="AA145" s="971"/>
      <c r="AB145" s="971"/>
      <c r="AC145" s="971"/>
      <c r="AD145" s="971"/>
      <c r="AE145" s="971"/>
      <c r="AF145" s="971"/>
      <c r="AG145" s="971"/>
      <c r="AH145" s="971"/>
      <c r="AI145" s="971"/>
      <c r="AJ145" s="971"/>
      <c r="AK145" s="971"/>
      <c r="AL145" s="971"/>
      <c r="AM145" s="971"/>
      <c r="AN145" s="971"/>
      <c r="AO145" s="971"/>
      <c r="AP145" s="971"/>
      <c r="AQ145" s="971"/>
      <c r="AR145" s="971"/>
      <c r="AS145" s="971"/>
      <c r="BY145" s="811"/>
      <c r="BZ145" s="811"/>
      <c r="CA145" s="811"/>
      <c r="CB145" s="811"/>
      <c r="CC145" s="811"/>
      <c r="CD145" s="811"/>
      <c r="CE145" s="811"/>
      <c r="CF145" s="811"/>
      <c r="CG145" s="811"/>
    </row>
    <row r="146" spans="1:102" s="601" customFormat="1" x14ac:dyDescent="0.2">
      <c r="A146" s="897" t="s">
        <v>159</v>
      </c>
      <c r="B146" s="1030"/>
      <c r="C146" s="1031"/>
      <c r="D146" s="1031"/>
      <c r="E146" s="1032"/>
      <c r="F146" s="1031"/>
      <c r="G146" s="1032"/>
      <c r="H146" s="1032"/>
      <c r="I146" s="1031"/>
      <c r="J146" s="1033"/>
      <c r="K146" s="1033"/>
      <c r="L146" s="1033"/>
      <c r="M146" s="1033"/>
      <c r="N146" s="1033"/>
      <c r="O146" s="1034"/>
      <c r="P146" s="1034"/>
      <c r="Q146" s="1034"/>
      <c r="R146" s="1035"/>
      <c r="S146" s="1036"/>
      <c r="T146" s="1034"/>
      <c r="U146" s="1034"/>
      <c r="V146" s="1035"/>
      <c r="W146" s="1035"/>
      <c r="X146" s="1036"/>
      <c r="Y146" s="1034"/>
      <c r="Z146" s="1035"/>
      <c r="AA146" s="1035"/>
      <c r="AB146" s="1036"/>
      <c r="AC146" s="1034"/>
      <c r="AD146" s="1034"/>
      <c r="AE146" s="1034"/>
      <c r="AF146" s="1034"/>
      <c r="AG146" s="1035"/>
      <c r="AH146" s="1037"/>
      <c r="AI146" s="1036"/>
      <c r="AJ146" s="1035"/>
      <c r="AK146" s="1035"/>
      <c r="AL146" s="1035"/>
      <c r="AM146" s="1035"/>
      <c r="AN146" s="1035"/>
      <c r="AO146" s="1037"/>
      <c r="AP146" s="1036"/>
      <c r="AQ146" s="1035"/>
      <c r="AR146" s="1035"/>
      <c r="AS146" s="1035"/>
      <c r="AT146" s="811"/>
      <c r="AU146" s="811"/>
      <c r="AV146" s="811"/>
      <c r="AW146" s="811"/>
      <c r="AX146" s="811"/>
      <c r="AY146" s="811"/>
      <c r="AZ146" s="811"/>
      <c r="BA146" s="811"/>
      <c r="BB146" s="811"/>
      <c r="BC146" s="811"/>
      <c r="BD146" s="811"/>
      <c r="BE146" s="811"/>
      <c r="BF146" s="811"/>
      <c r="BG146" s="811"/>
      <c r="BH146" s="811"/>
      <c r="BI146" s="811"/>
      <c r="BJ146" s="811"/>
      <c r="BK146" s="811"/>
      <c r="BL146" s="811"/>
      <c r="BM146" s="811"/>
      <c r="BN146" s="811"/>
      <c r="BO146" s="811"/>
      <c r="BP146" s="811"/>
      <c r="BQ146" s="811"/>
      <c r="BR146" s="811"/>
      <c r="BS146" s="811"/>
      <c r="BT146" s="811"/>
      <c r="BU146" s="811"/>
      <c r="BV146" s="811"/>
      <c r="BW146" s="811"/>
      <c r="BX146" s="811"/>
      <c r="BY146" s="811"/>
      <c r="BZ146" s="811"/>
      <c r="CA146" s="811"/>
      <c r="CB146" s="811"/>
      <c r="CC146" s="811"/>
      <c r="CD146" s="811"/>
      <c r="CE146" s="811"/>
      <c r="CF146" s="811"/>
      <c r="CG146" s="811"/>
      <c r="CH146" s="1038"/>
      <c r="CI146" s="1038"/>
      <c r="CJ146" s="1038"/>
      <c r="CK146" s="1038"/>
      <c r="CL146" s="1038"/>
      <c r="CM146" s="1038"/>
      <c r="CN146" s="1038"/>
      <c r="CO146" s="1038"/>
      <c r="CP146" s="1038"/>
      <c r="CQ146" s="1038"/>
      <c r="CR146" s="1038"/>
      <c r="CS146" s="1038"/>
      <c r="CT146" s="1038"/>
      <c r="CU146" s="1038"/>
      <c r="CV146" s="1038"/>
      <c r="CW146" s="1038"/>
      <c r="CX146" s="1038"/>
    </row>
    <row r="147" spans="1:102" x14ac:dyDescent="0.2">
      <c r="A147" s="1246" t="s">
        <v>29</v>
      </c>
      <c r="B147" s="1224" t="s">
        <v>1</v>
      </c>
      <c r="C147" s="1225"/>
      <c r="D147" s="1226"/>
      <c r="E147" s="1241" t="s">
        <v>14</v>
      </c>
      <c r="F147" s="1242"/>
      <c r="G147" s="1242"/>
      <c r="H147" s="1242"/>
      <c r="I147" s="1242"/>
      <c r="J147" s="1242"/>
      <c r="K147" s="1242"/>
      <c r="L147" s="1242"/>
      <c r="M147" s="1242"/>
      <c r="N147" s="1242"/>
      <c r="O147" s="1242"/>
      <c r="P147" s="1242"/>
      <c r="Q147" s="1242"/>
      <c r="R147" s="1242"/>
      <c r="S147" s="1242"/>
      <c r="T147" s="1242"/>
      <c r="U147" s="1242"/>
      <c r="V147" s="1242"/>
      <c r="W147" s="1242"/>
      <c r="X147" s="1242"/>
      <c r="Y147" s="1242"/>
      <c r="Z147" s="1242"/>
      <c r="AA147" s="1242"/>
      <c r="AB147" s="1242"/>
      <c r="AC147" s="1242"/>
      <c r="AD147" s="1242"/>
      <c r="AE147" s="1242"/>
      <c r="AF147" s="1242"/>
      <c r="AG147" s="1242"/>
      <c r="AH147" s="1242"/>
      <c r="AI147" s="1242"/>
      <c r="AJ147" s="1242"/>
      <c r="AK147" s="1242"/>
      <c r="AL147" s="1242"/>
      <c r="AM147" s="1242"/>
      <c r="AN147" s="1242"/>
      <c r="AO147" s="1242"/>
      <c r="AP147" s="1257"/>
      <c r="AQ147" s="1261" t="s">
        <v>85</v>
      </c>
      <c r="AR147" s="1261"/>
      <c r="AS147" s="1262"/>
      <c r="BY147" s="811"/>
      <c r="BZ147" s="811"/>
      <c r="CA147" s="811"/>
      <c r="CB147" s="811"/>
      <c r="CC147" s="811"/>
      <c r="CD147" s="811"/>
      <c r="CE147" s="811"/>
      <c r="CF147" s="811"/>
      <c r="CG147" s="811"/>
    </row>
    <row r="148" spans="1:102" x14ac:dyDescent="0.2">
      <c r="A148" s="1247"/>
      <c r="B148" s="1255"/>
      <c r="C148" s="1256"/>
      <c r="D148" s="1244"/>
      <c r="E148" s="1196" t="s">
        <v>19</v>
      </c>
      <c r="F148" s="1220"/>
      <c r="G148" s="1196" t="s">
        <v>20</v>
      </c>
      <c r="H148" s="1220"/>
      <c r="I148" s="1196" t="s">
        <v>21</v>
      </c>
      <c r="J148" s="1220"/>
      <c r="K148" s="1196" t="s">
        <v>22</v>
      </c>
      <c r="L148" s="1220"/>
      <c r="M148" s="1196" t="s">
        <v>23</v>
      </c>
      <c r="N148" s="1220"/>
      <c r="O148" s="1196" t="s">
        <v>24</v>
      </c>
      <c r="P148" s="1220"/>
      <c r="Q148" s="1196" t="s">
        <v>25</v>
      </c>
      <c r="R148" s="1220"/>
      <c r="S148" s="1196" t="s">
        <v>26</v>
      </c>
      <c r="T148" s="1220"/>
      <c r="U148" s="1196" t="s">
        <v>27</v>
      </c>
      <c r="V148" s="1220"/>
      <c r="W148" s="1196" t="s">
        <v>2</v>
      </c>
      <c r="X148" s="1220"/>
      <c r="Y148" s="1196" t="s">
        <v>3</v>
      </c>
      <c r="Z148" s="1220"/>
      <c r="AA148" s="1196" t="s">
        <v>28</v>
      </c>
      <c r="AB148" s="1220"/>
      <c r="AC148" s="1196" t="s">
        <v>4</v>
      </c>
      <c r="AD148" s="1220"/>
      <c r="AE148" s="1196" t="s">
        <v>5</v>
      </c>
      <c r="AF148" s="1220"/>
      <c r="AG148" s="1196" t="s">
        <v>6</v>
      </c>
      <c r="AH148" s="1220"/>
      <c r="AI148" s="1196" t="s">
        <v>7</v>
      </c>
      <c r="AJ148" s="1220"/>
      <c r="AK148" s="1196" t="s">
        <v>8</v>
      </c>
      <c r="AL148" s="1220"/>
      <c r="AM148" s="1196" t="s">
        <v>9</v>
      </c>
      <c r="AN148" s="1220"/>
      <c r="AO148" s="1230" t="s">
        <v>10</v>
      </c>
      <c r="AP148" s="1258"/>
      <c r="AQ148" s="1263" t="s">
        <v>160</v>
      </c>
      <c r="AR148" s="1230" t="s">
        <v>161</v>
      </c>
      <c r="AS148" s="1231"/>
      <c r="AT148" s="1039"/>
      <c r="AU148" s="896"/>
    </row>
    <row r="149" spans="1:102" ht="31.5" x14ac:dyDescent="0.2">
      <c r="A149" s="1248"/>
      <c r="B149" s="1040" t="s">
        <v>94</v>
      </c>
      <c r="C149" s="964" t="s">
        <v>11</v>
      </c>
      <c r="D149" s="1077" t="s">
        <v>12</v>
      </c>
      <c r="E149" s="898" t="s">
        <v>11</v>
      </c>
      <c r="F149" s="1076" t="s">
        <v>12</v>
      </c>
      <c r="G149" s="898" t="s">
        <v>11</v>
      </c>
      <c r="H149" s="1076" t="s">
        <v>12</v>
      </c>
      <c r="I149" s="898" t="s">
        <v>11</v>
      </c>
      <c r="J149" s="1076" t="s">
        <v>12</v>
      </c>
      <c r="K149" s="898" t="s">
        <v>11</v>
      </c>
      <c r="L149" s="1076" t="s">
        <v>12</v>
      </c>
      <c r="M149" s="898" t="s">
        <v>11</v>
      </c>
      <c r="N149" s="1076" t="s">
        <v>12</v>
      </c>
      <c r="O149" s="898" t="s">
        <v>11</v>
      </c>
      <c r="P149" s="1076" t="s">
        <v>12</v>
      </c>
      <c r="Q149" s="898" t="s">
        <v>11</v>
      </c>
      <c r="R149" s="1076" t="s">
        <v>12</v>
      </c>
      <c r="S149" s="898" t="s">
        <v>11</v>
      </c>
      <c r="T149" s="1076" t="s">
        <v>12</v>
      </c>
      <c r="U149" s="898" t="s">
        <v>11</v>
      </c>
      <c r="V149" s="1076" t="s">
        <v>12</v>
      </c>
      <c r="W149" s="898" t="s">
        <v>11</v>
      </c>
      <c r="X149" s="1076" t="s">
        <v>12</v>
      </c>
      <c r="Y149" s="898" t="s">
        <v>11</v>
      </c>
      <c r="Z149" s="1076" t="s">
        <v>12</v>
      </c>
      <c r="AA149" s="898" t="s">
        <v>11</v>
      </c>
      <c r="AB149" s="1076" t="s">
        <v>12</v>
      </c>
      <c r="AC149" s="898" t="s">
        <v>11</v>
      </c>
      <c r="AD149" s="1076" t="s">
        <v>12</v>
      </c>
      <c r="AE149" s="898" t="s">
        <v>11</v>
      </c>
      <c r="AF149" s="1076" t="s">
        <v>12</v>
      </c>
      <c r="AG149" s="898" t="s">
        <v>11</v>
      </c>
      <c r="AH149" s="1076" t="s">
        <v>12</v>
      </c>
      <c r="AI149" s="898" t="s">
        <v>11</v>
      </c>
      <c r="AJ149" s="1076" t="s">
        <v>12</v>
      </c>
      <c r="AK149" s="898" t="s">
        <v>11</v>
      </c>
      <c r="AL149" s="1076" t="s">
        <v>12</v>
      </c>
      <c r="AM149" s="898" t="s">
        <v>11</v>
      </c>
      <c r="AN149" s="1076" t="s">
        <v>12</v>
      </c>
      <c r="AO149" s="898" t="s">
        <v>11</v>
      </c>
      <c r="AP149" s="938" t="s">
        <v>12</v>
      </c>
      <c r="AQ149" s="1264"/>
      <c r="AR149" s="1081" t="s">
        <v>162</v>
      </c>
      <c r="AS149" s="1079" t="s">
        <v>163</v>
      </c>
      <c r="AT149" s="892"/>
      <c r="AU149" s="967"/>
    </row>
    <row r="150" spans="1:102" x14ac:dyDescent="0.2">
      <c r="A150" s="1041" t="s">
        <v>43</v>
      </c>
      <c r="B150" s="988">
        <f t="shared" ref="B150:B168" si="7">SUM(C150+D150)</f>
        <v>180</v>
      </c>
      <c r="C150" s="945">
        <f t="shared" ref="C150:C168" si="8">SUM(E150+G150+I150+K150+M150+O150+Q150+S150+U150+W150+Y150+AA150+AC150+AE150+AG150+AI150+AK150+AM150+AO150)</f>
        <v>91</v>
      </c>
      <c r="D150" s="822">
        <f t="shared" ref="D150:D168" si="9">SUM(F150+H150+J150+L150+N150+P150+R150+T150+V150+X150+Z150+AB150+AD150+AF150+AH150+AJ150+AL150+AN150+AP150)</f>
        <v>89</v>
      </c>
      <c r="E150" s="823">
        <v>2</v>
      </c>
      <c r="F150" s="846">
        <v>1</v>
      </c>
      <c r="G150" s="823">
        <v>2</v>
      </c>
      <c r="H150" s="824"/>
      <c r="I150" s="823">
        <v>2</v>
      </c>
      <c r="J150" s="824"/>
      <c r="K150" s="823">
        <v>1</v>
      </c>
      <c r="L150" s="824"/>
      <c r="M150" s="823">
        <v>5</v>
      </c>
      <c r="N150" s="824">
        <v>1</v>
      </c>
      <c r="O150" s="823">
        <v>1</v>
      </c>
      <c r="P150" s="824">
        <v>2</v>
      </c>
      <c r="Q150" s="823"/>
      <c r="R150" s="824"/>
      <c r="S150" s="823">
        <v>3</v>
      </c>
      <c r="T150" s="824"/>
      <c r="U150" s="823">
        <v>2</v>
      </c>
      <c r="V150" s="824">
        <v>3</v>
      </c>
      <c r="W150" s="823"/>
      <c r="X150" s="824">
        <v>2</v>
      </c>
      <c r="Y150" s="823">
        <v>3</v>
      </c>
      <c r="Z150" s="824">
        <v>6</v>
      </c>
      <c r="AA150" s="823">
        <v>1</v>
      </c>
      <c r="AB150" s="824">
        <v>3</v>
      </c>
      <c r="AC150" s="823">
        <v>6</v>
      </c>
      <c r="AD150" s="824">
        <v>7</v>
      </c>
      <c r="AE150" s="823">
        <v>4</v>
      </c>
      <c r="AF150" s="824">
        <v>9</v>
      </c>
      <c r="AG150" s="823">
        <v>10</v>
      </c>
      <c r="AH150" s="824">
        <v>10</v>
      </c>
      <c r="AI150" s="823">
        <v>13</v>
      </c>
      <c r="AJ150" s="824">
        <v>9</v>
      </c>
      <c r="AK150" s="823">
        <v>15</v>
      </c>
      <c r="AL150" s="824">
        <v>4</v>
      </c>
      <c r="AM150" s="823">
        <v>8</v>
      </c>
      <c r="AN150" s="824">
        <v>10</v>
      </c>
      <c r="AO150" s="829">
        <v>13</v>
      </c>
      <c r="AP150" s="1042">
        <v>22</v>
      </c>
      <c r="AQ150" s="913">
        <v>85</v>
      </c>
      <c r="AR150" s="858">
        <v>7</v>
      </c>
      <c r="AS150" s="846">
        <v>88</v>
      </c>
      <c r="AT150" s="1043" t="s">
        <v>120</v>
      </c>
      <c r="AU150" s="873"/>
      <c r="CA150" s="812" t="str">
        <f t="shared" ref="CA150:CA168" si="10">IF(B150&lt;&gt;SUM(AQ150+AR150+AS150)," El número de consultas según tipo atención NO puede ser diferente al Total.","")</f>
        <v/>
      </c>
      <c r="CB150" s="812" t="str">
        <f>IF(AND(E150&lt;=SUM(E152:E168),F150&lt;=SUM(F152:F168),G150&lt;=SUM(G152:G168),H150&lt;=SUM(H152:H168),I150&lt;=SUM(I152:I168),J150&lt;=SUM(J152:J168),K150&lt;=SUM(K152:K168),L150&lt;=SUM(L152:L168),M150&lt;=SUM(M152:M168),N150&lt;=SUM(N152:N168),O150&lt;=SUM(O152:O168),P150&lt;=SUM(P152:P168),W150&lt;=SUM(W152:W168),X150&lt;=SUM(X152:X168),Y150&lt;=SUM(Y152:Y168),Z150&lt;=SUM(Z152:Z168),AA150&lt;=SUM(AA152:AA168),AB150&lt;=SUM(AB152:AB168),AC150&lt;=SUM(AC152:AC168),AD150&lt;=SUM(AD152:AD168),AE150&lt;=SUM(AE152:AE168),AF150&lt;=SUM(AF152:AF168),AG150&lt;=SUM(AG152:AG168),AH150&lt;=SUM(AH152:AH168),AI150&lt;=SUM(AI152:AI168),AJ150&lt;=SUM(AJ152:AJ168),AK150&lt;=SUM(AK152:AK168),AL150&lt;=SUM(AL152:AL168),AM150&lt;=SUM(AM152:AM168),AN150&lt;=SUM(AN152:AN168),AO150&lt;=SUM(AO152:AO168),AP150&lt;=SUM(AP152:AP168)),"","Total de ingreso debe ser igual o menor al desagregado por condición")</f>
        <v/>
      </c>
      <c r="CG150" s="812">
        <f t="shared" ref="CG150:CG168" si="11">IF(B150&lt;&gt;SUM(AQ150+AR150+AS150),1,0)</f>
        <v>0</v>
      </c>
    </row>
    <row r="151" spans="1:102" x14ac:dyDescent="0.2">
      <c r="A151" s="1044" t="s">
        <v>30</v>
      </c>
      <c r="B151" s="1045">
        <f t="shared" si="7"/>
        <v>0</v>
      </c>
      <c r="C151" s="963">
        <f t="shared" si="8"/>
        <v>0</v>
      </c>
      <c r="D151" s="915">
        <f t="shared" si="9"/>
        <v>0</v>
      </c>
      <c r="E151" s="819"/>
      <c r="F151" s="879"/>
      <c r="G151" s="819"/>
      <c r="H151" s="820"/>
      <c r="I151" s="819"/>
      <c r="J151" s="820"/>
      <c r="K151" s="819"/>
      <c r="L151" s="820"/>
      <c r="M151" s="819"/>
      <c r="N151" s="820"/>
      <c r="O151" s="819"/>
      <c r="P151" s="820"/>
      <c r="Q151" s="819"/>
      <c r="R151" s="820"/>
      <c r="S151" s="819"/>
      <c r="T151" s="820"/>
      <c r="U151" s="819"/>
      <c r="V151" s="820"/>
      <c r="W151" s="819"/>
      <c r="X151" s="820"/>
      <c r="Y151" s="819"/>
      <c r="Z151" s="820"/>
      <c r="AA151" s="819"/>
      <c r="AB151" s="820"/>
      <c r="AC151" s="819"/>
      <c r="AD151" s="820"/>
      <c r="AE151" s="819"/>
      <c r="AF151" s="820"/>
      <c r="AG151" s="819"/>
      <c r="AH151" s="820"/>
      <c r="AI151" s="819"/>
      <c r="AJ151" s="820"/>
      <c r="AK151" s="819"/>
      <c r="AL151" s="820"/>
      <c r="AM151" s="819"/>
      <c r="AN151" s="820"/>
      <c r="AO151" s="855"/>
      <c r="AP151" s="941"/>
      <c r="AQ151" s="854"/>
      <c r="AR151" s="903"/>
      <c r="AS151" s="879"/>
      <c r="AT151" s="1043"/>
      <c r="AU151" s="873"/>
      <c r="CA151" s="812" t="str">
        <f t="shared" si="10"/>
        <v/>
      </c>
      <c r="CG151" s="812">
        <f t="shared" si="11"/>
        <v>0</v>
      </c>
    </row>
    <row r="152" spans="1:102" ht="21.75" x14ac:dyDescent="0.2">
      <c r="A152" s="1046" t="s">
        <v>164</v>
      </c>
      <c r="B152" s="1047">
        <f t="shared" si="7"/>
        <v>0</v>
      </c>
      <c r="C152" s="946">
        <f t="shared" si="8"/>
        <v>0</v>
      </c>
      <c r="D152" s="825">
        <f t="shared" si="9"/>
        <v>0</v>
      </c>
      <c r="E152" s="796"/>
      <c r="F152" s="813"/>
      <c r="G152" s="796"/>
      <c r="H152" s="797"/>
      <c r="I152" s="796"/>
      <c r="J152" s="797"/>
      <c r="K152" s="796"/>
      <c r="L152" s="797"/>
      <c r="M152" s="796"/>
      <c r="N152" s="797"/>
      <c r="O152" s="796"/>
      <c r="P152" s="797"/>
      <c r="Q152" s="796"/>
      <c r="R152" s="797"/>
      <c r="S152" s="796"/>
      <c r="T152" s="797"/>
      <c r="U152" s="796"/>
      <c r="V152" s="797"/>
      <c r="W152" s="796"/>
      <c r="X152" s="797"/>
      <c r="Y152" s="796"/>
      <c r="Z152" s="797"/>
      <c r="AA152" s="796"/>
      <c r="AB152" s="797"/>
      <c r="AC152" s="796"/>
      <c r="AD152" s="797"/>
      <c r="AE152" s="796"/>
      <c r="AF152" s="797"/>
      <c r="AG152" s="796"/>
      <c r="AH152" s="797"/>
      <c r="AI152" s="796"/>
      <c r="AJ152" s="797"/>
      <c r="AK152" s="796"/>
      <c r="AL152" s="797"/>
      <c r="AM152" s="796"/>
      <c r="AN152" s="797"/>
      <c r="AO152" s="831"/>
      <c r="AP152" s="889"/>
      <c r="AQ152" s="937"/>
      <c r="AR152" s="769"/>
      <c r="AS152" s="813"/>
      <c r="AT152" s="1043"/>
      <c r="AU152" s="873"/>
      <c r="CA152" s="812" t="str">
        <f t="shared" si="10"/>
        <v/>
      </c>
      <c r="CG152" s="812">
        <f t="shared" si="11"/>
        <v>0</v>
      </c>
    </row>
    <row r="153" spans="1:102" x14ac:dyDescent="0.2">
      <c r="A153" s="1048" t="s">
        <v>165</v>
      </c>
      <c r="B153" s="951">
        <f t="shared" si="7"/>
        <v>0</v>
      </c>
      <c r="C153" s="940">
        <f t="shared" si="8"/>
        <v>0</v>
      </c>
      <c r="D153" s="834">
        <f t="shared" si="9"/>
        <v>0</v>
      </c>
      <c r="E153" s="784"/>
      <c r="F153" s="814"/>
      <c r="G153" s="784"/>
      <c r="H153" s="814"/>
      <c r="I153" s="784"/>
      <c r="J153" s="814"/>
      <c r="K153" s="784"/>
      <c r="L153" s="791"/>
      <c r="M153" s="784"/>
      <c r="N153" s="791"/>
      <c r="O153" s="784"/>
      <c r="P153" s="791"/>
      <c r="Q153" s="784"/>
      <c r="R153" s="791"/>
      <c r="S153" s="784"/>
      <c r="T153" s="791"/>
      <c r="U153" s="784"/>
      <c r="V153" s="791"/>
      <c r="W153" s="784"/>
      <c r="X153" s="791"/>
      <c r="Y153" s="784"/>
      <c r="Z153" s="791"/>
      <c r="AA153" s="784"/>
      <c r="AB153" s="814"/>
      <c r="AC153" s="784"/>
      <c r="AD153" s="814"/>
      <c r="AE153" s="784"/>
      <c r="AF153" s="791"/>
      <c r="AG153" s="784"/>
      <c r="AH153" s="791"/>
      <c r="AI153" s="784"/>
      <c r="AJ153" s="791"/>
      <c r="AK153" s="784"/>
      <c r="AL153" s="791"/>
      <c r="AM153" s="784"/>
      <c r="AN153" s="791"/>
      <c r="AO153" s="832"/>
      <c r="AP153" s="890"/>
      <c r="AQ153" s="785"/>
      <c r="AR153" s="792"/>
      <c r="AS153" s="814"/>
      <c r="AT153" s="1043"/>
      <c r="AU153" s="873"/>
      <c r="CA153" s="812" t="str">
        <f t="shared" si="10"/>
        <v/>
      </c>
      <c r="CG153" s="812">
        <f t="shared" si="11"/>
        <v>0</v>
      </c>
    </row>
    <row r="154" spans="1:102" x14ac:dyDescent="0.2">
      <c r="A154" s="1048" t="s">
        <v>166</v>
      </c>
      <c r="B154" s="951">
        <f t="shared" si="7"/>
        <v>23</v>
      </c>
      <c r="C154" s="940">
        <f t="shared" si="8"/>
        <v>8</v>
      </c>
      <c r="D154" s="834">
        <f t="shared" si="9"/>
        <v>15</v>
      </c>
      <c r="E154" s="784"/>
      <c r="F154" s="814"/>
      <c r="G154" s="784"/>
      <c r="H154" s="814"/>
      <c r="I154" s="784"/>
      <c r="J154" s="814"/>
      <c r="K154" s="784"/>
      <c r="L154" s="791"/>
      <c r="M154" s="784"/>
      <c r="N154" s="791"/>
      <c r="O154" s="784"/>
      <c r="P154" s="791"/>
      <c r="Q154" s="784"/>
      <c r="R154" s="791"/>
      <c r="S154" s="784"/>
      <c r="T154" s="791"/>
      <c r="U154" s="784"/>
      <c r="V154" s="791"/>
      <c r="W154" s="784"/>
      <c r="X154" s="791"/>
      <c r="Y154" s="784"/>
      <c r="Z154" s="791"/>
      <c r="AA154" s="784"/>
      <c r="AB154" s="814">
        <v>1</v>
      </c>
      <c r="AC154" s="784"/>
      <c r="AD154" s="814"/>
      <c r="AE154" s="784">
        <v>1</v>
      </c>
      <c r="AF154" s="791">
        <v>1</v>
      </c>
      <c r="AG154" s="784">
        <v>3</v>
      </c>
      <c r="AH154" s="791">
        <v>1</v>
      </c>
      <c r="AI154" s="784">
        <v>1</v>
      </c>
      <c r="AJ154" s="791">
        <v>1</v>
      </c>
      <c r="AK154" s="784">
        <v>3</v>
      </c>
      <c r="AL154" s="791">
        <v>3</v>
      </c>
      <c r="AM154" s="784"/>
      <c r="AN154" s="791"/>
      <c r="AO154" s="832"/>
      <c r="AP154" s="890">
        <v>8</v>
      </c>
      <c r="AQ154" s="785">
        <v>8</v>
      </c>
      <c r="AR154" s="792"/>
      <c r="AS154" s="814">
        <v>15</v>
      </c>
      <c r="AT154" s="1043"/>
      <c r="AU154" s="873"/>
      <c r="CA154" s="812" t="str">
        <f t="shared" si="10"/>
        <v/>
      </c>
      <c r="CG154" s="812">
        <f t="shared" si="11"/>
        <v>0</v>
      </c>
    </row>
    <row r="155" spans="1:102" x14ac:dyDescent="0.2">
      <c r="A155" s="1048" t="s">
        <v>167</v>
      </c>
      <c r="B155" s="951">
        <f t="shared" si="7"/>
        <v>0</v>
      </c>
      <c r="C155" s="940">
        <f t="shared" si="8"/>
        <v>0</v>
      </c>
      <c r="D155" s="834">
        <f t="shared" si="9"/>
        <v>0</v>
      </c>
      <c r="E155" s="784"/>
      <c r="F155" s="814"/>
      <c r="G155" s="784"/>
      <c r="H155" s="814"/>
      <c r="I155" s="784"/>
      <c r="J155" s="814"/>
      <c r="K155" s="784"/>
      <c r="L155" s="791"/>
      <c r="M155" s="784"/>
      <c r="N155" s="791"/>
      <c r="O155" s="784"/>
      <c r="P155" s="791"/>
      <c r="Q155" s="784"/>
      <c r="R155" s="791"/>
      <c r="S155" s="784"/>
      <c r="T155" s="791"/>
      <c r="U155" s="784"/>
      <c r="V155" s="791"/>
      <c r="W155" s="784"/>
      <c r="X155" s="791"/>
      <c r="Y155" s="784"/>
      <c r="Z155" s="791"/>
      <c r="AA155" s="784"/>
      <c r="AB155" s="814"/>
      <c r="AC155" s="784"/>
      <c r="AD155" s="814"/>
      <c r="AE155" s="784"/>
      <c r="AF155" s="791"/>
      <c r="AG155" s="784"/>
      <c r="AH155" s="791"/>
      <c r="AI155" s="784"/>
      <c r="AJ155" s="791"/>
      <c r="AK155" s="784"/>
      <c r="AL155" s="791"/>
      <c r="AM155" s="784"/>
      <c r="AN155" s="791"/>
      <c r="AO155" s="832"/>
      <c r="AP155" s="890"/>
      <c r="AQ155" s="785"/>
      <c r="AR155" s="792"/>
      <c r="AS155" s="814"/>
      <c r="AT155" s="1043"/>
      <c r="AU155" s="873"/>
      <c r="CA155" s="812" t="str">
        <f t="shared" si="10"/>
        <v/>
      </c>
      <c r="CG155" s="812">
        <f t="shared" si="11"/>
        <v>0</v>
      </c>
    </row>
    <row r="156" spans="1:102" x14ac:dyDescent="0.2">
      <c r="A156" s="1048" t="s">
        <v>168</v>
      </c>
      <c r="B156" s="951">
        <f t="shared" si="7"/>
        <v>0</v>
      </c>
      <c r="C156" s="940">
        <f t="shared" si="8"/>
        <v>0</v>
      </c>
      <c r="D156" s="834">
        <f t="shared" si="9"/>
        <v>0</v>
      </c>
      <c r="E156" s="784"/>
      <c r="F156" s="814"/>
      <c r="G156" s="784"/>
      <c r="H156" s="814"/>
      <c r="I156" s="784"/>
      <c r="J156" s="814"/>
      <c r="K156" s="784"/>
      <c r="L156" s="791"/>
      <c r="M156" s="784"/>
      <c r="N156" s="791"/>
      <c r="O156" s="784"/>
      <c r="P156" s="791"/>
      <c r="Q156" s="784"/>
      <c r="R156" s="791"/>
      <c r="S156" s="784"/>
      <c r="T156" s="791"/>
      <c r="U156" s="784"/>
      <c r="V156" s="791"/>
      <c r="W156" s="784"/>
      <c r="X156" s="791"/>
      <c r="Y156" s="784"/>
      <c r="Z156" s="791"/>
      <c r="AA156" s="784"/>
      <c r="AB156" s="814"/>
      <c r="AC156" s="784"/>
      <c r="AD156" s="814"/>
      <c r="AE156" s="784"/>
      <c r="AF156" s="791"/>
      <c r="AG156" s="784"/>
      <c r="AH156" s="791"/>
      <c r="AI156" s="784"/>
      <c r="AJ156" s="791"/>
      <c r="AK156" s="784"/>
      <c r="AL156" s="791"/>
      <c r="AM156" s="784"/>
      <c r="AN156" s="791"/>
      <c r="AO156" s="832"/>
      <c r="AP156" s="890"/>
      <c r="AQ156" s="785"/>
      <c r="AR156" s="792"/>
      <c r="AS156" s="814"/>
      <c r="AT156" s="1043"/>
      <c r="AU156" s="873"/>
      <c r="CA156" s="812" t="str">
        <f t="shared" si="10"/>
        <v/>
      </c>
      <c r="CG156" s="812">
        <f t="shared" si="11"/>
        <v>0</v>
      </c>
    </row>
    <row r="157" spans="1:102" x14ac:dyDescent="0.2">
      <c r="A157" s="1048" t="s">
        <v>169</v>
      </c>
      <c r="B157" s="951">
        <f t="shared" si="7"/>
        <v>0</v>
      </c>
      <c r="C157" s="940">
        <f t="shared" si="8"/>
        <v>0</v>
      </c>
      <c r="D157" s="834">
        <f t="shared" si="9"/>
        <v>0</v>
      </c>
      <c r="E157" s="784"/>
      <c r="F157" s="814"/>
      <c r="G157" s="784"/>
      <c r="H157" s="814"/>
      <c r="I157" s="784"/>
      <c r="J157" s="814"/>
      <c r="K157" s="784"/>
      <c r="L157" s="791"/>
      <c r="M157" s="784"/>
      <c r="N157" s="791"/>
      <c r="O157" s="784"/>
      <c r="P157" s="791"/>
      <c r="Q157" s="784"/>
      <c r="R157" s="791"/>
      <c r="S157" s="784"/>
      <c r="T157" s="791"/>
      <c r="U157" s="784"/>
      <c r="V157" s="791"/>
      <c r="W157" s="784"/>
      <c r="X157" s="791"/>
      <c r="Y157" s="784"/>
      <c r="Z157" s="791"/>
      <c r="AA157" s="784"/>
      <c r="AB157" s="814"/>
      <c r="AC157" s="784"/>
      <c r="AD157" s="814"/>
      <c r="AE157" s="784"/>
      <c r="AF157" s="791"/>
      <c r="AG157" s="784"/>
      <c r="AH157" s="791"/>
      <c r="AI157" s="784"/>
      <c r="AJ157" s="791"/>
      <c r="AK157" s="784"/>
      <c r="AL157" s="791"/>
      <c r="AM157" s="784"/>
      <c r="AN157" s="791"/>
      <c r="AO157" s="832"/>
      <c r="AP157" s="890"/>
      <c r="AQ157" s="785"/>
      <c r="AR157" s="792"/>
      <c r="AS157" s="814"/>
      <c r="AT157" s="1043"/>
      <c r="AU157" s="873"/>
      <c r="CA157" s="812" t="str">
        <f t="shared" si="10"/>
        <v/>
      </c>
      <c r="CG157" s="812">
        <f t="shared" si="11"/>
        <v>0</v>
      </c>
    </row>
    <row r="158" spans="1:102" x14ac:dyDescent="0.2">
      <c r="A158" s="1048" t="s">
        <v>170</v>
      </c>
      <c r="B158" s="951">
        <f t="shared" si="7"/>
        <v>0</v>
      </c>
      <c r="C158" s="940">
        <f t="shared" si="8"/>
        <v>0</v>
      </c>
      <c r="D158" s="834">
        <f t="shared" si="9"/>
        <v>0</v>
      </c>
      <c r="E158" s="784"/>
      <c r="F158" s="814"/>
      <c r="G158" s="784"/>
      <c r="H158" s="814"/>
      <c r="I158" s="784"/>
      <c r="J158" s="814"/>
      <c r="K158" s="784"/>
      <c r="L158" s="791"/>
      <c r="M158" s="784"/>
      <c r="N158" s="791"/>
      <c r="O158" s="784"/>
      <c r="P158" s="791"/>
      <c r="Q158" s="784"/>
      <c r="R158" s="791"/>
      <c r="S158" s="784"/>
      <c r="T158" s="791"/>
      <c r="U158" s="784"/>
      <c r="V158" s="791"/>
      <c r="W158" s="784"/>
      <c r="X158" s="791"/>
      <c r="Y158" s="784"/>
      <c r="Z158" s="791"/>
      <c r="AA158" s="784"/>
      <c r="AB158" s="814"/>
      <c r="AC158" s="784"/>
      <c r="AD158" s="814"/>
      <c r="AE158" s="784"/>
      <c r="AF158" s="791"/>
      <c r="AG158" s="784"/>
      <c r="AH158" s="791"/>
      <c r="AI158" s="784"/>
      <c r="AJ158" s="791"/>
      <c r="AK158" s="784"/>
      <c r="AL158" s="791"/>
      <c r="AM158" s="784"/>
      <c r="AN158" s="791"/>
      <c r="AO158" s="832"/>
      <c r="AP158" s="890"/>
      <c r="AQ158" s="785"/>
      <c r="AR158" s="792"/>
      <c r="AS158" s="814"/>
      <c r="AT158" s="1043"/>
      <c r="AU158" s="873"/>
      <c r="CA158" s="812" t="str">
        <f t="shared" si="10"/>
        <v/>
      </c>
      <c r="CG158" s="812">
        <f t="shared" si="11"/>
        <v>0</v>
      </c>
    </row>
    <row r="159" spans="1:102" x14ac:dyDescent="0.2">
      <c r="A159" s="1048" t="s">
        <v>171</v>
      </c>
      <c r="B159" s="951">
        <f t="shared" si="7"/>
        <v>0</v>
      </c>
      <c r="C159" s="940">
        <f t="shared" si="8"/>
        <v>0</v>
      </c>
      <c r="D159" s="834">
        <f t="shared" si="9"/>
        <v>0</v>
      </c>
      <c r="E159" s="784"/>
      <c r="F159" s="814"/>
      <c r="G159" s="784"/>
      <c r="H159" s="814"/>
      <c r="I159" s="784"/>
      <c r="J159" s="814"/>
      <c r="K159" s="784"/>
      <c r="L159" s="791"/>
      <c r="M159" s="784"/>
      <c r="N159" s="791"/>
      <c r="O159" s="784"/>
      <c r="P159" s="791"/>
      <c r="Q159" s="784"/>
      <c r="R159" s="791"/>
      <c r="S159" s="784"/>
      <c r="T159" s="791"/>
      <c r="U159" s="784"/>
      <c r="V159" s="791"/>
      <c r="W159" s="784"/>
      <c r="X159" s="791"/>
      <c r="Y159" s="784"/>
      <c r="Z159" s="791"/>
      <c r="AA159" s="784"/>
      <c r="AB159" s="814"/>
      <c r="AC159" s="784"/>
      <c r="AD159" s="814"/>
      <c r="AE159" s="784"/>
      <c r="AF159" s="791"/>
      <c r="AG159" s="784"/>
      <c r="AH159" s="791"/>
      <c r="AI159" s="784"/>
      <c r="AJ159" s="791"/>
      <c r="AK159" s="784"/>
      <c r="AL159" s="791"/>
      <c r="AM159" s="784"/>
      <c r="AN159" s="791"/>
      <c r="AO159" s="832"/>
      <c r="AP159" s="890"/>
      <c r="AQ159" s="785"/>
      <c r="AR159" s="792"/>
      <c r="AS159" s="814"/>
      <c r="AT159" s="1043"/>
      <c r="AU159" s="873"/>
      <c r="CA159" s="812" t="str">
        <f t="shared" si="10"/>
        <v/>
      </c>
      <c r="CG159" s="812">
        <f t="shared" si="11"/>
        <v>0</v>
      </c>
    </row>
    <row r="160" spans="1:102" x14ac:dyDescent="0.2">
      <c r="A160" s="1048" t="s">
        <v>172</v>
      </c>
      <c r="B160" s="951">
        <f t="shared" si="7"/>
        <v>56</v>
      </c>
      <c r="C160" s="940">
        <f t="shared" si="8"/>
        <v>28</v>
      </c>
      <c r="D160" s="834">
        <f t="shared" si="9"/>
        <v>28</v>
      </c>
      <c r="E160" s="784"/>
      <c r="F160" s="814"/>
      <c r="G160" s="784"/>
      <c r="H160" s="814"/>
      <c r="I160" s="784"/>
      <c r="J160" s="814"/>
      <c r="K160" s="784"/>
      <c r="L160" s="791"/>
      <c r="M160" s="784"/>
      <c r="N160" s="791">
        <v>1</v>
      </c>
      <c r="O160" s="784">
        <v>1</v>
      </c>
      <c r="P160" s="791">
        <v>1</v>
      </c>
      <c r="Q160" s="784"/>
      <c r="R160" s="791"/>
      <c r="S160" s="784">
        <v>1</v>
      </c>
      <c r="T160" s="791"/>
      <c r="U160" s="784"/>
      <c r="V160" s="791"/>
      <c r="W160" s="784"/>
      <c r="X160" s="791">
        <v>1</v>
      </c>
      <c r="Y160" s="784">
        <v>2</v>
      </c>
      <c r="Z160" s="791">
        <v>2</v>
      </c>
      <c r="AA160" s="784">
        <v>1</v>
      </c>
      <c r="AB160" s="814">
        <v>2</v>
      </c>
      <c r="AC160" s="784">
        <v>3</v>
      </c>
      <c r="AD160" s="814">
        <v>5</v>
      </c>
      <c r="AE160" s="784">
        <v>2</v>
      </c>
      <c r="AF160" s="791">
        <v>4</v>
      </c>
      <c r="AG160" s="784">
        <v>3</v>
      </c>
      <c r="AH160" s="791">
        <v>5</v>
      </c>
      <c r="AI160" s="784">
        <v>5</v>
      </c>
      <c r="AJ160" s="791">
        <v>4</v>
      </c>
      <c r="AK160" s="784">
        <v>6</v>
      </c>
      <c r="AL160" s="791"/>
      <c r="AM160" s="784">
        <v>2</v>
      </c>
      <c r="AN160" s="791">
        <v>2</v>
      </c>
      <c r="AO160" s="832">
        <v>2</v>
      </c>
      <c r="AP160" s="890">
        <v>1</v>
      </c>
      <c r="AQ160" s="785">
        <v>52</v>
      </c>
      <c r="AR160" s="792"/>
      <c r="AS160" s="814">
        <v>4</v>
      </c>
      <c r="AT160" s="1043"/>
      <c r="AU160" s="873"/>
      <c r="CA160" s="812" t="str">
        <f t="shared" si="10"/>
        <v/>
      </c>
      <c r="CG160" s="812">
        <f t="shared" si="11"/>
        <v>0</v>
      </c>
    </row>
    <row r="161" spans="1:85" x14ac:dyDescent="0.2">
      <c r="A161" s="1048" t="s">
        <v>173</v>
      </c>
      <c r="B161" s="951">
        <f t="shared" si="7"/>
        <v>1</v>
      </c>
      <c r="C161" s="940">
        <f t="shared" si="8"/>
        <v>1</v>
      </c>
      <c r="D161" s="834">
        <f t="shared" si="9"/>
        <v>0</v>
      </c>
      <c r="E161" s="784"/>
      <c r="F161" s="814"/>
      <c r="G161" s="784"/>
      <c r="H161" s="814"/>
      <c r="I161" s="784"/>
      <c r="J161" s="814"/>
      <c r="K161" s="784"/>
      <c r="L161" s="791"/>
      <c r="M161" s="784"/>
      <c r="N161" s="791"/>
      <c r="O161" s="784"/>
      <c r="P161" s="791"/>
      <c r="Q161" s="784"/>
      <c r="R161" s="791"/>
      <c r="S161" s="784"/>
      <c r="T161" s="791"/>
      <c r="U161" s="784"/>
      <c r="V161" s="791"/>
      <c r="W161" s="784"/>
      <c r="X161" s="791"/>
      <c r="Y161" s="784"/>
      <c r="Z161" s="791"/>
      <c r="AA161" s="784"/>
      <c r="AB161" s="814"/>
      <c r="AC161" s="784"/>
      <c r="AD161" s="814"/>
      <c r="AE161" s="784"/>
      <c r="AF161" s="791"/>
      <c r="AG161" s="784"/>
      <c r="AH161" s="791"/>
      <c r="AI161" s="784"/>
      <c r="AJ161" s="791"/>
      <c r="AK161" s="784"/>
      <c r="AL161" s="791"/>
      <c r="AM161" s="784"/>
      <c r="AN161" s="791"/>
      <c r="AO161" s="832">
        <v>1</v>
      </c>
      <c r="AP161" s="890"/>
      <c r="AQ161" s="785"/>
      <c r="AR161" s="792"/>
      <c r="AS161" s="814">
        <v>1</v>
      </c>
      <c r="AT161" s="1043"/>
      <c r="AU161" s="873"/>
      <c r="CA161" s="812" t="str">
        <f t="shared" si="10"/>
        <v/>
      </c>
      <c r="CG161" s="812">
        <f t="shared" si="11"/>
        <v>0</v>
      </c>
    </row>
    <row r="162" spans="1:85" x14ac:dyDescent="0.2">
      <c r="A162" s="1048" t="s">
        <v>174</v>
      </c>
      <c r="B162" s="951">
        <f t="shared" si="7"/>
        <v>0</v>
      </c>
      <c r="C162" s="940">
        <f t="shared" si="8"/>
        <v>0</v>
      </c>
      <c r="D162" s="834">
        <f t="shared" si="9"/>
        <v>0</v>
      </c>
      <c r="E162" s="784"/>
      <c r="F162" s="814"/>
      <c r="G162" s="784"/>
      <c r="H162" s="814"/>
      <c r="I162" s="784"/>
      <c r="J162" s="814"/>
      <c r="K162" s="784"/>
      <c r="L162" s="791"/>
      <c r="M162" s="784"/>
      <c r="N162" s="791"/>
      <c r="O162" s="784"/>
      <c r="P162" s="791"/>
      <c r="Q162" s="784"/>
      <c r="R162" s="791"/>
      <c r="S162" s="784"/>
      <c r="T162" s="791"/>
      <c r="U162" s="784"/>
      <c r="V162" s="791"/>
      <c r="W162" s="784"/>
      <c r="X162" s="791"/>
      <c r="Y162" s="784"/>
      <c r="Z162" s="791"/>
      <c r="AA162" s="784"/>
      <c r="AB162" s="814"/>
      <c r="AC162" s="784"/>
      <c r="AD162" s="814"/>
      <c r="AE162" s="784"/>
      <c r="AF162" s="791"/>
      <c r="AG162" s="784"/>
      <c r="AH162" s="791"/>
      <c r="AI162" s="784"/>
      <c r="AJ162" s="791"/>
      <c r="AK162" s="784"/>
      <c r="AL162" s="791"/>
      <c r="AM162" s="784"/>
      <c r="AN162" s="791"/>
      <c r="AO162" s="832"/>
      <c r="AP162" s="890"/>
      <c r="AQ162" s="785"/>
      <c r="AR162" s="792"/>
      <c r="AS162" s="814"/>
      <c r="AT162" s="1043"/>
      <c r="AU162" s="873"/>
      <c r="CA162" s="812" t="str">
        <f t="shared" si="10"/>
        <v/>
      </c>
      <c r="CG162" s="812">
        <f t="shared" si="11"/>
        <v>0</v>
      </c>
    </row>
    <row r="163" spans="1:85" x14ac:dyDescent="0.2">
      <c r="A163" s="1048" t="s">
        <v>175</v>
      </c>
      <c r="B163" s="951">
        <f t="shared" si="7"/>
        <v>0</v>
      </c>
      <c r="C163" s="940">
        <f t="shared" si="8"/>
        <v>0</v>
      </c>
      <c r="D163" s="834">
        <f t="shared" si="9"/>
        <v>0</v>
      </c>
      <c r="E163" s="784"/>
      <c r="F163" s="814"/>
      <c r="G163" s="784"/>
      <c r="H163" s="814"/>
      <c r="I163" s="784"/>
      <c r="J163" s="814"/>
      <c r="K163" s="784"/>
      <c r="L163" s="791"/>
      <c r="M163" s="784"/>
      <c r="N163" s="791"/>
      <c r="O163" s="784"/>
      <c r="P163" s="791"/>
      <c r="Q163" s="784"/>
      <c r="R163" s="791"/>
      <c r="S163" s="784"/>
      <c r="T163" s="791"/>
      <c r="U163" s="784"/>
      <c r="V163" s="791"/>
      <c r="W163" s="784"/>
      <c r="X163" s="791"/>
      <c r="Y163" s="784"/>
      <c r="Z163" s="791"/>
      <c r="AA163" s="784"/>
      <c r="AB163" s="814"/>
      <c r="AC163" s="784"/>
      <c r="AD163" s="814"/>
      <c r="AE163" s="784"/>
      <c r="AF163" s="791"/>
      <c r="AG163" s="784"/>
      <c r="AH163" s="791"/>
      <c r="AI163" s="784"/>
      <c r="AJ163" s="791"/>
      <c r="AK163" s="784"/>
      <c r="AL163" s="791"/>
      <c r="AM163" s="784"/>
      <c r="AN163" s="791"/>
      <c r="AO163" s="832"/>
      <c r="AP163" s="890"/>
      <c r="AQ163" s="785"/>
      <c r="AR163" s="792"/>
      <c r="AS163" s="814"/>
      <c r="AT163" s="1043"/>
      <c r="AU163" s="873"/>
      <c r="CA163" s="812" t="str">
        <f t="shared" si="10"/>
        <v/>
      </c>
      <c r="CG163" s="812">
        <f t="shared" si="11"/>
        <v>0</v>
      </c>
    </row>
    <row r="164" spans="1:85" x14ac:dyDescent="0.2">
      <c r="A164" s="1048" t="s">
        <v>176</v>
      </c>
      <c r="B164" s="951">
        <f t="shared" si="7"/>
        <v>53</v>
      </c>
      <c r="C164" s="940">
        <f t="shared" si="8"/>
        <v>31</v>
      </c>
      <c r="D164" s="834">
        <f t="shared" si="9"/>
        <v>22</v>
      </c>
      <c r="E164" s="784">
        <v>1</v>
      </c>
      <c r="F164" s="814">
        <v>1</v>
      </c>
      <c r="G164" s="784">
        <v>2</v>
      </c>
      <c r="H164" s="814"/>
      <c r="I164" s="784">
        <v>2</v>
      </c>
      <c r="J164" s="814"/>
      <c r="K164" s="784"/>
      <c r="L164" s="791"/>
      <c r="M164" s="784">
        <v>4</v>
      </c>
      <c r="N164" s="791"/>
      <c r="O164" s="784"/>
      <c r="P164" s="791">
        <v>1</v>
      </c>
      <c r="Q164" s="784"/>
      <c r="R164" s="791"/>
      <c r="S164" s="784"/>
      <c r="T164" s="791"/>
      <c r="U164" s="784">
        <v>1</v>
      </c>
      <c r="V164" s="791">
        <v>1</v>
      </c>
      <c r="W164" s="784"/>
      <c r="X164" s="791"/>
      <c r="Y164" s="784">
        <v>1</v>
      </c>
      <c r="Z164" s="791"/>
      <c r="AA164" s="784"/>
      <c r="AB164" s="814"/>
      <c r="AC164" s="784">
        <v>3</v>
      </c>
      <c r="AD164" s="814">
        <v>1</v>
      </c>
      <c r="AE164" s="784"/>
      <c r="AF164" s="791"/>
      <c r="AG164" s="784">
        <v>2</v>
      </c>
      <c r="AH164" s="791">
        <v>2</v>
      </c>
      <c r="AI164" s="784">
        <v>2</v>
      </c>
      <c r="AJ164" s="791">
        <v>3</v>
      </c>
      <c r="AK164" s="784">
        <v>5</v>
      </c>
      <c r="AL164" s="791"/>
      <c r="AM164" s="784">
        <v>2</v>
      </c>
      <c r="AN164" s="791">
        <v>3</v>
      </c>
      <c r="AO164" s="832">
        <v>6</v>
      </c>
      <c r="AP164" s="890">
        <v>10</v>
      </c>
      <c r="AQ164" s="785">
        <v>17</v>
      </c>
      <c r="AR164" s="792">
        <v>6</v>
      </c>
      <c r="AS164" s="814">
        <v>30</v>
      </c>
      <c r="AT164" s="1043"/>
      <c r="AU164" s="873"/>
      <c r="CA164" s="812" t="str">
        <f t="shared" si="10"/>
        <v/>
      </c>
      <c r="CG164" s="812">
        <f t="shared" si="11"/>
        <v>0</v>
      </c>
    </row>
    <row r="165" spans="1:85" x14ac:dyDescent="0.2">
      <c r="A165" s="1048" t="s">
        <v>177</v>
      </c>
      <c r="B165" s="951">
        <f t="shared" si="7"/>
        <v>0</v>
      </c>
      <c r="C165" s="940">
        <f t="shared" si="8"/>
        <v>0</v>
      </c>
      <c r="D165" s="834">
        <f t="shared" si="9"/>
        <v>0</v>
      </c>
      <c r="E165" s="784"/>
      <c r="F165" s="814"/>
      <c r="G165" s="784"/>
      <c r="H165" s="814"/>
      <c r="I165" s="784"/>
      <c r="J165" s="814"/>
      <c r="K165" s="784"/>
      <c r="L165" s="791"/>
      <c r="M165" s="784"/>
      <c r="N165" s="791"/>
      <c r="O165" s="784"/>
      <c r="P165" s="791"/>
      <c r="Q165" s="784"/>
      <c r="R165" s="791"/>
      <c r="S165" s="784"/>
      <c r="T165" s="791"/>
      <c r="U165" s="784"/>
      <c r="V165" s="791"/>
      <c r="W165" s="784"/>
      <c r="X165" s="791"/>
      <c r="Y165" s="784"/>
      <c r="Z165" s="791"/>
      <c r="AA165" s="784"/>
      <c r="AB165" s="814"/>
      <c r="AC165" s="784"/>
      <c r="AD165" s="814"/>
      <c r="AE165" s="784"/>
      <c r="AF165" s="791"/>
      <c r="AG165" s="784"/>
      <c r="AH165" s="791"/>
      <c r="AI165" s="784"/>
      <c r="AJ165" s="791"/>
      <c r="AK165" s="784"/>
      <c r="AL165" s="791"/>
      <c r="AM165" s="784"/>
      <c r="AN165" s="791"/>
      <c r="AO165" s="832"/>
      <c r="AP165" s="890"/>
      <c r="AQ165" s="785"/>
      <c r="AR165" s="792"/>
      <c r="AS165" s="814"/>
      <c r="AT165" s="1043"/>
      <c r="AU165" s="873"/>
      <c r="CA165" s="812" t="str">
        <f t="shared" si="10"/>
        <v/>
      </c>
      <c r="CG165" s="812">
        <f t="shared" si="11"/>
        <v>0</v>
      </c>
    </row>
    <row r="166" spans="1:85" x14ac:dyDescent="0.2">
      <c r="A166" s="1048" t="s">
        <v>178</v>
      </c>
      <c r="B166" s="951">
        <f t="shared" si="7"/>
        <v>0</v>
      </c>
      <c r="C166" s="940">
        <f t="shared" si="8"/>
        <v>0</v>
      </c>
      <c r="D166" s="834">
        <f t="shared" si="9"/>
        <v>0</v>
      </c>
      <c r="E166" s="784"/>
      <c r="F166" s="814"/>
      <c r="G166" s="784"/>
      <c r="H166" s="814"/>
      <c r="I166" s="784"/>
      <c r="J166" s="814"/>
      <c r="K166" s="784"/>
      <c r="L166" s="791"/>
      <c r="M166" s="784"/>
      <c r="N166" s="791"/>
      <c r="O166" s="784"/>
      <c r="P166" s="791"/>
      <c r="Q166" s="784"/>
      <c r="R166" s="791"/>
      <c r="S166" s="784"/>
      <c r="T166" s="791"/>
      <c r="U166" s="784"/>
      <c r="V166" s="791"/>
      <c r="W166" s="784"/>
      <c r="X166" s="791"/>
      <c r="Y166" s="784"/>
      <c r="Z166" s="791"/>
      <c r="AA166" s="784"/>
      <c r="AB166" s="814"/>
      <c r="AC166" s="784"/>
      <c r="AD166" s="814"/>
      <c r="AE166" s="784"/>
      <c r="AF166" s="791"/>
      <c r="AG166" s="784"/>
      <c r="AH166" s="791"/>
      <c r="AI166" s="784"/>
      <c r="AJ166" s="791"/>
      <c r="AK166" s="784"/>
      <c r="AL166" s="791"/>
      <c r="AM166" s="784"/>
      <c r="AN166" s="791"/>
      <c r="AO166" s="832"/>
      <c r="AP166" s="890"/>
      <c r="AQ166" s="785"/>
      <c r="AR166" s="792"/>
      <c r="AS166" s="814"/>
      <c r="AT166" s="817"/>
      <c r="CA166" s="812" t="str">
        <f t="shared" si="10"/>
        <v/>
      </c>
      <c r="CG166" s="812">
        <f t="shared" si="11"/>
        <v>0</v>
      </c>
    </row>
    <row r="167" spans="1:85" x14ac:dyDescent="0.2">
      <c r="A167" s="1048" t="s">
        <v>179</v>
      </c>
      <c r="B167" s="951">
        <f t="shared" si="7"/>
        <v>0</v>
      </c>
      <c r="C167" s="940">
        <f t="shared" si="8"/>
        <v>0</v>
      </c>
      <c r="D167" s="834">
        <f t="shared" si="9"/>
        <v>0</v>
      </c>
      <c r="E167" s="784"/>
      <c r="F167" s="814"/>
      <c r="G167" s="784"/>
      <c r="H167" s="814"/>
      <c r="I167" s="784"/>
      <c r="J167" s="814"/>
      <c r="K167" s="784"/>
      <c r="L167" s="791"/>
      <c r="M167" s="784"/>
      <c r="N167" s="791"/>
      <c r="O167" s="784"/>
      <c r="P167" s="791"/>
      <c r="Q167" s="784"/>
      <c r="R167" s="791"/>
      <c r="S167" s="784"/>
      <c r="T167" s="791"/>
      <c r="U167" s="784"/>
      <c r="V167" s="791"/>
      <c r="W167" s="784"/>
      <c r="X167" s="791"/>
      <c r="Y167" s="784"/>
      <c r="Z167" s="791"/>
      <c r="AA167" s="784"/>
      <c r="AB167" s="814"/>
      <c r="AC167" s="784"/>
      <c r="AD167" s="814"/>
      <c r="AE167" s="784"/>
      <c r="AF167" s="791"/>
      <c r="AG167" s="784"/>
      <c r="AH167" s="791"/>
      <c r="AI167" s="784"/>
      <c r="AJ167" s="791"/>
      <c r="AK167" s="784"/>
      <c r="AL167" s="791"/>
      <c r="AM167" s="784"/>
      <c r="AN167" s="791"/>
      <c r="AO167" s="832"/>
      <c r="AP167" s="890"/>
      <c r="AQ167" s="785"/>
      <c r="AR167" s="792"/>
      <c r="AS167" s="814"/>
      <c r="AT167" s="817"/>
      <c r="CA167" s="812" t="str">
        <f t="shared" si="10"/>
        <v/>
      </c>
      <c r="CG167" s="812">
        <f t="shared" si="11"/>
        <v>0</v>
      </c>
    </row>
    <row r="168" spans="1:85" x14ac:dyDescent="0.2">
      <c r="A168" s="1049" t="s">
        <v>13</v>
      </c>
      <c r="B168" s="1050">
        <f t="shared" si="7"/>
        <v>47</v>
      </c>
      <c r="C168" s="1051">
        <f t="shared" si="8"/>
        <v>23</v>
      </c>
      <c r="D168" s="838">
        <f t="shared" si="9"/>
        <v>24</v>
      </c>
      <c r="E168" s="802">
        <v>1</v>
      </c>
      <c r="F168" s="845"/>
      <c r="G168" s="802"/>
      <c r="H168" s="803"/>
      <c r="I168" s="802"/>
      <c r="J168" s="803"/>
      <c r="K168" s="802">
        <v>1</v>
      </c>
      <c r="L168" s="803"/>
      <c r="M168" s="802">
        <v>1</v>
      </c>
      <c r="N168" s="803"/>
      <c r="O168" s="802"/>
      <c r="P168" s="803"/>
      <c r="Q168" s="802"/>
      <c r="R168" s="803"/>
      <c r="S168" s="802">
        <v>2</v>
      </c>
      <c r="T168" s="803"/>
      <c r="U168" s="802">
        <v>1</v>
      </c>
      <c r="V168" s="803">
        <v>2</v>
      </c>
      <c r="W168" s="802"/>
      <c r="X168" s="803">
        <v>1</v>
      </c>
      <c r="Y168" s="802"/>
      <c r="Z168" s="803">
        <v>4</v>
      </c>
      <c r="AA168" s="802"/>
      <c r="AB168" s="803"/>
      <c r="AC168" s="802"/>
      <c r="AD168" s="803">
        <v>1</v>
      </c>
      <c r="AE168" s="802">
        <v>1</v>
      </c>
      <c r="AF168" s="803">
        <v>4</v>
      </c>
      <c r="AG168" s="802">
        <v>2</v>
      </c>
      <c r="AH168" s="803">
        <v>2</v>
      </c>
      <c r="AI168" s="802">
        <v>5</v>
      </c>
      <c r="AJ168" s="803">
        <v>1</v>
      </c>
      <c r="AK168" s="802">
        <v>1</v>
      </c>
      <c r="AL168" s="803">
        <v>1</v>
      </c>
      <c r="AM168" s="802">
        <v>4</v>
      </c>
      <c r="AN168" s="803">
        <v>5</v>
      </c>
      <c r="AO168" s="839">
        <v>4</v>
      </c>
      <c r="AP168" s="969">
        <v>3</v>
      </c>
      <c r="AQ168" s="786">
        <v>8</v>
      </c>
      <c r="AR168" s="771">
        <v>1</v>
      </c>
      <c r="AS168" s="845">
        <v>38</v>
      </c>
      <c r="AT168" s="817"/>
      <c r="CA168" s="812" t="str">
        <f t="shared" si="10"/>
        <v/>
      </c>
      <c r="CG168" s="812">
        <f t="shared" si="11"/>
        <v>0</v>
      </c>
    </row>
    <row r="169" spans="1:85" x14ac:dyDescent="0.2">
      <c r="A169" s="881" t="s">
        <v>98</v>
      </c>
      <c r="B169" s="988">
        <f t="shared" ref="B169:AS169" si="12">SUM(B170:B174)</f>
        <v>96</v>
      </c>
      <c r="C169" s="945">
        <f t="shared" si="12"/>
        <v>50</v>
      </c>
      <c r="D169" s="822">
        <f t="shared" si="12"/>
        <v>46</v>
      </c>
      <c r="E169" s="1052">
        <f t="shared" si="12"/>
        <v>4</v>
      </c>
      <c r="F169" s="1053">
        <f t="shared" si="12"/>
        <v>1</v>
      </c>
      <c r="G169" s="1053">
        <f t="shared" si="12"/>
        <v>0</v>
      </c>
      <c r="H169" s="816">
        <f t="shared" si="12"/>
        <v>0</v>
      </c>
      <c r="I169" s="805">
        <f t="shared" si="12"/>
        <v>4</v>
      </c>
      <c r="J169" s="816">
        <f t="shared" si="12"/>
        <v>0</v>
      </c>
      <c r="K169" s="805">
        <f t="shared" si="12"/>
        <v>0</v>
      </c>
      <c r="L169" s="816">
        <f t="shared" si="12"/>
        <v>0</v>
      </c>
      <c r="M169" s="805">
        <f t="shared" si="12"/>
        <v>0</v>
      </c>
      <c r="N169" s="816">
        <f t="shared" si="12"/>
        <v>0</v>
      </c>
      <c r="O169" s="805">
        <f t="shared" si="12"/>
        <v>1</v>
      </c>
      <c r="P169" s="816">
        <f t="shared" si="12"/>
        <v>0</v>
      </c>
      <c r="Q169" s="805">
        <f t="shared" si="12"/>
        <v>0</v>
      </c>
      <c r="R169" s="816">
        <f t="shared" si="12"/>
        <v>0</v>
      </c>
      <c r="S169" s="805">
        <f t="shared" si="12"/>
        <v>1</v>
      </c>
      <c r="T169" s="816">
        <f t="shared" si="12"/>
        <v>0</v>
      </c>
      <c r="U169" s="805">
        <f t="shared" si="12"/>
        <v>1</v>
      </c>
      <c r="V169" s="816">
        <f t="shared" si="12"/>
        <v>2</v>
      </c>
      <c r="W169" s="805">
        <f t="shared" si="12"/>
        <v>2</v>
      </c>
      <c r="X169" s="816">
        <f t="shared" si="12"/>
        <v>2</v>
      </c>
      <c r="Y169" s="805">
        <f t="shared" si="12"/>
        <v>2</v>
      </c>
      <c r="Z169" s="816">
        <f t="shared" si="12"/>
        <v>2</v>
      </c>
      <c r="AA169" s="805">
        <f t="shared" si="12"/>
        <v>1</v>
      </c>
      <c r="AB169" s="816">
        <f t="shared" si="12"/>
        <v>2</v>
      </c>
      <c r="AC169" s="805">
        <f t="shared" si="12"/>
        <v>6</v>
      </c>
      <c r="AD169" s="816">
        <f t="shared" si="12"/>
        <v>5</v>
      </c>
      <c r="AE169" s="805">
        <f t="shared" si="12"/>
        <v>0</v>
      </c>
      <c r="AF169" s="816">
        <f t="shared" si="12"/>
        <v>8</v>
      </c>
      <c r="AG169" s="805">
        <f t="shared" si="12"/>
        <v>4</v>
      </c>
      <c r="AH169" s="816">
        <f t="shared" si="12"/>
        <v>5</v>
      </c>
      <c r="AI169" s="805">
        <f t="shared" si="12"/>
        <v>7</v>
      </c>
      <c r="AJ169" s="816">
        <f t="shared" si="12"/>
        <v>6</v>
      </c>
      <c r="AK169" s="805">
        <f t="shared" si="12"/>
        <v>3</v>
      </c>
      <c r="AL169" s="816">
        <f t="shared" si="12"/>
        <v>4</v>
      </c>
      <c r="AM169" s="805">
        <f t="shared" si="12"/>
        <v>5</v>
      </c>
      <c r="AN169" s="816">
        <f t="shared" si="12"/>
        <v>5</v>
      </c>
      <c r="AO169" s="804">
        <f t="shared" si="12"/>
        <v>9</v>
      </c>
      <c r="AP169" s="942">
        <f t="shared" si="12"/>
        <v>4</v>
      </c>
      <c r="AQ169" s="808">
        <f t="shared" si="12"/>
        <v>39</v>
      </c>
      <c r="AR169" s="807">
        <f t="shared" si="12"/>
        <v>2</v>
      </c>
      <c r="AS169" s="806">
        <f t="shared" si="12"/>
        <v>55</v>
      </c>
      <c r="AT169" s="817"/>
    </row>
    <row r="170" spans="1:85" x14ac:dyDescent="0.2">
      <c r="A170" s="843" t="s">
        <v>38</v>
      </c>
      <c r="B170" s="1054">
        <f>SUM(C170+D170)</f>
        <v>85</v>
      </c>
      <c r="C170" s="1054">
        <f t="shared" ref="C170:D174" si="13">SUM(E170+G170+I170+K170+M170+O170+Q170+S170+U170+W170+Y170+AA170+AC170+AE170+AG170+AI170+AK170+AM170+AO170)</f>
        <v>43</v>
      </c>
      <c r="D170" s="1055">
        <f t="shared" si="13"/>
        <v>42</v>
      </c>
      <c r="E170" s="866">
        <v>4</v>
      </c>
      <c r="F170" s="797">
        <v>1</v>
      </c>
      <c r="G170" s="866"/>
      <c r="H170" s="867"/>
      <c r="I170" s="866">
        <v>4</v>
      </c>
      <c r="J170" s="867"/>
      <c r="K170" s="866"/>
      <c r="L170" s="867"/>
      <c r="M170" s="866"/>
      <c r="N170" s="867"/>
      <c r="O170" s="866">
        <v>1</v>
      </c>
      <c r="P170" s="867"/>
      <c r="Q170" s="866"/>
      <c r="R170" s="867"/>
      <c r="S170" s="866">
        <v>1</v>
      </c>
      <c r="T170" s="867"/>
      <c r="U170" s="866">
        <v>1</v>
      </c>
      <c r="V170" s="867">
        <v>1</v>
      </c>
      <c r="W170" s="866">
        <v>2</v>
      </c>
      <c r="X170" s="867">
        <v>2</v>
      </c>
      <c r="Y170" s="866">
        <v>2</v>
      </c>
      <c r="Z170" s="867">
        <v>2</v>
      </c>
      <c r="AA170" s="866">
        <v>1</v>
      </c>
      <c r="AB170" s="867">
        <v>2</v>
      </c>
      <c r="AC170" s="866">
        <v>4</v>
      </c>
      <c r="AD170" s="867">
        <v>5</v>
      </c>
      <c r="AE170" s="866"/>
      <c r="AF170" s="867">
        <v>8</v>
      </c>
      <c r="AG170" s="866">
        <v>3</v>
      </c>
      <c r="AH170" s="867">
        <v>4</v>
      </c>
      <c r="AI170" s="866">
        <v>6</v>
      </c>
      <c r="AJ170" s="867">
        <v>6</v>
      </c>
      <c r="AK170" s="866">
        <v>3</v>
      </c>
      <c r="AL170" s="867">
        <v>3</v>
      </c>
      <c r="AM170" s="866">
        <v>5</v>
      </c>
      <c r="AN170" s="867">
        <v>4</v>
      </c>
      <c r="AO170" s="899">
        <v>6</v>
      </c>
      <c r="AP170" s="944">
        <v>4</v>
      </c>
      <c r="AQ170" s="923">
        <v>35</v>
      </c>
      <c r="AR170" s="867">
        <v>2</v>
      </c>
      <c r="AS170" s="867">
        <v>48</v>
      </c>
      <c r="AT170" s="817"/>
    </row>
    <row r="171" spans="1:85" x14ac:dyDescent="0.2">
      <c r="A171" s="878" t="s">
        <v>39</v>
      </c>
      <c r="B171" s="940">
        <f>SUM(C171+D171)</f>
        <v>0</v>
      </c>
      <c r="C171" s="940">
        <f t="shared" si="13"/>
        <v>0</v>
      </c>
      <c r="D171" s="834">
        <f t="shared" si="13"/>
        <v>0</v>
      </c>
      <c r="E171" s="802"/>
      <c r="F171" s="791"/>
      <c r="G171" s="784"/>
      <c r="H171" s="852"/>
      <c r="I171" s="784"/>
      <c r="J171" s="791"/>
      <c r="K171" s="784"/>
      <c r="L171" s="791"/>
      <c r="M171" s="784"/>
      <c r="N171" s="791"/>
      <c r="O171" s="784"/>
      <c r="P171" s="791"/>
      <c r="Q171" s="784"/>
      <c r="R171" s="791"/>
      <c r="S171" s="784"/>
      <c r="T171" s="791"/>
      <c r="U171" s="784"/>
      <c r="V171" s="791"/>
      <c r="W171" s="784"/>
      <c r="X171" s="791"/>
      <c r="Y171" s="784"/>
      <c r="Z171" s="791"/>
      <c r="AA171" s="784"/>
      <c r="AB171" s="791"/>
      <c r="AC171" s="784"/>
      <c r="AD171" s="791"/>
      <c r="AE171" s="784"/>
      <c r="AF171" s="791"/>
      <c r="AG171" s="784"/>
      <c r="AH171" s="791"/>
      <c r="AI171" s="784"/>
      <c r="AJ171" s="791"/>
      <c r="AK171" s="784"/>
      <c r="AL171" s="791"/>
      <c r="AM171" s="784"/>
      <c r="AN171" s="791"/>
      <c r="AO171" s="832"/>
      <c r="AP171" s="890"/>
      <c r="AQ171" s="814"/>
      <c r="AR171" s="791"/>
      <c r="AS171" s="852"/>
      <c r="AT171" s="1056"/>
    </row>
    <row r="172" spans="1:85" x14ac:dyDescent="0.2">
      <c r="A172" s="952" t="s">
        <v>40</v>
      </c>
      <c r="B172" s="940">
        <f>SUM(C172+D172)</f>
        <v>11</v>
      </c>
      <c r="C172" s="940">
        <f t="shared" si="13"/>
        <v>7</v>
      </c>
      <c r="D172" s="834">
        <f t="shared" si="13"/>
        <v>4</v>
      </c>
      <c r="E172" s="784"/>
      <c r="F172" s="803"/>
      <c r="G172" s="802"/>
      <c r="H172" s="803"/>
      <c r="I172" s="866"/>
      <c r="J172" s="867"/>
      <c r="K172" s="866"/>
      <c r="L172" s="867"/>
      <c r="M172" s="866"/>
      <c r="N172" s="867"/>
      <c r="O172" s="866"/>
      <c r="P172" s="867"/>
      <c r="Q172" s="866"/>
      <c r="R172" s="867"/>
      <c r="S172" s="866"/>
      <c r="T172" s="867"/>
      <c r="U172" s="866"/>
      <c r="V172" s="867">
        <v>1</v>
      </c>
      <c r="W172" s="866"/>
      <c r="X172" s="867"/>
      <c r="Y172" s="866"/>
      <c r="Z172" s="867"/>
      <c r="AA172" s="866"/>
      <c r="AB172" s="867"/>
      <c r="AC172" s="866">
        <v>2</v>
      </c>
      <c r="AD172" s="867"/>
      <c r="AE172" s="866"/>
      <c r="AF172" s="867"/>
      <c r="AG172" s="866">
        <v>1</v>
      </c>
      <c r="AH172" s="867">
        <v>1</v>
      </c>
      <c r="AI172" s="866">
        <v>1</v>
      </c>
      <c r="AJ172" s="867"/>
      <c r="AK172" s="866"/>
      <c r="AL172" s="867">
        <v>1</v>
      </c>
      <c r="AM172" s="866"/>
      <c r="AN172" s="867">
        <v>1</v>
      </c>
      <c r="AO172" s="899">
        <v>3</v>
      </c>
      <c r="AP172" s="944"/>
      <c r="AQ172" s="923">
        <v>4</v>
      </c>
      <c r="AR172" s="867"/>
      <c r="AS172" s="867">
        <v>7</v>
      </c>
      <c r="AT172" s="817"/>
    </row>
    <row r="173" spans="1:85" x14ac:dyDescent="0.2">
      <c r="A173" s="1057" t="s">
        <v>86</v>
      </c>
      <c r="B173" s="940">
        <f>SUM(C173+D173)</f>
        <v>0</v>
      </c>
      <c r="C173" s="940">
        <f t="shared" si="13"/>
        <v>0</v>
      </c>
      <c r="D173" s="905">
        <f t="shared" si="13"/>
        <v>0</v>
      </c>
      <c r="E173" s="866"/>
      <c r="F173" s="791"/>
      <c r="G173" s="784"/>
      <c r="H173" s="791"/>
      <c r="I173" s="784"/>
      <c r="J173" s="791"/>
      <c r="K173" s="784"/>
      <c r="L173" s="791"/>
      <c r="M173" s="784"/>
      <c r="N173" s="791"/>
      <c r="O173" s="784"/>
      <c r="P173" s="791"/>
      <c r="Q173" s="784"/>
      <c r="R173" s="791"/>
      <c r="S173" s="784"/>
      <c r="T173" s="791"/>
      <c r="U173" s="784"/>
      <c r="V173" s="791"/>
      <c r="W173" s="784"/>
      <c r="X173" s="791"/>
      <c r="Y173" s="784"/>
      <c r="Z173" s="791"/>
      <c r="AA173" s="784"/>
      <c r="AB173" s="791"/>
      <c r="AC173" s="784"/>
      <c r="AD173" s="791"/>
      <c r="AE173" s="784"/>
      <c r="AF173" s="791"/>
      <c r="AG173" s="784"/>
      <c r="AH173" s="791"/>
      <c r="AI173" s="784"/>
      <c r="AJ173" s="791"/>
      <c r="AK173" s="784"/>
      <c r="AL173" s="791"/>
      <c r="AM173" s="784"/>
      <c r="AN173" s="791"/>
      <c r="AO173" s="832"/>
      <c r="AP173" s="890"/>
      <c r="AQ173" s="814"/>
      <c r="AR173" s="791"/>
      <c r="AS173" s="852"/>
      <c r="AT173" s="1056"/>
    </row>
    <row r="174" spans="1:85" x14ac:dyDescent="0.2">
      <c r="A174" s="1058" t="s">
        <v>13</v>
      </c>
      <c r="B174" s="904">
        <f>SUM(C174+D174)</f>
        <v>0</v>
      </c>
      <c r="C174" s="861">
        <f t="shared" si="13"/>
        <v>0</v>
      </c>
      <c r="D174" s="826">
        <f t="shared" si="13"/>
        <v>0</v>
      </c>
      <c r="E174" s="793"/>
      <c r="F174" s="820"/>
      <c r="G174" s="819"/>
      <c r="H174" s="820"/>
      <c r="I174" s="819"/>
      <c r="J174" s="820"/>
      <c r="K174" s="819"/>
      <c r="L174" s="820"/>
      <c r="M174" s="819"/>
      <c r="N174" s="820"/>
      <c r="O174" s="819"/>
      <c r="P174" s="820"/>
      <c r="Q174" s="819"/>
      <c r="R174" s="820"/>
      <c r="S174" s="819"/>
      <c r="T174" s="820"/>
      <c r="U174" s="819"/>
      <c r="V174" s="820"/>
      <c r="W174" s="819"/>
      <c r="X174" s="820"/>
      <c r="Y174" s="819"/>
      <c r="Z174" s="820"/>
      <c r="AA174" s="819"/>
      <c r="AB174" s="820"/>
      <c r="AC174" s="819"/>
      <c r="AD174" s="820"/>
      <c r="AE174" s="819"/>
      <c r="AF174" s="820"/>
      <c r="AG174" s="819"/>
      <c r="AH174" s="820"/>
      <c r="AI174" s="819"/>
      <c r="AJ174" s="820"/>
      <c r="AK174" s="819"/>
      <c r="AL174" s="820"/>
      <c r="AM174" s="819"/>
      <c r="AN174" s="820"/>
      <c r="AO174" s="855"/>
      <c r="AP174" s="941"/>
      <c r="AQ174" s="879"/>
      <c r="AR174" s="820"/>
      <c r="AS174" s="820"/>
      <c r="AT174" s="817"/>
    </row>
    <row r="175" spans="1:85" x14ac:dyDescent="0.2">
      <c r="A175" s="762" t="s">
        <v>180</v>
      </c>
      <c r="B175" s="762"/>
      <c r="C175" s="762"/>
      <c r="D175" s="762"/>
      <c r="E175" s="1059"/>
      <c r="F175" s="1059"/>
      <c r="G175" s="1059"/>
      <c r="H175" s="1059"/>
      <c r="I175" s="1059"/>
      <c r="J175" s="1059"/>
      <c r="K175" s="1059"/>
      <c r="L175" s="1059"/>
      <c r="M175" s="1059"/>
      <c r="N175" s="1059"/>
      <c r="O175" s="1059"/>
      <c r="P175" s="1059"/>
      <c r="Q175" s="1059"/>
      <c r="R175" s="1059"/>
      <c r="S175" s="1059"/>
      <c r="T175" s="1059"/>
      <c r="U175" s="1059"/>
      <c r="V175" s="1059"/>
      <c r="W175" s="1059"/>
      <c r="X175" s="1059"/>
      <c r="Y175" s="1059"/>
      <c r="Z175" s="1059"/>
      <c r="AA175" s="1059"/>
      <c r="AB175" s="1059"/>
      <c r="AC175" s="1059"/>
      <c r="AD175" s="1059"/>
      <c r="AE175" s="1059"/>
      <c r="AF175" s="1059"/>
      <c r="AG175" s="1059"/>
      <c r="AH175" s="1059"/>
      <c r="AI175" s="1059"/>
      <c r="AJ175" s="1059"/>
      <c r="AK175" s="1059"/>
      <c r="AL175" s="1059"/>
      <c r="AM175" s="1059"/>
      <c r="AN175" s="1059"/>
      <c r="AO175" s="1059"/>
      <c r="AP175" s="1059"/>
      <c r="AQ175" s="873"/>
      <c r="AR175" s="873"/>
      <c r="AS175" s="873"/>
      <c r="AT175" s="873"/>
      <c r="AU175" s="873"/>
    </row>
    <row r="176" spans="1:85" ht="21" customHeight="1" x14ac:dyDescent="0.2">
      <c r="A176" s="1192" t="s">
        <v>49</v>
      </c>
      <c r="B176" s="1215" t="s">
        <v>50</v>
      </c>
      <c r="C176" s="1216"/>
      <c r="D176" s="1266"/>
      <c r="E176" s="1241" t="s">
        <v>14</v>
      </c>
      <c r="F176" s="1242"/>
      <c r="G176" s="1242"/>
      <c r="H176" s="1242"/>
      <c r="I176" s="1242"/>
      <c r="J176" s="1242"/>
      <c r="K176" s="1242"/>
      <c r="L176" s="1242"/>
      <c r="M176" s="1242"/>
      <c r="N176" s="1242"/>
      <c r="O176" s="1242"/>
      <c r="P176" s="1242"/>
      <c r="Q176" s="1242"/>
      <c r="R176" s="1242"/>
      <c r="S176" s="1242"/>
      <c r="T176" s="1242"/>
      <c r="U176" s="1242"/>
      <c r="V176" s="1242"/>
      <c r="W176" s="1242"/>
      <c r="X176" s="1242"/>
      <c r="Y176" s="1242"/>
      <c r="Z176" s="1242"/>
      <c r="AA176" s="1242"/>
      <c r="AB176" s="1242"/>
      <c r="AC176" s="1242"/>
      <c r="AD176" s="1242"/>
      <c r="AE176" s="1242"/>
      <c r="AF176" s="1242"/>
      <c r="AG176" s="1242"/>
      <c r="AH176" s="1242"/>
      <c r="AI176" s="1242"/>
      <c r="AJ176" s="1242"/>
      <c r="AK176" s="1242"/>
      <c r="AL176" s="1242"/>
      <c r="AM176" s="1242"/>
      <c r="AN176" s="1242"/>
      <c r="AO176" s="1242"/>
      <c r="AP176" s="1243"/>
      <c r="AQ176" s="1226" t="s">
        <v>119</v>
      </c>
      <c r="AR176" s="1226" t="s">
        <v>87</v>
      </c>
      <c r="AS176" s="873"/>
      <c r="AT176" s="873"/>
      <c r="AU176" s="873"/>
    </row>
    <row r="177" spans="1:86" ht="21.75" customHeight="1" x14ac:dyDescent="0.2">
      <c r="A177" s="1207"/>
      <c r="B177" s="1217"/>
      <c r="C177" s="1218"/>
      <c r="D177" s="1218"/>
      <c r="E177" s="1196" t="s">
        <v>19</v>
      </c>
      <c r="F177" s="1220"/>
      <c r="G177" s="1196" t="s">
        <v>20</v>
      </c>
      <c r="H177" s="1220"/>
      <c r="I177" s="1196" t="s">
        <v>21</v>
      </c>
      <c r="J177" s="1220"/>
      <c r="K177" s="1196" t="s">
        <v>22</v>
      </c>
      <c r="L177" s="1220"/>
      <c r="M177" s="1196" t="s">
        <v>23</v>
      </c>
      <c r="N177" s="1220"/>
      <c r="O177" s="1196" t="s">
        <v>24</v>
      </c>
      <c r="P177" s="1220"/>
      <c r="Q177" s="1196" t="s">
        <v>25</v>
      </c>
      <c r="R177" s="1220"/>
      <c r="S177" s="1196" t="s">
        <v>26</v>
      </c>
      <c r="T177" s="1220"/>
      <c r="U177" s="1196" t="s">
        <v>27</v>
      </c>
      <c r="V177" s="1220"/>
      <c r="W177" s="1196" t="s">
        <v>2</v>
      </c>
      <c r="X177" s="1220"/>
      <c r="Y177" s="1196" t="s">
        <v>3</v>
      </c>
      <c r="Z177" s="1220"/>
      <c r="AA177" s="1196" t="s">
        <v>28</v>
      </c>
      <c r="AB177" s="1220"/>
      <c r="AC177" s="1196" t="s">
        <v>4</v>
      </c>
      <c r="AD177" s="1220"/>
      <c r="AE177" s="1196" t="s">
        <v>5</v>
      </c>
      <c r="AF177" s="1220"/>
      <c r="AG177" s="1196" t="s">
        <v>6</v>
      </c>
      <c r="AH177" s="1220"/>
      <c r="AI177" s="1196" t="s">
        <v>7</v>
      </c>
      <c r="AJ177" s="1220"/>
      <c r="AK177" s="1196" t="s">
        <v>8</v>
      </c>
      <c r="AL177" s="1220"/>
      <c r="AM177" s="1196" t="s">
        <v>9</v>
      </c>
      <c r="AN177" s="1220"/>
      <c r="AO177" s="1230" t="s">
        <v>10</v>
      </c>
      <c r="AP177" s="1201"/>
      <c r="AQ177" s="1229"/>
      <c r="AR177" s="1229"/>
      <c r="AS177" s="873"/>
      <c r="AT177" s="873"/>
      <c r="AU177" s="873"/>
    </row>
    <row r="178" spans="1:86" ht="13.5" customHeight="1" x14ac:dyDescent="0.2">
      <c r="A178" s="1265"/>
      <c r="B178" s="1082" t="s">
        <v>94</v>
      </c>
      <c r="C178" s="1081" t="s">
        <v>11</v>
      </c>
      <c r="D178" s="1081" t="s">
        <v>12</v>
      </c>
      <c r="E178" s="857" t="s">
        <v>11</v>
      </c>
      <c r="F178" s="1079" t="s">
        <v>12</v>
      </c>
      <c r="G178" s="857" t="s">
        <v>11</v>
      </c>
      <c r="H178" s="1079" t="s">
        <v>12</v>
      </c>
      <c r="I178" s="857" t="s">
        <v>11</v>
      </c>
      <c r="J178" s="1079" t="s">
        <v>12</v>
      </c>
      <c r="K178" s="857" t="s">
        <v>11</v>
      </c>
      <c r="L178" s="1079" t="s">
        <v>12</v>
      </c>
      <c r="M178" s="857" t="s">
        <v>11</v>
      </c>
      <c r="N178" s="1079" t="s">
        <v>12</v>
      </c>
      <c r="O178" s="857" t="s">
        <v>11</v>
      </c>
      <c r="P178" s="1079" t="s">
        <v>12</v>
      </c>
      <c r="Q178" s="857" t="s">
        <v>11</v>
      </c>
      <c r="R178" s="1079" t="s">
        <v>12</v>
      </c>
      <c r="S178" s="857" t="s">
        <v>11</v>
      </c>
      <c r="T178" s="1079" t="s">
        <v>12</v>
      </c>
      <c r="U178" s="857" t="s">
        <v>11</v>
      </c>
      <c r="V178" s="1079" t="s">
        <v>12</v>
      </c>
      <c r="W178" s="857" t="s">
        <v>11</v>
      </c>
      <c r="X178" s="1079" t="s">
        <v>12</v>
      </c>
      <c r="Y178" s="857" t="s">
        <v>11</v>
      </c>
      <c r="Z178" s="1079" t="s">
        <v>12</v>
      </c>
      <c r="AA178" s="857" t="s">
        <v>11</v>
      </c>
      <c r="AB178" s="1079" t="s">
        <v>12</v>
      </c>
      <c r="AC178" s="857" t="s">
        <v>11</v>
      </c>
      <c r="AD178" s="1079" t="s">
        <v>12</v>
      </c>
      <c r="AE178" s="857" t="s">
        <v>11</v>
      </c>
      <c r="AF178" s="1079" t="s">
        <v>12</v>
      </c>
      <c r="AG178" s="857" t="s">
        <v>11</v>
      </c>
      <c r="AH178" s="1079" t="s">
        <v>12</v>
      </c>
      <c r="AI178" s="857" t="s">
        <v>11</v>
      </c>
      <c r="AJ178" s="1079" t="s">
        <v>12</v>
      </c>
      <c r="AK178" s="857" t="s">
        <v>11</v>
      </c>
      <c r="AL178" s="1079" t="s">
        <v>12</v>
      </c>
      <c r="AM178" s="857" t="s">
        <v>11</v>
      </c>
      <c r="AN178" s="1079" t="s">
        <v>12</v>
      </c>
      <c r="AO178" s="857" t="s">
        <v>11</v>
      </c>
      <c r="AP178" s="1079" t="s">
        <v>12</v>
      </c>
      <c r="AQ178" s="1244"/>
      <c r="AR178" s="1244"/>
      <c r="AS178" s="872"/>
      <c r="AT178" s="873"/>
    </row>
    <row r="179" spans="1:86" x14ac:dyDescent="0.2">
      <c r="A179" s="789" t="s">
        <v>52</v>
      </c>
      <c r="B179" s="1054">
        <f>SUM(C179+D179)</f>
        <v>85</v>
      </c>
      <c r="C179" s="1054">
        <f t="shared" ref="C179:D183" si="14">SUM(E179+G179+I179+K179+M179+O179+Q179+S179+U179+W179+Y179+AA179+AC179+AE179+AG179+AI179+AK179+AM179+AO179)</f>
        <v>35</v>
      </c>
      <c r="D179" s="1055">
        <f t="shared" si="14"/>
        <v>50</v>
      </c>
      <c r="E179" s="796"/>
      <c r="F179" s="813"/>
      <c r="G179" s="796"/>
      <c r="H179" s="797"/>
      <c r="I179" s="796"/>
      <c r="J179" s="797"/>
      <c r="K179" s="796"/>
      <c r="L179" s="797"/>
      <c r="M179" s="796">
        <v>1</v>
      </c>
      <c r="N179" s="797">
        <v>1</v>
      </c>
      <c r="O179" s="796">
        <v>1</v>
      </c>
      <c r="P179" s="797">
        <v>2</v>
      </c>
      <c r="Q179" s="796"/>
      <c r="R179" s="797"/>
      <c r="S179" s="796">
        <v>1</v>
      </c>
      <c r="T179" s="797"/>
      <c r="U179" s="796"/>
      <c r="V179" s="797">
        <v>2</v>
      </c>
      <c r="W179" s="796"/>
      <c r="X179" s="797">
        <v>1</v>
      </c>
      <c r="Y179" s="831">
        <v>2</v>
      </c>
      <c r="Z179" s="797">
        <v>4</v>
      </c>
      <c r="AA179" s="831">
        <v>1</v>
      </c>
      <c r="AB179" s="797">
        <v>3</v>
      </c>
      <c r="AC179" s="831">
        <v>4</v>
      </c>
      <c r="AD179" s="797">
        <v>6</v>
      </c>
      <c r="AE179" s="831">
        <v>4</v>
      </c>
      <c r="AF179" s="797">
        <v>4</v>
      </c>
      <c r="AG179" s="831">
        <v>4</v>
      </c>
      <c r="AH179" s="797">
        <v>7</v>
      </c>
      <c r="AI179" s="831">
        <v>4</v>
      </c>
      <c r="AJ179" s="797">
        <v>5</v>
      </c>
      <c r="AK179" s="831">
        <v>8</v>
      </c>
      <c r="AL179" s="797">
        <v>1</v>
      </c>
      <c r="AM179" s="831">
        <v>2</v>
      </c>
      <c r="AN179" s="797">
        <v>5</v>
      </c>
      <c r="AO179" s="831">
        <v>3</v>
      </c>
      <c r="AP179" s="797">
        <v>9</v>
      </c>
      <c r="AQ179" s="949">
        <v>85</v>
      </c>
      <c r="AR179" s="1060">
        <v>95</v>
      </c>
      <c r="AS179" s="848" t="s">
        <v>120</v>
      </c>
      <c r="AT179" s="873"/>
      <c r="CA179" s="812" t="str">
        <f>IF(B179=0,"",IF(AQ179="",IF(B179="",""," No olvide escribir la columna Beneficiarios."),""))</f>
        <v/>
      </c>
      <c r="CB179" s="812" t="str">
        <f>IF(B179&lt;AQ179," El número de Beneficiarios NO puede ser mayor que el Total.","")</f>
        <v/>
      </c>
      <c r="CG179" s="812">
        <f>IF(B179&lt;AQ179,1,0)</f>
        <v>0</v>
      </c>
      <c r="CH179" s="812">
        <f>IF(B179=0,"",IF(AQ179="",IF(B179="","",1),0))</f>
        <v>0</v>
      </c>
    </row>
    <row r="180" spans="1:86" x14ac:dyDescent="0.2">
      <c r="A180" s="789" t="s">
        <v>53</v>
      </c>
      <c r="B180" s="940">
        <f>SUM(C180+D180)</f>
        <v>0</v>
      </c>
      <c r="C180" s="940">
        <f t="shared" si="14"/>
        <v>0</v>
      </c>
      <c r="D180" s="834">
        <f t="shared" si="14"/>
        <v>0</v>
      </c>
      <c r="E180" s="784"/>
      <c r="F180" s="814"/>
      <c r="G180" s="784"/>
      <c r="H180" s="791"/>
      <c r="I180" s="784"/>
      <c r="J180" s="791"/>
      <c r="K180" s="784"/>
      <c r="L180" s="791"/>
      <c r="M180" s="784"/>
      <c r="N180" s="791"/>
      <c r="O180" s="784"/>
      <c r="P180" s="791"/>
      <c r="Q180" s="784"/>
      <c r="R180" s="791"/>
      <c r="S180" s="784"/>
      <c r="T180" s="791"/>
      <c r="U180" s="784"/>
      <c r="V180" s="791"/>
      <c r="W180" s="784"/>
      <c r="X180" s="791"/>
      <c r="Y180" s="832"/>
      <c r="Z180" s="791"/>
      <c r="AA180" s="832"/>
      <c r="AB180" s="791"/>
      <c r="AC180" s="832"/>
      <c r="AD180" s="791"/>
      <c r="AE180" s="832"/>
      <c r="AF180" s="791"/>
      <c r="AG180" s="832"/>
      <c r="AH180" s="791"/>
      <c r="AI180" s="832"/>
      <c r="AJ180" s="791"/>
      <c r="AK180" s="832"/>
      <c r="AL180" s="791"/>
      <c r="AM180" s="832"/>
      <c r="AN180" s="791"/>
      <c r="AO180" s="832"/>
      <c r="AP180" s="791"/>
      <c r="AQ180" s="949"/>
      <c r="AR180" s="1061"/>
      <c r="AS180" s="848" t="s">
        <v>120</v>
      </c>
      <c r="AT180" s="873"/>
      <c r="CA180" s="812" t="str">
        <f>IF(B180=0,"",IF(AQ180="",IF(B180="",""," No olvide escribir la columna Beneficiarios."),""))</f>
        <v/>
      </c>
      <c r="CB180" s="812" t="str">
        <f>IF(B180&lt;AQ180," El número de Beneficiarios NO puede ser mayor que el Total.","")</f>
        <v/>
      </c>
      <c r="CG180" s="812">
        <f>IF(B180&lt;AQ180,1,0)</f>
        <v>0</v>
      </c>
      <c r="CH180" s="812" t="str">
        <f>IF(B180=0,"",IF(AQ180="",IF(B180="","",1),0))</f>
        <v/>
      </c>
    </row>
    <row r="181" spans="1:86" x14ac:dyDescent="0.2">
      <c r="A181" s="789" t="s">
        <v>54</v>
      </c>
      <c r="B181" s="940">
        <f>SUM(C181+D181)</f>
        <v>0</v>
      </c>
      <c r="C181" s="940">
        <f t="shared" si="14"/>
        <v>0</v>
      </c>
      <c r="D181" s="834">
        <f t="shared" si="14"/>
        <v>0</v>
      </c>
      <c r="E181" s="784"/>
      <c r="F181" s="814"/>
      <c r="G181" s="784"/>
      <c r="H181" s="791"/>
      <c r="I181" s="784"/>
      <c r="J181" s="791"/>
      <c r="K181" s="784"/>
      <c r="L181" s="791"/>
      <c r="M181" s="784"/>
      <c r="N181" s="791"/>
      <c r="O181" s="784"/>
      <c r="P181" s="791"/>
      <c r="Q181" s="784"/>
      <c r="R181" s="791"/>
      <c r="S181" s="784"/>
      <c r="T181" s="791"/>
      <c r="U181" s="784"/>
      <c r="V181" s="791"/>
      <c r="W181" s="784"/>
      <c r="X181" s="791"/>
      <c r="Y181" s="832"/>
      <c r="Z181" s="791"/>
      <c r="AA181" s="832"/>
      <c r="AB181" s="791"/>
      <c r="AC181" s="832"/>
      <c r="AD181" s="791"/>
      <c r="AE181" s="832"/>
      <c r="AF181" s="791"/>
      <c r="AG181" s="832"/>
      <c r="AH181" s="791"/>
      <c r="AI181" s="832"/>
      <c r="AJ181" s="791"/>
      <c r="AK181" s="832"/>
      <c r="AL181" s="791"/>
      <c r="AM181" s="832"/>
      <c r="AN181" s="791"/>
      <c r="AO181" s="832"/>
      <c r="AP181" s="791"/>
      <c r="AQ181" s="949"/>
      <c r="AR181" s="1061"/>
      <c r="AS181" s="848" t="s">
        <v>120</v>
      </c>
      <c r="AT181" s="873"/>
      <c r="CA181" s="812" t="str">
        <f>IF(B181=0,"",IF(AQ181="",IF(B181="",""," No olvide escribir la columna Beneficiarios."),""))</f>
        <v/>
      </c>
      <c r="CB181" s="812" t="str">
        <f>IF(B181&lt;AQ181," El número de Beneficiarios NO puede ser mayor que el Total.","")</f>
        <v/>
      </c>
      <c r="CG181" s="812">
        <f>IF(B181&lt;AQ181,1,0)</f>
        <v>0</v>
      </c>
      <c r="CH181" s="812" t="str">
        <f>IF(B181=0,"",IF(AQ181="",IF(B181="","",1),0))</f>
        <v/>
      </c>
    </row>
    <row r="182" spans="1:86" x14ac:dyDescent="0.2">
      <c r="A182" s="943" t="s">
        <v>55</v>
      </c>
      <c r="B182" s="940">
        <f>SUM(C182+D182)</f>
        <v>0</v>
      </c>
      <c r="C182" s="940">
        <f t="shared" si="14"/>
        <v>0</v>
      </c>
      <c r="D182" s="905">
        <f t="shared" si="14"/>
        <v>0</v>
      </c>
      <c r="E182" s="784"/>
      <c r="F182" s="814"/>
      <c r="G182" s="784"/>
      <c r="H182" s="791"/>
      <c r="I182" s="784"/>
      <c r="J182" s="791"/>
      <c r="K182" s="784"/>
      <c r="L182" s="791"/>
      <c r="M182" s="784"/>
      <c r="N182" s="791"/>
      <c r="O182" s="784"/>
      <c r="P182" s="791"/>
      <c r="Q182" s="784"/>
      <c r="R182" s="791"/>
      <c r="S182" s="784"/>
      <c r="T182" s="791"/>
      <c r="U182" s="784"/>
      <c r="V182" s="791"/>
      <c r="W182" s="784"/>
      <c r="X182" s="791"/>
      <c r="Y182" s="832"/>
      <c r="Z182" s="791"/>
      <c r="AA182" s="832"/>
      <c r="AB182" s="791"/>
      <c r="AC182" s="832"/>
      <c r="AD182" s="791"/>
      <c r="AE182" s="832"/>
      <c r="AF182" s="791"/>
      <c r="AG182" s="832"/>
      <c r="AH182" s="791"/>
      <c r="AI182" s="832"/>
      <c r="AJ182" s="791"/>
      <c r="AK182" s="832"/>
      <c r="AL182" s="791"/>
      <c r="AM182" s="832"/>
      <c r="AN182" s="791"/>
      <c r="AO182" s="832"/>
      <c r="AP182" s="791"/>
      <c r="AQ182" s="949"/>
      <c r="AR182" s="1061"/>
      <c r="AS182" s="848" t="s">
        <v>120</v>
      </c>
      <c r="AT182" s="873"/>
      <c r="CA182" s="812" t="str">
        <f>IF(B182=0,"",IF(AQ182="",IF(B182="",""," No olvide escribir la columna Beneficiarios."),""))</f>
        <v/>
      </c>
      <c r="CB182" s="812" t="str">
        <f>IF(B182&lt;AQ182," El número de Beneficiarios NO puede ser mayor que el Total.","")</f>
        <v/>
      </c>
      <c r="CG182" s="812">
        <f>IF(B182&lt;AQ182,1,0)</f>
        <v>0</v>
      </c>
      <c r="CH182" s="812" t="str">
        <f>IF(B182=0,"",IF(AQ182="",IF(B182="","",1),0))</f>
        <v/>
      </c>
    </row>
    <row r="183" spans="1:86" x14ac:dyDescent="0.2">
      <c r="A183" s="1062" t="s">
        <v>60</v>
      </c>
      <c r="B183" s="904">
        <f>SUM(C183+D183)</f>
        <v>0</v>
      </c>
      <c r="C183" s="861">
        <f t="shared" si="14"/>
        <v>0</v>
      </c>
      <c r="D183" s="826">
        <f t="shared" si="14"/>
        <v>0</v>
      </c>
      <c r="E183" s="793"/>
      <c r="F183" s="795"/>
      <c r="G183" s="793"/>
      <c r="H183" s="777"/>
      <c r="I183" s="793"/>
      <c r="J183" s="777"/>
      <c r="K183" s="793"/>
      <c r="L183" s="777"/>
      <c r="M183" s="793"/>
      <c r="N183" s="777"/>
      <c r="O183" s="793"/>
      <c r="P183" s="777"/>
      <c r="Q183" s="793"/>
      <c r="R183" s="777"/>
      <c r="S183" s="793"/>
      <c r="T183" s="777"/>
      <c r="U183" s="793"/>
      <c r="V183" s="777"/>
      <c r="W183" s="793"/>
      <c r="X183" s="777"/>
      <c r="Y183" s="836"/>
      <c r="Z183" s="777"/>
      <c r="AA183" s="836"/>
      <c r="AB183" s="777"/>
      <c r="AC183" s="836"/>
      <c r="AD183" s="777"/>
      <c r="AE183" s="836"/>
      <c r="AF183" s="777"/>
      <c r="AG183" s="836"/>
      <c r="AH183" s="777"/>
      <c r="AI183" s="836"/>
      <c r="AJ183" s="777"/>
      <c r="AK183" s="836"/>
      <c r="AL183" s="777"/>
      <c r="AM183" s="836"/>
      <c r="AN183" s="777"/>
      <c r="AO183" s="836"/>
      <c r="AP183" s="777"/>
      <c r="AQ183" s="950"/>
      <c r="AR183" s="1063"/>
      <c r="AS183" s="848" t="s">
        <v>120</v>
      </c>
      <c r="AT183" s="873"/>
      <c r="CA183" s="812" t="str">
        <f>IF(B183=0,"",IF(AQ183="",IF(B183="",""," No olvide escribir la columna Beneficiarios."),""))</f>
        <v/>
      </c>
      <c r="CB183" s="812" t="str">
        <f>IF(B183&lt;AQ183," El número de Beneficiarios NO puede ser mayor que el Total.","")</f>
        <v/>
      </c>
      <c r="CG183" s="812">
        <f>IF(B183&lt;AQ183,1,0)</f>
        <v>0</v>
      </c>
      <c r="CH183" s="812" t="str">
        <f>IF(B183=0,"",IF(AQ183="",IF(B183="","",1),0))</f>
        <v/>
      </c>
    </row>
    <row r="184" spans="1:86" x14ac:dyDescent="0.2">
      <c r="A184" s="1041" t="s">
        <v>1</v>
      </c>
      <c r="B184" s="805">
        <f t="shared" ref="B184:AR184" si="15">SUM(B179:B183)</f>
        <v>85</v>
      </c>
      <c r="C184" s="805">
        <f t="shared" si="15"/>
        <v>35</v>
      </c>
      <c r="D184" s="805">
        <f t="shared" si="15"/>
        <v>50</v>
      </c>
      <c r="E184" s="805">
        <f t="shared" si="15"/>
        <v>0</v>
      </c>
      <c r="F184" s="806">
        <f t="shared" si="15"/>
        <v>0</v>
      </c>
      <c r="G184" s="805">
        <f t="shared" si="15"/>
        <v>0</v>
      </c>
      <c r="H184" s="816">
        <f t="shared" si="15"/>
        <v>0</v>
      </c>
      <c r="I184" s="805">
        <f t="shared" si="15"/>
        <v>0</v>
      </c>
      <c r="J184" s="816">
        <f t="shared" si="15"/>
        <v>0</v>
      </c>
      <c r="K184" s="805">
        <f t="shared" si="15"/>
        <v>0</v>
      </c>
      <c r="L184" s="816">
        <f t="shared" si="15"/>
        <v>0</v>
      </c>
      <c r="M184" s="805">
        <f t="shared" si="15"/>
        <v>1</v>
      </c>
      <c r="N184" s="816">
        <f t="shared" si="15"/>
        <v>1</v>
      </c>
      <c r="O184" s="805">
        <f t="shared" si="15"/>
        <v>1</v>
      </c>
      <c r="P184" s="816">
        <f t="shared" si="15"/>
        <v>2</v>
      </c>
      <c r="Q184" s="805">
        <f t="shared" si="15"/>
        <v>0</v>
      </c>
      <c r="R184" s="816">
        <f t="shared" si="15"/>
        <v>0</v>
      </c>
      <c r="S184" s="805">
        <f t="shared" si="15"/>
        <v>1</v>
      </c>
      <c r="T184" s="816">
        <f t="shared" si="15"/>
        <v>0</v>
      </c>
      <c r="U184" s="805">
        <f t="shared" si="15"/>
        <v>0</v>
      </c>
      <c r="V184" s="816">
        <f t="shared" si="15"/>
        <v>2</v>
      </c>
      <c r="W184" s="805">
        <f t="shared" si="15"/>
        <v>0</v>
      </c>
      <c r="X184" s="816">
        <f t="shared" si="15"/>
        <v>1</v>
      </c>
      <c r="Y184" s="805">
        <f t="shared" si="15"/>
        <v>2</v>
      </c>
      <c r="Z184" s="816">
        <f t="shared" si="15"/>
        <v>4</v>
      </c>
      <c r="AA184" s="805">
        <f t="shared" si="15"/>
        <v>1</v>
      </c>
      <c r="AB184" s="816">
        <f t="shared" si="15"/>
        <v>3</v>
      </c>
      <c r="AC184" s="805">
        <f t="shared" si="15"/>
        <v>4</v>
      </c>
      <c r="AD184" s="816">
        <f t="shared" si="15"/>
        <v>6</v>
      </c>
      <c r="AE184" s="805">
        <f t="shared" si="15"/>
        <v>4</v>
      </c>
      <c r="AF184" s="816">
        <f t="shared" si="15"/>
        <v>4</v>
      </c>
      <c r="AG184" s="805">
        <f t="shared" si="15"/>
        <v>4</v>
      </c>
      <c r="AH184" s="816">
        <f t="shared" si="15"/>
        <v>7</v>
      </c>
      <c r="AI184" s="805">
        <f t="shared" si="15"/>
        <v>4</v>
      </c>
      <c r="AJ184" s="816">
        <f t="shared" si="15"/>
        <v>5</v>
      </c>
      <c r="AK184" s="805">
        <f t="shared" si="15"/>
        <v>8</v>
      </c>
      <c r="AL184" s="816">
        <f t="shared" si="15"/>
        <v>1</v>
      </c>
      <c r="AM184" s="805">
        <f t="shared" si="15"/>
        <v>2</v>
      </c>
      <c r="AN184" s="816">
        <f t="shared" si="15"/>
        <v>5</v>
      </c>
      <c r="AO184" s="804">
        <f t="shared" si="15"/>
        <v>3</v>
      </c>
      <c r="AP184" s="816">
        <f t="shared" si="15"/>
        <v>9</v>
      </c>
      <c r="AQ184" s="808">
        <f t="shared" si="15"/>
        <v>85</v>
      </c>
      <c r="AR184" s="1064">
        <f t="shared" si="15"/>
        <v>95</v>
      </c>
      <c r="AS184" s="848"/>
      <c r="AT184" s="873"/>
    </row>
    <row r="185" spans="1:86" x14ac:dyDescent="0.2">
      <c r="A185" s="874" t="s">
        <v>181</v>
      </c>
      <c r="B185" s="827"/>
    </row>
    <row r="186" spans="1:86" x14ac:dyDescent="0.2">
      <c r="A186" s="1082" t="s">
        <v>49</v>
      </c>
      <c r="B186" s="901" t="s">
        <v>50</v>
      </c>
      <c r="C186" s="812"/>
    </row>
    <row r="187" spans="1:86" x14ac:dyDescent="0.2">
      <c r="A187" s="992" t="s">
        <v>52</v>
      </c>
      <c r="B187" s="765">
        <v>257</v>
      </c>
      <c r="C187" s="812"/>
    </row>
    <row r="188" spans="1:86" x14ac:dyDescent="0.2">
      <c r="A188" s="789" t="s">
        <v>53</v>
      </c>
      <c r="B188" s="792"/>
      <c r="C188" s="812"/>
    </row>
    <row r="189" spans="1:86" x14ac:dyDescent="0.2">
      <c r="A189" s="789" t="s">
        <v>54</v>
      </c>
      <c r="B189" s="792"/>
      <c r="C189" s="812"/>
    </row>
    <row r="190" spans="1:86" x14ac:dyDescent="0.2">
      <c r="A190" s="985" t="s">
        <v>55</v>
      </c>
      <c r="B190" s="767"/>
      <c r="C190" s="812"/>
    </row>
    <row r="191" spans="1:86" x14ac:dyDescent="0.2">
      <c r="A191" s="1041" t="s">
        <v>1</v>
      </c>
      <c r="B191" s="776">
        <f>SUM(B187:B190)</f>
        <v>257</v>
      </c>
      <c r="C191" s="812"/>
    </row>
    <row r="192" spans="1:86" x14ac:dyDescent="0.2">
      <c r="A192" s="877" t="s">
        <v>182</v>
      </c>
      <c r="B192" s="877"/>
      <c r="C192" s="812"/>
    </row>
    <row r="193" spans="1:3" x14ac:dyDescent="0.2">
      <c r="A193" s="1082" t="s">
        <v>49</v>
      </c>
      <c r="B193" s="895" t="s">
        <v>50</v>
      </c>
      <c r="C193" s="812"/>
    </row>
    <row r="194" spans="1:3" x14ac:dyDescent="0.2">
      <c r="A194" s="992" t="s">
        <v>52</v>
      </c>
      <c r="B194" s="769">
        <v>876</v>
      </c>
      <c r="C194" s="812"/>
    </row>
    <row r="195" spans="1:3" x14ac:dyDescent="0.2">
      <c r="A195" s="789" t="s">
        <v>53</v>
      </c>
      <c r="B195" s="792"/>
      <c r="C195" s="812"/>
    </row>
    <row r="196" spans="1:3" x14ac:dyDescent="0.2">
      <c r="A196" s="789" t="s">
        <v>54</v>
      </c>
      <c r="B196" s="792"/>
      <c r="C196" s="812"/>
    </row>
    <row r="197" spans="1:3" x14ac:dyDescent="0.2">
      <c r="A197" s="985" t="s">
        <v>55</v>
      </c>
      <c r="B197" s="767"/>
      <c r="C197" s="812"/>
    </row>
    <row r="198" spans="1:3" x14ac:dyDescent="0.2">
      <c r="A198" s="1041" t="s">
        <v>1</v>
      </c>
      <c r="B198" s="776">
        <f>SUM(B194:B197)</f>
        <v>876</v>
      </c>
      <c r="C198" s="812"/>
    </row>
    <row r="199" spans="1:3" x14ac:dyDescent="0.2">
      <c r="A199" s="965" t="s">
        <v>183</v>
      </c>
      <c r="B199" s="967"/>
      <c r="C199" s="812"/>
    </row>
    <row r="200" spans="1:3" x14ac:dyDescent="0.2">
      <c r="A200" s="1065" t="s">
        <v>88</v>
      </c>
      <c r="B200" s="895" t="s">
        <v>50</v>
      </c>
      <c r="C200" s="812"/>
    </row>
    <row r="201" spans="1:3" x14ac:dyDescent="0.2">
      <c r="A201" s="768" t="s">
        <v>89</v>
      </c>
      <c r="B201" s="769"/>
      <c r="C201" s="812"/>
    </row>
    <row r="202" spans="1:3" x14ac:dyDescent="0.2">
      <c r="A202" s="809" t="s">
        <v>90</v>
      </c>
      <c r="B202" s="792"/>
      <c r="C202" s="812"/>
    </row>
    <row r="203" spans="1:3" x14ac:dyDescent="0.2">
      <c r="A203" s="810" t="s">
        <v>91</v>
      </c>
      <c r="B203" s="767"/>
      <c r="C203" s="812"/>
    </row>
    <row r="204" spans="1:3" x14ac:dyDescent="0.2">
      <c r="A204" s="1066" t="s">
        <v>184</v>
      </c>
      <c r="B204" s="910"/>
      <c r="C204" s="812"/>
    </row>
    <row r="205" spans="1:3" x14ac:dyDescent="0.2">
      <c r="A205" s="1078" t="s">
        <v>56</v>
      </c>
      <c r="B205" s="895" t="s">
        <v>1</v>
      </c>
      <c r="C205" s="812"/>
    </row>
    <row r="206" spans="1:3" x14ac:dyDescent="0.2">
      <c r="A206" s="1067" t="s">
        <v>124</v>
      </c>
      <c r="B206" s="765">
        <v>437</v>
      </c>
      <c r="C206" s="812"/>
    </row>
    <row r="207" spans="1:3" x14ac:dyDescent="0.2">
      <c r="A207" s="1068" t="s">
        <v>135</v>
      </c>
      <c r="B207" s="769"/>
      <c r="C207" s="812"/>
    </row>
    <row r="208" spans="1:3" x14ac:dyDescent="0.2">
      <c r="A208" s="994" t="s">
        <v>125</v>
      </c>
      <c r="B208" s="792">
        <v>647</v>
      </c>
      <c r="C208" s="812"/>
    </row>
    <row r="209" spans="1:3" x14ac:dyDescent="0.2">
      <c r="A209" s="994" t="s">
        <v>185</v>
      </c>
      <c r="B209" s="792">
        <v>51</v>
      </c>
      <c r="C209" s="812"/>
    </row>
    <row r="210" spans="1:3" x14ac:dyDescent="0.2">
      <c r="A210" s="1069" t="s">
        <v>186</v>
      </c>
      <c r="B210" s="792">
        <v>2142</v>
      </c>
      <c r="C210" s="812"/>
    </row>
    <row r="211" spans="1:3" x14ac:dyDescent="0.2">
      <c r="A211" s="994" t="s">
        <v>187</v>
      </c>
      <c r="B211" s="792"/>
      <c r="C211" s="812"/>
    </row>
    <row r="212" spans="1:3" x14ac:dyDescent="0.2">
      <c r="A212" s="994" t="s">
        <v>188</v>
      </c>
      <c r="B212" s="792"/>
      <c r="C212" s="812"/>
    </row>
    <row r="213" spans="1:3" x14ac:dyDescent="0.2">
      <c r="A213" s="994" t="s">
        <v>189</v>
      </c>
      <c r="B213" s="792"/>
      <c r="C213" s="812"/>
    </row>
    <row r="214" spans="1:3" x14ac:dyDescent="0.2">
      <c r="A214" s="994" t="s">
        <v>190</v>
      </c>
      <c r="B214" s="792"/>
      <c r="C214" s="812"/>
    </row>
    <row r="215" spans="1:3" x14ac:dyDescent="0.2">
      <c r="A215" s="1070" t="s">
        <v>127</v>
      </c>
      <c r="B215" s="792">
        <v>995</v>
      </c>
      <c r="C215" s="812"/>
    </row>
    <row r="216" spans="1:3" x14ac:dyDescent="0.2">
      <c r="A216" s="1069" t="s">
        <v>191</v>
      </c>
      <c r="B216" s="792"/>
      <c r="C216" s="812"/>
    </row>
    <row r="217" spans="1:3" x14ac:dyDescent="0.2">
      <c r="A217" s="1069" t="s">
        <v>192</v>
      </c>
      <c r="B217" s="792"/>
      <c r="C217" s="812"/>
    </row>
    <row r="218" spans="1:3" x14ac:dyDescent="0.2">
      <c r="A218" s="994" t="s">
        <v>193</v>
      </c>
      <c r="B218" s="792"/>
      <c r="C218" s="812"/>
    </row>
    <row r="219" spans="1:3" x14ac:dyDescent="0.2">
      <c r="A219" s="1070" t="s">
        <v>194</v>
      </c>
      <c r="B219" s="792"/>
      <c r="C219" s="812"/>
    </row>
    <row r="220" spans="1:3" ht="21.75" x14ac:dyDescent="0.2">
      <c r="A220" s="1069" t="s">
        <v>195</v>
      </c>
      <c r="B220" s="792"/>
      <c r="C220" s="812"/>
    </row>
    <row r="221" spans="1:3" x14ac:dyDescent="0.2">
      <c r="A221" s="1070" t="s">
        <v>196</v>
      </c>
      <c r="B221" s="792"/>
      <c r="C221" s="812"/>
    </row>
    <row r="222" spans="1:3" x14ac:dyDescent="0.2">
      <c r="A222" s="1071" t="s">
        <v>197</v>
      </c>
      <c r="B222" s="792"/>
      <c r="C222" s="812"/>
    </row>
    <row r="223" spans="1:3" x14ac:dyDescent="0.2">
      <c r="A223" s="994" t="s">
        <v>129</v>
      </c>
      <c r="B223" s="792"/>
      <c r="C223" s="812"/>
    </row>
    <row r="224" spans="1:3" ht="21.75" x14ac:dyDescent="0.2">
      <c r="A224" s="1069" t="s">
        <v>198</v>
      </c>
      <c r="B224" s="792"/>
      <c r="C224" s="812"/>
    </row>
    <row r="225" spans="1:3" x14ac:dyDescent="0.2">
      <c r="A225" s="994" t="s">
        <v>199</v>
      </c>
      <c r="B225" s="792"/>
      <c r="C225" s="812"/>
    </row>
    <row r="226" spans="1:3" x14ac:dyDescent="0.2">
      <c r="A226" s="1069" t="s">
        <v>200</v>
      </c>
      <c r="B226" s="792"/>
      <c r="C226" s="812"/>
    </row>
    <row r="227" spans="1:3" x14ac:dyDescent="0.2">
      <c r="A227" s="994" t="s">
        <v>132</v>
      </c>
      <c r="B227" s="792"/>
      <c r="C227" s="812"/>
    </row>
    <row r="228" spans="1:3" x14ac:dyDescent="0.2">
      <c r="A228" s="994" t="s">
        <v>133</v>
      </c>
      <c r="B228" s="792"/>
      <c r="C228" s="812"/>
    </row>
    <row r="229" spans="1:3" x14ac:dyDescent="0.2">
      <c r="A229" s="1070" t="s">
        <v>201</v>
      </c>
      <c r="B229" s="792"/>
      <c r="C229" s="812"/>
    </row>
    <row r="230" spans="1:3" x14ac:dyDescent="0.2">
      <c r="A230" s="1072" t="s">
        <v>202</v>
      </c>
      <c r="B230" s="767"/>
      <c r="C230" s="812"/>
    </row>
    <row r="231" spans="1:3" x14ac:dyDescent="0.2">
      <c r="A231" s="1041" t="s">
        <v>1</v>
      </c>
      <c r="B231" s="776">
        <f>SUM(B206:B230)</f>
        <v>4272</v>
      </c>
      <c r="C231" s="812"/>
    </row>
    <row r="295" spans="1:2" x14ac:dyDescent="0.2">
      <c r="A295" s="1073">
        <f>SUM(B13:B27,D30,B60,B67,B74,B92:E92,B100:E100,B108:E108,C112:C113,D117:D118,B122:B124,B150,B170:B174,B184,B191,B198,B231,C128:J144,B169:AS169,D31:D50,B201:B203,B151,B152:B168)</f>
        <v>6330</v>
      </c>
      <c r="B295" s="1073">
        <f>SUM(CG6:CT241)</f>
        <v>0</v>
      </c>
    </row>
  </sheetData>
  <mergeCells count="158">
    <mergeCell ref="A176:A178"/>
    <mergeCell ref="B176:D177"/>
    <mergeCell ref="E176:AP176"/>
    <mergeCell ref="AQ176:AQ178"/>
    <mergeCell ref="AR176:AR178"/>
    <mergeCell ref="E177:F177"/>
    <mergeCell ref="G177:H177"/>
    <mergeCell ref="I177:J177"/>
    <mergeCell ref="K177:L177"/>
    <mergeCell ref="M177:N177"/>
    <mergeCell ref="O177:P177"/>
    <mergeCell ref="Q177:R177"/>
    <mergeCell ref="S177:T177"/>
    <mergeCell ref="U177:V177"/>
    <mergeCell ref="W177:X177"/>
    <mergeCell ref="AI177:AJ177"/>
    <mergeCell ref="AK177:AL177"/>
    <mergeCell ref="AM177:AN177"/>
    <mergeCell ref="AO177:AP177"/>
    <mergeCell ref="Y177:Z177"/>
    <mergeCell ref="AA177:AB177"/>
    <mergeCell ref="AC177:AD177"/>
    <mergeCell ref="AE177:AF177"/>
    <mergeCell ref="AG177:AH177"/>
    <mergeCell ref="AQ147:AS147"/>
    <mergeCell ref="E148:F148"/>
    <mergeCell ref="G148:H148"/>
    <mergeCell ref="I148:J148"/>
    <mergeCell ref="K148:L148"/>
    <mergeCell ref="M148:N148"/>
    <mergeCell ref="O148:P148"/>
    <mergeCell ref="Q148:R148"/>
    <mergeCell ref="S148:T148"/>
    <mergeCell ref="U148:V148"/>
    <mergeCell ref="W148:X148"/>
    <mergeCell ref="Y148:Z148"/>
    <mergeCell ref="AA148:AB148"/>
    <mergeCell ref="AC148:AD148"/>
    <mergeCell ref="AE148:AF148"/>
    <mergeCell ref="AG148:AH148"/>
    <mergeCell ref="AR148:AS148"/>
    <mergeCell ref="AI148:AJ148"/>
    <mergeCell ref="AK148:AL148"/>
    <mergeCell ref="AM148:AN148"/>
    <mergeCell ref="AO148:AP148"/>
    <mergeCell ref="AQ148:AQ149"/>
    <mergeCell ref="A128:A131"/>
    <mergeCell ref="A132:A136"/>
    <mergeCell ref="A137:A142"/>
    <mergeCell ref="A143:A144"/>
    <mergeCell ref="A147:A149"/>
    <mergeCell ref="L120:L121"/>
    <mergeCell ref="A126:A127"/>
    <mergeCell ref="B126:B127"/>
    <mergeCell ref="C126:D126"/>
    <mergeCell ref="E126:F126"/>
    <mergeCell ref="G126:H126"/>
    <mergeCell ref="I126:J126"/>
    <mergeCell ref="B147:D148"/>
    <mergeCell ref="E147:AP147"/>
    <mergeCell ref="K120:K121"/>
    <mergeCell ref="AU52:AU54"/>
    <mergeCell ref="E53:F53"/>
    <mergeCell ref="G53:H53"/>
    <mergeCell ref="I53:J53"/>
    <mergeCell ref="K53:L53"/>
    <mergeCell ref="M53:N53"/>
    <mergeCell ref="O53:P53"/>
    <mergeCell ref="Q53:R53"/>
    <mergeCell ref="S53:T53"/>
    <mergeCell ref="U53:V53"/>
    <mergeCell ref="W53:X53"/>
    <mergeCell ref="Y53:Z53"/>
    <mergeCell ref="AA53:AB53"/>
    <mergeCell ref="AC53:AD53"/>
    <mergeCell ref="AE53:AF53"/>
    <mergeCell ref="AG53:AH53"/>
    <mergeCell ref="AQ52:AQ54"/>
    <mergeCell ref="AR52:AT52"/>
    <mergeCell ref="AI53:AJ53"/>
    <mergeCell ref="AK53:AL53"/>
    <mergeCell ref="AM53:AN53"/>
    <mergeCell ref="AO53:AP53"/>
    <mergeCell ref="AR53:AR54"/>
    <mergeCell ref="AS53:AS54"/>
    <mergeCell ref="AT53:AT54"/>
    <mergeCell ref="AQ11:AQ12"/>
    <mergeCell ref="AR11:AR12"/>
    <mergeCell ref="AS11:AS12"/>
    <mergeCell ref="A30:C30"/>
    <mergeCell ref="A31:A43"/>
    <mergeCell ref="AQ10:AS10"/>
    <mergeCell ref="AT10:AT12"/>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B40:C40"/>
    <mergeCell ref="B41:C41"/>
    <mergeCell ref="A110:B111"/>
    <mergeCell ref="C110:C111"/>
    <mergeCell ref="D110:F110"/>
    <mergeCell ref="G110:G111"/>
    <mergeCell ref="A112:B112"/>
    <mergeCell ref="A113:B113"/>
    <mergeCell ref="B46:C46"/>
    <mergeCell ref="A44:A46"/>
    <mergeCell ref="A47:A49"/>
    <mergeCell ref="B47:C47"/>
    <mergeCell ref="B48:C48"/>
    <mergeCell ref="B49:C49"/>
    <mergeCell ref="B50:C50"/>
    <mergeCell ref="A52:A54"/>
    <mergeCell ref="B52:D53"/>
    <mergeCell ref="E52:AP52"/>
    <mergeCell ref="A115:C116"/>
    <mergeCell ref="D115:D116"/>
    <mergeCell ref="E115:G115"/>
    <mergeCell ref="H115:H116"/>
    <mergeCell ref="A120:A121"/>
    <mergeCell ref="B120:B121"/>
    <mergeCell ref="C120:E120"/>
    <mergeCell ref="F120:F121"/>
    <mergeCell ref="G120:G121"/>
    <mergeCell ref="H120:J120"/>
    <mergeCell ref="B43:C43"/>
    <mergeCell ref="B44:C44"/>
    <mergeCell ref="B45:C45"/>
    <mergeCell ref="B29:C29"/>
    <mergeCell ref="B31:C31"/>
    <mergeCell ref="B32:C32"/>
    <mergeCell ref="B33:C33"/>
    <mergeCell ref="B34:C34"/>
    <mergeCell ref="B35:C35"/>
    <mergeCell ref="B36:C36"/>
    <mergeCell ref="B37:C37"/>
    <mergeCell ref="B38:C38"/>
    <mergeCell ref="B39:C39"/>
    <mergeCell ref="B42:C42"/>
    <mergeCell ref="A10:A12"/>
    <mergeCell ref="B10:D11"/>
    <mergeCell ref="E10:AP10"/>
    <mergeCell ref="AG11:AH11"/>
    <mergeCell ref="AI11:AJ11"/>
    <mergeCell ref="AK11:AL11"/>
    <mergeCell ref="AM11:AN11"/>
    <mergeCell ref="AO11:AP11"/>
    <mergeCell ref="A6:N6"/>
  </mergeCells>
  <dataValidations count="2">
    <dataValidation type="whole" allowBlank="1" showInputMessage="1" showErrorMessage="1" errorTitle="ERROR" error="Por favor ingrese solo Números." sqref="A27:A1048576 A1:A24 AV151:AV1048576 AT152:AT1048576 AV1:AV149 B1:D1048576 E176:AP1048576 CB151:CB1048576 AQ1:AS1048576 AU1:AU1048576 AT1:AT150 AW1:CA1048576 CC1:XFD1048576 CB1:CB149 E1:L174 N1:AP174 M1:M121 M125:M174">
      <formula1>0</formula1>
      <formula2>1000000000</formula2>
    </dataValidation>
    <dataValidation allowBlank="1" showInputMessage="1" showErrorMessage="1" errorTitle="ERROR" error="Por favor ingrese solo Números." sqref="A25:A26 AV150 E175:AP175 AT151 CB150 M122:M124"/>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95"/>
  <sheetViews>
    <sheetView workbookViewId="0">
      <selection activeCell="E21" sqref="E21"/>
    </sheetView>
  </sheetViews>
  <sheetFormatPr baseColWidth="10" defaultRowHeight="14.25" x14ac:dyDescent="0.2"/>
  <cols>
    <col min="1" max="1" width="49.85546875" style="193" customWidth="1"/>
    <col min="2" max="2" width="29.85546875" style="193" customWidth="1"/>
    <col min="3" max="3" width="18.7109375" style="193" customWidth="1"/>
    <col min="4" max="4" width="17.28515625" style="193" customWidth="1"/>
    <col min="5" max="5" width="16.140625" style="193" customWidth="1"/>
    <col min="6" max="6" width="15.42578125" style="193" customWidth="1"/>
    <col min="7" max="11" width="14.7109375" style="193" customWidth="1"/>
    <col min="12" max="12" width="16.42578125" style="193" customWidth="1"/>
    <col min="13" max="39" width="11.42578125" style="193"/>
    <col min="40" max="40" width="12.7109375" style="193" customWidth="1"/>
    <col min="41" max="41" width="11.42578125" style="193"/>
    <col min="42" max="42" width="13" style="193" customWidth="1"/>
    <col min="43" max="43" width="15.85546875" style="193" customWidth="1"/>
    <col min="44" max="44" width="17.140625" style="193" customWidth="1"/>
    <col min="45" max="73" width="11.42578125" style="193"/>
    <col min="74" max="74" width="0" style="193" hidden="1" customWidth="1"/>
    <col min="75" max="76" width="49.140625" style="193" hidden="1" customWidth="1"/>
    <col min="77" max="94" width="49.140625" style="194" hidden="1" customWidth="1"/>
    <col min="95" max="96" width="0" style="194" hidden="1" customWidth="1"/>
    <col min="97" max="102" width="11.42578125" style="194"/>
    <col min="103" max="16384" width="11.42578125" style="193"/>
  </cols>
  <sheetData>
    <row r="1" spans="1:47" x14ac:dyDescent="0.2">
      <c r="A1" s="192" t="s">
        <v>0</v>
      </c>
    </row>
    <row r="2" spans="1:47" x14ac:dyDescent="0.2">
      <c r="A2" s="192" t="str">
        <f>CONCATENATE("COMUNA: ",[2]NOMBRE!B2," - ","( ",[2]NOMBRE!C2,[2]NOMBRE!D2,[2]NOMBRE!E2,[2]NOMBRE!F2,[2]NOMBRE!G2," )")</f>
        <v>COMUNA: Linares - ( 07401 )</v>
      </c>
    </row>
    <row r="3" spans="1:47" x14ac:dyDescent="0.2">
      <c r="A3" s="192" t="str">
        <f>CONCATENATE("ESTABLECIMIENTO/ESTRATEGIA: ",[2]NOMBRE!B3," - ","( ",[2]NOMBRE!C3,[2]NOMBRE!D3,[2]NOMBRE!E3,[2]NOMBRE!F3,[2]NOMBRE!G3,[2]NOMBRE!H3," )")</f>
        <v>ESTABLECIMIENTO/ESTRATEGIA: Hospital Presidente Carlos Ibáñez del Campo - ( 116108 )</v>
      </c>
    </row>
    <row r="4" spans="1:47" x14ac:dyDescent="0.2">
      <c r="A4" s="192" t="str">
        <f>CONCATENATE("MES: ",[2]NOMBRE!B6," - ","( ",[2]NOMBRE!C6,[2]NOMBRE!D6," )")</f>
        <v>MES: ENERO - ( 01 )</v>
      </c>
    </row>
    <row r="5" spans="1:47" x14ac:dyDescent="0.2">
      <c r="A5" s="192" t="str">
        <f>CONCATENATE("AÑO: ",[2]NOMBRE!B7)</f>
        <v>AÑO: 2017</v>
      </c>
    </row>
    <row r="6" spans="1:47" ht="15" x14ac:dyDescent="0.2">
      <c r="A6" s="1086" t="s">
        <v>92</v>
      </c>
      <c r="B6" s="1086"/>
      <c r="C6" s="1086"/>
      <c r="D6" s="1086"/>
      <c r="E6" s="1086"/>
      <c r="F6" s="1086"/>
      <c r="G6" s="1086"/>
      <c r="H6" s="1086"/>
      <c r="I6" s="1086"/>
      <c r="J6" s="1086"/>
      <c r="K6" s="1086"/>
      <c r="L6" s="1086"/>
      <c r="M6" s="1086"/>
      <c r="N6" s="1086"/>
      <c r="O6" s="47"/>
      <c r="P6" s="43"/>
      <c r="Q6" s="43"/>
      <c r="R6" s="43"/>
      <c r="S6" s="43"/>
      <c r="T6" s="43"/>
      <c r="U6" s="43"/>
      <c r="V6" s="43"/>
      <c r="W6" s="43"/>
      <c r="X6" s="43"/>
      <c r="Y6" s="43"/>
      <c r="Z6" s="43"/>
      <c r="AA6" s="43"/>
      <c r="AB6" s="43"/>
      <c r="AC6" s="43"/>
      <c r="AD6" s="43"/>
      <c r="AE6" s="43"/>
      <c r="AF6" s="43"/>
      <c r="AG6" s="43"/>
      <c r="AH6" s="43"/>
      <c r="AI6" s="43"/>
      <c r="AJ6" s="43"/>
      <c r="AK6" s="43"/>
      <c r="AL6" s="43"/>
      <c r="AM6" s="44"/>
      <c r="AN6" s="44"/>
      <c r="AO6" s="44"/>
    </row>
    <row r="7" spans="1:47" x14ac:dyDescent="0.2">
      <c r="A7" s="42"/>
      <c r="B7" s="42"/>
      <c r="C7" s="42"/>
      <c r="D7" s="42"/>
      <c r="E7" s="42"/>
      <c r="F7" s="42"/>
      <c r="G7" s="42"/>
      <c r="H7" s="42"/>
      <c r="I7" s="42"/>
      <c r="J7" s="42"/>
      <c r="K7" s="42"/>
      <c r="L7" s="42"/>
      <c r="M7" s="42"/>
      <c r="N7" s="42"/>
      <c r="O7" s="43"/>
      <c r="P7" s="43"/>
      <c r="Q7" s="43"/>
      <c r="R7" s="43"/>
      <c r="S7" s="43"/>
      <c r="T7" s="43"/>
      <c r="U7" s="43"/>
      <c r="V7" s="43"/>
      <c r="W7" s="43"/>
      <c r="X7" s="43"/>
      <c r="Y7" s="43"/>
      <c r="Z7" s="43"/>
      <c r="AA7" s="43"/>
      <c r="AB7" s="43"/>
      <c r="AC7" s="43"/>
      <c r="AD7" s="43"/>
      <c r="AE7" s="43"/>
      <c r="AF7" s="43"/>
      <c r="AG7" s="43"/>
      <c r="AH7" s="43"/>
      <c r="AI7" s="43"/>
      <c r="AJ7" s="43"/>
      <c r="AK7" s="43"/>
      <c r="AL7" s="43"/>
      <c r="AM7" s="44"/>
      <c r="AN7" s="44"/>
      <c r="AO7" s="44"/>
    </row>
    <row r="8" spans="1:47" x14ac:dyDescent="0.2">
      <c r="A8" s="48" t="s">
        <v>15</v>
      </c>
      <c r="B8" s="42"/>
      <c r="C8" s="42"/>
      <c r="D8" s="42"/>
      <c r="E8" s="42"/>
    </row>
    <row r="9" spans="1:47" x14ac:dyDescent="0.2">
      <c r="A9" s="50" t="s">
        <v>93</v>
      </c>
      <c r="B9" s="50"/>
      <c r="C9" s="1"/>
      <c r="AQ9" s="195"/>
      <c r="AR9" s="195"/>
      <c r="AS9" s="195"/>
      <c r="AT9" s="195"/>
      <c r="AU9" s="196"/>
    </row>
    <row r="10" spans="1:47" ht="14.25" customHeight="1" x14ac:dyDescent="0.2">
      <c r="A10" s="1100" t="s">
        <v>16</v>
      </c>
      <c r="B10" s="1103" t="s">
        <v>1</v>
      </c>
      <c r="C10" s="1104"/>
      <c r="D10" s="1105"/>
      <c r="E10" s="1109" t="s">
        <v>17</v>
      </c>
      <c r="F10" s="1110"/>
      <c r="G10" s="1110"/>
      <c r="H10" s="1110"/>
      <c r="I10" s="1110"/>
      <c r="J10" s="1110"/>
      <c r="K10" s="1110"/>
      <c r="L10" s="1110"/>
      <c r="M10" s="1110"/>
      <c r="N10" s="1110"/>
      <c r="O10" s="1110"/>
      <c r="P10" s="1110"/>
      <c r="Q10" s="1110"/>
      <c r="R10" s="1110"/>
      <c r="S10" s="1110"/>
      <c r="T10" s="1110"/>
      <c r="U10" s="1110"/>
      <c r="V10" s="1110"/>
      <c r="W10" s="1110"/>
      <c r="X10" s="1110"/>
      <c r="Y10" s="1110"/>
      <c r="Z10" s="1110"/>
      <c r="AA10" s="1110"/>
      <c r="AB10" s="1110"/>
      <c r="AC10" s="1110"/>
      <c r="AD10" s="1110"/>
      <c r="AE10" s="1110"/>
      <c r="AF10" s="1110"/>
      <c r="AG10" s="1110"/>
      <c r="AH10" s="1110"/>
      <c r="AI10" s="1110"/>
      <c r="AJ10" s="1110"/>
      <c r="AK10" s="1110"/>
      <c r="AL10" s="1110"/>
      <c r="AM10" s="1110"/>
      <c r="AN10" s="1110"/>
      <c r="AO10" s="1110"/>
      <c r="AP10" s="1111"/>
      <c r="AQ10" s="1136" t="s">
        <v>33</v>
      </c>
      <c r="AR10" s="1137"/>
      <c r="AS10" s="1137"/>
      <c r="AT10" s="1100" t="s">
        <v>13</v>
      </c>
      <c r="AU10" s="197"/>
    </row>
    <row r="11" spans="1:47" x14ac:dyDescent="0.2">
      <c r="A11" s="1101"/>
      <c r="B11" s="1106"/>
      <c r="C11" s="1107"/>
      <c r="D11" s="1108"/>
      <c r="E11" s="1095" t="s">
        <v>19</v>
      </c>
      <c r="F11" s="1096"/>
      <c r="G11" s="1095" t="s">
        <v>20</v>
      </c>
      <c r="H11" s="1096"/>
      <c r="I11" s="1151" t="s">
        <v>21</v>
      </c>
      <c r="J11" s="1152"/>
      <c r="K11" s="1151" t="s">
        <v>22</v>
      </c>
      <c r="L11" s="1152"/>
      <c r="M11" s="1151" t="s">
        <v>23</v>
      </c>
      <c r="N11" s="1152"/>
      <c r="O11" s="1095" t="s">
        <v>24</v>
      </c>
      <c r="P11" s="1096"/>
      <c r="Q11" s="1095" t="s">
        <v>25</v>
      </c>
      <c r="R11" s="1096"/>
      <c r="S11" s="1095" t="s">
        <v>26</v>
      </c>
      <c r="T11" s="1096"/>
      <c r="U11" s="1095" t="s">
        <v>27</v>
      </c>
      <c r="V11" s="1096"/>
      <c r="W11" s="1095" t="s">
        <v>2</v>
      </c>
      <c r="X11" s="1096"/>
      <c r="Y11" s="1095" t="s">
        <v>3</v>
      </c>
      <c r="Z11" s="1096"/>
      <c r="AA11" s="1095" t="s">
        <v>28</v>
      </c>
      <c r="AB11" s="1096"/>
      <c r="AC11" s="1095" t="s">
        <v>4</v>
      </c>
      <c r="AD11" s="1096"/>
      <c r="AE11" s="1095" t="s">
        <v>5</v>
      </c>
      <c r="AF11" s="1096"/>
      <c r="AG11" s="1095" t="s">
        <v>6</v>
      </c>
      <c r="AH11" s="1096"/>
      <c r="AI11" s="1095" t="s">
        <v>7</v>
      </c>
      <c r="AJ11" s="1096"/>
      <c r="AK11" s="1095" t="s">
        <v>8</v>
      </c>
      <c r="AL11" s="1096"/>
      <c r="AM11" s="1095" t="s">
        <v>9</v>
      </c>
      <c r="AN11" s="1096"/>
      <c r="AO11" s="1109" t="s">
        <v>10</v>
      </c>
      <c r="AP11" s="1111"/>
      <c r="AQ11" s="1145" t="s">
        <v>35</v>
      </c>
      <c r="AR11" s="1147" t="s">
        <v>36</v>
      </c>
      <c r="AS11" s="1149" t="s">
        <v>37</v>
      </c>
      <c r="AT11" s="1101"/>
    </row>
    <row r="12" spans="1:47" ht="21" customHeight="1" x14ac:dyDescent="0.2">
      <c r="A12" s="1102"/>
      <c r="B12" s="184" t="s">
        <v>94</v>
      </c>
      <c r="C12" s="184" t="s">
        <v>11</v>
      </c>
      <c r="D12" s="184" t="s">
        <v>12</v>
      </c>
      <c r="E12" s="39" t="s">
        <v>11</v>
      </c>
      <c r="F12" s="41" t="s">
        <v>12</v>
      </c>
      <c r="G12" s="39" t="s">
        <v>11</v>
      </c>
      <c r="H12" s="41" t="s">
        <v>12</v>
      </c>
      <c r="I12" s="39" t="s">
        <v>11</v>
      </c>
      <c r="J12" s="41" t="s">
        <v>12</v>
      </c>
      <c r="K12" s="39" t="s">
        <v>11</v>
      </c>
      <c r="L12" s="41" t="s">
        <v>12</v>
      </c>
      <c r="M12" s="39" t="s">
        <v>11</v>
      </c>
      <c r="N12" s="41" t="s">
        <v>12</v>
      </c>
      <c r="O12" s="39" t="s">
        <v>11</v>
      </c>
      <c r="P12" s="41" t="s">
        <v>12</v>
      </c>
      <c r="Q12" s="39" t="s">
        <v>11</v>
      </c>
      <c r="R12" s="41" t="s">
        <v>12</v>
      </c>
      <c r="S12" s="39" t="s">
        <v>11</v>
      </c>
      <c r="T12" s="41" t="s">
        <v>12</v>
      </c>
      <c r="U12" s="39" t="s">
        <v>11</v>
      </c>
      <c r="V12" s="41" t="s">
        <v>12</v>
      </c>
      <c r="W12" s="39" t="s">
        <v>11</v>
      </c>
      <c r="X12" s="41" t="s">
        <v>12</v>
      </c>
      <c r="Y12" s="39" t="s">
        <v>11</v>
      </c>
      <c r="Z12" s="41" t="s">
        <v>12</v>
      </c>
      <c r="AA12" s="39" t="s">
        <v>11</v>
      </c>
      <c r="AB12" s="41" t="s">
        <v>12</v>
      </c>
      <c r="AC12" s="39" t="s">
        <v>11</v>
      </c>
      <c r="AD12" s="41" t="s">
        <v>12</v>
      </c>
      <c r="AE12" s="39" t="s">
        <v>11</v>
      </c>
      <c r="AF12" s="41" t="s">
        <v>12</v>
      </c>
      <c r="AG12" s="39" t="s">
        <v>11</v>
      </c>
      <c r="AH12" s="41" t="s">
        <v>12</v>
      </c>
      <c r="AI12" s="39" t="s">
        <v>11</v>
      </c>
      <c r="AJ12" s="41" t="s">
        <v>12</v>
      </c>
      <c r="AK12" s="39" t="s">
        <v>11</v>
      </c>
      <c r="AL12" s="41" t="s">
        <v>12</v>
      </c>
      <c r="AM12" s="39" t="s">
        <v>11</v>
      </c>
      <c r="AN12" s="41" t="s">
        <v>12</v>
      </c>
      <c r="AO12" s="39" t="s">
        <v>11</v>
      </c>
      <c r="AP12" s="41" t="s">
        <v>12</v>
      </c>
      <c r="AQ12" s="1146"/>
      <c r="AR12" s="1148"/>
      <c r="AS12" s="1150"/>
      <c r="AT12" s="1102"/>
    </row>
    <row r="13" spans="1:47" x14ac:dyDescent="0.2">
      <c r="A13" s="2" t="s">
        <v>29</v>
      </c>
      <c r="B13" s="198">
        <f t="shared" ref="B13:B20" si="0">SUM(C13+D13)</f>
        <v>0</v>
      </c>
      <c r="C13" s="198">
        <f t="shared" ref="C13:D19" si="1">SUM(E13+G13+I13+K13+M13+O13+Q13+S13+U13+W13+Y13+AA13+AC13+AE13+AG13+AI13+AK13+AM13+AO13)</f>
        <v>0</v>
      </c>
      <c r="D13" s="198">
        <f t="shared" si="1"/>
        <v>0</v>
      </c>
      <c r="E13" s="4"/>
      <c r="F13" s="53"/>
      <c r="G13" s="4"/>
      <c r="H13" s="5"/>
      <c r="I13" s="4"/>
      <c r="J13" s="5"/>
      <c r="K13" s="4"/>
      <c r="L13" s="5"/>
      <c r="M13" s="4"/>
      <c r="N13" s="5"/>
      <c r="O13" s="4"/>
      <c r="P13" s="5"/>
      <c r="Q13" s="4"/>
      <c r="R13" s="5"/>
      <c r="S13" s="4"/>
      <c r="T13" s="5"/>
      <c r="U13" s="4"/>
      <c r="V13" s="5"/>
      <c r="W13" s="4"/>
      <c r="X13" s="5"/>
      <c r="Y13" s="4"/>
      <c r="Z13" s="5"/>
      <c r="AA13" s="4"/>
      <c r="AB13" s="5"/>
      <c r="AC13" s="4"/>
      <c r="AD13" s="5"/>
      <c r="AE13" s="4"/>
      <c r="AF13" s="5"/>
      <c r="AG13" s="4"/>
      <c r="AH13" s="5"/>
      <c r="AI13" s="4"/>
      <c r="AJ13" s="5"/>
      <c r="AK13" s="4"/>
      <c r="AL13" s="5"/>
      <c r="AM13" s="4"/>
      <c r="AN13" s="5"/>
      <c r="AO13" s="199"/>
      <c r="AP13" s="5"/>
      <c r="AQ13" s="4"/>
      <c r="AR13" s="5"/>
      <c r="AS13" s="5"/>
      <c r="AT13" s="5"/>
      <c r="AU13" s="194"/>
    </row>
    <row r="14" spans="1:47" x14ac:dyDescent="0.2">
      <c r="A14" s="54" t="s">
        <v>30</v>
      </c>
      <c r="B14" s="200">
        <f t="shared" si="0"/>
        <v>0</v>
      </c>
      <c r="C14" s="200">
        <f t="shared" si="1"/>
        <v>0</v>
      </c>
      <c r="D14" s="201">
        <f t="shared" si="1"/>
        <v>0</v>
      </c>
      <c r="E14" s="8"/>
      <c r="F14" s="202"/>
      <c r="G14" s="8"/>
      <c r="H14" s="9"/>
      <c r="I14" s="8"/>
      <c r="J14" s="9"/>
      <c r="K14" s="8"/>
      <c r="L14" s="9"/>
      <c r="M14" s="8"/>
      <c r="N14" s="9"/>
      <c r="O14" s="8"/>
      <c r="P14" s="9"/>
      <c r="Q14" s="8"/>
      <c r="R14" s="9"/>
      <c r="S14" s="8"/>
      <c r="T14" s="9"/>
      <c r="U14" s="8"/>
      <c r="V14" s="9"/>
      <c r="W14" s="8"/>
      <c r="X14" s="9"/>
      <c r="Y14" s="8"/>
      <c r="Z14" s="9"/>
      <c r="AA14" s="8"/>
      <c r="AB14" s="9"/>
      <c r="AC14" s="8"/>
      <c r="AD14" s="9"/>
      <c r="AE14" s="8"/>
      <c r="AF14" s="9"/>
      <c r="AG14" s="8"/>
      <c r="AH14" s="9"/>
      <c r="AI14" s="8"/>
      <c r="AJ14" s="9"/>
      <c r="AK14" s="8"/>
      <c r="AL14" s="9"/>
      <c r="AM14" s="8"/>
      <c r="AN14" s="9"/>
      <c r="AO14" s="203"/>
      <c r="AP14" s="9"/>
      <c r="AQ14" s="8"/>
      <c r="AR14" s="9"/>
      <c r="AS14" s="9"/>
      <c r="AT14" s="9"/>
      <c r="AU14" s="194"/>
    </row>
    <row r="15" spans="1:47" ht="21" x14ac:dyDescent="0.2">
      <c r="A15" s="55" t="s">
        <v>95</v>
      </c>
      <c r="B15" s="204">
        <f t="shared" si="0"/>
        <v>0</v>
      </c>
      <c r="C15" s="204">
        <f t="shared" si="1"/>
        <v>0</v>
      </c>
      <c r="D15" s="205">
        <f t="shared" si="1"/>
        <v>0</v>
      </c>
      <c r="E15" s="206"/>
      <c r="F15" s="207"/>
      <c r="G15" s="206"/>
      <c r="H15" s="56"/>
      <c r="I15" s="206"/>
      <c r="J15" s="56"/>
      <c r="K15" s="206"/>
      <c r="L15" s="56"/>
      <c r="M15" s="206"/>
      <c r="N15" s="56"/>
      <c r="O15" s="206"/>
      <c r="P15" s="56"/>
      <c r="Q15" s="12"/>
      <c r="R15" s="13"/>
      <c r="S15" s="12"/>
      <c r="T15" s="13"/>
      <c r="U15" s="12"/>
      <c r="V15" s="13"/>
      <c r="W15" s="12"/>
      <c r="X15" s="13"/>
      <c r="Y15" s="12"/>
      <c r="Z15" s="13"/>
      <c r="AA15" s="12"/>
      <c r="AB15" s="13"/>
      <c r="AC15" s="12"/>
      <c r="AD15" s="13"/>
      <c r="AE15" s="12"/>
      <c r="AF15" s="13"/>
      <c r="AG15" s="12"/>
      <c r="AH15" s="13"/>
      <c r="AI15" s="12"/>
      <c r="AJ15" s="13"/>
      <c r="AK15" s="12"/>
      <c r="AL15" s="13"/>
      <c r="AM15" s="12"/>
      <c r="AN15" s="13"/>
      <c r="AO15" s="136"/>
      <c r="AP15" s="13"/>
      <c r="AQ15" s="12"/>
      <c r="AR15" s="13"/>
      <c r="AS15" s="13"/>
      <c r="AT15" s="13"/>
      <c r="AU15" s="194"/>
    </row>
    <row r="16" spans="1:47" x14ac:dyDescent="0.2">
      <c r="A16" s="57" t="s">
        <v>31</v>
      </c>
      <c r="B16" s="208">
        <f t="shared" si="0"/>
        <v>0</v>
      </c>
      <c r="C16" s="209">
        <f t="shared" si="1"/>
        <v>0</v>
      </c>
      <c r="D16" s="210">
        <f t="shared" si="1"/>
        <v>0</v>
      </c>
      <c r="E16" s="12"/>
      <c r="F16" s="27"/>
      <c r="G16" s="12"/>
      <c r="H16" s="13"/>
      <c r="I16" s="12"/>
      <c r="J16" s="13"/>
      <c r="K16" s="12"/>
      <c r="L16" s="13"/>
      <c r="M16" s="12"/>
      <c r="N16" s="13"/>
      <c r="O16" s="12"/>
      <c r="P16" s="13"/>
      <c r="Q16" s="12"/>
      <c r="R16" s="13"/>
      <c r="S16" s="12"/>
      <c r="T16" s="13"/>
      <c r="U16" s="12"/>
      <c r="V16" s="13"/>
      <c r="W16" s="12"/>
      <c r="X16" s="13"/>
      <c r="Y16" s="12"/>
      <c r="Z16" s="13"/>
      <c r="AA16" s="12"/>
      <c r="AB16" s="13"/>
      <c r="AC16" s="12"/>
      <c r="AD16" s="13"/>
      <c r="AE16" s="12"/>
      <c r="AF16" s="13"/>
      <c r="AG16" s="12"/>
      <c r="AH16" s="13"/>
      <c r="AI16" s="12"/>
      <c r="AJ16" s="13"/>
      <c r="AK16" s="12"/>
      <c r="AL16" s="13"/>
      <c r="AM16" s="12"/>
      <c r="AN16" s="13"/>
      <c r="AO16" s="136"/>
      <c r="AP16" s="13"/>
      <c r="AQ16" s="12"/>
      <c r="AR16" s="13"/>
      <c r="AS16" s="13"/>
      <c r="AT16" s="13"/>
      <c r="AU16" s="194"/>
    </row>
    <row r="17" spans="1:88" x14ac:dyDescent="0.2">
      <c r="A17" s="57" t="s">
        <v>32</v>
      </c>
      <c r="B17" s="211">
        <f t="shared" si="0"/>
        <v>0</v>
      </c>
      <c r="C17" s="209">
        <f t="shared" si="1"/>
        <v>0</v>
      </c>
      <c r="D17" s="210">
        <f t="shared" si="1"/>
        <v>0</v>
      </c>
      <c r="E17" s="212"/>
      <c r="F17" s="37"/>
      <c r="G17" s="212"/>
      <c r="H17" s="213"/>
      <c r="I17" s="212"/>
      <c r="J17" s="213"/>
      <c r="K17" s="212"/>
      <c r="L17" s="213"/>
      <c r="M17" s="212"/>
      <c r="N17" s="213"/>
      <c r="O17" s="212"/>
      <c r="P17" s="213"/>
      <c r="Q17" s="212"/>
      <c r="R17" s="213"/>
      <c r="S17" s="212"/>
      <c r="T17" s="213"/>
      <c r="U17" s="212"/>
      <c r="V17" s="213"/>
      <c r="W17" s="212"/>
      <c r="X17" s="213"/>
      <c r="Y17" s="212"/>
      <c r="Z17" s="213"/>
      <c r="AA17" s="212"/>
      <c r="AB17" s="213"/>
      <c r="AC17" s="212"/>
      <c r="AD17" s="213"/>
      <c r="AE17" s="212"/>
      <c r="AF17" s="213"/>
      <c r="AG17" s="212"/>
      <c r="AH17" s="213"/>
      <c r="AI17" s="212"/>
      <c r="AJ17" s="213"/>
      <c r="AK17" s="212"/>
      <c r="AL17" s="213"/>
      <c r="AM17" s="212"/>
      <c r="AN17" s="213"/>
      <c r="AO17" s="143"/>
      <c r="AP17" s="213"/>
      <c r="AQ17" s="212"/>
      <c r="AR17" s="213"/>
      <c r="AS17" s="22"/>
      <c r="AT17" s="213"/>
      <c r="AU17" s="194"/>
    </row>
    <row r="18" spans="1:88" x14ac:dyDescent="0.2">
      <c r="A18" s="55" t="s">
        <v>96</v>
      </c>
      <c r="B18" s="209">
        <f t="shared" si="0"/>
        <v>0</v>
      </c>
      <c r="C18" s="209">
        <f t="shared" si="1"/>
        <v>0</v>
      </c>
      <c r="D18" s="205">
        <f t="shared" si="1"/>
        <v>0</v>
      </c>
      <c r="E18" s="14"/>
      <c r="F18" s="27"/>
      <c r="G18" s="12"/>
      <c r="H18" s="13"/>
      <c r="I18" s="12"/>
      <c r="J18" s="13"/>
      <c r="K18" s="12"/>
      <c r="L18" s="13"/>
      <c r="M18" s="12"/>
      <c r="N18" s="13"/>
      <c r="O18" s="12"/>
      <c r="P18" s="13"/>
      <c r="Q18" s="12"/>
      <c r="R18" s="13"/>
      <c r="S18" s="12"/>
      <c r="T18" s="13"/>
      <c r="U18" s="12"/>
      <c r="V18" s="13"/>
      <c r="W18" s="12"/>
      <c r="X18" s="13"/>
      <c r="Y18" s="12"/>
      <c r="Z18" s="13"/>
      <c r="AA18" s="12"/>
      <c r="AB18" s="13"/>
      <c r="AC18" s="12"/>
      <c r="AD18" s="13"/>
      <c r="AE18" s="12"/>
      <c r="AF18" s="13"/>
      <c r="AG18" s="12"/>
      <c r="AH18" s="13"/>
      <c r="AI18" s="12"/>
      <c r="AJ18" s="13"/>
      <c r="AK18" s="12"/>
      <c r="AL18" s="13"/>
      <c r="AM18" s="12"/>
      <c r="AN18" s="13"/>
      <c r="AO18" s="136"/>
      <c r="AP18" s="13"/>
      <c r="AQ18" s="12"/>
      <c r="AR18" s="213"/>
      <c r="AS18" s="214"/>
      <c r="AT18" s="23"/>
      <c r="AU18" s="194"/>
    </row>
    <row r="19" spans="1:88" x14ac:dyDescent="0.2">
      <c r="A19" s="55" t="s">
        <v>97</v>
      </c>
      <c r="B19" s="209">
        <f t="shared" si="0"/>
        <v>0</v>
      </c>
      <c r="C19" s="208">
        <f t="shared" si="1"/>
        <v>0</v>
      </c>
      <c r="D19" s="215">
        <f t="shared" si="1"/>
        <v>0</v>
      </c>
      <c r="E19" s="216"/>
      <c r="F19" s="13"/>
      <c r="G19" s="12"/>
      <c r="H19" s="13"/>
      <c r="I19" s="12"/>
      <c r="J19" s="13"/>
      <c r="K19" s="12"/>
      <c r="L19" s="13"/>
      <c r="M19" s="12"/>
      <c r="N19" s="13"/>
      <c r="O19" s="12"/>
      <c r="P19" s="13"/>
      <c r="Q19" s="12"/>
      <c r="R19" s="13"/>
      <c r="S19" s="12"/>
      <c r="T19" s="13"/>
      <c r="U19" s="12"/>
      <c r="V19" s="13"/>
      <c r="W19" s="12"/>
      <c r="X19" s="13"/>
      <c r="Y19" s="12"/>
      <c r="Z19" s="13"/>
      <c r="AA19" s="12"/>
      <c r="AB19" s="13"/>
      <c r="AC19" s="12"/>
      <c r="AD19" s="13"/>
      <c r="AE19" s="12"/>
      <c r="AF19" s="13"/>
      <c r="AG19" s="12"/>
      <c r="AH19" s="13"/>
      <c r="AI19" s="12"/>
      <c r="AJ19" s="13"/>
      <c r="AK19" s="12"/>
      <c r="AL19" s="13"/>
      <c r="AM19" s="12"/>
      <c r="AN19" s="13"/>
      <c r="AO19" s="136"/>
      <c r="AP19" s="13"/>
      <c r="AQ19" s="12"/>
      <c r="AR19" s="11"/>
      <c r="AS19" s="37"/>
      <c r="AT19" s="23"/>
      <c r="AU19" s="194"/>
    </row>
    <row r="20" spans="1:88" x14ac:dyDescent="0.2">
      <c r="A20" s="55" t="s">
        <v>18</v>
      </c>
      <c r="B20" s="217">
        <f t="shared" si="0"/>
        <v>0</v>
      </c>
      <c r="C20" s="218">
        <f>SUM(O20+Q20+S20+U20+W20+Y20+AA20+AC20+AE20+AG20+AI20+AK20+AM20+AO20)</f>
        <v>0</v>
      </c>
      <c r="D20" s="219">
        <f>SUM(P20+R20+T20+V20+X20+Z20+AB20+AD20+AF20+AH20+AJ20+AL20+AN20+AP20)</f>
        <v>0</v>
      </c>
      <c r="E20" s="220"/>
      <c r="F20" s="221"/>
      <c r="G20" s="222"/>
      <c r="H20" s="223"/>
      <c r="I20" s="222"/>
      <c r="J20" s="223"/>
      <c r="K20" s="222"/>
      <c r="L20" s="223"/>
      <c r="M20" s="222"/>
      <c r="N20" s="223"/>
      <c r="O20" s="32"/>
      <c r="P20" s="33"/>
      <c r="Q20" s="32"/>
      <c r="R20" s="33"/>
      <c r="S20" s="32"/>
      <c r="T20" s="33"/>
      <c r="U20" s="32"/>
      <c r="V20" s="33"/>
      <c r="W20" s="32"/>
      <c r="X20" s="33"/>
      <c r="Y20" s="32"/>
      <c r="Z20" s="33"/>
      <c r="AA20" s="32"/>
      <c r="AB20" s="33"/>
      <c r="AC20" s="32"/>
      <c r="AD20" s="33"/>
      <c r="AE20" s="32"/>
      <c r="AF20" s="33"/>
      <c r="AG20" s="32"/>
      <c r="AH20" s="33"/>
      <c r="AI20" s="32"/>
      <c r="AJ20" s="33"/>
      <c r="AK20" s="32"/>
      <c r="AL20" s="33"/>
      <c r="AM20" s="32"/>
      <c r="AN20" s="33"/>
      <c r="AO20" s="224"/>
      <c r="AP20" s="33"/>
      <c r="AQ20" s="32"/>
      <c r="AR20" s="33"/>
      <c r="AS20" s="26"/>
      <c r="AT20" s="26"/>
      <c r="AU20" s="194"/>
    </row>
    <row r="21" spans="1:88" x14ac:dyDescent="0.2">
      <c r="A21" s="2" t="s">
        <v>98</v>
      </c>
      <c r="B21" s="217">
        <f>SUM(B22:B27)</f>
        <v>0</v>
      </c>
      <c r="C21" s="217">
        <f>SUM(C22:C27)</f>
        <v>0</v>
      </c>
      <c r="D21" s="198">
        <f>SUM(D22:D27)</f>
        <v>0</v>
      </c>
      <c r="E21" s="225"/>
      <c r="F21" s="226">
        <f t="shared" ref="F21:AT21" si="2">SUM(F22:F24)</f>
        <v>0</v>
      </c>
      <c r="G21" s="225">
        <f t="shared" si="2"/>
        <v>0</v>
      </c>
      <c r="H21" s="227">
        <f t="shared" si="2"/>
        <v>0</v>
      </c>
      <c r="I21" s="225">
        <f t="shared" si="2"/>
        <v>0</v>
      </c>
      <c r="J21" s="227">
        <f t="shared" si="2"/>
        <v>0</v>
      </c>
      <c r="K21" s="225">
        <f t="shared" si="2"/>
        <v>0</v>
      </c>
      <c r="L21" s="227">
        <f t="shared" si="2"/>
        <v>0</v>
      </c>
      <c r="M21" s="225">
        <f t="shared" si="2"/>
        <v>0</v>
      </c>
      <c r="N21" s="227">
        <f t="shared" si="2"/>
        <v>0</v>
      </c>
      <c r="O21" s="225">
        <f t="shared" si="2"/>
        <v>0</v>
      </c>
      <c r="P21" s="227">
        <f t="shared" si="2"/>
        <v>0</v>
      </c>
      <c r="Q21" s="225">
        <f t="shared" si="2"/>
        <v>0</v>
      </c>
      <c r="R21" s="227">
        <f t="shared" si="2"/>
        <v>0</v>
      </c>
      <c r="S21" s="225">
        <f t="shared" si="2"/>
        <v>0</v>
      </c>
      <c r="T21" s="227">
        <f t="shared" si="2"/>
        <v>0</v>
      </c>
      <c r="U21" s="225">
        <f t="shared" si="2"/>
        <v>0</v>
      </c>
      <c r="V21" s="227">
        <f t="shared" si="2"/>
        <v>0</v>
      </c>
      <c r="W21" s="225">
        <f t="shared" si="2"/>
        <v>0</v>
      </c>
      <c r="X21" s="227">
        <f t="shared" si="2"/>
        <v>0</v>
      </c>
      <c r="Y21" s="225">
        <f t="shared" si="2"/>
        <v>0</v>
      </c>
      <c r="Z21" s="227">
        <f t="shared" si="2"/>
        <v>0</v>
      </c>
      <c r="AA21" s="225">
        <f t="shared" si="2"/>
        <v>0</v>
      </c>
      <c r="AB21" s="227">
        <f t="shared" si="2"/>
        <v>0</v>
      </c>
      <c r="AC21" s="225">
        <f t="shared" si="2"/>
        <v>0</v>
      </c>
      <c r="AD21" s="227">
        <f t="shared" si="2"/>
        <v>0</v>
      </c>
      <c r="AE21" s="225">
        <f t="shared" si="2"/>
        <v>0</v>
      </c>
      <c r="AF21" s="227">
        <f t="shared" si="2"/>
        <v>0</v>
      </c>
      <c r="AG21" s="225">
        <f t="shared" si="2"/>
        <v>0</v>
      </c>
      <c r="AH21" s="227">
        <f t="shared" si="2"/>
        <v>0</v>
      </c>
      <c r="AI21" s="225">
        <f t="shared" si="2"/>
        <v>0</v>
      </c>
      <c r="AJ21" s="227">
        <f t="shared" si="2"/>
        <v>0</v>
      </c>
      <c r="AK21" s="225">
        <f t="shared" si="2"/>
        <v>0</v>
      </c>
      <c r="AL21" s="227">
        <f t="shared" si="2"/>
        <v>0</v>
      </c>
      <c r="AM21" s="225">
        <f t="shared" si="2"/>
        <v>0</v>
      </c>
      <c r="AN21" s="227">
        <f t="shared" si="2"/>
        <v>0</v>
      </c>
      <c r="AO21" s="228">
        <f t="shared" si="2"/>
        <v>0</v>
      </c>
      <c r="AP21" s="227">
        <f t="shared" si="2"/>
        <v>0</v>
      </c>
      <c r="AQ21" s="225">
        <f t="shared" si="2"/>
        <v>0</v>
      </c>
      <c r="AR21" s="227">
        <f t="shared" si="2"/>
        <v>0</v>
      </c>
      <c r="AS21" s="227">
        <f t="shared" si="2"/>
        <v>0</v>
      </c>
      <c r="AT21" s="227">
        <f t="shared" si="2"/>
        <v>0</v>
      </c>
      <c r="AU21" s="194"/>
    </row>
    <row r="22" spans="1:88" x14ac:dyDescent="0.2">
      <c r="A22" s="58" t="s">
        <v>38</v>
      </c>
      <c r="B22" s="217">
        <f t="shared" ref="B22:B27" si="3">SUM(C22+D22)</f>
        <v>0</v>
      </c>
      <c r="C22" s="217">
        <f t="shared" ref="C22:D27" si="4">SUM(E22+G22+I22+K22+M22+O22+Q22+S22+U22+W22+Y22+AA22+AC22+AE22+AG22+AI22+AK22+AM22+AO22)</f>
        <v>0</v>
      </c>
      <c r="D22" s="229">
        <f t="shared" si="4"/>
        <v>0</v>
      </c>
      <c r="E22" s="212"/>
      <c r="F22" s="37"/>
      <c r="G22" s="212"/>
      <c r="H22" s="213"/>
      <c r="I22" s="212"/>
      <c r="J22" s="213"/>
      <c r="K22" s="212"/>
      <c r="L22" s="213"/>
      <c r="M22" s="212"/>
      <c r="N22" s="213"/>
      <c r="O22" s="212"/>
      <c r="P22" s="213"/>
      <c r="Q22" s="212"/>
      <c r="R22" s="213"/>
      <c r="S22" s="212"/>
      <c r="T22" s="213"/>
      <c r="U22" s="212"/>
      <c r="V22" s="213"/>
      <c r="W22" s="212"/>
      <c r="X22" s="213"/>
      <c r="Y22" s="212"/>
      <c r="Z22" s="213"/>
      <c r="AA22" s="212"/>
      <c r="AB22" s="213"/>
      <c r="AC22" s="212"/>
      <c r="AD22" s="213"/>
      <c r="AE22" s="212"/>
      <c r="AF22" s="213"/>
      <c r="AG22" s="212"/>
      <c r="AH22" s="213"/>
      <c r="AI22" s="212"/>
      <c r="AJ22" s="213"/>
      <c r="AK22" s="212"/>
      <c r="AL22" s="213"/>
      <c r="AM22" s="212"/>
      <c r="AN22" s="213"/>
      <c r="AO22" s="143"/>
      <c r="AP22" s="213"/>
      <c r="AQ22" s="213"/>
      <c r="AR22" s="213"/>
      <c r="AS22" s="213"/>
      <c r="AT22" s="230"/>
      <c r="AU22" s="194"/>
    </row>
    <row r="23" spans="1:88" x14ac:dyDescent="0.2">
      <c r="A23" s="55" t="s">
        <v>39</v>
      </c>
      <c r="B23" s="217">
        <f t="shared" si="3"/>
        <v>0</v>
      </c>
      <c r="C23" s="217">
        <f t="shared" si="4"/>
        <v>0</v>
      </c>
      <c r="D23" s="205">
        <f t="shared" si="4"/>
        <v>0</v>
      </c>
      <c r="E23" s="12"/>
      <c r="F23" s="27"/>
      <c r="G23" s="12"/>
      <c r="H23" s="13"/>
      <c r="I23" s="12"/>
      <c r="J23" s="13"/>
      <c r="K23" s="12"/>
      <c r="L23" s="13"/>
      <c r="M23" s="12"/>
      <c r="N23" s="13"/>
      <c r="O23" s="12"/>
      <c r="P23" s="13"/>
      <c r="Q23" s="12"/>
      <c r="R23" s="13"/>
      <c r="S23" s="12"/>
      <c r="T23" s="13"/>
      <c r="U23" s="12"/>
      <c r="V23" s="13"/>
      <c r="W23" s="12"/>
      <c r="X23" s="13"/>
      <c r="Y23" s="12"/>
      <c r="Z23" s="13"/>
      <c r="AA23" s="12"/>
      <c r="AB23" s="13"/>
      <c r="AC23" s="12"/>
      <c r="AD23" s="13"/>
      <c r="AE23" s="12"/>
      <c r="AF23" s="13"/>
      <c r="AG23" s="12"/>
      <c r="AH23" s="13"/>
      <c r="AI23" s="12"/>
      <c r="AJ23" s="13"/>
      <c r="AK23" s="12"/>
      <c r="AL23" s="13"/>
      <c r="AM23" s="12"/>
      <c r="AN23" s="13"/>
      <c r="AO23" s="136"/>
      <c r="AP23" s="13"/>
      <c r="AQ23" s="13"/>
      <c r="AR23" s="13"/>
      <c r="AS23" s="13"/>
      <c r="AT23" s="22"/>
      <c r="AU23" s="194"/>
    </row>
    <row r="24" spans="1:88" x14ac:dyDescent="0.2">
      <c r="A24" s="59" t="s">
        <v>40</v>
      </c>
      <c r="B24" s="211">
        <f t="shared" si="3"/>
        <v>0</v>
      </c>
      <c r="C24" s="211">
        <f t="shared" si="4"/>
        <v>0</v>
      </c>
      <c r="D24" s="215">
        <f t="shared" si="4"/>
        <v>0</v>
      </c>
      <c r="E24" s="216"/>
      <c r="F24" s="150"/>
      <c r="G24" s="216"/>
      <c r="H24" s="214"/>
      <c r="I24" s="216"/>
      <c r="J24" s="214"/>
      <c r="K24" s="216"/>
      <c r="L24" s="214"/>
      <c r="M24" s="216"/>
      <c r="N24" s="214"/>
      <c r="O24" s="216"/>
      <c r="P24" s="214"/>
      <c r="Q24" s="216"/>
      <c r="R24" s="214"/>
      <c r="S24" s="216"/>
      <c r="T24" s="214"/>
      <c r="U24" s="216"/>
      <c r="V24" s="214"/>
      <c r="W24" s="216"/>
      <c r="X24" s="214"/>
      <c r="Y24" s="216"/>
      <c r="Z24" s="214"/>
      <c r="AA24" s="216"/>
      <c r="AB24" s="214"/>
      <c r="AC24" s="216"/>
      <c r="AD24" s="214"/>
      <c r="AE24" s="216"/>
      <c r="AF24" s="214"/>
      <c r="AG24" s="216"/>
      <c r="AH24" s="214"/>
      <c r="AI24" s="216"/>
      <c r="AJ24" s="214"/>
      <c r="AK24" s="216"/>
      <c r="AL24" s="214"/>
      <c r="AM24" s="216"/>
      <c r="AN24" s="214"/>
      <c r="AO24" s="147"/>
      <c r="AP24" s="214"/>
      <c r="AQ24" s="214"/>
      <c r="AR24" s="214"/>
      <c r="AS24" s="214"/>
      <c r="AT24" s="146"/>
      <c r="AU24" s="194"/>
    </row>
    <row r="25" spans="1:88" x14ac:dyDescent="0.2">
      <c r="A25" s="231" t="s">
        <v>99</v>
      </c>
      <c r="B25" s="208">
        <f t="shared" si="3"/>
        <v>0</v>
      </c>
      <c r="C25" s="208">
        <f t="shared" si="4"/>
        <v>0</v>
      </c>
      <c r="D25" s="205">
        <f t="shared" si="4"/>
        <v>0</v>
      </c>
      <c r="E25" s="12"/>
      <c r="F25" s="27"/>
      <c r="G25" s="12"/>
      <c r="H25" s="13"/>
      <c r="I25" s="12"/>
      <c r="J25" s="13"/>
      <c r="K25" s="12"/>
      <c r="L25" s="13"/>
      <c r="M25" s="12"/>
      <c r="N25" s="13"/>
      <c r="O25" s="12"/>
      <c r="P25" s="13"/>
      <c r="Q25" s="12"/>
      <c r="R25" s="13"/>
      <c r="S25" s="12"/>
      <c r="T25" s="13"/>
      <c r="U25" s="12"/>
      <c r="V25" s="13"/>
      <c r="W25" s="12"/>
      <c r="X25" s="13"/>
      <c r="Y25" s="12"/>
      <c r="Z25" s="13"/>
      <c r="AA25" s="12"/>
      <c r="AB25" s="13"/>
      <c r="AC25" s="12"/>
      <c r="AD25" s="13"/>
      <c r="AE25" s="12"/>
      <c r="AF25" s="13"/>
      <c r="AG25" s="12"/>
      <c r="AH25" s="13"/>
      <c r="AI25" s="12"/>
      <c r="AJ25" s="13"/>
      <c r="AK25" s="12"/>
      <c r="AL25" s="13"/>
      <c r="AM25" s="12"/>
      <c r="AN25" s="13"/>
      <c r="AO25" s="136"/>
      <c r="AP25" s="13"/>
      <c r="AQ25" s="13"/>
      <c r="AR25" s="13"/>
      <c r="AS25" s="13"/>
      <c r="AT25" s="22"/>
      <c r="AU25" s="194"/>
    </row>
    <row r="26" spans="1:88" x14ac:dyDescent="0.2">
      <c r="A26" s="232" t="s">
        <v>13</v>
      </c>
      <c r="B26" s="208">
        <f t="shared" si="3"/>
        <v>0</v>
      </c>
      <c r="C26" s="208">
        <f t="shared" si="4"/>
        <v>0</v>
      </c>
      <c r="D26" s="205">
        <f t="shared" si="4"/>
        <v>0</v>
      </c>
      <c r="E26" s="12"/>
      <c r="F26" s="27"/>
      <c r="G26" s="12"/>
      <c r="H26" s="13"/>
      <c r="I26" s="12"/>
      <c r="J26" s="13"/>
      <c r="K26" s="12"/>
      <c r="L26" s="13"/>
      <c r="M26" s="12"/>
      <c r="N26" s="13"/>
      <c r="O26" s="12"/>
      <c r="P26" s="13"/>
      <c r="Q26" s="12"/>
      <c r="R26" s="13"/>
      <c r="S26" s="12"/>
      <c r="T26" s="13"/>
      <c r="U26" s="12"/>
      <c r="V26" s="13"/>
      <c r="W26" s="12"/>
      <c r="X26" s="13"/>
      <c r="Y26" s="12"/>
      <c r="Z26" s="13"/>
      <c r="AA26" s="12"/>
      <c r="AB26" s="13"/>
      <c r="AC26" s="12"/>
      <c r="AD26" s="13"/>
      <c r="AE26" s="12"/>
      <c r="AF26" s="13"/>
      <c r="AG26" s="12"/>
      <c r="AH26" s="13"/>
      <c r="AI26" s="12"/>
      <c r="AJ26" s="13"/>
      <c r="AK26" s="12"/>
      <c r="AL26" s="13"/>
      <c r="AM26" s="12"/>
      <c r="AN26" s="13"/>
      <c r="AO26" s="136"/>
      <c r="AP26" s="13"/>
      <c r="AQ26" s="13"/>
      <c r="AR26" s="13"/>
      <c r="AS26" s="13"/>
      <c r="AT26" s="22"/>
      <c r="AU26" s="194"/>
    </row>
    <row r="27" spans="1:88" x14ac:dyDescent="0.2">
      <c r="A27" s="233" t="s">
        <v>100</v>
      </c>
      <c r="B27" s="217">
        <f t="shared" si="3"/>
        <v>0</v>
      </c>
      <c r="C27" s="217">
        <f t="shared" si="4"/>
        <v>0</v>
      </c>
      <c r="D27" s="234">
        <f t="shared" si="4"/>
        <v>0</v>
      </c>
      <c r="E27" s="32"/>
      <c r="F27" s="235"/>
      <c r="G27" s="32"/>
      <c r="H27" s="33"/>
      <c r="I27" s="32"/>
      <c r="J27" s="33"/>
      <c r="K27" s="32"/>
      <c r="L27" s="33"/>
      <c r="M27" s="32"/>
      <c r="N27" s="33"/>
      <c r="O27" s="32"/>
      <c r="P27" s="33"/>
      <c r="Q27" s="32"/>
      <c r="R27" s="33"/>
      <c r="S27" s="32"/>
      <c r="T27" s="33"/>
      <c r="U27" s="32"/>
      <c r="V27" s="33"/>
      <c r="W27" s="32"/>
      <c r="X27" s="33"/>
      <c r="Y27" s="32"/>
      <c r="Z27" s="33"/>
      <c r="AA27" s="32"/>
      <c r="AB27" s="33"/>
      <c r="AC27" s="32"/>
      <c r="AD27" s="33"/>
      <c r="AE27" s="32"/>
      <c r="AF27" s="33"/>
      <c r="AG27" s="32"/>
      <c r="AH27" s="33"/>
      <c r="AI27" s="32"/>
      <c r="AJ27" s="33"/>
      <c r="AK27" s="32"/>
      <c r="AL27" s="33"/>
      <c r="AM27" s="32"/>
      <c r="AN27" s="33"/>
      <c r="AO27" s="224"/>
      <c r="AP27" s="33"/>
      <c r="AQ27" s="33"/>
      <c r="AR27" s="33"/>
      <c r="AS27" s="33"/>
      <c r="AT27" s="33"/>
      <c r="AU27" s="194"/>
    </row>
    <row r="28" spans="1:88" x14ac:dyDescent="0.2">
      <c r="A28" s="61" t="s">
        <v>101</v>
      </c>
      <c r="B28" s="61"/>
      <c r="C28" s="49"/>
      <c r="D28" s="61"/>
      <c r="E28" s="61"/>
      <c r="F28" s="49"/>
      <c r="G28" s="49"/>
      <c r="H28" s="49"/>
      <c r="I28" s="49"/>
    </row>
    <row r="29" spans="1:88" ht="31.5" x14ac:dyDescent="0.2">
      <c r="A29" s="185" t="s">
        <v>102</v>
      </c>
      <c r="B29" s="1095" t="s">
        <v>41</v>
      </c>
      <c r="C29" s="1096"/>
      <c r="D29" s="180" t="s">
        <v>1</v>
      </c>
      <c r="E29" s="63" t="s">
        <v>35</v>
      </c>
      <c r="F29" s="63" t="s">
        <v>42</v>
      </c>
      <c r="G29" s="63" t="s">
        <v>37</v>
      </c>
      <c r="H29" s="188" t="s">
        <v>13</v>
      </c>
      <c r="I29" s="189" t="s">
        <v>98</v>
      </c>
    </row>
    <row r="30" spans="1:88" x14ac:dyDescent="0.2">
      <c r="A30" s="1097" t="s">
        <v>43</v>
      </c>
      <c r="B30" s="1098"/>
      <c r="C30" s="1099"/>
      <c r="D30" s="236">
        <f t="shared" ref="D30:D50" si="5">SUM(E30:H30)</f>
        <v>0</v>
      </c>
      <c r="E30" s="65"/>
      <c r="F30" s="66"/>
      <c r="G30" s="67"/>
      <c r="H30" s="68"/>
      <c r="I30" s="237"/>
      <c r="J30" s="238" t="s">
        <v>103</v>
      </c>
      <c r="CA30" s="194" t="str">
        <f>IF(E30&lt;MAX(E31:E49),"EN RBC existen patologías que son mayores a los Ingresos-personas","")</f>
        <v/>
      </c>
      <c r="CB30" s="194" t="str">
        <f>IF(F30&lt;MAX(F31:F49),"EN RI existen patologías que son mayores a los Ingresos-personas","")</f>
        <v/>
      </c>
      <c r="CC30" s="194" t="str">
        <f>IF(G30&lt;MAX(G31:G49),"EN RR existen patologías que son mayores a los Ingresos-personas","")</f>
        <v/>
      </c>
      <c r="CD30" s="194" t="str">
        <f>IF(H30&lt;MAX(H31:H49),"EN Otros existen patologías que son mayores a los Ingresos-personas","")</f>
        <v/>
      </c>
      <c r="CG30" s="194" t="str">
        <f>IF(E30&lt;MAX(E31:E49),1,"")</f>
        <v/>
      </c>
      <c r="CH30" s="194" t="str">
        <f>IF(F30&lt;MAX(F31:F49),1,"")</f>
        <v/>
      </c>
      <c r="CI30" s="194" t="str">
        <f>IF(G30&lt;MAX(G31:G49),1,"")</f>
        <v/>
      </c>
      <c r="CJ30" s="194" t="str">
        <f>IF(H30&lt;MAX(H31:H49),1,"")</f>
        <v/>
      </c>
    </row>
    <row r="31" spans="1:88" ht="14.25" customHeight="1" x14ac:dyDescent="0.2">
      <c r="A31" s="1114" t="s">
        <v>104</v>
      </c>
      <c r="B31" s="1089" t="s">
        <v>105</v>
      </c>
      <c r="C31" s="1090"/>
      <c r="D31" s="239">
        <f t="shared" si="5"/>
        <v>0</v>
      </c>
      <c r="E31" s="69"/>
      <c r="F31" s="70"/>
      <c r="G31" s="71"/>
      <c r="H31" s="72"/>
      <c r="I31" s="72"/>
      <c r="J31" s="238"/>
      <c r="CA31" s="194" t="str">
        <f>IF(D30&lt;&gt;B13,"EL NÚMERO DE INGRESOS NO PUEDE SER DISTINTO AL TOTAL DE INGRESOS DE LA SECCION A.1","")</f>
        <v/>
      </c>
      <c r="CG31" s="194" t="str">
        <f>IF(D30&lt;&gt;B13,1,"")</f>
        <v/>
      </c>
    </row>
    <row r="32" spans="1:88" ht="14.25" customHeight="1" x14ac:dyDescent="0.2">
      <c r="A32" s="1115"/>
      <c r="B32" s="1087" t="s">
        <v>106</v>
      </c>
      <c r="C32" s="1088"/>
      <c r="D32" s="240">
        <f t="shared" si="5"/>
        <v>0</v>
      </c>
      <c r="E32" s="69"/>
      <c r="F32" s="70"/>
      <c r="G32" s="71"/>
      <c r="H32" s="72"/>
      <c r="I32" s="72"/>
      <c r="J32" s="238"/>
    </row>
    <row r="33" spans="1:87" ht="14.25" customHeight="1" x14ac:dyDescent="0.2">
      <c r="A33" s="1115"/>
      <c r="B33" s="1091" t="s">
        <v>44</v>
      </c>
      <c r="C33" s="1092"/>
      <c r="D33" s="240">
        <f t="shared" si="5"/>
        <v>0</v>
      </c>
      <c r="E33" s="69"/>
      <c r="F33" s="70"/>
      <c r="G33" s="71"/>
      <c r="H33" s="72"/>
      <c r="I33" s="72"/>
      <c r="J33" s="238"/>
    </row>
    <row r="34" spans="1:87" ht="14.25" customHeight="1" x14ac:dyDescent="0.2">
      <c r="A34" s="1115"/>
      <c r="B34" s="1087" t="s">
        <v>107</v>
      </c>
      <c r="C34" s="1088"/>
      <c r="D34" s="240">
        <f t="shared" si="5"/>
        <v>0</v>
      </c>
      <c r="E34" s="69"/>
      <c r="F34" s="70"/>
      <c r="G34" s="71"/>
      <c r="H34" s="72"/>
      <c r="I34" s="72"/>
      <c r="J34" s="238"/>
    </row>
    <row r="35" spans="1:87" ht="14.25" customHeight="1" x14ac:dyDescent="0.2">
      <c r="A35" s="1115"/>
      <c r="B35" s="1087" t="s">
        <v>108</v>
      </c>
      <c r="C35" s="1088"/>
      <c r="D35" s="240">
        <f t="shared" si="5"/>
        <v>0</v>
      </c>
      <c r="E35" s="69"/>
      <c r="F35" s="70"/>
      <c r="G35" s="71"/>
      <c r="H35" s="72"/>
      <c r="I35" s="72"/>
      <c r="J35" s="238"/>
    </row>
    <row r="36" spans="1:87" ht="14.25" customHeight="1" x14ac:dyDescent="0.2">
      <c r="A36" s="1115"/>
      <c r="B36" s="1087" t="s">
        <v>109</v>
      </c>
      <c r="C36" s="1088"/>
      <c r="D36" s="240">
        <f t="shared" si="5"/>
        <v>0</v>
      </c>
      <c r="E36" s="69"/>
      <c r="F36" s="70"/>
      <c r="G36" s="71"/>
      <c r="H36" s="72"/>
      <c r="I36" s="72"/>
      <c r="J36" s="238"/>
    </row>
    <row r="37" spans="1:87" ht="14.25" customHeight="1" x14ac:dyDescent="0.2">
      <c r="A37" s="1115"/>
      <c r="B37" s="1087" t="s">
        <v>45</v>
      </c>
      <c r="C37" s="1088"/>
      <c r="D37" s="240">
        <f t="shared" si="5"/>
        <v>0</v>
      </c>
      <c r="E37" s="69"/>
      <c r="F37" s="70"/>
      <c r="G37" s="71"/>
      <c r="H37" s="72"/>
      <c r="I37" s="72"/>
      <c r="J37" s="238"/>
    </row>
    <row r="38" spans="1:87" ht="14.25" customHeight="1" x14ac:dyDescent="0.2">
      <c r="A38" s="1115"/>
      <c r="B38" s="1087" t="s">
        <v>46</v>
      </c>
      <c r="C38" s="1088"/>
      <c r="D38" s="240">
        <f t="shared" si="5"/>
        <v>0</v>
      </c>
      <c r="E38" s="69"/>
      <c r="F38" s="70"/>
      <c r="G38" s="71"/>
      <c r="H38" s="72"/>
      <c r="I38" s="72"/>
      <c r="J38" s="238"/>
    </row>
    <row r="39" spans="1:87" ht="25.5" customHeight="1" x14ac:dyDescent="0.2">
      <c r="A39" s="1115"/>
      <c r="B39" s="1087" t="s">
        <v>110</v>
      </c>
      <c r="C39" s="1088"/>
      <c r="D39" s="240">
        <f t="shared" si="5"/>
        <v>0</v>
      </c>
      <c r="E39" s="69"/>
      <c r="F39" s="70"/>
      <c r="G39" s="71"/>
      <c r="H39" s="72"/>
      <c r="I39" s="72"/>
      <c r="J39" s="238"/>
    </row>
    <row r="40" spans="1:87" ht="27.75" customHeight="1" x14ac:dyDescent="0.2">
      <c r="A40" s="1115"/>
      <c r="B40" s="1087" t="s">
        <v>111</v>
      </c>
      <c r="C40" s="1088"/>
      <c r="D40" s="240">
        <f t="shared" si="5"/>
        <v>0</v>
      </c>
      <c r="E40" s="69"/>
      <c r="F40" s="70"/>
      <c r="G40" s="71"/>
      <c r="H40" s="72"/>
      <c r="I40" s="72"/>
      <c r="J40" s="238"/>
    </row>
    <row r="41" spans="1:87" ht="26.25" customHeight="1" x14ac:dyDescent="0.2">
      <c r="A41" s="1115"/>
      <c r="B41" s="1087" t="s">
        <v>112</v>
      </c>
      <c r="C41" s="1088"/>
      <c r="D41" s="240">
        <f t="shared" si="5"/>
        <v>0</v>
      </c>
      <c r="E41" s="69"/>
      <c r="F41" s="70"/>
      <c r="G41" s="71"/>
      <c r="H41" s="72"/>
      <c r="I41" s="72"/>
      <c r="J41" s="238"/>
    </row>
    <row r="42" spans="1:87" x14ac:dyDescent="0.2">
      <c r="A42" s="1115"/>
      <c r="B42" s="1087" t="s">
        <v>113</v>
      </c>
      <c r="C42" s="1088"/>
      <c r="D42" s="240">
        <f t="shared" si="5"/>
        <v>0</v>
      </c>
      <c r="E42" s="69"/>
      <c r="F42" s="70"/>
      <c r="G42" s="71"/>
      <c r="H42" s="72"/>
      <c r="I42" s="72"/>
      <c r="J42" s="238"/>
      <c r="CG42" s="194">
        <v>0</v>
      </c>
      <c r="CH42" s="194">
        <v>0</v>
      </c>
      <c r="CI42" s="194">
        <v>0</v>
      </c>
    </row>
    <row r="43" spans="1:87" x14ac:dyDescent="0.2">
      <c r="A43" s="1142"/>
      <c r="B43" s="1143" t="s">
        <v>13</v>
      </c>
      <c r="C43" s="1144"/>
      <c r="D43" s="240">
        <f t="shared" si="5"/>
        <v>0</v>
      </c>
      <c r="E43" s="241"/>
      <c r="F43" s="242"/>
      <c r="G43" s="243"/>
      <c r="H43" s="244"/>
      <c r="I43" s="244"/>
      <c r="J43" s="238"/>
    </row>
    <row r="44" spans="1:87" x14ac:dyDescent="0.2">
      <c r="A44" s="1114" t="s">
        <v>114</v>
      </c>
      <c r="B44" s="1089" t="s">
        <v>115</v>
      </c>
      <c r="C44" s="1090"/>
      <c r="D44" s="239">
        <f t="shared" si="5"/>
        <v>0</v>
      </c>
      <c r="E44" s="77"/>
      <c r="F44" s="78"/>
      <c r="G44" s="79"/>
      <c r="H44" s="80"/>
      <c r="I44" s="80"/>
      <c r="J44" s="238"/>
    </row>
    <row r="45" spans="1:87" x14ac:dyDescent="0.2">
      <c r="A45" s="1115"/>
      <c r="B45" s="1087" t="s">
        <v>47</v>
      </c>
      <c r="C45" s="1088"/>
      <c r="D45" s="240">
        <f t="shared" si="5"/>
        <v>0</v>
      </c>
      <c r="E45" s="69"/>
      <c r="F45" s="70"/>
      <c r="G45" s="71"/>
      <c r="H45" s="72"/>
      <c r="I45" s="72"/>
      <c r="J45" s="238"/>
    </row>
    <row r="46" spans="1:87" x14ac:dyDescent="0.2">
      <c r="A46" s="1115"/>
      <c r="B46" s="1093" t="s">
        <v>13</v>
      </c>
      <c r="C46" s="1094"/>
      <c r="D46" s="245">
        <f t="shared" si="5"/>
        <v>0</v>
      </c>
      <c r="E46" s="69"/>
      <c r="F46" s="70"/>
      <c r="G46" s="71"/>
      <c r="H46" s="72"/>
      <c r="I46" s="72"/>
      <c r="J46" s="238"/>
    </row>
    <row r="47" spans="1:87" x14ac:dyDescent="0.2">
      <c r="A47" s="1114" t="s">
        <v>116</v>
      </c>
      <c r="B47" s="1089" t="s">
        <v>115</v>
      </c>
      <c r="C47" s="1090"/>
      <c r="D47" s="239">
        <f t="shared" si="5"/>
        <v>0</v>
      </c>
      <c r="E47" s="77"/>
      <c r="F47" s="78"/>
      <c r="G47" s="79"/>
      <c r="H47" s="80"/>
      <c r="I47" s="80"/>
      <c r="J47" s="238"/>
    </row>
    <row r="48" spans="1:87" x14ac:dyDescent="0.2">
      <c r="A48" s="1115"/>
      <c r="B48" s="1087" t="s">
        <v>47</v>
      </c>
      <c r="C48" s="1088"/>
      <c r="D48" s="240">
        <f t="shared" si="5"/>
        <v>0</v>
      </c>
      <c r="E48" s="69"/>
      <c r="F48" s="70"/>
      <c r="G48" s="71"/>
      <c r="H48" s="72"/>
      <c r="I48" s="72"/>
      <c r="J48" s="238"/>
    </row>
    <row r="49" spans="1:48" x14ac:dyDescent="0.2">
      <c r="A49" s="1142"/>
      <c r="B49" s="1143" t="s">
        <v>13</v>
      </c>
      <c r="C49" s="1144"/>
      <c r="D49" s="245">
        <f t="shared" si="5"/>
        <v>0</v>
      </c>
      <c r="E49" s="73"/>
      <c r="F49" s="74"/>
      <c r="G49" s="75"/>
      <c r="H49" s="76"/>
      <c r="I49" s="76"/>
      <c r="J49" s="238"/>
    </row>
    <row r="50" spans="1:48" x14ac:dyDescent="0.2">
      <c r="A50" s="181" t="s">
        <v>117</v>
      </c>
      <c r="B50" s="1112" t="s">
        <v>48</v>
      </c>
      <c r="C50" s="1113"/>
      <c r="D50" s="246">
        <f t="shared" si="5"/>
        <v>0</v>
      </c>
      <c r="E50" s="81"/>
      <c r="F50" s="82"/>
      <c r="G50" s="83"/>
      <c r="H50" s="84"/>
      <c r="I50" s="84"/>
      <c r="J50" s="238"/>
    </row>
    <row r="51" spans="1:48" x14ac:dyDescent="0.2">
      <c r="A51" s="247" t="s">
        <v>118</v>
      </c>
      <c r="B51" s="85"/>
      <c r="C51" s="85"/>
      <c r="D51" s="85"/>
      <c r="E51" s="85"/>
      <c r="F51" s="85"/>
      <c r="G51" s="85"/>
      <c r="H51" s="49"/>
      <c r="I51" s="49"/>
    </row>
    <row r="52" spans="1:48" x14ac:dyDescent="0.2">
      <c r="A52" s="1114" t="s">
        <v>49</v>
      </c>
      <c r="B52" s="1117" t="s">
        <v>50</v>
      </c>
      <c r="C52" s="1118"/>
      <c r="D52" s="1118"/>
      <c r="E52" s="1121" t="s">
        <v>14</v>
      </c>
      <c r="F52" s="1122"/>
      <c r="G52" s="1122"/>
      <c r="H52" s="1122"/>
      <c r="I52" s="1122"/>
      <c r="J52" s="1122"/>
      <c r="K52" s="1122"/>
      <c r="L52" s="1122"/>
      <c r="M52" s="1122"/>
      <c r="N52" s="1122"/>
      <c r="O52" s="1122"/>
      <c r="P52" s="1122"/>
      <c r="Q52" s="1122"/>
      <c r="R52" s="1122"/>
      <c r="S52" s="1122"/>
      <c r="T52" s="1122"/>
      <c r="U52" s="1122"/>
      <c r="V52" s="1122"/>
      <c r="W52" s="1122"/>
      <c r="X52" s="1122"/>
      <c r="Y52" s="1122"/>
      <c r="Z52" s="1122"/>
      <c r="AA52" s="1122"/>
      <c r="AB52" s="1122"/>
      <c r="AC52" s="1122"/>
      <c r="AD52" s="1122"/>
      <c r="AE52" s="1122"/>
      <c r="AF52" s="1122"/>
      <c r="AG52" s="1122"/>
      <c r="AH52" s="1122"/>
      <c r="AI52" s="1122"/>
      <c r="AJ52" s="1122"/>
      <c r="AK52" s="1122"/>
      <c r="AL52" s="1122"/>
      <c r="AM52" s="1122"/>
      <c r="AN52" s="1122"/>
      <c r="AO52" s="1122"/>
      <c r="AP52" s="1123"/>
      <c r="AQ52" s="1100" t="s">
        <v>119</v>
      </c>
      <c r="AR52" s="1136" t="s">
        <v>33</v>
      </c>
      <c r="AS52" s="1137"/>
      <c r="AT52" s="1156"/>
      <c r="AU52" s="1105" t="s">
        <v>13</v>
      </c>
    </row>
    <row r="53" spans="1:48" x14ac:dyDescent="0.2">
      <c r="A53" s="1115"/>
      <c r="B53" s="1119"/>
      <c r="C53" s="1120"/>
      <c r="D53" s="1120"/>
      <c r="E53" s="1095" t="s">
        <v>19</v>
      </c>
      <c r="F53" s="1096"/>
      <c r="G53" s="1095" t="s">
        <v>20</v>
      </c>
      <c r="H53" s="1096"/>
      <c r="I53" s="1151" t="s">
        <v>21</v>
      </c>
      <c r="J53" s="1152"/>
      <c r="K53" s="1151" t="s">
        <v>22</v>
      </c>
      <c r="L53" s="1152"/>
      <c r="M53" s="1151" t="s">
        <v>23</v>
      </c>
      <c r="N53" s="1152"/>
      <c r="O53" s="1095" t="s">
        <v>24</v>
      </c>
      <c r="P53" s="1096"/>
      <c r="Q53" s="1095" t="s">
        <v>25</v>
      </c>
      <c r="R53" s="1096"/>
      <c r="S53" s="1095" t="s">
        <v>26</v>
      </c>
      <c r="T53" s="1096"/>
      <c r="U53" s="1095" t="s">
        <v>27</v>
      </c>
      <c r="V53" s="1096"/>
      <c r="W53" s="1095" t="s">
        <v>2</v>
      </c>
      <c r="X53" s="1096"/>
      <c r="Y53" s="1095" t="s">
        <v>3</v>
      </c>
      <c r="Z53" s="1096"/>
      <c r="AA53" s="1095" t="s">
        <v>28</v>
      </c>
      <c r="AB53" s="1155"/>
      <c r="AC53" s="1095" t="s">
        <v>4</v>
      </c>
      <c r="AD53" s="1096"/>
      <c r="AE53" s="1095" t="s">
        <v>5</v>
      </c>
      <c r="AF53" s="1096"/>
      <c r="AG53" s="1095" t="s">
        <v>6</v>
      </c>
      <c r="AH53" s="1096"/>
      <c r="AI53" s="1095" t="s">
        <v>7</v>
      </c>
      <c r="AJ53" s="1096"/>
      <c r="AK53" s="1095" t="s">
        <v>8</v>
      </c>
      <c r="AL53" s="1096"/>
      <c r="AM53" s="1095" t="s">
        <v>9</v>
      </c>
      <c r="AN53" s="1096"/>
      <c r="AO53" s="1110" t="s">
        <v>10</v>
      </c>
      <c r="AP53" s="1111"/>
      <c r="AQ53" s="1101"/>
      <c r="AR53" s="1145" t="s">
        <v>35</v>
      </c>
      <c r="AS53" s="1147" t="s">
        <v>36</v>
      </c>
      <c r="AT53" s="1147" t="s">
        <v>37</v>
      </c>
      <c r="AU53" s="1108"/>
    </row>
    <row r="54" spans="1:48" x14ac:dyDescent="0.2">
      <c r="A54" s="1116"/>
      <c r="B54" s="185" t="s">
        <v>94</v>
      </c>
      <c r="C54" s="185" t="s">
        <v>11</v>
      </c>
      <c r="D54" s="248" t="s">
        <v>12</v>
      </c>
      <c r="E54" s="40" t="s">
        <v>11</v>
      </c>
      <c r="F54" s="249" t="s">
        <v>12</v>
      </c>
      <c r="G54" s="40" t="s">
        <v>11</v>
      </c>
      <c r="H54" s="249" t="s">
        <v>12</v>
      </c>
      <c r="I54" s="40" t="s">
        <v>11</v>
      </c>
      <c r="J54" s="249" t="s">
        <v>12</v>
      </c>
      <c r="K54" s="40" t="s">
        <v>11</v>
      </c>
      <c r="L54" s="249" t="s">
        <v>12</v>
      </c>
      <c r="M54" s="39" t="s">
        <v>11</v>
      </c>
      <c r="N54" s="41" t="s">
        <v>12</v>
      </c>
      <c r="O54" s="40" t="s">
        <v>11</v>
      </c>
      <c r="P54" s="249" t="s">
        <v>12</v>
      </c>
      <c r="Q54" s="39" t="s">
        <v>11</v>
      </c>
      <c r="R54" s="41" t="s">
        <v>12</v>
      </c>
      <c r="S54" s="39" t="s">
        <v>11</v>
      </c>
      <c r="T54" s="41" t="s">
        <v>12</v>
      </c>
      <c r="U54" s="40" t="s">
        <v>11</v>
      </c>
      <c r="V54" s="41" t="s">
        <v>12</v>
      </c>
      <c r="W54" s="40" t="s">
        <v>11</v>
      </c>
      <c r="X54" s="249" t="s">
        <v>12</v>
      </c>
      <c r="Y54" s="39" t="s">
        <v>11</v>
      </c>
      <c r="Z54" s="41" t="s">
        <v>12</v>
      </c>
      <c r="AA54" s="40" t="s">
        <v>11</v>
      </c>
      <c r="AB54" s="250" t="s">
        <v>12</v>
      </c>
      <c r="AC54" s="40" t="s">
        <v>11</v>
      </c>
      <c r="AD54" s="249" t="s">
        <v>12</v>
      </c>
      <c r="AE54" s="40" t="s">
        <v>11</v>
      </c>
      <c r="AF54" s="249" t="s">
        <v>12</v>
      </c>
      <c r="AG54" s="40" t="s">
        <v>11</v>
      </c>
      <c r="AH54" s="249" t="s">
        <v>12</v>
      </c>
      <c r="AI54" s="39" t="s">
        <v>11</v>
      </c>
      <c r="AJ54" s="41" t="s">
        <v>12</v>
      </c>
      <c r="AK54" s="40" t="s">
        <v>11</v>
      </c>
      <c r="AL54" s="249" t="s">
        <v>12</v>
      </c>
      <c r="AM54" s="39" t="s">
        <v>11</v>
      </c>
      <c r="AN54" s="41" t="s">
        <v>12</v>
      </c>
      <c r="AO54" s="86" t="s">
        <v>11</v>
      </c>
      <c r="AP54" s="41" t="s">
        <v>12</v>
      </c>
      <c r="AQ54" s="1102"/>
      <c r="AR54" s="1146"/>
      <c r="AS54" s="1148"/>
      <c r="AT54" s="1148"/>
      <c r="AU54" s="1154"/>
    </row>
    <row r="55" spans="1:48" x14ac:dyDescent="0.2">
      <c r="A55" s="87" t="s">
        <v>51</v>
      </c>
      <c r="B55" s="251">
        <f>SUM(C55+D55)</f>
        <v>0</v>
      </c>
      <c r="C55" s="251">
        <f t="shared" ref="C55:D59" si="6">SUM(E55+G55+I55+K55+M55+O55+Q55+S55+U55+W55+Y55+AA55+AC55+AE55+AG55+AI55+AK55+AM55+AO55)</f>
        <v>0</v>
      </c>
      <c r="D55" s="252">
        <f t="shared" si="6"/>
        <v>0</v>
      </c>
      <c r="E55" s="8"/>
      <c r="F55" s="202"/>
      <c r="G55" s="8"/>
      <c r="H55" s="9"/>
      <c r="I55" s="8"/>
      <c r="J55" s="9"/>
      <c r="K55" s="8"/>
      <c r="L55" s="9"/>
      <c r="M55" s="8"/>
      <c r="N55" s="9"/>
      <c r="O55" s="8"/>
      <c r="P55" s="9"/>
      <c r="Q55" s="8"/>
      <c r="R55" s="9"/>
      <c r="S55" s="8"/>
      <c r="T55" s="9"/>
      <c r="U55" s="8"/>
      <c r="V55" s="9"/>
      <c r="W55" s="8"/>
      <c r="X55" s="9"/>
      <c r="Y55" s="203"/>
      <c r="Z55" s="9"/>
      <c r="AA55" s="203"/>
      <c r="AB55" s="7"/>
      <c r="AC55" s="203"/>
      <c r="AD55" s="9"/>
      <c r="AE55" s="203"/>
      <c r="AF55" s="9"/>
      <c r="AG55" s="203"/>
      <c r="AH55" s="9"/>
      <c r="AI55" s="203"/>
      <c r="AJ55" s="9"/>
      <c r="AK55" s="203"/>
      <c r="AL55" s="9"/>
      <c r="AM55" s="203"/>
      <c r="AN55" s="9"/>
      <c r="AO55" s="253"/>
      <c r="AP55" s="7"/>
      <c r="AQ55" s="254"/>
      <c r="AR55" s="88"/>
      <c r="AS55" s="88"/>
      <c r="AT55" s="88"/>
      <c r="AU55" s="88"/>
      <c r="AV55" s="238" t="s">
        <v>120</v>
      </c>
    </row>
    <row r="56" spans="1:48" x14ac:dyDescent="0.2">
      <c r="A56" s="87" t="s">
        <v>52</v>
      </c>
      <c r="B56" s="255">
        <f>SUM(C56+D56)</f>
        <v>0</v>
      </c>
      <c r="C56" s="255">
        <f t="shared" si="6"/>
        <v>0</v>
      </c>
      <c r="D56" s="256">
        <f t="shared" si="6"/>
        <v>0</v>
      </c>
      <c r="E56" s="12"/>
      <c r="F56" s="27"/>
      <c r="G56" s="12"/>
      <c r="H56" s="13"/>
      <c r="I56" s="12"/>
      <c r="J56" s="13"/>
      <c r="K56" s="12"/>
      <c r="L56" s="13"/>
      <c r="M56" s="12"/>
      <c r="N56" s="13"/>
      <c r="O56" s="12"/>
      <c r="P56" s="13"/>
      <c r="Q56" s="12"/>
      <c r="R56" s="13"/>
      <c r="S56" s="12"/>
      <c r="T56" s="13"/>
      <c r="U56" s="12"/>
      <c r="V56" s="13"/>
      <c r="W56" s="12"/>
      <c r="X56" s="13"/>
      <c r="Y56" s="136"/>
      <c r="Z56" s="13"/>
      <c r="AA56" s="136"/>
      <c r="AB56" s="15"/>
      <c r="AC56" s="136"/>
      <c r="AD56" s="13"/>
      <c r="AE56" s="136"/>
      <c r="AF56" s="13"/>
      <c r="AG56" s="136"/>
      <c r="AH56" s="13"/>
      <c r="AI56" s="136"/>
      <c r="AJ56" s="13"/>
      <c r="AK56" s="136"/>
      <c r="AL56" s="13"/>
      <c r="AM56" s="136"/>
      <c r="AN56" s="13"/>
      <c r="AO56" s="257"/>
      <c r="AP56" s="15"/>
      <c r="AQ56" s="88"/>
      <c r="AR56" s="88"/>
      <c r="AS56" s="88"/>
      <c r="AT56" s="88"/>
      <c r="AU56" s="88"/>
      <c r="AV56" s="238" t="s">
        <v>120</v>
      </c>
    </row>
    <row r="57" spans="1:48" x14ac:dyDescent="0.2">
      <c r="A57" s="87" t="s">
        <v>53</v>
      </c>
      <c r="B57" s="255">
        <f>SUM(C57+D57)</f>
        <v>0</v>
      </c>
      <c r="C57" s="255">
        <f t="shared" si="6"/>
        <v>0</v>
      </c>
      <c r="D57" s="256">
        <f t="shared" si="6"/>
        <v>0</v>
      </c>
      <c r="E57" s="12"/>
      <c r="F57" s="27"/>
      <c r="G57" s="12"/>
      <c r="H57" s="13"/>
      <c r="I57" s="12"/>
      <c r="J57" s="13"/>
      <c r="K57" s="12"/>
      <c r="L57" s="13"/>
      <c r="M57" s="12"/>
      <c r="N57" s="13"/>
      <c r="O57" s="12"/>
      <c r="P57" s="13"/>
      <c r="Q57" s="12"/>
      <c r="R57" s="13"/>
      <c r="S57" s="12"/>
      <c r="T57" s="13"/>
      <c r="U57" s="12"/>
      <c r="V57" s="13"/>
      <c r="W57" s="12"/>
      <c r="X57" s="13"/>
      <c r="Y57" s="136"/>
      <c r="Z57" s="13"/>
      <c r="AA57" s="136"/>
      <c r="AB57" s="15"/>
      <c r="AC57" s="136"/>
      <c r="AD57" s="13"/>
      <c r="AE57" s="136"/>
      <c r="AF57" s="13"/>
      <c r="AG57" s="136"/>
      <c r="AH57" s="13"/>
      <c r="AI57" s="136"/>
      <c r="AJ57" s="13"/>
      <c r="AK57" s="136"/>
      <c r="AL57" s="13"/>
      <c r="AM57" s="136"/>
      <c r="AN57" s="13"/>
      <c r="AO57" s="257"/>
      <c r="AP57" s="15"/>
      <c r="AQ57" s="88"/>
      <c r="AR57" s="88"/>
      <c r="AS57" s="88"/>
      <c r="AT57" s="88"/>
      <c r="AU57" s="88"/>
      <c r="AV57" s="238" t="s">
        <v>120</v>
      </c>
    </row>
    <row r="58" spans="1:48" x14ac:dyDescent="0.2">
      <c r="A58" s="87" t="s">
        <v>54</v>
      </c>
      <c r="B58" s="255">
        <f>SUM(C58+D58)</f>
        <v>0</v>
      </c>
      <c r="C58" s="255">
        <f t="shared" si="6"/>
        <v>0</v>
      </c>
      <c r="D58" s="256">
        <f t="shared" si="6"/>
        <v>0</v>
      </c>
      <c r="E58" s="12"/>
      <c r="F58" s="27"/>
      <c r="G58" s="12"/>
      <c r="H58" s="13"/>
      <c r="I58" s="12"/>
      <c r="J58" s="13"/>
      <c r="K58" s="12"/>
      <c r="L58" s="13"/>
      <c r="M58" s="12"/>
      <c r="N58" s="13"/>
      <c r="O58" s="12"/>
      <c r="P58" s="13"/>
      <c r="Q58" s="12"/>
      <c r="R58" s="13"/>
      <c r="S58" s="12"/>
      <c r="T58" s="13"/>
      <c r="U58" s="12"/>
      <c r="V58" s="13"/>
      <c r="W58" s="12"/>
      <c r="X58" s="13"/>
      <c r="Y58" s="136"/>
      <c r="Z58" s="13"/>
      <c r="AA58" s="136"/>
      <c r="AB58" s="15"/>
      <c r="AC58" s="136"/>
      <c r="AD58" s="13"/>
      <c r="AE58" s="136"/>
      <c r="AF58" s="13"/>
      <c r="AG58" s="136"/>
      <c r="AH58" s="13"/>
      <c r="AI58" s="136"/>
      <c r="AJ58" s="13"/>
      <c r="AK58" s="136"/>
      <c r="AL58" s="13"/>
      <c r="AM58" s="136"/>
      <c r="AN58" s="13"/>
      <c r="AO58" s="257"/>
      <c r="AP58" s="15"/>
      <c r="AQ58" s="88"/>
      <c r="AR58" s="88"/>
      <c r="AS58" s="88"/>
      <c r="AT58" s="88"/>
      <c r="AU58" s="88"/>
      <c r="AV58" s="238" t="s">
        <v>120</v>
      </c>
    </row>
    <row r="59" spans="1:48" x14ac:dyDescent="0.2">
      <c r="A59" s="89" t="s">
        <v>55</v>
      </c>
      <c r="B59" s="258">
        <f>SUM(C59+D59)</f>
        <v>0</v>
      </c>
      <c r="C59" s="258">
        <f t="shared" si="6"/>
        <v>0</v>
      </c>
      <c r="D59" s="259">
        <f t="shared" si="6"/>
        <v>0</v>
      </c>
      <c r="E59" s="18"/>
      <c r="F59" s="28"/>
      <c r="G59" s="18"/>
      <c r="H59" s="19"/>
      <c r="I59" s="18"/>
      <c r="J59" s="19"/>
      <c r="K59" s="18"/>
      <c r="L59" s="19"/>
      <c r="M59" s="18"/>
      <c r="N59" s="19"/>
      <c r="O59" s="18"/>
      <c r="P59" s="19"/>
      <c r="Q59" s="18"/>
      <c r="R59" s="19"/>
      <c r="S59" s="18"/>
      <c r="T59" s="19"/>
      <c r="U59" s="18"/>
      <c r="V59" s="19"/>
      <c r="W59" s="18"/>
      <c r="X59" s="19"/>
      <c r="Y59" s="139"/>
      <c r="Z59" s="19"/>
      <c r="AA59" s="139"/>
      <c r="AB59" s="17"/>
      <c r="AC59" s="139"/>
      <c r="AD59" s="19"/>
      <c r="AE59" s="139"/>
      <c r="AF59" s="19"/>
      <c r="AG59" s="139"/>
      <c r="AH59" s="19"/>
      <c r="AI59" s="139"/>
      <c r="AJ59" s="19"/>
      <c r="AK59" s="139"/>
      <c r="AL59" s="19"/>
      <c r="AM59" s="139"/>
      <c r="AN59" s="19"/>
      <c r="AO59" s="260"/>
      <c r="AP59" s="17"/>
      <c r="AQ59" s="90"/>
      <c r="AR59" s="90"/>
      <c r="AS59" s="90"/>
      <c r="AT59" s="90"/>
      <c r="AU59" s="90"/>
      <c r="AV59" s="238" t="s">
        <v>120</v>
      </c>
    </row>
    <row r="60" spans="1:48" x14ac:dyDescent="0.2">
      <c r="A60" s="91" t="s">
        <v>1</v>
      </c>
      <c r="B60" s="261">
        <f t="shared" ref="B60:AU60" si="7">SUM(B55:B59)</f>
        <v>0</v>
      </c>
      <c r="C60" s="262">
        <f t="shared" si="7"/>
        <v>0</v>
      </c>
      <c r="D60" s="262">
        <f t="shared" si="7"/>
        <v>0</v>
      </c>
      <c r="E60" s="263">
        <f t="shared" si="7"/>
        <v>0</v>
      </c>
      <c r="F60" s="264">
        <f t="shared" si="7"/>
        <v>0</v>
      </c>
      <c r="G60" s="263">
        <f t="shared" si="7"/>
        <v>0</v>
      </c>
      <c r="H60" s="265">
        <f t="shared" si="7"/>
        <v>0</v>
      </c>
      <c r="I60" s="263">
        <f t="shared" si="7"/>
        <v>0</v>
      </c>
      <c r="J60" s="265">
        <f t="shared" si="7"/>
        <v>0</v>
      </c>
      <c r="K60" s="263">
        <f t="shared" si="7"/>
        <v>0</v>
      </c>
      <c r="L60" s="265">
        <f t="shared" si="7"/>
        <v>0</v>
      </c>
      <c r="M60" s="263">
        <f t="shared" si="7"/>
        <v>0</v>
      </c>
      <c r="N60" s="265">
        <f t="shared" si="7"/>
        <v>0</v>
      </c>
      <c r="O60" s="263">
        <f t="shared" si="7"/>
        <v>0</v>
      </c>
      <c r="P60" s="265">
        <f t="shared" si="7"/>
        <v>0</v>
      </c>
      <c r="Q60" s="263">
        <f t="shared" si="7"/>
        <v>0</v>
      </c>
      <c r="R60" s="265">
        <f t="shared" si="7"/>
        <v>0</v>
      </c>
      <c r="S60" s="263">
        <f t="shared" si="7"/>
        <v>0</v>
      </c>
      <c r="T60" s="265">
        <f t="shared" si="7"/>
        <v>0</v>
      </c>
      <c r="U60" s="263">
        <f t="shared" si="7"/>
        <v>0</v>
      </c>
      <c r="V60" s="265">
        <f t="shared" si="7"/>
        <v>0</v>
      </c>
      <c r="W60" s="263">
        <f t="shared" si="7"/>
        <v>0</v>
      </c>
      <c r="X60" s="265">
        <f t="shared" si="7"/>
        <v>0</v>
      </c>
      <c r="Y60" s="266">
        <f t="shared" si="7"/>
        <v>0</v>
      </c>
      <c r="Z60" s="265">
        <f t="shared" si="7"/>
        <v>0</v>
      </c>
      <c r="AA60" s="267">
        <f t="shared" si="7"/>
        <v>0</v>
      </c>
      <c r="AB60" s="268">
        <f t="shared" si="7"/>
        <v>0</v>
      </c>
      <c r="AC60" s="266">
        <f t="shared" si="7"/>
        <v>0</v>
      </c>
      <c r="AD60" s="265">
        <f t="shared" si="7"/>
        <v>0</v>
      </c>
      <c r="AE60" s="266">
        <f t="shared" si="7"/>
        <v>0</v>
      </c>
      <c r="AF60" s="265">
        <f t="shared" si="7"/>
        <v>0</v>
      </c>
      <c r="AG60" s="266">
        <f t="shared" si="7"/>
        <v>0</v>
      </c>
      <c r="AH60" s="265">
        <f t="shared" si="7"/>
        <v>0</v>
      </c>
      <c r="AI60" s="266">
        <f t="shared" si="7"/>
        <v>0</v>
      </c>
      <c r="AJ60" s="265">
        <f t="shared" si="7"/>
        <v>0</v>
      </c>
      <c r="AK60" s="266">
        <f t="shared" si="7"/>
        <v>0</v>
      </c>
      <c r="AL60" s="265">
        <f t="shared" si="7"/>
        <v>0</v>
      </c>
      <c r="AM60" s="266">
        <f t="shared" si="7"/>
        <v>0</v>
      </c>
      <c r="AN60" s="265">
        <f t="shared" si="7"/>
        <v>0</v>
      </c>
      <c r="AO60" s="267">
        <f t="shared" si="7"/>
        <v>0</v>
      </c>
      <c r="AP60" s="268">
        <f t="shared" si="7"/>
        <v>0</v>
      </c>
      <c r="AQ60" s="269">
        <f t="shared" si="7"/>
        <v>0</v>
      </c>
      <c r="AR60" s="269">
        <f t="shared" si="7"/>
        <v>0</v>
      </c>
      <c r="AS60" s="269">
        <f t="shared" si="7"/>
        <v>0</v>
      </c>
      <c r="AT60" s="269">
        <f t="shared" si="7"/>
        <v>0</v>
      </c>
      <c r="AU60" s="269">
        <f t="shared" si="7"/>
        <v>0</v>
      </c>
      <c r="AV60" s="238"/>
    </row>
    <row r="61" spans="1:48" x14ac:dyDescent="0.2">
      <c r="A61" s="97" t="s">
        <v>121</v>
      </c>
      <c r="B61" s="1"/>
      <c r="C61" s="85"/>
      <c r="D61" s="85"/>
      <c r="E61" s="85"/>
      <c r="F61" s="85"/>
      <c r="G61" s="85"/>
      <c r="H61" s="85"/>
      <c r="I61" s="85"/>
      <c r="J61" s="85"/>
      <c r="K61" s="85"/>
    </row>
    <row r="62" spans="1:48" x14ac:dyDescent="0.2">
      <c r="A62" s="185" t="s">
        <v>49</v>
      </c>
      <c r="B62" s="63" t="s">
        <v>50</v>
      </c>
      <c r="C62" s="52"/>
      <c r="D62" s="52"/>
      <c r="E62" s="52"/>
      <c r="F62" s="52"/>
      <c r="G62" s="52"/>
      <c r="H62" s="52"/>
      <c r="I62" s="52"/>
      <c r="J62" s="52"/>
      <c r="K62" s="52"/>
    </row>
    <row r="63" spans="1:48" x14ac:dyDescent="0.2">
      <c r="A63" s="98" t="s">
        <v>52</v>
      </c>
      <c r="B63" s="25"/>
      <c r="C63" s="270"/>
      <c r="D63" s="52"/>
      <c r="E63" s="52"/>
      <c r="F63" s="52"/>
      <c r="G63" s="52"/>
      <c r="H63" s="52"/>
      <c r="I63" s="52"/>
      <c r="J63" s="52"/>
      <c r="K63" s="52"/>
    </row>
    <row r="64" spans="1:48" x14ac:dyDescent="0.2">
      <c r="A64" s="87" t="s">
        <v>53</v>
      </c>
      <c r="B64" s="22"/>
      <c r="C64" s="270"/>
      <c r="D64" s="52"/>
      <c r="E64" s="52"/>
      <c r="F64" s="52"/>
      <c r="G64" s="52"/>
      <c r="H64" s="52"/>
      <c r="I64" s="52"/>
      <c r="J64" s="52"/>
      <c r="K64" s="52"/>
    </row>
    <row r="65" spans="1:11" x14ac:dyDescent="0.2">
      <c r="A65" s="87" t="s">
        <v>54</v>
      </c>
      <c r="B65" s="22"/>
      <c r="C65" s="270"/>
      <c r="D65" s="52"/>
      <c r="E65" s="52"/>
      <c r="F65" s="52"/>
      <c r="G65" s="52"/>
      <c r="H65" s="52"/>
      <c r="I65" s="52"/>
      <c r="J65" s="52"/>
      <c r="K65" s="52"/>
    </row>
    <row r="66" spans="1:11" x14ac:dyDescent="0.2">
      <c r="A66" s="89" t="s">
        <v>55</v>
      </c>
      <c r="B66" s="26"/>
      <c r="C66" s="270"/>
      <c r="D66" s="52"/>
      <c r="E66" s="52"/>
      <c r="F66" s="52"/>
      <c r="G66" s="52"/>
      <c r="H66" s="52"/>
      <c r="I66" s="52"/>
      <c r="J66" s="52"/>
      <c r="K66" s="52"/>
    </row>
    <row r="67" spans="1:11" x14ac:dyDescent="0.2">
      <c r="A67" s="91" t="s">
        <v>1</v>
      </c>
      <c r="B67" s="271">
        <f>SUM(B63:B66)</f>
        <v>0</v>
      </c>
      <c r="C67" s="270"/>
      <c r="D67" s="52"/>
      <c r="E67" s="52"/>
      <c r="F67" s="52"/>
      <c r="G67" s="52"/>
      <c r="H67" s="52"/>
      <c r="I67" s="52"/>
      <c r="J67" s="52"/>
      <c r="K67" s="52"/>
    </row>
    <row r="68" spans="1:11" x14ac:dyDescent="0.2">
      <c r="A68" s="97" t="s">
        <v>122</v>
      </c>
      <c r="B68" s="97"/>
      <c r="C68" s="52"/>
      <c r="D68" s="52"/>
      <c r="E68" s="52"/>
      <c r="F68" s="52"/>
      <c r="G68" s="52"/>
      <c r="H68" s="52"/>
      <c r="I68" s="52"/>
      <c r="J68" s="52"/>
      <c r="K68" s="52"/>
    </row>
    <row r="69" spans="1:11" x14ac:dyDescent="0.2">
      <c r="A69" s="185" t="s">
        <v>49</v>
      </c>
      <c r="B69" s="63" t="s">
        <v>50</v>
      </c>
      <c r="C69" s="52"/>
      <c r="D69" s="52"/>
      <c r="E69" s="52"/>
      <c r="F69" s="52"/>
      <c r="G69" s="52"/>
      <c r="H69" s="52"/>
      <c r="I69" s="52"/>
      <c r="J69" s="52"/>
      <c r="K69" s="52"/>
    </row>
    <row r="70" spans="1:11" x14ac:dyDescent="0.2">
      <c r="A70" s="98" t="s">
        <v>52</v>
      </c>
      <c r="B70" s="25"/>
      <c r="C70" s="270"/>
      <c r="D70" s="52"/>
      <c r="E70" s="52"/>
      <c r="F70" s="52"/>
      <c r="G70" s="52"/>
      <c r="H70" s="52"/>
      <c r="I70" s="52"/>
      <c r="J70" s="52"/>
      <c r="K70" s="52"/>
    </row>
    <row r="71" spans="1:11" x14ac:dyDescent="0.2">
      <c r="A71" s="87" t="s">
        <v>53</v>
      </c>
      <c r="B71" s="22"/>
      <c r="C71" s="270"/>
      <c r="D71" s="52"/>
      <c r="E71" s="52"/>
      <c r="F71" s="52"/>
      <c r="G71" s="52"/>
      <c r="H71" s="52"/>
      <c r="I71" s="52"/>
      <c r="J71" s="52"/>
      <c r="K71" s="52"/>
    </row>
    <row r="72" spans="1:11" x14ac:dyDescent="0.2">
      <c r="A72" s="87" t="s">
        <v>54</v>
      </c>
      <c r="B72" s="22"/>
      <c r="C72" s="270"/>
      <c r="D72" s="52"/>
      <c r="E72" s="52"/>
      <c r="F72" s="52"/>
      <c r="G72" s="52"/>
      <c r="H72" s="52"/>
      <c r="I72" s="52"/>
      <c r="J72" s="52"/>
      <c r="K72" s="52"/>
    </row>
    <row r="73" spans="1:11" x14ac:dyDescent="0.2">
      <c r="A73" s="89" t="s">
        <v>55</v>
      </c>
      <c r="B73" s="26"/>
      <c r="C73" s="270"/>
      <c r="D73" s="52"/>
      <c r="E73" s="52"/>
      <c r="F73" s="52"/>
      <c r="G73" s="52"/>
      <c r="H73" s="52"/>
      <c r="I73" s="52"/>
      <c r="J73" s="52"/>
      <c r="K73" s="52"/>
    </row>
    <row r="74" spans="1:11" x14ac:dyDescent="0.2">
      <c r="A74" s="91" t="s">
        <v>1</v>
      </c>
      <c r="B74" s="271">
        <f>SUM(B70:B73)</f>
        <v>0</v>
      </c>
      <c r="C74" s="270"/>
      <c r="D74" s="52"/>
      <c r="E74" s="52"/>
      <c r="F74" s="52"/>
      <c r="G74" s="52"/>
      <c r="H74" s="52"/>
      <c r="I74" s="52"/>
      <c r="J74" s="52"/>
      <c r="K74" s="52"/>
    </row>
    <row r="75" spans="1:11" x14ac:dyDescent="0.2">
      <c r="A75" s="272" t="s">
        <v>123</v>
      </c>
      <c r="B75" s="100"/>
      <c r="C75" s="101"/>
      <c r="D75" s="49"/>
    </row>
    <row r="76" spans="1:11" ht="21" x14ac:dyDescent="0.2">
      <c r="A76" s="183" t="s">
        <v>56</v>
      </c>
      <c r="B76" s="102" t="s">
        <v>57</v>
      </c>
      <c r="C76" s="103" t="s">
        <v>58</v>
      </c>
      <c r="D76" s="103" t="s">
        <v>59</v>
      </c>
      <c r="E76" s="103" t="s">
        <v>13</v>
      </c>
    </row>
    <row r="77" spans="1:11" x14ac:dyDescent="0.2">
      <c r="A77" s="104" t="s">
        <v>124</v>
      </c>
      <c r="B77" s="25"/>
      <c r="C77" s="25"/>
      <c r="D77" s="25"/>
      <c r="E77" s="25"/>
      <c r="F77" s="194"/>
    </row>
    <row r="78" spans="1:11" x14ac:dyDescent="0.2">
      <c r="A78" s="105" t="s">
        <v>125</v>
      </c>
      <c r="B78" s="22"/>
      <c r="C78" s="22"/>
      <c r="D78" s="22"/>
      <c r="E78" s="22"/>
      <c r="F78" s="194"/>
    </row>
    <row r="79" spans="1:11" x14ac:dyDescent="0.2">
      <c r="A79" s="105" t="s">
        <v>126</v>
      </c>
      <c r="B79" s="22"/>
      <c r="C79" s="22"/>
      <c r="D79" s="22"/>
      <c r="E79" s="22"/>
      <c r="F79" s="194"/>
    </row>
    <row r="80" spans="1:11" x14ac:dyDescent="0.2">
      <c r="A80" s="105" t="s">
        <v>127</v>
      </c>
      <c r="B80" s="22"/>
      <c r="C80" s="22"/>
      <c r="D80" s="22"/>
      <c r="E80" s="22"/>
      <c r="F80" s="194"/>
    </row>
    <row r="81" spans="1:47" x14ac:dyDescent="0.2">
      <c r="A81" s="105" t="s">
        <v>128</v>
      </c>
      <c r="B81" s="22"/>
      <c r="C81" s="22"/>
      <c r="D81" s="22"/>
      <c r="E81" s="22"/>
      <c r="F81" s="194"/>
    </row>
    <row r="82" spans="1:47" x14ac:dyDescent="0.2">
      <c r="A82" s="106" t="s">
        <v>129</v>
      </c>
      <c r="B82" s="22"/>
      <c r="C82" s="22"/>
      <c r="D82" s="22"/>
      <c r="E82" s="22"/>
      <c r="F82" s="194"/>
    </row>
    <row r="83" spans="1:47" x14ac:dyDescent="0.2">
      <c r="A83" s="105" t="s">
        <v>130</v>
      </c>
      <c r="B83" s="22"/>
      <c r="C83" s="22"/>
      <c r="D83" s="22"/>
      <c r="E83" s="22"/>
      <c r="F83" s="194"/>
    </row>
    <row r="84" spans="1:47" x14ac:dyDescent="0.2">
      <c r="A84" s="105" t="s">
        <v>131</v>
      </c>
      <c r="B84" s="22"/>
      <c r="C84" s="22"/>
      <c r="D84" s="22"/>
      <c r="E84" s="22"/>
      <c r="F84" s="194"/>
    </row>
    <row r="85" spans="1:47" x14ac:dyDescent="0.2">
      <c r="A85" s="105" t="s">
        <v>132</v>
      </c>
      <c r="B85" s="22"/>
      <c r="C85" s="22"/>
      <c r="D85" s="22"/>
      <c r="E85" s="22"/>
      <c r="F85" s="194"/>
    </row>
    <row r="86" spans="1:47" x14ac:dyDescent="0.2">
      <c r="A86" s="105" t="s">
        <v>133</v>
      </c>
      <c r="B86" s="22"/>
      <c r="C86" s="22"/>
      <c r="D86" s="22"/>
      <c r="E86" s="22"/>
      <c r="F86" s="194"/>
    </row>
    <row r="87" spans="1:47" x14ac:dyDescent="0.2">
      <c r="A87" s="107" t="s">
        <v>134</v>
      </c>
      <c r="B87" s="22"/>
      <c r="C87" s="23"/>
      <c r="D87" s="23"/>
      <c r="E87" s="23"/>
      <c r="F87" s="194"/>
    </row>
    <row r="88" spans="1:47" x14ac:dyDescent="0.2">
      <c r="A88" s="273" t="s">
        <v>135</v>
      </c>
      <c r="B88" s="22"/>
      <c r="C88" s="23"/>
      <c r="D88" s="23"/>
      <c r="E88" s="23"/>
      <c r="F88" s="194"/>
    </row>
    <row r="89" spans="1:47" x14ac:dyDescent="0.2">
      <c r="A89" s="274" t="s">
        <v>136</v>
      </c>
      <c r="B89" s="146"/>
      <c r="C89" s="23"/>
      <c r="D89" s="23"/>
      <c r="E89" s="23"/>
      <c r="F89" s="194"/>
    </row>
    <row r="90" spans="1:47" x14ac:dyDescent="0.2">
      <c r="A90" s="274" t="s">
        <v>137</v>
      </c>
      <c r="B90" s="22"/>
      <c r="C90" s="23"/>
      <c r="D90" s="23"/>
      <c r="E90" s="23"/>
      <c r="F90" s="194"/>
    </row>
    <row r="91" spans="1:47" x14ac:dyDescent="0.2">
      <c r="A91" s="275" t="s">
        <v>138</v>
      </c>
      <c r="B91" s="276"/>
      <c r="C91" s="26"/>
      <c r="D91" s="26"/>
      <c r="E91" s="26"/>
      <c r="F91" s="194"/>
    </row>
    <row r="92" spans="1:47" x14ac:dyDescent="0.2">
      <c r="A92" s="187" t="s">
        <v>1</v>
      </c>
      <c r="B92" s="271">
        <f>SUM(B77:B91)</f>
        <v>0</v>
      </c>
      <c r="C92" s="271">
        <f>SUM(C77:C91)</f>
        <v>0</v>
      </c>
      <c r="D92" s="271">
        <f>SUM(D77:D91)</f>
        <v>0</v>
      </c>
      <c r="E92" s="271">
        <f>SUM(E77:E91)</f>
        <v>0</v>
      </c>
      <c r="F92" s="194"/>
    </row>
    <row r="93" spans="1:47" x14ac:dyDescent="0.2">
      <c r="A93" s="99" t="s">
        <v>139</v>
      </c>
      <c r="B93" s="108"/>
      <c r="C93" s="108"/>
      <c r="D93" s="42"/>
      <c r="E93" s="42"/>
      <c r="F93" s="42"/>
      <c r="G93" s="42"/>
      <c r="H93" s="42"/>
      <c r="I93" s="42"/>
      <c r="J93" s="42"/>
      <c r="K93" s="42"/>
      <c r="L93" s="42"/>
      <c r="M93" s="42"/>
      <c r="N93" s="42"/>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4"/>
      <c r="AT93" s="44"/>
      <c r="AU93" s="44"/>
    </row>
    <row r="94" spans="1:47" ht="24.75" x14ac:dyDescent="0.3">
      <c r="A94" s="109" t="s">
        <v>49</v>
      </c>
      <c r="B94" s="103" t="s">
        <v>57</v>
      </c>
      <c r="C94" s="103" t="s">
        <v>58</v>
      </c>
      <c r="D94" s="103" t="s">
        <v>59</v>
      </c>
      <c r="E94" s="103" t="s">
        <v>13</v>
      </c>
      <c r="F94" s="110"/>
      <c r="G94" s="110"/>
      <c r="H94" s="42"/>
      <c r="I94" s="42"/>
      <c r="J94" s="42"/>
      <c r="K94" s="42"/>
      <c r="L94" s="42"/>
      <c r="M94" s="42"/>
      <c r="N94" s="42"/>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4"/>
      <c r="AT94" s="44"/>
      <c r="AU94" s="44"/>
    </row>
    <row r="95" spans="1:47" x14ac:dyDescent="0.2">
      <c r="A95" s="111" t="s">
        <v>52</v>
      </c>
      <c r="B95" s="27"/>
      <c r="C95" s="27"/>
      <c r="D95" s="27"/>
      <c r="E95" s="27"/>
      <c r="F95" s="277"/>
      <c r="G95" s="42"/>
      <c r="H95" s="42"/>
      <c r="I95" s="42"/>
      <c r="J95" s="42"/>
      <c r="K95" s="42"/>
      <c r="L95" s="42"/>
      <c r="M95" s="42"/>
      <c r="N95" s="42"/>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4"/>
      <c r="AT95" s="44"/>
      <c r="AU95" s="44"/>
    </row>
    <row r="96" spans="1:47" x14ac:dyDescent="0.2">
      <c r="A96" s="112" t="s">
        <v>53</v>
      </c>
      <c r="B96" s="27"/>
      <c r="C96" s="27"/>
      <c r="D96" s="27"/>
      <c r="E96" s="27"/>
      <c r="F96" s="277"/>
      <c r="G96" s="42"/>
      <c r="H96" s="42"/>
      <c r="I96" s="42"/>
      <c r="J96" s="42"/>
      <c r="K96" s="42"/>
      <c r="L96" s="42"/>
      <c r="M96" s="42"/>
      <c r="N96" s="42"/>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4"/>
      <c r="AT96" s="44"/>
      <c r="AU96" s="44"/>
    </row>
    <row r="97" spans="1:47" x14ac:dyDescent="0.2">
      <c r="A97" s="112" t="s">
        <v>54</v>
      </c>
      <c r="B97" s="27"/>
      <c r="C97" s="27"/>
      <c r="D97" s="27"/>
      <c r="E97" s="27"/>
      <c r="F97" s="277"/>
      <c r="G97" s="42"/>
      <c r="H97" s="42"/>
      <c r="I97" s="42"/>
      <c r="J97" s="42"/>
      <c r="K97" s="42"/>
      <c r="L97" s="42"/>
      <c r="M97" s="42"/>
      <c r="N97" s="42"/>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4"/>
      <c r="AT97" s="44"/>
      <c r="AU97" s="44"/>
    </row>
    <row r="98" spans="1:47" x14ac:dyDescent="0.2">
      <c r="A98" s="112" t="s">
        <v>55</v>
      </c>
      <c r="B98" s="27"/>
      <c r="C98" s="27"/>
      <c r="D98" s="27"/>
      <c r="E98" s="27"/>
      <c r="F98" s="277"/>
      <c r="G98" s="42"/>
      <c r="H98" s="42"/>
      <c r="I98" s="42"/>
      <c r="J98" s="42"/>
      <c r="K98" s="42"/>
      <c r="L98" s="42"/>
      <c r="M98" s="42"/>
      <c r="N98" s="42"/>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4"/>
      <c r="AT98" s="44"/>
      <c r="AU98" s="44"/>
    </row>
    <row r="99" spans="1:47" x14ac:dyDescent="0.2">
      <c r="A99" s="113" t="s">
        <v>60</v>
      </c>
      <c r="B99" s="28"/>
      <c r="C99" s="28"/>
      <c r="D99" s="28"/>
      <c r="E99" s="28"/>
      <c r="F99" s="277"/>
      <c r="G99" s="42"/>
      <c r="H99" s="42"/>
      <c r="I99" s="42"/>
      <c r="J99" s="42"/>
      <c r="K99" s="42"/>
      <c r="L99" s="42"/>
      <c r="M99" s="42"/>
      <c r="N99" s="42"/>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4"/>
      <c r="AT99" s="44"/>
      <c r="AU99" s="44"/>
    </row>
    <row r="100" spans="1:47" x14ac:dyDescent="0.2">
      <c r="A100" s="91" t="s">
        <v>1</v>
      </c>
      <c r="B100" s="271">
        <f>SUM(B95:B99)</f>
        <v>0</v>
      </c>
      <c r="C100" s="271">
        <f>SUM(C95:C99)</f>
        <v>0</v>
      </c>
      <c r="D100" s="271">
        <f>SUM(D95:D99)</f>
        <v>0</v>
      </c>
      <c r="E100" s="271">
        <f>SUM(E95:E99)</f>
        <v>0</v>
      </c>
      <c r="F100" s="277"/>
      <c r="G100" s="42"/>
      <c r="H100" s="42"/>
      <c r="I100" s="42"/>
      <c r="J100" s="42"/>
      <c r="K100" s="42"/>
      <c r="L100" s="42"/>
      <c r="M100" s="42"/>
      <c r="N100" s="42"/>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4"/>
      <c r="AT100" s="44"/>
      <c r="AU100" s="44"/>
    </row>
    <row r="101" spans="1:47" x14ac:dyDescent="0.2">
      <c r="A101" s="99" t="s">
        <v>140</v>
      </c>
      <c r="B101" s="114"/>
      <c r="C101" s="115"/>
      <c r="D101" s="42"/>
      <c r="E101" s="42"/>
      <c r="F101" s="42"/>
      <c r="G101" s="42"/>
      <c r="H101" s="42"/>
      <c r="I101" s="42"/>
      <c r="J101" s="42"/>
      <c r="K101" s="42"/>
      <c r="L101" s="42"/>
      <c r="M101" s="42"/>
      <c r="N101" s="42"/>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4"/>
      <c r="AT101" s="44"/>
      <c r="AU101" s="44"/>
    </row>
    <row r="102" spans="1:47" ht="21" x14ac:dyDescent="0.2">
      <c r="A102" s="109" t="s">
        <v>49</v>
      </c>
      <c r="B102" s="103" t="s">
        <v>57</v>
      </c>
      <c r="C102" s="103" t="s">
        <v>58</v>
      </c>
      <c r="D102" s="103" t="s">
        <v>59</v>
      </c>
      <c r="E102" s="103" t="s">
        <v>13</v>
      </c>
      <c r="F102" s="42"/>
      <c r="G102" s="42"/>
      <c r="H102" s="42"/>
      <c r="I102" s="42"/>
      <c r="J102" s="42"/>
      <c r="K102" s="42"/>
      <c r="L102" s="42"/>
      <c r="M102" s="42"/>
      <c r="N102" s="42"/>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4"/>
      <c r="AT102" s="44"/>
      <c r="AU102" s="44"/>
    </row>
    <row r="103" spans="1:47" x14ac:dyDescent="0.2">
      <c r="A103" s="111" t="s">
        <v>52</v>
      </c>
      <c r="B103" s="27"/>
      <c r="C103" s="27"/>
      <c r="D103" s="27"/>
      <c r="E103" s="27"/>
      <c r="F103" s="277"/>
      <c r="G103" s="42"/>
      <c r="H103" s="42"/>
      <c r="I103" s="42"/>
      <c r="J103" s="42"/>
      <c r="K103" s="42"/>
      <c r="L103" s="42"/>
      <c r="M103" s="42"/>
      <c r="N103" s="42"/>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4"/>
      <c r="AT103" s="44"/>
      <c r="AU103" s="44"/>
    </row>
    <row r="104" spans="1:47" x14ac:dyDescent="0.2">
      <c r="A104" s="112" t="s">
        <v>53</v>
      </c>
      <c r="B104" s="27"/>
      <c r="C104" s="27"/>
      <c r="D104" s="27"/>
      <c r="E104" s="27"/>
      <c r="F104" s="277"/>
      <c r="G104" s="42"/>
      <c r="H104" s="42"/>
      <c r="I104" s="42"/>
      <c r="J104" s="42"/>
      <c r="K104" s="42"/>
      <c r="L104" s="42"/>
      <c r="M104" s="42"/>
      <c r="N104" s="42"/>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4"/>
      <c r="AT104" s="44"/>
      <c r="AU104" s="44"/>
    </row>
    <row r="105" spans="1:47" x14ac:dyDescent="0.2">
      <c r="A105" s="112" t="s">
        <v>54</v>
      </c>
      <c r="B105" s="27"/>
      <c r="C105" s="27"/>
      <c r="D105" s="27"/>
      <c r="E105" s="27"/>
      <c r="F105" s="277"/>
      <c r="G105" s="42"/>
      <c r="H105" s="42"/>
      <c r="I105" s="42"/>
      <c r="J105" s="42"/>
      <c r="K105" s="42"/>
      <c r="L105" s="42"/>
      <c r="M105" s="42"/>
      <c r="N105" s="42"/>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4"/>
      <c r="AT105" s="44"/>
      <c r="AU105" s="44"/>
    </row>
    <row r="106" spans="1:47" x14ac:dyDescent="0.2">
      <c r="A106" s="112" t="s">
        <v>55</v>
      </c>
      <c r="B106" s="27"/>
      <c r="C106" s="27"/>
      <c r="D106" s="27"/>
      <c r="E106" s="27"/>
      <c r="F106" s="277"/>
      <c r="G106" s="42"/>
      <c r="H106" s="42"/>
      <c r="I106" s="42"/>
      <c r="J106" s="42"/>
      <c r="K106" s="42"/>
      <c r="L106" s="42"/>
      <c r="M106" s="42"/>
      <c r="N106" s="42"/>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4"/>
      <c r="AT106" s="44"/>
      <c r="AU106" s="44"/>
    </row>
    <row r="107" spans="1:47" x14ac:dyDescent="0.2">
      <c r="A107" s="113" t="s">
        <v>60</v>
      </c>
      <c r="B107" s="28"/>
      <c r="C107" s="28"/>
      <c r="D107" s="28"/>
      <c r="E107" s="28"/>
      <c r="F107" s="277"/>
      <c r="G107" s="42"/>
      <c r="H107" s="42"/>
      <c r="I107" s="42"/>
      <c r="J107" s="42"/>
      <c r="K107" s="42"/>
      <c r="L107" s="42"/>
      <c r="M107" s="42"/>
      <c r="N107" s="42"/>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4"/>
      <c r="AT107" s="44"/>
      <c r="AU107" s="44"/>
    </row>
    <row r="108" spans="1:47" x14ac:dyDescent="0.2">
      <c r="A108" s="91" t="s">
        <v>1</v>
      </c>
      <c r="B108" s="271">
        <f>SUM(B103:B107)</f>
        <v>0</v>
      </c>
      <c r="C108" s="271">
        <f>SUM(C103:C107)</f>
        <v>0</v>
      </c>
      <c r="D108" s="271">
        <f>SUM(D103:D107)</f>
        <v>0</v>
      </c>
      <c r="E108" s="271">
        <f>SUM(E103:E107)</f>
        <v>0</v>
      </c>
      <c r="F108" s="277"/>
      <c r="G108" s="42"/>
      <c r="H108" s="42"/>
      <c r="I108" s="42"/>
      <c r="J108" s="42"/>
      <c r="K108" s="42"/>
      <c r="L108" s="42"/>
      <c r="M108" s="42"/>
      <c r="N108" s="42"/>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4"/>
      <c r="AT108" s="44"/>
      <c r="AU108" s="44"/>
    </row>
    <row r="109" spans="1:47" x14ac:dyDescent="0.2">
      <c r="A109" s="99" t="s">
        <v>141</v>
      </c>
      <c r="B109" s="114"/>
      <c r="C109" s="115"/>
      <c r="D109" s="42"/>
      <c r="E109" s="42"/>
      <c r="F109" s="42"/>
      <c r="G109" s="43"/>
      <c r="H109" s="43"/>
      <c r="I109" s="43"/>
      <c r="J109" s="43"/>
      <c r="K109" s="42"/>
      <c r="L109" s="42"/>
      <c r="M109" s="42"/>
      <c r="N109" s="42"/>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4"/>
      <c r="AT109" s="44"/>
      <c r="AU109" s="44"/>
    </row>
    <row r="110" spans="1:47" x14ac:dyDescent="0.2">
      <c r="A110" s="1138" t="s">
        <v>61</v>
      </c>
      <c r="B110" s="1139"/>
      <c r="C110" s="1134" t="s">
        <v>1</v>
      </c>
      <c r="D110" s="1136" t="s">
        <v>33</v>
      </c>
      <c r="E110" s="1137"/>
      <c r="F110" s="1137"/>
      <c r="G110" s="1100" t="s">
        <v>34</v>
      </c>
      <c r="H110" s="43"/>
      <c r="I110" s="43"/>
      <c r="J110" s="43"/>
      <c r="K110" s="42"/>
      <c r="L110" s="42"/>
      <c r="M110" s="42"/>
      <c r="N110" s="42"/>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4"/>
      <c r="AT110" s="44"/>
      <c r="AU110" s="44"/>
    </row>
    <row r="111" spans="1:47" ht="21" x14ac:dyDescent="0.2">
      <c r="A111" s="1140"/>
      <c r="B111" s="1141"/>
      <c r="C111" s="1135"/>
      <c r="D111" s="184" t="s">
        <v>35</v>
      </c>
      <c r="E111" s="184" t="s">
        <v>36</v>
      </c>
      <c r="F111" s="184" t="s">
        <v>37</v>
      </c>
      <c r="G111" s="1102"/>
      <c r="H111" s="42"/>
      <c r="I111" s="42"/>
      <c r="J111" s="42"/>
      <c r="K111" s="42"/>
      <c r="L111" s="42"/>
      <c r="M111" s="42"/>
      <c r="N111" s="42"/>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4"/>
      <c r="AT111" s="44"/>
      <c r="AU111" s="44"/>
    </row>
    <row r="112" spans="1:47" x14ac:dyDescent="0.2">
      <c r="A112" s="1124" t="s">
        <v>62</v>
      </c>
      <c r="B112" s="1125"/>
      <c r="C112" s="271">
        <f>SUM(D112:G112)</f>
        <v>0</v>
      </c>
      <c r="D112" s="4"/>
      <c r="E112" s="3"/>
      <c r="F112" s="5"/>
      <c r="G112" s="5"/>
      <c r="H112" s="277"/>
      <c r="I112" s="42"/>
      <c r="J112" s="42"/>
      <c r="K112" s="42"/>
      <c r="L112" s="42"/>
      <c r="M112" s="42"/>
      <c r="N112" s="42"/>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4"/>
      <c r="AT112" s="44"/>
      <c r="AU112" s="44"/>
    </row>
    <row r="113" spans="1:47" x14ac:dyDescent="0.2">
      <c r="A113" s="1126" t="s">
        <v>63</v>
      </c>
      <c r="B113" s="1127"/>
      <c r="C113" s="198">
        <f>SUM(D113:G113)</f>
        <v>0</v>
      </c>
      <c r="D113" s="4"/>
      <c r="E113" s="3"/>
      <c r="F113" s="5"/>
      <c r="G113" s="5"/>
      <c r="H113" s="277"/>
      <c r="I113" s="42"/>
      <c r="J113" s="42"/>
      <c r="K113" s="42"/>
      <c r="L113" s="42"/>
      <c r="M113" s="42"/>
      <c r="N113" s="42"/>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4"/>
      <c r="AT113" s="44"/>
      <c r="AU113" s="44"/>
    </row>
    <row r="114" spans="1:47" ht="15" x14ac:dyDescent="0.2">
      <c r="A114" s="272" t="s">
        <v>142</v>
      </c>
      <c r="B114" s="191"/>
      <c r="C114" s="191"/>
      <c r="D114" s="191"/>
      <c r="E114" s="42"/>
      <c r="F114" s="42"/>
      <c r="G114" s="42"/>
      <c r="H114" s="42"/>
      <c r="I114" s="42"/>
      <c r="J114" s="42"/>
      <c r="K114" s="42"/>
      <c r="L114" s="42"/>
      <c r="M114" s="42"/>
      <c r="N114" s="42"/>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4"/>
      <c r="AT114" s="44"/>
      <c r="AU114" s="44"/>
    </row>
    <row r="115" spans="1:47" x14ac:dyDescent="0.2">
      <c r="A115" s="1128" t="s">
        <v>64</v>
      </c>
      <c r="B115" s="1129"/>
      <c r="C115" s="1130"/>
      <c r="D115" s="1134" t="s">
        <v>1</v>
      </c>
      <c r="E115" s="1136" t="s">
        <v>33</v>
      </c>
      <c r="F115" s="1137"/>
      <c r="G115" s="1137"/>
      <c r="H115" s="1100" t="s">
        <v>34</v>
      </c>
      <c r="I115" s="42"/>
      <c r="J115" s="42"/>
      <c r="K115" s="42"/>
      <c r="L115" s="42"/>
      <c r="M115" s="42"/>
      <c r="N115" s="42"/>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4"/>
      <c r="AT115" s="44"/>
      <c r="AU115" s="44"/>
    </row>
    <row r="116" spans="1:47" ht="31.5" x14ac:dyDescent="0.2">
      <c r="A116" s="1131"/>
      <c r="B116" s="1132"/>
      <c r="C116" s="1133"/>
      <c r="D116" s="1135"/>
      <c r="E116" s="184" t="s">
        <v>35</v>
      </c>
      <c r="F116" s="184" t="s">
        <v>36</v>
      </c>
      <c r="G116" s="184" t="s">
        <v>37</v>
      </c>
      <c r="H116" s="1102"/>
      <c r="I116" s="42"/>
      <c r="J116" s="42"/>
      <c r="K116" s="42"/>
      <c r="L116" s="42"/>
      <c r="M116" s="42"/>
      <c r="N116" s="42"/>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4"/>
      <c r="AT116" s="44"/>
      <c r="AU116" s="44"/>
    </row>
    <row r="117" spans="1:47" x14ac:dyDescent="0.2">
      <c r="A117" s="116" t="s">
        <v>143</v>
      </c>
      <c r="B117" s="117"/>
      <c r="C117" s="118"/>
      <c r="D117" s="271">
        <f>SUM(E117:H117)</f>
        <v>0</v>
      </c>
      <c r="E117" s="4"/>
      <c r="F117" s="3"/>
      <c r="G117" s="5"/>
      <c r="H117" s="5"/>
      <c r="I117" s="277"/>
      <c r="J117" s="42"/>
      <c r="K117" s="42"/>
      <c r="L117" s="42"/>
      <c r="M117" s="42"/>
      <c r="N117" s="42"/>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4"/>
      <c r="AT117" s="44"/>
      <c r="AU117" s="44"/>
    </row>
    <row r="118" spans="1:47" x14ac:dyDescent="0.2">
      <c r="A118" s="116" t="s">
        <v>144</v>
      </c>
      <c r="B118" s="117"/>
      <c r="C118" s="278"/>
      <c r="D118" s="271">
        <f>SUM(E118:H118)</f>
        <v>0</v>
      </c>
      <c r="E118" s="4"/>
      <c r="F118" s="3"/>
      <c r="G118" s="5"/>
      <c r="H118" s="5"/>
      <c r="I118" s="277"/>
      <c r="J118" s="42"/>
      <c r="K118" s="42"/>
      <c r="L118" s="42"/>
      <c r="M118" s="42"/>
      <c r="N118" s="42"/>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4"/>
      <c r="AT118" s="44"/>
      <c r="AU118" s="44"/>
    </row>
    <row r="119" spans="1:47" x14ac:dyDescent="0.2">
      <c r="A119" s="50" t="s">
        <v>145</v>
      </c>
      <c r="B119" s="120"/>
      <c r="C119" s="279"/>
      <c r="D119" s="121"/>
      <c r="E119" s="280"/>
      <c r="F119" s="281"/>
      <c r="G119" s="282"/>
      <c r="H119" s="283"/>
      <c r="I119" s="284"/>
      <c r="J119" s="284"/>
      <c r="K119" s="284"/>
      <c r="L119" s="285"/>
    </row>
    <row r="120" spans="1:47" x14ac:dyDescent="0.2">
      <c r="A120" s="1114" t="s">
        <v>65</v>
      </c>
      <c r="B120" s="1167" t="s">
        <v>1</v>
      </c>
      <c r="C120" s="1176" t="s">
        <v>66</v>
      </c>
      <c r="D120" s="1176"/>
      <c r="E120" s="1176"/>
      <c r="F120" s="1176" t="s">
        <v>67</v>
      </c>
      <c r="G120" s="1153" t="s">
        <v>68</v>
      </c>
      <c r="H120" s="1156" t="s">
        <v>33</v>
      </c>
      <c r="I120" s="1162"/>
      <c r="J120" s="1162"/>
      <c r="K120" s="1157" t="s">
        <v>13</v>
      </c>
      <c r="L120" s="1163" t="s">
        <v>146</v>
      </c>
    </row>
    <row r="121" spans="1:47" ht="60.75" customHeight="1" x14ac:dyDescent="0.2">
      <c r="A121" s="1142"/>
      <c r="B121" s="1168"/>
      <c r="C121" s="122" t="s">
        <v>147</v>
      </c>
      <c r="D121" s="102" t="s">
        <v>148</v>
      </c>
      <c r="E121" s="132" t="s">
        <v>149</v>
      </c>
      <c r="F121" s="1176"/>
      <c r="G121" s="1153"/>
      <c r="H121" s="41" t="s">
        <v>35</v>
      </c>
      <c r="I121" s="184" t="s">
        <v>36</v>
      </c>
      <c r="J121" s="184" t="s">
        <v>37</v>
      </c>
      <c r="K121" s="1157"/>
      <c r="L121" s="1164"/>
    </row>
    <row r="122" spans="1:47" x14ac:dyDescent="0.2">
      <c r="A122" s="123" t="s">
        <v>104</v>
      </c>
      <c r="B122" s="286">
        <f>SUM(C122:G122)</f>
        <v>0</v>
      </c>
      <c r="C122" s="29"/>
      <c r="D122" s="21"/>
      <c r="E122" s="30"/>
      <c r="F122" s="21"/>
      <c r="G122" s="124"/>
      <c r="H122" s="30"/>
      <c r="I122" s="21"/>
      <c r="J122" s="21"/>
      <c r="K122" s="21"/>
      <c r="L122" s="30"/>
      <c r="M122" s="194"/>
    </row>
    <row r="123" spans="1:47" x14ac:dyDescent="0.2">
      <c r="A123" s="125" t="s">
        <v>114</v>
      </c>
      <c r="B123" s="205">
        <f>SUM(C123:G123)</f>
        <v>0</v>
      </c>
      <c r="C123" s="12"/>
      <c r="D123" s="22"/>
      <c r="E123" s="27"/>
      <c r="F123" s="22"/>
      <c r="G123" s="126"/>
      <c r="H123" s="27"/>
      <c r="I123" s="22"/>
      <c r="J123" s="22"/>
      <c r="K123" s="22"/>
      <c r="L123" s="27"/>
      <c r="M123" s="194"/>
    </row>
    <row r="124" spans="1:47" x14ac:dyDescent="0.2">
      <c r="A124" s="127" t="s">
        <v>116</v>
      </c>
      <c r="B124" s="219">
        <f>SUM(C124:G124)</f>
        <v>0</v>
      </c>
      <c r="C124" s="18"/>
      <c r="D124" s="26"/>
      <c r="E124" s="28"/>
      <c r="F124" s="26"/>
      <c r="G124" s="128"/>
      <c r="H124" s="28"/>
      <c r="I124" s="26"/>
      <c r="J124" s="26"/>
      <c r="K124" s="26"/>
      <c r="L124" s="28"/>
      <c r="M124" s="194"/>
    </row>
    <row r="125" spans="1:47" ht="15" x14ac:dyDescent="0.2">
      <c r="A125" s="99" t="s">
        <v>150</v>
      </c>
      <c r="B125" s="191"/>
      <c r="C125" s="191"/>
      <c r="D125" s="191"/>
      <c r="E125" s="191"/>
      <c r="F125" s="191"/>
      <c r="G125" s="191"/>
      <c r="H125" s="191"/>
      <c r="I125" s="191"/>
      <c r="J125" s="191"/>
      <c r="K125" s="191"/>
      <c r="L125" s="191"/>
    </row>
    <row r="126" spans="1:47" ht="15" x14ac:dyDescent="0.2">
      <c r="A126" s="1165" t="s">
        <v>69</v>
      </c>
      <c r="B126" s="1167" t="s">
        <v>70</v>
      </c>
      <c r="C126" s="1169" t="s">
        <v>151</v>
      </c>
      <c r="D126" s="1170"/>
      <c r="E126" s="1171" t="s">
        <v>152</v>
      </c>
      <c r="F126" s="1170"/>
      <c r="G126" s="1171" t="s">
        <v>153</v>
      </c>
      <c r="H126" s="1170"/>
      <c r="I126" s="1171" t="s">
        <v>154</v>
      </c>
      <c r="J126" s="1170"/>
      <c r="K126" s="191"/>
      <c r="L126" s="191"/>
      <c r="M126" s="191"/>
      <c r="N126" s="42"/>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4"/>
      <c r="AT126" s="44"/>
      <c r="AU126" s="44"/>
    </row>
    <row r="127" spans="1:47" ht="15" x14ac:dyDescent="0.2">
      <c r="A127" s="1166"/>
      <c r="B127" s="1168"/>
      <c r="C127" s="186" t="s">
        <v>155</v>
      </c>
      <c r="D127" s="287" t="s">
        <v>156</v>
      </c>
      <c r="E127" s="132" t="s">
        <v>155</v>
      </c>
      <c r="F127" s="130" t="s">
        <v>156</v>
      </c>
      <c r="G127" s="131" t="s">
        <v>155</v>
      </c>
      <c r="H127" s="287" t="s">
        <v>156</v>
      </c>
      <c r="I127" s="132" t="s">
        <v>155</v>
      </c>
      <c r="J127" s="287" t="s">
        <v>156</v>
      </c>
      <c r="K127" s="191"/>
      <c r="L127" s="191"/>
      <c r="M127" s="191"/>
      <c r="N127" s="42"/>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4"/>
      <c r="AT127" s="44"/>
      <c r="AU127" s="44"/>
    </row>
    <row r="128" spans="1:47" ht="18.75" customHeight="1" x14ac:dyDescent="0.2">
      <c r="A128" s="1100" t="s">
        <v>157</v>
      </c>
      <c r="B128" s="123" t="s">
        <v>71</v>
      </c>
      <c r="C128" s="21"/>
      <c r="D128" s="133"/>
      <c r="E128" s="134"/>
      <c r="F128" s="135"/>
      <c r="G128" s="30"/>
      <c r="H128" s="135"/>
      <c r="I128" s="30"/>
      <c r="J128" s="135"/>
      <c r="K128" s="288"/>
      <c r="L128" s="191"/>
      <c r="M128" s="191"/>
      <c r="N128" s="42"/>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4"/>
      <c r="AT128" s="44"/>
      <c r="AU128" s="44"/>
    </row>
    <row r="129" spans="1:47" ht="21" customHeight="1" x14ac:dyDescent="0.2">
      <c r="A129" s="1101"/>
      <c r="B129" s="125" t="s">
        <v>72</v>
      </c>
      <c r="C129" s="22"/>
      <c r="D129" s="136"/>
      <c r="E129" s="137"/>
      <c r="F129" s="138"/>
      <c r="G129" s="27"/>
      <c r="H129" s="138"/>
      <c r="I129" s="27"/>
      <c r="J129" s="138"/>
      <c r="K129" s="288"/>
      <c r="L129" s="191"/>
      <c r="M129" s="191"/>
      <c r="N129" s="42"/>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4"/>
      <c r="AT129" s="44"/>
      <c r="AU129" s="44"/>
    </row>
    <row r="130" spans="1:47" ht="18.75" customHeight="1" x14ac:dyDescent="0.2">
      <c r="A130" s="1101"/>
      <c r="B130" s="125" t="s">
        <v>73</v>
      </c>
      <c r="C130" s="22"/>
      <c r="D130" s="136"/>
      <c r="E130" s="137"/>
      <c r="F130" s="138"/>
      <c r="G130" s="27"/>
      <c r="H130" s="138"/>
      <c r="I130" s="27"/>
      <c r="J130" s="138"/>
      <c r="K130" s="288"/>
      <c r="L130" s="191"/>
      <c r="M130" s="191"/>
      <c r="N130" s="42"/>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4"/>
      <c r="AT130" s="44"/>
      <c r="AU130" s="44"/>
    </row>
    <row r="131" spans="1:47" ht="18.75" customHeight="1" x14ac:dyDescent="0.2">
      <c r="A131" s="1102"/>
      <c r="B131" s="125" t="s">
        <v>74</v>
      </c>
      <c r="C131" s="26"/>
      <c r="D131" s="139"/>
      <c r="E131" s="140"/>
      <c r="F131" s="141"/>
      <c r="G131" s="28"/>
      <c r="H131" s="141"/>
      <c r="I131" s="28"/>
      <c r="J131" s="141"/>
      <c r="K131" s="288"/>
      <c r="L131" s="191"/>
      <c r="M131" s="191"/>
      <c r="N131" s="42"/>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4"/>
      <c r="AT131" s="44"/>
      <c r="AU131" s="44"/>
    </row>
    <row r="132" spans="1:47" ht="15" x14ac:dyDescent="0.2">
      <c r="A132" s="1157" t="s">
        <v>75</v>
      </c>
      <c r="B132" s="123" t="s">
        <v>76</v>
      </c>
      <c r="C132" s="21"/>
      <c r="D132" s="133"/>
      <c r="E132" s="134"/>
      <c r="F132" s="135"/>
      <c r="G132" s="30"/>
      <c r="H132" s="135"/>
      <c r="I132" s="30"/>
      <c r="J132" s="135"/>
      <c r="K132" s="288"/>
      <c r="L132" s="191"/>
      <c r="M132" s="191"/>
      <c r="N132" s="42"/>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4"/>
      <c r="AT132" s="44"/>
      <c r="AU132" s="44"/>
    </row>
    <row r="133" spans="1:47" ht="21.75" customHeight="1" x14ac:dyDescent="0.2">
      <c r="A133" s="1158"/>
      <c r="B133" s="125" t="s">
        <v>77</v>
      </c>
      <c r="C133" s="22"/>
      <c r="D133" s="136"/>
      <c r="E133" s="137"/>
      <c r="F133" s="138"/>
      <c r="G133" s="27"/>
      <c r="H133" s="138"/>
      <c r="I133" s="27"/>
      <c r="J133" s="138"/>
      <c r="K133" s="288"/>
      <c r="L133" s="191"/>
      <c r="M133" s="191"/>
      <c r="N133" s="42"/>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4"/>
      <c r="AT133" s="44"/>
      <c r="AU133" s="44"/>
    </row>
    <row r="134" spans="1:47" ht="15" x14ac:dyDescent="0.2">
      <c r="A134" s="1158"/>
      <c r="B134" s="125" t="s">
        <v>74</v>
      </c>
      <c r="C134" s="22"/>
      <c r="D134" s="136"/>
      <c r="E134" s="137"/>
      <c r="F134" s="138"/>
      <c r="G134" s="27"/>
      <c r="H134" s="138"/>
      <c r="I134" s="27"/>
      <c r="J134" s="138"/>
      <c r="K134" s="288"/>
      <c r="L134" s="191"/>
      <c r="M134" s="191"/>
      <c r="N134" s="42"/>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4"/>
      <c r="AT134" s="44"/>
      <c r="AU134" s="44"/>
    </row>
    <row r="135" spans="1:47" ht="15" x14ac:dyDescent="0.2">
      <c r="A135" s="1158"/>
      <c r="B135" s="142" t="s">
        <v>78</v>
      </c>
      <c r="C135" s="23"/>
      <c r="D135" s="143"/>
      <c r="E135" s="144"/>
      <c r="F135" s="145"/>
      <c r="G135" s="37"/>
      <c r="H135" s="145"/>
      <c r="I135" s="37"/>
      <c r="J135" s="145"/>
      <c r="K135" s="288"/>
      <c r="L135" s="191"/>
      <c r="M135" s="191"/>
      <c r="N135" s="42"/>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4"/>
      <c r="AT135" s="44"/>
      <c r="AU135" s="44"/>
    </row>
    <row r="136" spans="1:47" ht="15" x14ac:dyDescent="0.2">
      <c r="A136" s="1158"/>
      <c r="B136" s="127" t="s">
        <v>48</v>
      </c>
      <c r="C136" s="26"/>
      <c r="D136" s="139"/>
      <c r="E136" s="140"/>
      <c r="F136" s="141"/>
      <c r="G136" s="28"/>
      <c r="H136" s="141"/>
      <c r="I136" s="28"/>
      <c r="J136" s="141"/>
      <c r="K136" s="288"/>
      <c r="L136" s="191"/>
      <c r="M136" s="191"/>
      <c r="N136" s="42"/>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4"/>
      <c r="AT136" s="44"/>
      <c r="AU136" s="44"/>
    </row>
    <row r="137" spans="1:47" ht="15" x14ac:dyDescent="0.2">
      <c r="A137" s="1100" t="s">
        <v>79</v>
      </c>
      <c r="B137" s="123" t="s">
        <v>80</v>
      </c>
      <c r="C137" s="21"/>
      <c r="D137" s="133"/>
      <c r="E137" s="134"/>
      <c r="F137" s="135"/>
      <c r="G137" s="30"/>
      <c r="H137" s="135"/>
      <c r="I137" s="30"/>
      <c r="J137" s="135"/>
      <c r="K137" s="288"/>
      <c r="L137" s="191"/>
      <c r="M137" s="191"/>
      <c r="N137" s="42"/>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4"/>
      <c r="AT137" s="44"/>
      <c r="AU137" s="44"/>
    </row>
    <row r="138" spans="1:47" ht="20.25" customHeight="1" x14ac:dyDescent="0.2">
      <c r="A138" s="1101"/>
      <c r="B138" s="125" t="s">
        <v>77</v>
      </c>
      <c r="C138" s="22"/>
      <c r="D138" s="136"/>
      <c r="E138" s="137"/>
      <c r="F138" s="138"/>
      <c r="G138" s="27"/>
      <c r="H138" s="138"/>
      <c r="I138" s="27"/>
      <c r="J138" s="138"/>
      <c r="K138" s="288"/>
      <c r="L138" s="191"/>
      <c r="M138" s="191"/>
      <c r="N138" s="42"/>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4"/>
      <c r="AT138" s="44"/>
      <c r="AU138" s="44"/>
    </row>
    <row r="139" spans="1:47" x14ac:dyDescent="0.2">
      <c r="A139" s="1101"/>
      <c r="B139" s="125" t="s">
        <v>74</v>
      </c>
      <c r="C139" s="22"/>
      <c r="D139" s="136"/>
      <c r="E139" s="137"/>
      <c r="F139" s="138"/>
      <c r="G139" s="27"/>
      <c r="H139" s="138"/>
      <c r="I139" s="27"/>
      <c r="J139" s="138"/>
      <c r="K139" s="277"/>
      <c r="L139" s="42"/>
      <c r="M139" s="42"/>
      <c r="N139" s="42"/>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4"/>
      <c r="AT139" s="44"/>
      <c r="AU139" s="44"/>
    </row>
    <row r="140" spans="1:47" x14ac:dyDescent="0.2">
      <c r="A140" s="1101"/>
      <c r="B140" s="142" t="s">
        <v>81</v>
      </c>
      <c r="C140" s="22"/>
      <c r="D140" s="136"/>
      <c r="E140" s="137"/>
      <c r="F140" s="138"/>
      <c r="G140" s="27"/>
      <c r="H140" s="138"/>
      <c r="I140" s="27"/>
      <c r="J140" s="138"/>
      <c r="K140" s="277"/>
      <c r="L140" s="42"/>
      <c r="M140" s="42"/>
      <c r="N140" s="42"/>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4"/>
      <c r="AT140" s="44"/>
      <c r="AU140" s="44"/>
    </row>
    <row r="141" spans="1:47" x14ac:dyDescent="0.2">
      <c r="A141" s="1101"/>
      <c r="B141" s="142" t="s">
        <v>78</v>
      </c>
      <c r="C141" s="22"/>
      <c r="D141" s="136"/>
      <c r="E141" s="137"/>
      <c r="F141" s="138"/>
      <c r="G141" s="27"/>
      <c r="H141" s="138"/>
      <c r="I141" s="27"/>
      <c r="J141" s="138"/>
      <c r="K141" s="277"/>
      <c r="L141" s="42"/>
      <c r="M141" s="42"/>
      <c r="N141" s="42"/>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4"/>
      <c r="AT141" s="44"/>
      <c r="AU141" s="44"/>
    </row>
    <row r="142" spans="1:47" x14ac:dyDescent="0.2">
      <c r="A142" s="1102"/>
      <c r="B142" s="127" t="s">
        <v>48</v>
      </c>
      <c r="C142" s="146"/>
      <c r="D142" s="147"/>
      <c r="E142" s="148"/>
      <c r="F142" s="149"/>
      <c r="G142" s="150"/>
      <c r="H142" s="149"/>
      <c r="I142" s="150"/>
      <c r="J142" s="149"/>
      <c r="K142" s="277"/>
      <c r="L142" s="42"/>
      <c r="M142" s="42"/>
      <c r="N142" s="42"/>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4"/>
      <c r="AT142" s="44"/>
      <c r="AU142" s="44"/>
    </row>
    <row r="143" spans="1:47" x14ac:dyDescent="0.2">
      <c r="A143" s="1157" t="s">
        <v>82</v>
      </c>
      <c r="B143" s="123" t="s">
        <v>83</v>
      </c>
      <c r="C143" s="21"/>
      <c r="D143" s="133"/>
      <c r="E143" s="134"/>
      <c r="F143" s="135"/>
      <c r="G143" s="30"/>
      <c r="H143" s="135"/>
      <c r="I143" s="30"/>
      <c r="J143" s="135"/>
      <c r="K143" s="277"/>
      <c r="L143" s="42"/>
      <c r="M143" s="42"/>
      <c r="N143" s="42"/>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4"/>
      <c r="AT143" s="44"/>
      <c r="AU143" s="44"/>
    </row>
    <row r="144" spans="1:47" ht="21" x14ac:dyDescent="0.2">
      <c r="A144" s="1158"/>
      <c r="B144" s="127" t="s">
        <v>84</v>
      </c>
      <c r="C144" s="26"/>
      <c r="D144" s="139"/>
      <c r="E144" s="140"/>
      <c r="F144" s="141"/>
      <c r="G144" s="28"/>
      <c r="H144" s="141"/>
      <c r="I144" s="28"/>
      <c r="J144" s="141"/>
      <c r="K144" s="277"/>
      <c r="L144" s="42"/>
      <c r="M144" s="42"/>
      <c r="N144" s="42"/>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4"/>
      <c r="AT144" s="44"/>
      <c r="AU144" s="44"/>
    </row>
    <row r="145" spans="1:102" x14ac:dyDescent="0.2">
      <c r="A145" s="151" t="s">
        <v>158</v>
      </c>
      <c r="B145" s="152"/>
      <c r="C145" s="153"/>
      <c r="D145" s="153"/>
      <c r="E145" s="153"/>
      <c r="F145" s="153"/>
      <c r="G145" s="153"/>
      <c r="H145" s="153"/>
      <c r="I145" s="153"/>
      <c r="J145" s="153"/>
      <c r="K145" s="153"/>
      <c r="L145" s="153"/>
      <c r="M145" s="153"/>
      <c r="N145" s="153"/>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BY145" s="193"/>
      <c r="BZ145" s="193"/>
      <c r="CA145" s="193"/>
      <c r="CB145" s="193"/>
      <c r="CC145" s="193"/>
      <c r="CD145" s="193"/>
      <c r="CE145" s="193"/>
      <c r="CF145" s="193"/>
      <c r="CG145" s="193"/>
    </row>
    <row r="146" spans="1:102" s="296" customFormat="1" x14ac:dyDescent="0.2">
      <c r="A146" s="50" t="s">
        <v>159</v>
      </c>
      <c r="B146" s="289"/>
      <c r="C146" s="170"/>
      <c r="D146" s="170"/>
      <c r="E146" s="290"/>
      <c r="F146" s="170"/>
      <c r="G146" s="290"/>
      <c r="H146" s="290"/>
      <c r="I146" s="170"/>
      <c r="J146" s="291"/>
      <c r="K146" s="291"/>
      <c r="L146" s="291"/>
      <c r="M146" s="291"/>
      <c r="N146" s="291"/>
      <c r="O146" s="292"/>
      <c r="P146" s="292"/>
      <c r="Q146" s="292"/>
      <c r="R146" s="293"/>
      <c r="S146" s="45"/>
      <c r="T146" s="292"/>
      <c r="U146" s="292"/>
      <c r="V146" s="293"/>
      <c r="W146" s="293"/>
      <c r="X146" s="45"/>
      <c r="Y146" s="292"/>
      <c r="Z146" s="293"/>
      <c r="AA146" s="293"/>
      <c r="AB146" s="45"/>
      <c r="AC146" s="292"/>
      <c r="AD146" s="292"/>
      <c r="AE146" s="292"/>
      <c r="AF146" s="292"/>
      <c r="AG146" s="293"/>
      <c r="AH146" s="294"/>
      <c r="AI146" s="45"/>
      <c r="AJ146" s="293"/>
      <c r="AK146" s="293"/>
      <c r="AL146" s="293"/>
      <c r="AM146" s="293"/>
      <c r="AN146" s="293"/>
      <c r="AO146" s="294"/>
      <c r="AP146" s="45"/>
      <c r="AQ146" s="293"/>
      <c r="AR146" s="293"/>
      <c r="AS146" s="293"/>
      <c r="AT146" s="193"/>
      <c r="AU146" s="193"/>
      <c r="AV146" s="193"/>
      <c r="AW146" s="193"/>
      <c r="AX146" s="193"/>
      <c r="AY146" s="193"/>
      <c r="AZ146" s="193"/>
      <c r="BA146" s="193"/>
      <c r="BB146" s="193"/>
      <c r="BC146" s="193"/>
      <c r="BD146" s="193"/>
      <c r="BE146" s="193"/>
      <c r="BF146" s="193"/>
      <c r="BG146" s="193"/>
      <c r="BH146" s="193"/>
      <c r="BI146" s="193"/>
      <c r="BJ146" s="193"/>
      <c r="BK146" s="193"/>
      <c r="BL146" s="193"/>
      <c r="BM146" s="193"/>
      <c r="BN146" s="193"/>
      <c r="BO146" s="193"/>
      <c r="BP146" s="193"/>
      <c r="BQ146" s="193"/>
      <c r="BR146" s="193"/>
      <c r="BS146" s="193"/>
      <c r="BT146" s="193"/>
      <c r="BU146" s="193"/>
      <c r="BV146" s="193"/>
      <c r="BW146" s="193"/>
      <c r="BX146" s="193"/>
      <c r="BY146" s="193"/>
      <c r="BZ146" s="193"/>
      <c r="CA146" s="193"/>
      <c r="CB146" s="193"/>
      <c r="CC146" s="193"/>
      <c r="CD146" s="193"/>
      <c r="CE146" s="193"/>
      <c r="CF146" s="193"/>
      <c r="CG146" s="193"/>
      <c r="CH146" s="295"/>
      <c r="CI146" s="295"/>
      <c r="CJ146" s="295"/>
      <c r="CK146" s="295"/>
      <c r="CL146" s="295"/>
      <c r="CM146" s="295"/>
      <c r="CN146" s="295"/>
      <c r="CO146" s="295"/>
      <c r="CP146" s="295"/>
      <c r="CQ146" s="295"/>
      <c r="CR146" s="295"/>
      <c r="CS146" s="295"/>
      <c r="CT146" s="295"/>
      <c r="CU146" s="295"/>
      <c r="CV146" s="295"/>
      <c r="CW146" s="295"/>
      <c r="CX146" s="295"/>
    </row>
    <row r="147" spans="1:102" x14ac:dyDescent="0.2">
      <c r="A147" s="1159" t="s">
        <v>29</v>
      </c>
      <c r="B147" s="1103" t="s">
        <v>1</v>
      </c>
      <c r="C147" s="1104"/>
      <c r="D147" s="1105"/>
      <c r="E147" s="1121" t="s">
        <v>14</v>
      </c>
      <c r="F147" s="1122"/>
      <c r="G147" s="1122"/>
      <c r="H147" s="1122"/>
      <c r="I147" s="1122"/>
      <c r="J147" s="1122"/>
      <c r="K147" s="1122"/>
      <c r="L147" s="1122"/>
      <c r="M147" s="1122"/>
      <c r="N147" s="1122"/>
      <c r="O147" s="1122"/>
      <c r="P147" s="1122"/>
      <c r="Q147" s="1122"/>
      <c r="R147" s="1122"/>
      <c r="S147" s="1122"/>
      <c r="T147" s="1122"/>
      <c r="U147" s="1122"/>
      <c r="V147" s="1122"/>
      <c r="W147" s="1122"/>
      <c r="X147" s="1122"/>
      <c r="Y147" s="1122"/>
      <c r="Z147" s="1122"/>
      <c r="AA147" s="1122"/>
      <c r="AB147" s="1122"/>
      <c r="AC147" s="1122"/>
      <c r="AD147" s="1122"/>
      <c r="AE147" s="1122"/>
      <c r="AF147" s="1122"/>
      <c r="AG147" s="1122"/>
      <c r="AH147" s="1122"/>
      <c r="AI147" s="1122"/>
      <c r="AJ147" s="1122"/>
      <c r="AK147" s="1122"/>
      <c r="AL147" s="1122"/>
      <c r="AM147" s="1183"/>
      <c r="AN147" s="1122"/>
      <c r="AO147" s="1122"/>
      <c r="AP147" s="1123"/>
      <c r="AQ147" s="1184" t="s">
        <v>85</v>
      </c>
      <c r="AR147" s="1177"/>
      <c r="AS147" s="1178"/>
      <c r="BY147" s="193"/>
      <c r="BZ147" s="193"/>
      <c r="CA147" s="193"/>
      <c r="CB147" s="193"/>
      <c r="CC147" s="193"/>
      <c r="CD147" s="193"/>
      <c r="CE147" s="193"/>
      <c r="CF147" s="193"/>
      <c r="CG147" s="193"/>
    </row>
    <row r="148" spans="1:102" x14ac:dyDescent="0.2">
      <c r="A148" s="1160"/>
      <c r="B148" s="1172"/>
      <c r="C148" s="1173"/>
      <c r="D148" s="1154"/>
      <c r="E148" s="1095" t="s">
        <v>19</v>
      </c>
      <c r="F148" s="1096"/>
      <c r="G148" s="1095" t="s">
        <v>20</v>
      </c>
      <c r="H148" s="1096"/>
      <c r="I148" s="1151" t="s">
        <v>21</v>
      </c>
      <c r="J148" s="1152"/>
      <c r="K148" s="1151" t="s">
        <v>22</v>
      </c>
      <c r="L148" s="1152"/>
      <c r="M148" s="1151" t="s">
        <v>23</v>
      </c>
      <c r="N148" s="1152"/>
      <c r="O148" s="1095" t="s">
        <v>24</v>
      </c>
      <c r="P148" s="1096"/>
      <c r="Q148" s="1095" t="s">
        <v>25</v>
      </c>
      <c r="R148" s="1096"/>
      <c r="S148" s="1095" t="s">
        <v>26</v>
      </c>
      <c r="T148" s="1096"/>
      <c r="U148" s="1095" t="s">
        <v>27</v>
      </c>
      <c r="V148" s="1096"/>
      <c r="W148" s="1095" t="s">
        <v>2</v>
      </c>
      <c r="X148" s="1096"/>
      <c r="Y148" s="1095" t="s">
        <v>3</v>
      </c>
      <c r="Z148" s="1096"/>
      <c r="AA148" s="1095" t="s">
        <v>28</v>
      </c>
      <c r="AB148" s="1096"/>
      <c r="AC148" s="1095" t="s">
        <v>4</v>
      </c>
      <c r="AD148" s="1096"/>
      <c r="AE148" s="1095" t="s">
        <v>5</v>
      </c>
      <c r="AF148" s="1096"/>
      <c r="AG148" s="1095" t="s">
        <v>6</v>
      </c>
      <c r="AH148" s="1096"/>
      <c r="AI148" s="1095" t="s">
        <v>7</v>
      </c>
      <c r="AJ148" s="1096"/>
      <c r="AK148" s="1095" t="s">
        <v>8</v>
      </c>
      <c r="AL148" s="1096"/>
      <c r="AM148" s="1095" t="s">
        <v>9</v>
      </c>
      <c r="AN148" s="1096"/>
      <c r="AO148" s="1109" t="s">
        <v>10</v>
      </c>
      <c r="AP148" s="1111"/>
      <c r="AQ148" s="1114" t="s">
        <v>160</v>
      </c>
      <c r="AR148" s="1109" t="s">
        <v>161</v>
      </c>
      <c r="AS148" s="1110"/>
      <c r="AT148" s="297"/>
      <c r="AU148" s="298"/>
    </row>
    <row r="149" spans="1:102" ht="31.5" x14ac:dyDescent="0.2">
      <c r="A149" s="1161"/>
      <c r="B149" s="299" t="s">
        <v>94</v>
      </c>
      <c r="C149" s="300" t="s">
        <v>11</v>
      </c>
      <c r="D149" s="301" t="s">
        <v>12</v>
      </c>
      <c r="E149" s="20" t="s">
        <v>11</v>
      </c>
      <c r="F149" s="189" t="s">
        <v>12</v>
      </c>
      <c r="G149" s="20" t="s">
        <v>11</v>
      </c>
      <c r="H149" s="189" t="s">
        <v>12</v>
      </c>
      <c r="I149" s="20" t="s">
        <v>11</v>
      </c>
      <c r="J149" s="189" t="s">
        <v>12</v>
      </c>
      <c r="K149" s="20" t="s">
        <v>11</v>
      </c>
      <c r="L149" s="189" t="s">
        <v>12</v>
      </c>
      <c r="M149" s="20" t="s">
        <v>11</v>
      </c>
      <c r="N149" s="189" t="s">
        <v>12</v>
      </c>
      <c r="O149" s="20" t="s">
        <v>11</v>
      </c>
      <c r="P149" s="189" t="s">
        <v>12</v>
      </c>
      <c r="Q149" s="20" t="s">
        <v>11</v>
      </c>
      <c r="R149" s="189" t="s">
        <v>12</v>
      </c>
      <c r="S149" s="20" t="s">
        <v>11</v>
      </c>
      <c r="T149" s="189" t="s">
        <v>12</v>
      </c>
      <c r="U149" s="20" t="s">
        <v>11</v>
      </c>
      <c r="V149" s="189" t="s">
        <v>12</v>
      </c>
      <c r="W149" s="20" t="s">
        <v>11</v>
      </c>
      <c r="X149" s="189" t="s">
        <v>12</v>
      </c>
      <c r="Y149" s="20" t="s">
        <v>11</v>
      </c>
      <c r="Z149" s="189" t="s">
        <v>12</v>
      </c>
      <c r="AA149" s="20" t="s">
        <v>11</v>
      </c>
      <c r="AB149" s="189" t="s">
        <v>12</v>
      </c>
      <c r="AC149" s="20" t="s">
        <v>11</v>
      </c>
      <c r="AD149" s="189" t="s">
        <v>12</v>
      </c>
      <c r="AE149" s="20" t="s">
        <v>11</v>
      </c>
      <c r="AF149" s="189" t="s">
        <v>12</v>
      </c>
      <c r="AG149" s="20" t="s">
        <v>11</v>
      </c>
      <c r="AH149" s="189" t="s">
        <v>12</v>
      </c>
      <c r="AI149" s="20" t="s">
        <v>11</v>
      </c>
      <c r="AJ149" s="189" t="s">
        <v>12</v>
      </c>
      <c r="AK149" s="20" t="s">
        <v>11</v>
      </c>
      <c r="AL149" s="189" t="s">
        <v>12</v>
      </c>
      <c r="AM149" s="20" t="s">
        <v>11</v>
      </c>
      <c r="AN149" s="189" t="s">
        <v>12</v>
      </c>
      <c r="AO149" s="20" t="s">
        <v>11</v>
      </c>
      <c r="AP149" s="189" t="s">
        <v>12</v>
      </c>
      <c r="AQ149" s="1185"/>
      <c r="AR149" s="184" t="s">
        <v>162</v>
      </c>
      <c r="AS149" s="41" t="s">
        <v>163</v>
      </c>
      <c r="AT149" s="49"/>
      <c r="AU149" s="51"/>
    </row>
    <row r="150" spans="1:102" x14ac:dyDescent="0.2">
      <c r="A150" s="155" t="s">
        <v>43</v>
      </c>
      <c r="B150" s="261">
        <f t="shared" ref="B150:B168" si="8">SUM(C150+D150)</f>
        <v>212</v>
      </c>
      <c r="C150" s="262">
        <f t="shared" ref="C150:D168" si="9">SUM(E150+G150+I150+K150+M150+O150+Q150+S150+U150+W150+Y150+AA150+AC150+AE150+AG150+AI150+AK150+AM150+AO150)</f>
        <v>60</v>
      </c>
      <c r="D150" s="302">
        <f t="shared" si="9"/>
        <v>152</v>
      </c>
      <c r="E150" s="4">
        <v>1</v>
      </c>
      <c r="F150" s="53">
        <v>1</v>
      </c>
      <c r="G150" s="4"/>
      <c r="H150" s="5">
        <v>2</v>
      </c>
      <c r="I150" s="4"/>
      <c r="J150" s="5">
        <v>2</v>
      </c>
      <c r="K150" s="4">
        <v>2</v>
      </c>
      <c r="L150" s="5">
        <v>4</v>
      </c>
      <c r="M150" s="4"/>
      <c r="N150" s="5">
        <v>1</v>
      </c>
      <c r="O150" s="4">
        <v>1</v>
      </c>
      <c r="P150" s="5">
        <v>3</v>
      </c>
      <c r="Q150" s="4">
        <v>1</v>
      </c>
      <c r="R150" s="5">
        <v>1</v>
      </c>
      <c r="S150" s="4">
        <v>2</v>
      </c>
      <c r="T150" s="5">
        <v>3</v>
      </c>
      <c r="U150" s="4">
        <v>1</v>
      </c>
      <c r="V150" s="5">
        <v>3</v>
      </c>
      <c r="W150" s="4">
        <v>2</v>
      </c>
      <c r="X150" s="5">
        <v>2</v>
      </c>
      <c r="Y150" s="4">
        <v>3</v>
      </c>
      <c r="Z150" s="5">
        <v>9</v>
      </c>
      <c r="AA150" s="4">
        <v>4</v>
      </c>
      <c r="AB150" s="5">
        <v>10</v>
      </c>
      <c r="AC150" s="4">
        <v>5</v>
      </c>
      <c r="AD150" s="5">
        <v>12</v>
      </c>
      <c r="AE150" s="4">
        <v>3</v>
      </c>
      <c r="AF150" s="5">
        <v>14</v>
      </c>
      <c r="AG150" s="4">
        <v>7</v>
      </c>
      <c r="AH150" s="5">
        <v>11</v>
      </c>
      <c r="AI150" s="4">
        <v>6</v>
      </c>
      <c r="AJ150" s="5">
        <v>18</v>
      </c>
      <c r="AK150" s="4">
        <v>4</v>
      </c>
      <c r="AL150" s="5">
        <v>16</v>
      </c>
      <c r="AM150" s="4">
        <v>5</v>
      </c>
      <c r="AN150" s="5">
        <v>12</v>
      </c>
      <c r="AO150" s="199">
        <v>13</v>
      </c>
      <c r="AP150" s="5">
        <v>28</v>
      </c>
      <c r="AQ150" s="303">
        <v>121</v>
      </c>
      <c r="AR150" s="119">
        <v>58</v>
      </c>
      <c r="AS150" s="53">
        <v>33</v>
      </c>
      <c r="AT150" s="304"/>
      <c r="AU150" s="52"/>
      <c r="CA150" s="194" t="str">
        <f t="shared" ref="CA150:CA168" si="10">IF(B150&lt;&gt;SUM(AQ150+AR150+AS150)," El número de consultas según tipo atención NO puede ser diferente al Total.","")</f>
        <v/>
      </c>
      <c r="CG150" s="194">
        <f>IF(B150&lt;&gt;SUM(AQ150+AR150+AS150),1,0)</f>
        <v>0</v>
      </c>
    </row>
    <row r="151" spans="1:102" x14ac:dyDescent="0.2">
      <c r="A151" s="156" t="s">
        <v>30</v>
      </c>
      <c r="B151" s="305">
        <f t="shared" si="8"/>
        <v>212</v>
      </c>
      <c r="C151" s="306">
        <f t="shared" si="9"/>
        <v>60</v>
      </c>
      <c r="D151" s="307">
        <f t="shared" si="9"/>
        <v>152</v>
      </c>
      <c r="E151" s="32">
        <v>1</v>
      </c>
      <c r="F151" s="235">
        <v>1</v>
      </c>
      <c r="G151" s="32"/>
      <c r="H151" s="33">
        <v>2</v>
      </c>
      <c r="I151" s="32"/>
      <c r="J151" s="33">
        <v>2</v>
      </c>
      <c r="K151" s="32">
        <v>2</v>
      </c>
      <c r="L151" s="33">
        <v>4</v>
      </c>
      <c r="M151" s="32"/>
      <c r="N151" s="33">
        <v>1</v>
      </c>
      <c r="O151" s="32">
        <v>1</v>
      </c>
      <c r="P151" s="33">
        <v>3</v>
      </c>
      <c r="Q151" s="32">
        <v>1</v>
      </c>
      <c r="R151" s="33">
        <v>1</v>
      </c>
      <c r="S151" s="32">
        <v>2</v>
      </c>
      <c r="T151" s="33">
        <v>3</v>
      </c>
      <c r="U151" s="32">
        <v>1</v>
      </c>
      <c r="V151" s="33">
        <v>3</v>
      </c>
      <c r="W151" s="32">
        <v>2</v>
      </c>
      <c r="X151" s="33">
        <v>2</v>
      </c>
      <c r="Y151" s="32">
        <v>3</v>
      </c>
      <c r="Z151" s="33">
        <v>9</v>
      </c>
      <c r="AA151" s="32">
        <v>4</v>
      </c>
      <c r="AB151" s="33">
        <v>10</v>
      </c>
      <c r="AC151" s="32">
        <v>5</v>
      </c>
      <c r="AD151" s="33">
        <v>12</v>
      </c>
      <c r="AE151" s="32">
        <v>3</v>
      </c>
      <c r="AF151" s="33">
        <v>14</v>
      </c>
      <c r="AG151" s="32">
        <v>7</v>
      </c>
      <c r="AH151" s="33">
        <v>11</v>
      </c>
      <c r="AI151" s="32">
        <v>6</v>
      </c>
      <c r="AJ151" s="33">
        <v>18</v>
      </c>
      <c r="AK151" s="32">
        <v>4</v>
      </c>
      <c r="AL151" s="33">
        <v>16</v>
      </c>
      <c r="AM151" s="32">
        <v>5</v>
      </c>
      <c r="AN151" s="33">
        <v>12</v>
      </c>
      <c r="AO151" s="224">
        <v>13</v>
      </c>
      <c r="AP151" s="33">
        <v>28</v>
      </c>
      <c r="AQ151" s="308">
        <v>121</v>
      </c>
      <c r="AR151" s="276">
        <v>58</v>
      </c>
      <c r="AS151" s="235">
        <v>33</v>
      </c>
      <c r="AT151" s="304"/>
      <c r="AU151" s="52"/>
      <c r="CA151" s="194" t="str">
        <f t="shared" si="10"/>
        <v/>
      </c>
      <c r="CG151" s="194">
        <f>IF(B151&lt;&gt;SUM(AQ151+AR151+AS151),1,0)</f>
        <v>0</v>
      </c>
    </row>
    <row r="152" spans="1:102" ht="21.75" x14ac:dyDescent="0.2">
      <c r="A152" s="157" t="s">
        <v>164</v>
      </c>
      <c r="B152" s="309">
        <f t="shared" si="8"/>
        <v>0</v>
      </c>
      <c r="C152" s="310">
        <f t="shared" si="9"/>
        <v>0</v>
      </c>
      <c r="D152" s="311">
        <f t="shared" si="9"/>
        <v>0</v>
      </c>
      <c r="E152" s="8"/>
      <c r="F152" s="202"/>
      <c r="G152" s="8"/>
      <c r="H152" s="9"/>
      <c r="I152" s="8"/>
      <c r="J152" s="9"/>
      <c r="K152" s="8"/>
      <c r="L152" s="9"/>
      <c r="M152" s="8"/>
      <c r="N152" s="9"/>
      <c r="O152" s="8"/>
      <c r="P152" s="9"/>
      <c r="Q152" s="8"/>
      <c r="R152" s="9"/>
      <c r="S152" s="8"/>
      <c r="T152" s="9"/>
      <c r="U152" s="8"/>
      <c r="V152" s="9"/>
      <c r="W152" s="8"/>
      <c r="X152" s="9"/>
      <c r="Y152" s="8"/>
      <c r="Z152" s="9"/>
      <c r="AA152" s="8"/>
      <c r="AB152" s="9"/>
      <c r="AC152" s="8"/>
      <c r="AD152" s="9"/>
      <c r="AE152" s="8"/>
      <c r="AF152" s="9"/>
      <c r="AG152" s="8"/>
      <c r="AH152" s="9"/>
      <c r="AI152" s="8"/>
      <c r="AJ152" s="9"/>
      <c r="AK152" s="8"/>
      <c r="AL152" s="9"/>
      <c r="AM152" s="8"/>
      <c r="AN152" s="9"/>
      <c r="AO152" s="203"/>
      <c r="AP152" s="9"/>
      <c r="AQ152" s="253"/>
      <c r="AR152" s="25"/>
      <c r="AS152" s="202"/>
      <c r="AT152" s="304"/>
      <c r="AU152" s="52"/>
      <c r="CA152" s="194" t="str">
        <f t="shared" si="10"/>
        <v/>
      </c>
      <c r="CG152" s="194">
        <f>IF(B152&lt;&gt;SUM(AQ152+AR152+AS152),1,0)</f>
        <v>0</v>
      </c>
    </row>
    <row r="153" spans="1:102" x14ac:dyDescent="0.2">
      <c r="A153" s="158" t="s">
        <v>165</v>
      </c>
      <c r="B153" s="312">
        <f t="shared" si="8"/>
        <v>0</v>
      </c>
      <c r="C153" s="313">
        <f t="shared" si="9"/>
        <v>0</v>
      </c>
      <c r="D153" s="314">
        <f t="shared" si="9"/>
        <v>0</v>
      </c>
      <c r="E153" s="12"/>
      <c r="F153" s="27"/>
      <c r="G153" s="12"/>
      <c r="H153" s="27"/>
      <c r="I153" s="12"/>
      <c r="J153" s="27"/>
      <c r="K153" s="12"/>
      <c r="L153" s="13"/>
      <c r="M153" s="12"/>
      <c r="N153" s="13"/>
      <c r="O153" s="12"/>
      <c r="P153" s="13"/>
      <c r="Q153" s="12"/>
      <c r="R153" s="13"/>
      <c r="S153" s="12"/>
      <c r="T153" s="13"/>
      <c r="U153" s="12"/>
      <c r="V153" s="13"/>
      <c r="W153" s="12"/>
      <c r="X153" s="13"/>
      <c r="Y153" s="12"/>
      <c r="Z153" s="13"/>
      <c r="AA153" s="12"/>
      <c r="AB153" s="27"/>
      <c r="AC153" s="12"/>
      <c r="AD153" s="27"/>
      <c r="AE153" s="12"/>
      <c r="AF153" s="13"/>
      <c r="AG153" s="12"/>
      <c r="AH153" s="13"/>
      <c r="AI153" s="12"/>
      <c r="AJ153" s="13"/>
      <c r="AK153" s="12"/>
      <c r="AL153" s="13"/>
      <c r="AM153" s="12"/>
      <c r="AN153" s="13"/>
      <c r="AO153" s="136"/>
      <c r="AP153" s="13"/>
      <c r="AQ153" s="257"/>
      <c r="AR153" s="22"/>
      <c r="AS153" s="27"/>
      <c r="AT153" s="304"/>
      <c r="AU153" s="52"/>
      <c r="CA153" s="194" t="str">
        <f t="shared" si="10"/>
        <v/>
      </c>
      <c r="CG153" s="194">
        <f>IF(B150&lt;&gt;SUM(AQ153+AR153+AS153),1,0)</f>
        <v>1</v>
      </c>
    </row>
    <row r="154" spans="1:102" x14ac:dyDescent="0.2">
      <c r="A154" s="158" t="s">
        <v>166</v>
      </c>
      <c r="B154" s="312">
        <f t="shared" si="8"/>
        <v>20</v>
      </c>
      <c r="C154" s="313">
        <f t="shared" si="9"/>
        <v>6</v>
      </c>
      <c r="D154" s="314">
        <f t="shared" si="9"/>
        <v>14</v>
      </c>
      <c r="E154" s="12"/>
      <c r="F154" s="27"/>
      <c r="G154" s="12"/>
      <c r="H154" s="27"/>
      <c r="I154" s="12"/>
      <c r="J154" s="27"/>
      <c r="K154" s="12"/>
      <c r="L154" s="13"/>
      <c r="M154" s="12"/>
      <c r="N154" s="13"/>
      <c r="O154" s="12"/>
      <c r="P154" s="13"/>
      <c r="Q154" s="12"/>
      <c r="R154" s="13"/>
      <c r="S154" s="12"/>
      <c r="T154" s="13"/>
      <c r="U154" s="12"/>
      <c r="V154" s="13"/>
      <c r="W154" s="12"/>
      <c r="X154" s="13"/>
      <c r="Y154" s="12"/>
      <c r="Z154" s="13">
        <v>1</v>
      </c>
      <c r="AA154" s="12"/>
      <c r="AB154" s="27">
        <v>1</v>
      </c>
      <c r="AC154" s="12">
        <v>1</v>
      </c>
      <c r="AD154" s="27">
        <v>1</v>
      </c>
      <c r="AE154" s="12"/>
      <c r="AF154" s="13">
        <v>1</v>
      </c>
      <c r="AG154" s="12">
        <v>1</v>
      </c>
      <c r="AH154" s="13">
        <v>1</v>
      </c>
      <c r="AI154" s="12"/>
      <c r="AJ154" s="13"/>
      <c r="AK154" s="12">
        <v>1</v>
      </c>
      <c r="AL154" s="13">
        <v>5</v>
      </c>
      <c r="AM154" s="12">
        <v>1</v>
      </c>
      <c r="AN154" s="13"/>
      <c r="AO154" s="136">
        <v>2</v>
      </c>
      <c r="AP154" s="13">
        <v>4</v>
      </c>
      <c r="AQ154" s="257">
        <v>2</v>
      </c>
      <c r="AR154" s="22">
        <v>18</v>
      </c>
      <c r="AS154" s="27"/>
      <c r="AT154" s="304"/>
      <c r="AU154" s="52"/>
      <c r="CA154" s="194" t="str">
        <f t="shared" si="10"/>
        <v/>
      </c>
      <c r="CG154" s="194">
        <f t="shared" ref="CG154:CG168" si="11">IF(B154&lt;&gt;SUM(AQ154+AR154+AS154),1,0)</f>
        <v>0</v>
      </c>
    </row>
    <row r="155" spans="1:102" x14ac:dyDescent="0.2">
      <c r="A155" s="158" t="s">
        <v>167</v>
      </c>
      <c r="B155" s="312">
        <f t="shared" si="8"/>
        <v>0</v>
      </c>
      <c r="C155" s="313">
        <f t="shared" si="9"/>
        <v>0</v>
      </c>
      <c r="D155" s="314">
        <f t="shared" si="9"/>
        <v>0</v>
      </c>
      <c r="E155" s="12"/>
      <c r="F155" s="27"/>
      <c r="G155" s="12"/>
      <c r="H155" s="27"/>
      <c r="I155" s="12"/>
      <c r="J155" s="27"/>
      <c r="K155" s="12"/>
      <c r="L155" s="13"/>
      <c r="M155" s="12"/>
      <c r="N155" s="13"/>
      <c r="O155" s="12"/>
      <c r="P155" s="13"/>
      <c r="Q155" s="12"/>
      <c r="R155" s="13"/>
      <c r="S155" s="12"/>
      <c r="T155" s="13"/>
      <c r="U155" s="12"/>
      <c r="V155" s="13"/>
      <c r="W155" s="12"/>
      <c r="X155" s="13"/>
      <c r="Y155" s="12"/>
      <c r="Z155" s="13"/>
      <c r="AA155" s="12"/>
      <c r="AB155" s="27"/>
      <c r="AC155" s="12"/>
      <c r="AD155" s="27"/>
      <c r="AE155" s="12"/>
      <c r="AF155" s="13"/>
      <c r="AG155" s="12"/>
      <c r="AH155" s="13"/>
      <c r="AI155" s="12"/>
      <c r="AJ155" s="13"/>
      <c r="AK155" s="12"/>
      <c r="AL155" s="13"/>
      <c r="AM155" s="12"/>
      <c r="AN155" s="13"/>
      <c r="AO155" s="136"/>
      <c r="AP155" s="13"/>
      <c r="AQ155" s="257"/>
      <c r="AR155" s="22"/>
      <c r="AS155" s="27"/>
      <c r="AT155" s="304"/>
      <c r="AU155" s="52"/>
      <c r="CA155" s="194" t="str">
        <f t="shared" si="10"/>
        <v/>
      </c>
      <c r="CG155" s="194">
        <f t="shared" si="11"/>
        <v>0</v>
      </c>
    </row>
    <row r="156" spans="1:102" x14ac:dyDescent="0.2">
      <c r="A156" s="158" t="s">
        <v>168</v>
      </c>
      <c r="B156" s="312">
        <f t="shared" si="8"/>
        <v>0</v>
      </c>
      <c r="C156" s="313">
        <f t="shared" si="9"/>
        <v>0</v>
      </c>
      <c r="D156" s="314">
        <f t="shared" si="9"/>
        <v>0</v>
      </c>
      <c r="E156" s="12"/>
      <c r="F156" s="27"/>
      <c r="G156" s="12"/>
      <c r="H156" s="27"/>
      <c r="I156" s="12"/>
      <c r="J156" s="27"/>
      <c r="K156" s="12"/>
      <c r="L156" s="13"/>
      <c r="M156" s="12"/>
      <c r="N156" s="13"/>
      <c r="O156" s="12"/>
      <c r="P156" s="13"/>
      <c r="Q156" s="12"/>
      <c r="R156" s="13"/>
      <c r="S156" s="12"/>
      <c r="T156" s="13"/>
      <c r="U156" s="12"/>
      <c r="V156" s="13"/>
      <c r="W156" s="12"/>
      <c r="X156" s="13"/>
      <c r="Y156" s="12"/>
      <c r="Z156" s="13"/>
      <c r="AA156" s="12"/>
      <c r="AB156" s="27"/>
      <c r="AC156" s="12"/>
      <c r="AD156" s="27"/>
      <c r="AE156" s="12"/>
      <c r="AF156" s="13"/>
      <c r="AG156" s="12"/>
      <c r="AH156" s="13"/>
      <c r="AI156" s="12"/>
      <c r="AJ156" s="13"/>
      <c r="AK156" s="12"/>
      <c r="AL156" s="13"/>
      <c r="AM156" s="12"/>
      <c r="AN156" s="13"/>
      <c r="AO156" s="136"/>
      <c r="AP156" s="13"/>
      <c r="AQ156" s="257"/>
      <c r="AR156" s="22"/>
      <c r="AS156" s="27"/>
      <c r="AT156" s="304"/>
      <c r="AU156" s="52"/>
      <c r="CA156" s="194" t="str">
        <f t="shared" si="10"/>
        <v/>
      </c>
      <c r="CG156" s="194">
        <f t="shared" si="11"/>
        <v>0</v>
      </c>
    </row>
    <row r="157" spans="1:102" x14ac:dyDescent="0.2">
      <c r="A157" s="158" t="s">
        <v>169</v>
      </c>
      <c r="B157" s="312">
        <f t="shared" si="8"/>
        <v>0</v>
      </c>
      <c r="C157" s="313">
        <f t="shared" si="9"/>
        <v>0</v>
      </c>
      <c r="D157" s="314">
        <f t="shared" si="9"/>
        <v>0</v>
      </c>
      <c r="E157" s="12"/>
      <c r="F157" s="27"/>
      <c r="G157" s="12"/>
      <c r="H157" s="27"/>
      <c r="I157" s="12"/>
      <c r="J157" s="27"/>
      <c r="K157" s="12"/>
      <c r="L157" s="13"/>
      <c r="M157" s="12"/>
      <c r="N157" s="13"/>
      <c r="O157" s="12"/>
      <c r="P157" s="13"/>
      <c r="Q157" s="12"/>
      <c r="R157" s="13"/>
      <c r="S157" s="12"/>
      <c r="T157" s="13"/>
      <c r="U157" s="12"/>
      <c r="V157" s="13"/>
      <c r="W157" s="12"/>
      <c r="X157" s="13"/>
      <c r="Y157" s="12"/>
      <c r="Z157" s="13"/>
      <c r="AA157" s="12"/>
      <c r="AB157" s="27"/>
      <c r="AC157" s="12"/>
      <c r="AD157" s="27"/>
      <c r="AE157" s="12"/>
      <c r="AF157" s="13"/>
      <c r="AG157" s="12"/>
      <c r="AH157" s="13"/>
      <c r="AI157" s="12"/>
      <c r="AJ157" s="13"/>
      <c r="AK157" s="12"/>
      <c r="AL157" s="13"/>
      <c r="AM157" s="12"/>
      <c r="AN157" s="13"/>
      <c r="AO157" s="136"/>
      <c r="AP157" s="13"/>
      <c r="AQ157" s="257"/>
      <c r="AR157" s="22"/>
      <c r="AS157" s="27"/>
      <c r="AT157" s="304"/>
      <c r="AU157" s="52"/>
      <c r="CA157" s="194" t="str">
        <f t="shared" si="10"/>
        <v/>
      </c>
      <c r="CG157" s="194">
        <f t="shared" si="11"/>
        <v>0</v>
      </c>
    </row>
    <row r="158" spans="1:102" x14ac:dyDescent="0.2">
      <c r="A158" s="158" t="s">
        <v>170</v>
      </c>
      <c r="B158" s="312">
        <f t="shared" si="8"/>
        <v>0</v>
      </c>
      <c r="C158" s="313">
        <f t="shared" si="9"/>
        <v>0</v>
      </c>
      <c r="D158" s="314">
        <f t="shared" si="9"/>
        <v>0</v>
      </c>
      <c r="E158" s="12"/>
      <c r="F158" s="27"/>
      <c r="G158" s="12"/>
      <c r="H158" s="27"/>
      <c r="I158" s="12"/>
      <c r="J158" s="27"/>
      <c r="K158" s="12"/>
      <c r="L158" s="13"/>
      <c r="M158" s="12"/>
      <c r="N158" s="13"/>
      <c r="O158" s="12"/>
      <c r="P158" s="13"/>
      <c r="Q158" s="12"/>
      <c r="R158" s="13"/>
      <c r="S158" s="12"/>
      <c r="T158" s="13"/>
      <c r="U158" s="12"/>
      <c r="V158" s="13"/>
      <c r="W158" s="12"/>
      <c r="X158" s="13"/>
      <c r="Y158" s="12"/>
      <c r="Z158" s="13"/>
      <c r="AA158" s="12"/>
      <c r="AB158" s="27"/>
      <c r="AC158" s="12"/>
      <c r="AD158" s="27"/>
      <c r="AE158" s="12"/>
      <c r="AF158" s="13"/>
      <c r="AG158" s="12"/>
      <c r="AH158" s="13"/>
      <c r="AI158" s="12"/>
      <c r="AJ158" s="13"/>
      <c r="AK158" s="12"/>
      <c r="AL158" s="13"/>
      <c r="AM158" s="12"/>
      <c r="AN158" s="13"/>
      <c r="AO158" s="136"/>
      <c r="AP158" s="13"/>
      <c r="AQ158" s="257"/>
      <c r="AR158" s="22"/>
      <c r="AS158" s="27"/>
      <c r="AT158" s="304"/>
      <c r="AU158" s="52"/>
      <c r="CA158" s="194" t="str">
        <f t="shared" si="10"/>
        <v/>
      </c>
      <c r="CG158" s="194">
        <f t="shared" si="11"/>
        <v>0</v>
      </c>
    </row>
    <row r="159" spans="1:102" x14ac:dyDescent="0.2">
      <c r="A159" s="158" t="s">
        <v>171</v>
      </c>
      <c r="B159" s="312">
        <f t="shared" si="8"/>
        <v>0</v>
      </c>
      <c r="C159" s="313">
        <f t="shared" si="9"/>
        <v>0</v>
      </c>
      <c r="D159" s="314">
        <f t="shared" si="9"/>
        <v>0</v>
      </c>
      <c r="E159" s="12"/>
      <c r="F159" s="27"/>
      <c r="G159" s="12"/>
      <c r="H159" s="27"/>
      <c r="I159" s="12"/>
      <c r="J159" s="27"/>
      <c r="K159" s="12"/>
      <c r="L159" s="13"/>
      <c r="M159" s="12"/>
      <c r="N159" s="13"/>
      <c r="O159" s="12"/>
      <c r="P159" s="13"/>
      <c r="Q159" s="12"/>
      <c r="R159" s="13"/>
      <c r="S159" s="12"/>
      <c r="T159" s="13"/>
      <c r="U159" s="12"/>
      <c r="V159" s="13"/>
      <c r="W159" s="12"/>
      <c r="X159" s="13"/>
      <c r="Y159" s="12"/>
      <c r="Z159" s="13"/>
      <c r="AA159" s="12"/>
      <c r="AB159" s="27"/>
      <c r="AC159" s="12"/>
      <c r="AD159" s="27"/>
      <c r="AE159" s="12"/>
      <c r="AF159" s="13"/>
      <c r="AG159" s="12"/>
      <c r="AH159" s="13"/>
      <c r="AI159" s="12"/>
      <c r="AJ159" s="13"/>
      <c r="AK159" s="12"/>
      <c r="AL159" s="13"/>
      <c r="AM159" s="12"/>
      <c r="AN159" s="13"/>
      <c r="AO159" s="136"/>
      <c r="AP159" s="13"/>
      <c r="AQ159" s="257"/>
      <c r="AR159" s="22"/>
      <c r="AS159" s="27"/>
      <c r="AT159" s="304"/>
      <c r="AU159" s="52"/>
      <c r="CA159" s="194" t="str">
        <f t="shared" si="10"/>
        <v/>
      </c>
      <c r="CG159" s="194">
        <f t="shared" si="11"/>
        <v>0</v>
      </c>
    </row>
    <row r="160" spans="1:102" x14ac:dyDescent="0.2">
      <c r="A160" s="158" t="s">
        <v>172</v>
      </c>
      <c r="B160" s="312">
        <f t="shared" si="8"/>
        <v>93</v>
      </c>
      <c r="C160" s="313">
        <f t="shared" si="9"/>
        <v>25</v>
      </c>
      <c r="D160" s="314">
        <f t="shared" si="9"/>
        <v>68</v>
      </c>
      <c r="E160" s="12"/>
      <c r="F160" s="27"/>
      <c r="G160" s="12"/>
      <c r="H160" s="27">
        <v>1</v>
      </c>
      <c r="I160" s="12"/>
      <c r="J160" s="27"/>
      <c r="K160" s="12">
        <v>1</v>
      </c>
      <c r="L160" s="13">
        <v>2</v>
      </c>
      <c r="M160" s="12"/>
      <c r="N160" s="13">
        <v>1</v>
      </c>
      <c r="O160" s="12">
        <v>1</v>
      </c>
      <c r="P160" s="13">
        <v>1</v>
      </c>
      <c r="Q160" s="12">
        <v>1</v>
      </c>
      <c r="R160" s="13">
        <v>1</v>
      </c>
      <c r="S160" s="12">
        <v>1</v>
      </c>
      <c r="T160" s="13">
        <v>2</v>
      </c>
      <c r="U160" s="12">
        <v>1</v>
      </c>
      <c r="V160" s="13">
        <v>3</v>
      </c>
      <c r="W160" s="12">
        <v>1</v>
      </c>
      <c r="X160" s="13">
        <v>1</v>
      </c>
      <c r="Y160" s="12">
        <v>2</v>
      </c>
      <c r="Z160" s="13">
        <v>6</v>
      </c>
      <c r="AA160" s="12">
        <v>3</v>
      </c>
      <c r="AB160" s="27">
        <v>6</v>
      </c>
      <c r="AC160" s="12">
        <v>3</v>
      </c>
      <c r="AD160" s="27">
        <v>8</v>
      </c>
      <c r="AE160" s="12">
        <v>2</v>
      </c>
      <c r="AF160" s="13">
        <v>6</v>
      </c>
      <c r="AG160" s="12">
        <v>3</v>
      </c>
      <c r="AH160" s="13">
        <v>5</v>
      </c>
      <c r="AI160" s="12">
        <v>3</v>
      </c>
      <c r="AJ160" s="13">
        <v>10</v>
      </c>
      <c r="AK160" s="12">
        <v>1</v>
      </c>
      <c r="AL160" s="13">
        <v>4</v>
      </c>
      <c r="AM160" s="12">
        <v>1</v>
      </c>
      <c r="AN160" s="13">
        <v>5</v>
      </c>
      <c r="AO160" s="136">
        <v>1</v>
      </c>
      <c r="AP160" s="13">
        <v>6</v>
      </c>
      <c r="AQ160" s="257">
        <v>89</v>
      </c>
      <c r="AR160" s="22"/>
      <c r="AS160" s="27">
        <v>4</v>
      </c>
      <c r="AT160" s="304"/>
      <c r="AU160" s="52"/>
      <c r="CA160" s="194" t="str">
        <f t="shared" si="10"/>
        <v/>
      </c>
      <c r="CG160" s="194">
        <f t="shared" si="11"/>
        <v>0</v>
      </c>
    </row>
    <row r="161" spans="1:85" x14ac:dyDescent="0.2">
      <c r="A161" s="158" t="s">
        <v>173</v>
      </c>
      <c r="B161" s="312">
        <f t="shared" si="8"/>
        <v>4</v>
      </c>
      <c r="C161" s="313">
        <f t="shared" si="9"/>
        <v>2</v>
      </c>
      <c r="D161" s="314">
        <f t="shared" si="9"/>
        <v>2</v>
      </c>
      <c r="E161" s="12"/>
      <c r="F161" s="27"/>
      <c r="G161" s="12"/>
      <c r="H161" s="27"/>
      <c r="I161" s="12"/>
      <c r="J161" s="27"/>
      <c r="K161" s="12"/>
      <c r="L161" s="13"/>
      <c r="M161" s="12"/>
      <c r="N161" s="13"/>
      <c r="O161" s="12"/>
      <c r="P161" s="13"/>
      <c r="Q161" s="12"/>
      <c r="R161" s="13"/>
      <c r="S161" s="12"/>
      <c r="T161" s="13"/>
      <c r="U161" s="12"/>
      <c r="V161" s="13"/>
      <c r="W161" s="12"/>
      <c r="X161" s="13"/>
      <c r="Y161" s="12"/>
      <c r="Z161" s="13"/>
      <c r="AA161" s="12"/>
      <c r="AB161" s="27"/>
      <c r="AC161" s="12"/>
      <c r="AD161" s="27"/>
      <c r="AE161" s="12"/>
      <c r="AF161" s="13"/>
      <c r="AG161" s="12"/>
      <c r="AH161" s="13"/>
      <c r="AI161" s="12"/>
      <c r="AJ161" s="13">
        <v>1</v>
      </c>
      <c r="AK161" s="12"/>
      <c r="AL161" s="13"/>
      <c r="AM161" s="12"/>
      <c r="AN161" s="13"/>
      <c r="AO161" s="136">
        <v>2</v>
      </c>
      <c r="AP161" s="13">
        <v>1</v>
      </c>
      <c r="AQ161" s="257">
        <v>3</v>
      </c>
      <c r="AR161" s="22"/>
      <c r="AS161" s="27">
        <v>1</v>
      </c>
      <c r="AT161" s="304"/>
      <c r="AU161" s="52"/>
      <c r="CA161" s="194" t="str">
        <f t="shared" si="10"/>
        <v/>
      </c>
      <c r="CG161" s="194">
        <f t="shared" si="11"/>
        <v>0</v>
      </c>
    </row>
    <row r="162" spans="1:85" x14ac:dyDescent="0.2">
      <c r="A162" s="158" t="s">
        <v>174</v>
      </c>
      <c r="B162" s="312">
        <f t="shared" si="8"/>
        <v>0</v>
      </c>
      <c r="C162" s="313">
        <f t="shared" si="9"/>
        <v>0</v>
      </c>
      <c r="D162" s="314">
        <f t="shared" si="9"/>
        <v>0</v>
      </c>
      <c r="E162" s="12"/>
      <c r="F162" s="27"/>
      <c r="G162" s="12"/>
      <c r="H162" s="27"/>
      <c r="I162" s="12"/>
      <c r="J162" s="27"/>
      <c r="K162" s="12"/>
      <c r="L162" s="13"/>
      <c r="M162" s="12"/>
      <c r="N162" s="13"/>
      <c r="O162" s="12"/>
      <c r="P162" s="13"/>
      <c r="Q162" s="12"/>
      <c r="R162" s="13"/>
      <c r="S162" s="12"/>
      <c r="T162" s="13"/>
      <c r="U162" s="12"/>
      <c r="V162" s="13"/>
      <c r="W162" s="12"/>
      <c r="X162" s="13"/>
      <c r="Y162" s="12"/>
      <c r="Z162" s="13"/>
      <c r="AA162" s="12"/>
      <c r="AB162" s="27"/>
      <c r="AC162" s="12"/>
      <c r="AD162" s="27"/>
      <c r="AE162" s="12"/>
      <c r="AF162" s="13"/>
      <c r="AG162" s="12"/>
      <c r="AH162" s="13"/>
      <c r="AI162" s="12"/>
      <c r="AJ162" s="13"/>
      <c r="AK162" s="12"/>
      <c r="AL162" s="13"/>
      <c r="AM162" s="12"/>
      <c r="AN162" s="13"/>
      <c r="AO162" s="136"/>
      <c r="AP162" s="13"/>
      <c r="AQ162" s="257"/>
      <c r="AR162" s="22"/>
      <c r="AS162" s="27"/>
      <c r="AT162" s="304"/>
      <c r="AU162" s="52"/>
      <c r="CA162" s="194" t="str">
        <f t="shared" si="10"/>
        <v/>
      </c>
      <c r="CG162" s="194">
        <f t="shared" si="11"/>
        <v>0</v>
      </c>
    </row>
    <row r="163" spans="1:85" x14ac:dyDescent="0.2">
      <c r="A163" s="158" t="s">
        <v>175</v>
      </c>
      <c r="B163" s="312">
        <f t="shared" si="8"/>
        <v>0</v>
      </c>
      <c r="C163" s="313">
        <f t="shared" si="9"/>
        <v>0</v>
      </c>
      <c r="D163" s="314">
        <f t="shared" si="9"/>
        <v>0</v>
      </c>
      <c r="E163" s="12"/>
      <c r="F163" s="27"/>
      <c r="G163" s="12"/>
      <c r="H163" s="27"/>
      <c r="I163" s="12"/>
      <c r="J163" s="27"/>
      <c r="K163" s="12"/>
      <c r="L163" s="13"/>
      <c r="M163" s="12"/>
      <c r="N163" s="13"/>
      <c r="O163" s="12"/>
      <c r="P163" s="13"/>
      <c r="Q163" s="12"/>
      <c r="R163" s="13"/>
      <c r="S163" s="12"/>
      <c r="T163" s="13"/>
      <c r="U163" s="12"/>
      <c r="V163" s="13"/>
      <c r="W163" s="12"/>
      <c r="X163" s="13"/>
      <c r="Y163" s="12"/>
      <c r="Z163" s="13"/>
      <c r="AA163" s="12"/>
      <c r="AB163" s="27"/>
      <c r="AC163" s="12"/>
      <c r="AD163" s="27"/>
      <c r="AE163" s="12"/>
      <c r="AF163" s="13"/>
      <c r="AG163" s="12"/>
      <c r="AH163" s="13"/>
      <c r="AI163" s="12"/>
      <c r="AJ163" s="13"/>
      <c r="AK163" s="12"/>
      <c r="AL163" s="13"/>
      <c r="AM163" s="12"/>
      <c r="AN163" s="13"/>
      <c r="AO163" s="136"/>
      <c r="AP163" s="13"/>
      <c r="AQ163" s="257"/>
      <c r="AR163" s="22"/>
      <c r="AS163" s="27"/>
      <c r="AT163" s="304"/>
      <c r="AU163" s="52"/>
      <c r="CA163" s="194" t="str">
        <f t="shared" si="10"/>
        <v/>
      </c>
      <c r="CG163" s="194">
        <f t="shared" si="11"/>
        <v>0</v>
      </c>
    </row>
    <row r="164" spans="1:85" x14ac:dyDescent="0.2">
      <c r="A164" s="158" t="s">
        <v>176</v>
      </c>
      <c r="B164" s="312">
        <f t="shared" si="8"/>
        <v>38</v>
      </c>
      <c r="C164" s="313">
        <f t="shared" si="9"/>
        <v>16</v>
      </c>
      <c r="D164" s="314">
        <f t="shared" si="9"/>
        <v>22</v>
      </c>
      <c r="E164" s="12">
        <v>1</v>
      </c>
      <c r="F164" s="27">
        <v>1</v>
      </c>
      <c r="G164" s="12"/>
      <c r="H164" s="27"/>
      <c r="I164" s="12"/>
      <c r="J164" s="27">
        <v>1</v>
      </c>
      <c r="K164" s="12"/>
      <c r="L164" s="13"/>
      <c r="M164" s="12"/>
      <c r="N164" s="13"/>
      <c r="O164" s="12"/>
      <c r="P164" s="13">
        <v>1</v>
      </c>
      <c r="Q164" s="12"/>
      <c r="R164" s="13"/>
      <c r="S164" s="12"/>
      <c r="T164" s="13"/>
      <c r="U164" s="12"/>
      <c r="V164" s="13"/>
      <c r="W164" s="12"/>
      <c r="X164" s="13"/>
      <c r="Y164" s="12">
        <v>1</v>
      </c>
      <c r="Z164" s="13"/>
      <c r="AA164" s="12"/>
      <c r="AB164" s="27">
        <v>1</v>
      </c>
      <c r="AC164" s="12"/>
      <c r="AD164" s="27"/>
      <c r="AE164" s="12"/>
      <c r="AF164" s="13">
        <v>1</v>
      </c>
      <c r="AG164" s="12">
        <v>2</v>
      </c>
      <c r="AH164" s="13">
        <v>3</v>
      </c>
      <c r="AI164" s="12">
        <v>2</v>
      </c>
      <c r="AJ164" s="13">
        <v>2</v>
      </c>
      <c r="AK164" s="12">
        <v>1</v>
      </c>
      <c r="AL164" s="13">
        <v>1</v>
      </c>
      <c r="AM164" s="12">
        <v>3</v>
      </c>
      <c r="AN164" s="13">
        <v>2</v>
      </c>
      <c r="AO164" s="136">
        <v>6</v>
      </c>
      <c r="AP164" s="13">
        <v>9</v>
      </c>
      <c r="AQ164" s="257">
        <v>11</v>
      </c>
      <c r="AR164" s="22">
        <v>20</v>
      </c>
      <c r="AS164" s="27">
        <v>7</v>
      </c>
      <c r="AT164" s="304"/>
      <c r="AU164" s="52"/>
      <c r="CA164" s="194" t="str">
        <f t="shared" si="10"/>
        <v/>
      </c>
      <c r="CG164" s="194">
        <f t="shared" si="11"/>
        <v>0</v>
      </c>
    </row>
    <row r="165" spans="1:85" x14ac:dyDescent="0.2">
      <c r="A165" s="158" t="s">
        <v>177</v>
      </c>
      <c r="B165" s="312">
        <f t="shared" si="8"/>
        <v>0</v>
      </c>
      <c r="C165" s="313">
        <f t="shared" si="9"/>
        <v>0</v>
      </c>
      <c r="D165" s="314">
        <f t="shared" si="9"/>
        <v>0</v>
      </c>
      <c r="E165" s="12"/>
      <c r="F165" s="27"/>
      <c r="G165" s="12"/>
      <c r="H165" s="27"/>
      <c r="I165" s="12"/>
      <c r="J165" s="27"/>
      <c r="K165" s="12"/>
      <c r="L165" s="13"/>
      <c r="M165" s="12"/>
      <c r="N165" s="13"/>
      <c r="O165" s="12"/>
      <c r="P165" s="13"/>
      <c r="Q165" s="12"/>
      <c r="R165" s="13"/>
      <c r="S165" s="12"/>
      <c r="T165" s="13"/>
      <c r="U165" s="12"/>
      <c r="V165" s="13"/>
      <c r="W165" s="12"/>
      <c r="X165" s="13"/>
      <c r="Y165" s="12"/>
      <c r="Z165" s="13"/>
      <c r="AA165" s="12"/>
      <c r="AB165" s="27"/>
      <c r="AC165" s="12"/>
      <c r="AD165" s="27"/>
      <c r="AE165" s="12"/>
      <c r="AF165" s="13"/>
      <c r="AG165" s="12"/>
      <c r="AH165" s="13"/>
      <c r="AI165" s="12"/>
      <c r="AJ165" s="13"/>
      <c r="AK165" s="12"/>
      <c r="AL165" s="13"/>
      <c r="AM165" s="12"/>
      <c r="AN165" s="13"/>
      <c r="AO165" s="136"/>
      <c r="AP165" s="13"/>
      <c r="AQ165" s="257"/>
      <c r="AR165" s="22"/>
      <c r="AS165" s="27"/>
      <c r="AT165" s="304"/>
      <c r="AU165" s="52"/>
      <c r="CA165" s="194" t="str">
        <f t="shared" si="10"/>
        <v/>
      </c>
      <c r="CG165" s="194">
        <f t="shared" si="11"/>
        <v>0</v>
      </c>
    </row>
    <row r="166" spans="1:85" x14ac:dyDescent="0.2">
      <c r="A166" s="158" t="s">
        <v>178</v>
      </c>
      <c r="B166" s="312">
        <f t="shared" si="8"/>
        <v>0</v>
      </c>
      <c r="C166" s="313">
        <f t="shared" si="9"/>
        <v>0</v>
      </c>
      <c r="D166" s="314">
        <f t="shared" si="9"/>
        <v>0</v>
      </c>
      <c r="E166" s="12"/>
      <c r="F166" s="27"/>
      <c r="G166" s="12"/>
      <c r="H166" s="27"/>
      <c r="I166" s="12"/>
      <c r="J166" s="27"/>
      <c r="K166" s="12"/>
      <c r="L166" s="13"/>
      <c r="M166" s="12"/>
      <c r="N166" s="13"/>
      <c r="O166" s="12"/>
      <c r="P166" s="13"/>
      <c r="Q166" s="12"/>
      <c r="R166" s="13"/>
      <c r="S166" s="12"/>
      <c r="T166" s="13"/>
      <c r="U166" s="12"/>
      <c r="V166" s="13"/>
      <c r="W166" s="12"/>
      <c r="X166" s="13"/>
      <c r="Y166" s="12"/>
      <c r="Z166" s="13"/>
      <c r="AA166" s="12"/>
      <c r="AB166" s="27"/>
      <c r="AC166" s="12"/>
      <c r="AD166" s="27"/>
      <c r="AE166" s="12"/>
      <c r="AF166" s="13"/>
      <c r="AG166" s="12"/>
      <c r="AH166" s="13"/>
      <c r="AI166" s="12"/>
      <c r="AJ166" s="13"/>
      <c r="AK166" s="12"/>
      <c r="AL166" s="13"/>
      <c r="AM166" s="12"/>
      <c r="AN166" s="13"/>
      <c r="AO166" s="136"/>
      <c r="AP166" s="13"/>
      <c r="AQ166" s="257"/>
      <c r="AR166" s="22"/>
      <c r="AS166" s="27"/>
      <c r="AT166" s="315"/>
      <c r="CA166" s="194" t="str">
        <f t="shared" si="10"/>
        <v/>
      </c>
      <c r="CG166" s="194">
        <f t="shared" si="11"/>
        <v>0</v>
      </c>
    </row>
    <row r="167" spans="1:85" x14ac:dyDescent="0.2">
      <c r="A167" s="158" t="s">
        <v>179</v>
      </c>
      <c r="B167" s="312">
        <f t="shared" si="8"/>
        <v>0</v>
      </c>
      <c r="C167" s="313">
        <f t="shared" si="9"/>
        <v>0</v>
      </c>
      <c r="D167" s="314">
        <f t="shared" si="9"/>
        <v>0</v>
      </c>
      <c r="E167" s="12"/>
      <c r="F167" s="27"/>
      <c r="G167" s="12"/>
      <c r="H167" s="27"/>
      <c r="I167" s="12"/>
      <c r="J167" s="27"/>
      <c r="K167" s="12"/>
      <c r="L167" s="13"/>
      <c r="M167" s="12"/>
      <c r="N167" s="13"/>
      <c r="O167" s="12"/>
      <c r="P167" s="13"/>
      <c r="Q167" s="12"/>
      <c r="R167" s="13"/>
      <c r="S167" s="12"/>
      <c r="T167" s="13"/>
      <c r="U167" s="12"/>
      <c r="V167" s="13"/>
      <c r="W167" s="12"/>
      <c r="X167" s="13"/>
      <c r="Y167" s="12"/>
      <c r="Z167" s="13"/>
      <c r="AA167" s="12"/>
      <c r="AB167" s="27"/>
      <c r="AC167" s="12"/>
      <c r="AD167" s="27"/>
      <c r="AE167" s="12"/>
      <c r="AF167" s="13"/>
      <c r="AG167" s="12"/>
      <c r="AH167" s="13"/>
      <c r="AI167" s="12"/>
      <c r="AJ167" s="13"/>
      <c r="AK167" s="12"/>
      <c r="AL167" s="13"/>
      <c r="AM167" s="12"/>
      <c r="AN167" s="13"/>
      <c r="AO167" s="136"/>
      <c r="AP167" s="13"/>
      <c r="AQ167" s="257"/>
      <c r="AR167" s="22"/>
      <c r="AS167" s="27"/>
      <c r="AT167" s="315"/>
      <c r="CA167" s="194" t="str">
        <f t="shared" si="10"/>
        <v/>
      </c>
      <c r="CG167" s="194">
        <f t="shared" si="11"/>
        <v>0</v>
      </c>
    </row>
    <row r="168" spans="1:85" x14ac:dyDescent="0.2">
      <c r="A168" s="160" t="s">
        <v>13</v>
      </c>
      <c r="B168" s="316">
        <f t="shared" si="8"/>
        <v>57</v>
      </c>
      <c r="C168" s="317">
        <f t="shared" si="9"/>
        <v>11</v>
      </c>
      <c r="D168" s="318">
        <f t="shared" si="9"/>
        <v>46</v>
      </c>
      <c r="E168" s="212"/>
      <c r="F168" s="37"/>
      <c r="G168" s="212"/>
      <c r="H168" s="213">
        <v>1</v>
      </c>
      <c r="I168" s="212"/>
      <c r="J168" s="213">
        <v>1</v>
      </c>
      <c r="K168" s="212">
        <v>1</v>
      </c>
      <c r="L168" s="213">
        <v>2</v>
      </c>
      <c r="M168" s="212"/>
      <c r="N168" s="213"/>
      <c r="O168" s="212"/>
      <c r="P168" s="213">
        <v>1</v>
      </c>
      <c r="Q168" s="212"/>
      <c r="R168" s="213"/>
      <c r="S168" s="212">
        <v>1</v>
      </c>
      <c r="T168" s="213">
        <v>1</v>
      </c>
      <c r="U168" s="212"/>
      <c r="V168" s="213"/>
      <c r="W168" s="212">
        <v>1</v>
      </c>
      <c r="X168" s="213">
        <v>1</v>
      </c>
      <c r="Y168" s="212"/>
      <c r="Z168" s="213">
        <v>2</v>
      </c>
      <c r="AA168" s="212">
        <v>1</v>
      </c>
      <c r="AB168" s="213">
        <v>2</v>
      </c>
      <c r="AC168" s="212">
        <v>1</v>
      </c>
      <c r="AD168" s="213">
        <v>3</v>
      </c>
      <c r="AE168" s="212">
        <v>1</v>
      </c>
      <c r="AF168" s="213">
        <v>6</v>
      </c>
      <c r="AG168" s="212">
        <v>1</v>
      </c>
      <c r="AH168" s="213">
        <v>2</v>
      </c>
      <c r="AI168" s="212">
        <v>1</v>
      </c>
      <c r="AJ168" s="213">
        <v>5</v>
      </c>
      <c r="AK168" s="212">
        <v>1</v>
      </c>
      <c r="AL168" s="213">
        <v>6</v>
      </c>
      <c r="AM168" s="212"/>
      <c r="AN168" s="213">
        <v>5</v>
      </c>
      <c r="AO168" s="143">
        <v>2</v>
      </c>
      <c r="AP168" s="213">
        <v>8</v>
      </c>
      <c r="AQ168" s="319">
        <v>16</v>
      </c>
      <c r="AR168" s="23">
        <v>20</v>
      </c>
      <c r="AS168" s="37">
        <v>21</v>
      </c>
      <c r="AT168" s="315"/>
      <c r="CA168" s="194" t="str">
        <f t="shared" si="10"/>
        <v/>
      </c>
      <c r="CG168" s="194">
        <f t="shared" si="11"/>
        <v>0</v>
      </c>
    </row>
    <row r="169" spans="1:85" x14ac:dyDescent="0.2">
      <c r="A169" s="320" t="s">
        <v>98</v>
      </c>
      <c r="B169" s="261">
        <f t="shared" ref="B169:AS169" si="12">SUM(B170:B174)</f>
        <v>86</v>
      </c>
      <c r="C169" s="262">
        <f t="shared" si="12"/>
        <v>22</v>
      </c>
      <c r="D169" s="302">
        <f t="shared" si="12"/>
        <v>64</v>
      </c>
      <c r="E169" s="321">
        <f t="shared" si="12"/>
        <v>0</v>
      </c>
      <c r="F169" s="321">
        <f t="shared" si="12"/>
        <v>0</v>
      </c>
      <c r="G169" s="321">
        <f t="shared" si="12"/>
        <v>0</v>
      </c>
      <c r="H169" s="227">
        <f t="shared" si="12"/>
        <v>2</v>
      </c>
      <c r="I169" s="225">
        <f t="shared" si="12"/>
        <v>0</v>
      </c>
      <c r="J169" s="227">
        <f t="shared" si="12"/>
        <v>2</v>
      </c>
      <c r="K169" s="225">
        <f t="shared" si="12"/>
        <v>1</v>
      </c>
      <c r="L169" s="227">
        <f t="shared" si="12"/>
        <v>3</v>
      </c>
      <c r="M169" s="225">
        <f t="shared" si="12"/>
        <v>0</v>
      </c>
      <c r="N169" s="227">
        <f t="shared" si="12"/>
        <v>1</v>
      </c>
      <c r="O169" s="225">
        <f t="shared" si="12"/>
        <v>1</v>
      </c>
      <c r="P169" s="227">
        <f t="shared" si="12"/>
        <v>2</v>
      </c>
      <c r="Q169" s="225">
        <f t="shared" si="12"/>
        <v>0</v>
      </c>
      <c r="R169" s="227">
        <f t="shared" si="12"/>
        <v>0</v>
      </c>
      <c r="S169" s="225">
        <f t="shared" si="12"/>
        <v>0</v>
      </c>
      <c r="T169" s="227">
        <f t="shared" si="12"/>
        <v>1</v>
      </c>
      <c r="U169" s="225">
        <f t="shared" si="12"/>
        <v>1</v>
      </c>
      <c r="V169" s="227">
        <f t="shared" si="12"/>
        <v>2</v>
      </c>
      <c r="W169" s="225">
        <f t="shared" si="12"/>
        <v>1</v>
      </c>
      <c r="X169" s="227">
        <f t="shared" si="12"/>
        <v>3</v>
      </c>
      <c r="Y169" s="225">
        <f t="shared" si="12"/>
        <v>1</v>
      </c>
      <c r="Z169" s="227">
        <f t="shared" si="12"/>
        <v>5</v>
      </c>
      <c r="AA169" s="225">
        <f t="shared" si="12"/>
        <v>2</v>
      </c>
      <c r="AB169" s="227">
        <f t="shared" si="12"/>
        <v>8</v>
      </c>
      <c r="AC169" s="225">
        <f t="shared" si="12"/>
        <v>3</v>
      </c>
      <c r="AD169" s="227">
        <f t="shared" si="12"/>
        <v>7</v>
      </c>
      <c r="AE169" s="225">
        <f t="shared" si="12"/>
        <v>0</v>
      </c>
      <c r="AF169" s="227">
        <f t="shared" si="12"/>
        <v>5</v>
      </c>
      <c r="AG169" s="225">
        <f t="shared" si="12"/>
        <v>1</v>
      </c>
      <c r="AH169" s="227">
        <f t="shared" si="12"/>
        <v>4</v>
      </c>
      <c r="AI169" s="225">
        <f t="shared" si="12"/>
        <v>2</v>
      </c>
      <c r="AJ169" s="227">
        <f t="shared" si="12"/>
        <v>5</v>
      </c>
      <c r="AK169" s="225">
        <f t="shared" si="12"/>
        <v>3</v>
      </c>
      <c r="AL169" s="227">
        <f t="shared" si="12"/>
        <v>5</v>
      </c>
      <c r="AM169" s="225">
        <f t="shared" si="12"/>
        <v>2</v>
      </c>
      <c r="AN169" s="227">
        <f t="shared" si="12"/>
        <v>3</v>
      </c>
      <c r="AO169" s="228">
        <f t="shared" si="12"/>
        <v>4</v>
      </c>
      <c r="AP169" s="227">
        <f t="shared" si="12"/>
        <v>6</v>
      </c>
      <c r="AQ169" s="228">
        <f t="shared" si="12"/>
        <v>25</v>
      </c>
      <c r="AR169" s="198">
        <f t="shared" si="12"/>
        <v>41</v>
      </c>
      <c r="AS169" s="226">
        <f t="shared" si="12"/>
        <v>20</v>
      </c>
      <c r="AT169" s="315"/>
    </row>
    <row r="170" spans="1:85" x14ac:dyDescent="0.2">
      <c r="A170" s="54" t="s">
        <v>38</v>
      </c>
      <c r="B170" s="322">
        <f>SUM(C170+D170)</f>
        <v>77</v>
      </c>
      <c r="C170" s="322">
        <f t="shared" ref="C170:D174" si="13">SUM(E170+G170+I170+K170+M170+O170+Q170+S170+U170+W170+Y170+AA170+AC170+AE170+AG170+AI170+AK170+AM170+AO170)</f>
        <v>18</v>
      </c>
      <c r="D170" s="323">
        <f t="shared" si="13"/>
        <v>59</v>
      </c>
      <c r="E170" s="216"/>
      <c r="F170" s="9"/>
      <c r="G170" s="216"/>
      <c r="H170" s="214">
        <v>2</v>
      </c>
      <c r="I170" s="216"/>
      <c r="J170" s="214">
        <v>2</v>
      </c>
      <c r="K170" s="216">
        <v>1</v>
      </c>
      <c r="L170" s="214">
        <v>3</v>
      </c>
      <c r="M170" s="216"/>
      <c r="N170" s="214">
        <v>1</v>
      </c>
      <c r="O170" s="216">
        <v>1</v>
      </c>
      <c r="P170" s="214">
        <v>2</v>
      </c>
      <c r="Q170" s="216"/>
      <c r="R170" s="214"/>
      <c r="S170" s="216"/>
      <c r="T170" s="214">
        <v>1</v>
      </c>
      <c r="U170" s="216">
        <v>1</v>
      </c>
      <c r="V170" s="214">
        <v>2</v>
      </c>
      <c r="W170" s="216">
        <v>1</v>
      </c>
      <c r="X170" s="214">
        <v>3</v>
      </c>
      <c r="Y170" s="216">
        <v>1</v>
      </c>
      <c r="Z170" s="214">
        <v>5</v>
      </c>
      <c r="AA170" s="216">
        <v>2</v>
      </c>
      <c r="AB170" s="214">
        <v>8</v>
      </c>
      <c r="AC170" s="216">
        <v>3</v>
      </c>
      <c r="AD170" s="214">
        <v>7</v>
      </c>
      <c r="AE170" s="216"/>
      <c r="AF170" s="214">
        <v>5</v>
      </c>
      <c r="AG170" s="216">
        <v>1</v>
      </c>
      <c r="AH170" s="214">
        <v>3</v>
      </c>
      <c r="AI170" s="216">
        <v>2</v>
      </c>
      <c r="AJ170" s="214">
        <v>4</v>
      </c>
      <c r="AK170" s="216">
        <v>2</v>
      </c>
      <c r="AL170" s="214">
        <v>4</v>
      </c>
      <c r="AM170" s="216">
        <v>1</v>
      </c>
      <c r="AN170" s="214">
        <v>2</v>
      </c>
      <c r="AO170" s="147">
        <v>2</v>
      </c>
      <c r="AP170" s="214">
        <v>5</v>
      </c>
      <c r="AQ170" s="214">
        <v>24</v>
      </c>
      <c r="AR170" s="214">
        <v>33</v>
      </c>
      <c r="AS170" s="214">
        <v>20</v>
      </c>
      <c r="AT170" s="315"/>
    </row>
    <row r="171" spans="1:85" x14ac:dyDescent="0.2">
      <c r="A171" s="55" t="s">
        <v>39</v>
      </c>
      <c r="B171" s="313">
        <f>SUM(C171+D171)</f>
        <v>0</v>
      </c>
      <c r="C171" s="313">
        <f t="shared" si="13"/>
        <v>0</v>
      </c>
      <c r="D171" s="314">
        <f t="shared" si="13"/>
        <v>0</v>
      </c>
      <c r="E171" s="212"/>
      <c r="F171" s="13"/>
      <c r="G171" s="12"/>
      <c r="H171" s="15"/>
      <c r="I171" s="12"/>
      <c r="J171" s="13"/>
      <c r="K171" s="12"/>
      <c r="L171" s="13"/>
      <c r="M171" s="12"/>
      <c r="N171" s="13"/>
      <c r="O171" s="12"/>
      <c r="P171" s="13"/>
      <c r="Q171" s="12"/>
      <c r="R171" s="13"/>
      <c r="S171" s="12"/>
      <c r="T171" s="13"/>
      <c r="U171" s="12"/>
      <c r="V171" s="13"/>
      <c r="W171" s="12"/>
      <c r="X171" s="13"/>
      <c r="Y171" s="12"/>
      <c r="Z171" s="13"/>
      <c r="AA171" s="12"/>
      <c r="AB171" s="13"/>
      <c r="AC171" s="12"/>
      <c r="AD171" s="13"/>
      <c r="AE171" s="12"/>
      <c r="AF171" s="13"/>
      <c r="AG171" s="12"/>
      <c r="AH171" s="13"/>
      <c r="AI171" s="12"/>
      <c r="AJ171" s="13"/>
      <c r="AK171" s="12"/>
      <c r="AL171" s="13"/>
      <c r="AM171" s="12"/>
      <c r="AN171" s="13"/>
      <c r="AO171" s="136"/>
      <c r="AP171" s="13"/>
      <c r="AQ171" s="13"/>
      <c r="AR171" s="13"/>
      <c r="AS171" s="15"/>
      <c r="AT171" s="324"/>
    </row>
    <row r="172" spans="1:85" x14ac:dyDescent="0.2">
      <c r="A172" s="59" t="s">
        <v>40</v>
      </c>
      <c r="B172" s="313">
        <f>SUM(C172+D172)</f>
        <v>9</v>
      </c>
      <c r="C172" s="313">
        <f t="shared" si="13"/>
        <v>4</v>
      </c>
      <c r="D172" s="314">
        <f t="shared" si="13"/>
        <v>5</v>
      </c>
      <c r="E172" s="12"/>
      <c r="F172" s="213"/>
      <c r="G172" s="212"/>
      <c r="H172" s="213"/>
      <c r="I172" s="216"/>
      <c r="J172" s="214"/>
      <c r="K172" s="216"/>
      <c r="L172" s="214"/>
      <c r="M172" s="216"/>
      <c r="N172" s="214"/>
      <c r="O172" s="216"/>
      <c r="P172" s="214"/>
      <c r="Q172" s="216"/>
      <c r="R172" s="214"/>
      <c r="S172" s="216"/>
      <c r="T172" s="214"/>
      <c r="U172" s="216"/>
      <c r="V172" s="214"/>
      <c r="W172" s="216"/>
      <c r="X172" s="214"/>
      <c r="Y172" s="216"/>
      <c r="Z172" s="214"/>
      <c r="AA172" s="216"/>
      <c r="AB172" s="214"/>
      <c r="AC172" s="216"/>
      <c r="AD172" s="214"/>
      <c r="AE172" s="216"/>
      <c r="AF172" s="214"/>
      <c r="AG172" s="216"/>
      <c r="AH172" s="214">
        <v>1</v>
      </c>
      <c r="AI172" s="216"/>
      <c r="AJ172" s="214">
        <v>1</v>
      </c>
      <c r="AK172" s="216">
        <v>1</v>
      </c>
      <c r="AL172" s="214">
        <v>1</v>
      </c>
      <c r="AM172" s="216">
        <v>1</v>
      </c>
      <c r="AN172" s="214">
        <v>1</v>
      </c>
      <c r="AO172" s="147">
        <v>2</v>
      </c>
      <c r="AP172" s="214">
        <v>1</v>
      </c>
      <c r="AQ172" s="214">
        <v>1</v>
      </c>
      <c r="AR172" s="214">
        <v>8</v>
      </c>
      <c r="AS172" s="214"/>
      <c r="AT172" s="315"/>
    </row>
    <row r="173" spans="1:85" x14ac:dyDescent="0.2">
      <c r="A173" s="325" t="s">
        <v>86</v>
      </c>
      <c r="B173" s="313">
        <f>SUM(C173+D173)</f>
        <v>0</v>
      </c>
      <c r="C173" s="313">
        <f t="shared" si="13"/>
        <v>0</v>
      </c>
      <c r="D173" s="326">
        <f t="shared" si="13"/>
        <v>0</v>
      </c>
      <c r="E173" s="216"/>
      <c r="F173" s="13"/>
      <c r="G173" s="12"/>
      <c r="H173" s="13"/>
      <c r="I173" s="12"/>
      <c r="J173" s="13"/>
      <c r="K173" s="12"/>
      <c r="L173" s="13"/>
      <c r="M173" s="12"/>
      <c r="N173" s="13"/>
      <c r="O173" s="12"/>
      <c r="P173" s="13"/>
      <c r="Q173" s="12"/>
      <c r="R173" s="13"/>
      <c r="S173" s="12"/>
      <c r="T173" s="13"/>
      <c r="U173" s="12"/>
      <c r="V173" s="13"/>
      <c r="W173" s="12"/>
      <c r="X173" s="13"/>
      <c r="Y173" s="12"/>
      <c r="Z173" s="13"/>
      <c r="AA173" s="12"/>
      <c r="AB173" s="13"/>
      <c r="AC173" s="12"/>
      <c r="AD173" s="13"/>
      <c r="AE173" s="12"/>
      <c r="AF173" s="13"/>
      <c r="AG173" s="12"/>
      <c r="AH173" s="13"/>
      <c r="AI173" s="12"/>
      <c r="AJ173" s="13"/>
      <c r="AK173" s="12"/>
      <c r="AL173" s="13"/>
      <c r="AM173" s="12"/>
      <c r="AN173" s="13"/>
      <c r="AO173" s="136"/>
      <c r="AP173" s="13"/>
      <c r="AQ173" s="13"/>
      <c r="AR173" s="13"/>
      <c r="AS173" s="15"/>
      <c r="AT173" s="324"/>
    </row>
    <row r="174" spans="1:85" x14ac:dyDescent="0.2">
      <c r="A174" s="60" t="s">
        <v>13</v>
      </c>
      <c r="B174" s="327">
        <f>SUM(C174+D174)</f>
        <v>0</v>
      </c>
      <c r="C174" s="328">
        <f t="shared" si="13"/>
        <v>0</v>
      </c>
      <c r="D174" s="329">
        <f t="shared" si="13"/>
        <v>0</v>
      </c>
      <c r="E174" s="18"/>
      <c r="F174" s="33"/>
      <c r="G174" s="32"/>
      <c r="H174" s="33"/>
      <c r="I174" s="32"/>
      <c r="J174" s="33"/>
      <c r="K174" s="32"/>
      <c r="L174" s="33"/>
      <c r="M174" s="32"/>
      <c r="N174" s="33"/>
      <c r="O174" s="32"/>
      <c r="P174" s="33"/>
      <c r="Q174" s="32"/>
      <c r="R174" s="33"/>
      <c r="S174" s="32"/>
      <c r="T174" s="33"/>
      <c r="U174" s="32"/>
      <c r="V174" s="33"/>
      <c r="W174" s="32"/>
      <c r="X174" s="33"/>
      <c r="Y174" s="32"/>
      <c r="Z174" s="33"/>
      <c r="AA174" s="32"/>
      <c r="AB174" s="33"/>
      <c r="AC174" s="32"/>
      <c r="AD174" s="33"/>
      <c r="AE174" s="32"/>
      <c r="AF174" s="33"/>
      <c r="AG174" s="32"/>
      <c r="AH174" s="33"/>
      <c r="AI174" s="32"/>
      <c r="AJ174" s="33"/>
      <c r="AK174" s="32"/>
      <c r="AL174" s="33"/>
      <c r="AM174" s="32"/>
      <c r="AN174" s="33"/>
      <c r="AO174" s="224"/>
      <c r="AP174" s="33"/>
      <c r="AQ174" s="33"/>
      <c r="AR174" s="33"/>
      <c r="AS174" s="33"/>
      <c r="AT174" s="315"/>
    </row>
    <row r="175" spans="1:85" x14ac:dyDescent="0.2">
      <c r="A175" s="85" t="s">
        <v>180</v>
      </c>
      <c r="B175" s="85"/>
      <c r="C175" s="85"/>
      <c r="D175" s="85"/>
      <c r="E175" s="85"/>
      <c r="F175" s="85"/>
      <c r="G175" s="85"/>
      <c r="H175" s="49"/>
      <c r="I175" s="49"/>
      <c r="J175" s="49"/>
      <c r="K175" s="49"/>
      <c r="L175" s="49"/>
      <c r="M175" s="85"/>
      <c r="N175" s="85"/>
      <c r="O175" s="52"/>
      <c r="P175" s="52"/>
      <c r="Q175" s="52"/>
      <c r="R175" s="49"/>
      <c r="S175" s="49"/>
      <c r="T175" s="52"/>
      <c r="U175" s="52"/>
      <c r="V175" s="52"/>
      <c r="W175" s="52"/>
      <c r="X175" s="52"/>
      <c r="Y175" s="52"/>
      <c r="Z175" s="52"/>
      <c r="AA175" s="52"/>
      <c r="AB175" s="52"/>
      <c r="AC175" s="52"/>
      <c r="AD175" s="52"/>
      <c r="AE175" s="52"/>
      <c r="AF175" s="52"/>
      <c r="AG175" s="52"/>
      <c r="AH175" s="52"/>
      <c r="AI175" s="52"/>
      <c r="AJ175" s="52"/>
      <c r="AK175" s="1"/>
      <c r="AL175" s="1"/>
      <c r="AM175" s="1"/>
      <c r="AN175" s="1"/>
      <c r="AO175" s="1"/>
      <c r="AP175" s="1"/>
      <c r="AQ175" s="52"/>
      <c r="AR175" s="52"/>
      <c r="AS175" s="52"/>
      <c r="AT175" s="52"/>
      <c r="AU175" s="52"/>
    </row>
    <row r="176" spans="1:85" ht="21" customHeight="1" x14ac:dyDescent="0.2">
      <c r="A176" s="1114" t="s">
        <v>49</v>
      </c>
      <c r="B176" s="1117" t="s">
        <v>50</v>
      </c>
      <c r="C176" s="1118"/>
      <c r="D176" s="1182"/>
      <c r="E176" s="1121" t="s">
        <v>14</v>
      </c>
      <c r="F176" s="1122"/>
      <c r="G176" s="1122"/>
      <c r="H176" s="1122"/>
      <c r="I176" s="1122"/>
      <c r="J176" s="1122"/>
      <c r="K176" s="1122"/>
      <c r="L176" s="1122"/>
      <c r="M176" s="1122"/>
      <c r="N176" s="1122"/>
      <c r="O176" s="1122"/>
      <c r="P176" s="1122"/>
      <c r="Q176" s="1122"/>
      <c r="R176" s="1122"/>
      <c r="S176" s="1122"/>
      <c r="T176" s="1122"/>
      <c r="U176" s="1122"/>
      <c r="V176" s="1122"/>
      <c r="W176" s="1122"/>
      <c r="X176" s="1122"/>
      <c r="Y176" s="1122"/>
      <c r="Z176" s="1122"/>
      <c r="AA176" s="1122"/>
      <c r="AB176" s="1122"/>
      <c r="AC176" s="1122"/>
      <c r="AD176" s="1122"/>
      <c r="AE176" s="1122"/>
      <c r="AF176" s="1122"/>
      <c r="AG176" s="1122"/>
      <c r="AH176" s="1122"/>
      <c r="AI176" s="1122"/>
      <c r="AJ176" s="1122"/>
      <c r="AK176" s="1122"/>
      <c r="AL176" s="1122"/>
      <c r="AM176" s="1122"/>
      <c r="AN176" s="1122"/>
      <c r="AO176" s="1122"/>
      <c r="AP176" s="1123"/>
      <c r="AQ176" s="1105" t="s">
        <v>119</v>
      </c>
      <c r="AR176" s="1105" t="s">
        <v>87</v>
      </c>
      <c r="AS176" s="52"/>
      <c r="AT176" s="52"/>
      <c r="AU176" s="52"/>
    </row>
    <row r="177" spans="1:86" ht="21.75" customHeight="1" x14ac:dyDescent="0.2">
      <c r="A177" s="1115"/>
      <c r="B177" s="1119"/>
      <c r="C177" s="1120"/>
      <c r="D177" s="1120"/>
      <c r="E177" s="1095" t="s">
        <v>19</v>
      </c>
      <c r="F177" s="1096"/>
      <c r="G177" s="1095" t="s">
        <v>20</v>
      </c>
      <c r="H177" s="1096"/>
      <c r="I177" s="1151" t="s">
        <v>21</v>
      </c>
      <c r="J177" s="1152"/>
      <c r="K177" s="1151" t="s">
        <v>22</v>
      </c>
      <c r="L177" s="1152"/>
      <c r="M177" s="1151" t="s">
        <v>23</v>
      </c>
      <c r="N177" s="1152"/>
      <c r="O177" s="1095" t="s">
        <v>24</v>
      </c>
      <c r="P177" s="1096"/>
      <c r="Q177" s="1095" t="s">
        <v>25</v>
      </c>
      <c r="R177" s="1096"/>
      <c r="S177" s="1095" t="s">
        <v>26</v>
      </c>
      <c r="T177" s="1096"/>
      <c r="U177" s="1095" t="s">
        <v>27</v>
      </c>
      <c r="V177" s="1096"/>
      <c r="W177" s="1095" t="s">
        <v>2</v>
      </c>
      <c r="X177" s="1096"/>
      <c r="Y177" s="1095" t="s">
        <v>3</v>
      </c>
      <c r="Z177" s="1096"/>
      <c r="AA177" s="1095" t="s">
        <v>28</v>
      </c>
      <c r="AB177" s="1096"/>
      <c r="AC177" s="1095" t="s">
        <v>4</v>
      </c>
      <c r="AD177" s="1096"/>
      <c r="AE177" s="1095" t="s">
        <v>5</v>
      </c>
      <c r="AF177" s="1096"/>
      <c r="AG177" s="1095" t="s">
        <v>6</v>
      </c>
      <c r="AH177" s="1096"/>
      <c r="AI177" s="1095" t="s">
        <v>7</v>
      </c>
      <c r="AJ177" s="1096"/>
      <c r="AK177" s="1095" t="s">
        <v>8</v>
      </c>
      <c r="AL177" s="1096"/>
      <c r="AM177" s="1095" t="s">
        <v>9</v>
      </c>
      <c r="AN177" s="1096"/>
      <c r="AO177" s="1109" t="s">
        <v>10</v>
      </c>
      <c r="AP177" s="1111"/>
      <c r="AQ177" s="1108"/>
      <c r="AR177" s="1108"/>
      <c r="AS177" s="52"/>
      <c r="AT177" s="52"/>
      <c r="AU177" s="52"/>
    </row>
    <row r="178" spans="1:86" ht="13.5" customHeight="1" x14ac:dyDescent="0.2">
      <c r="A178" s="1181"/>
      <c r="B178" s="185" t="s">
        <v>94</v>
      </c>
      <c r="C178" s="184" t="s">
        <v>11</v>
      </c>
      <c r="D178" s="184" t="s">
        <v>12</v>
      </c>
      <c r="E178" s="39" t="s">
        <v>11</v>
      </c>
      <c r="F178" s="41" t="s">
        <v>12</v>
      </c>
      <c r="G178" s="39" t="s">
        <v>11</v>
      </c>
      <c r="H178" s="41" t="s">
        <v>12</v>
      </c>
      <c r="I178" s="39" t="s">
        <v>11</v>
      </c>
      <c r="J178" s="41" t="s">
        <v>12</v>
      </c>
      <c r="K178" s="39" t="s">
        <v>11</v>
      </c>
      <c r="L178" s="41" t="s">
        <v>12</v>
      </c>
      <c r="M178" s="39" t="s">
        <v>11</v>
      </c>
      <c r="N178" s="41" t="s">
        <v>12</v>
      </c>
      <c r="O178" s="39" t="s">
        <v>11</v>
      </c>
      <c r="P178" s="41" t="s">
        <v>12</v>
      </c>
      <c r="Q178" s="39" t="s">
        <v>11</v>
      </c>
      <c r="R178" s="41" t="s">
        <v>12</v>
      </c>
      <c r="S178" s="39" t="s">
        <v>11</v>
      </c>
      <c r="T178" s="41" t="s">
        <v>12</v>
      </c>
      <c r="U178" s="39" t="s">
        <v>11</v>
      </c>
      <c r="V178" s="41" t="s">
        <v>12</v>
      </c>
      <c r="W178" s="39" t="s">
        <v>11</v>
      </c>
      <c r="X178" s="41" t="s">
        <v>12</v>
      </c>
      <c r="Y178" s="39" t="s">
        <v>11</v>
      </c>
      <c r="Z178" s="41" t="s">
        <v>12</v>
      </c>
      <c r="AA178" s="39" t="s">
        <v>11</v>
      </c>
      <c r="AB178" s="41" t="s">
        <v>12</v>
      </c>
      <c r="AC178" s="39" t="s">
        <v>11</v>
      </c>
      <c r="AD178" s="41" t="s">
        <v>12</v>
      </c>
      <c r="AE178" s="39" t="s">
        <v>11</v>
      </c>
      <c r="AF178" s="41" t="s">
        <v>12</v>
      </c>
      <c r="AG178" s="39" t="s">
        <v>11</v>
      </c>
      <c r="AH178" s="41" t="s">
        <v>12</v>
      </c>
      <c r="AI178" s="39" t="s">
        <v>11</v>
      </c>
      <c r="AJ178" s="41" t="s">
        <v>12</v>
      </c>
      <c r="AK178" s="39" t="s">
        <v>11</v>
      </c>
      <c r="AL178" s="41" t="s">
        <v>12</v>
      </c>
      <c r="AM178" s="39" t="s">
        <v>11</v>
      </c>
      <c r="AN178" s="41" t="s">
        <v>12</v>
      </c>
      <c r="AO178" s="39" t="s">
        <v>11</v>
      </c>
      <c r="AP178" s="41" t="s">
        <v>12</v>
      </c>
      <c r="AQ178" s="1154"/>
      <c r="AR178" s="1154"/>
      <c r="AS178" s="330"/>
      <c r="AT178" s="52"/>
    </row>
    <row r="179" spans="1:86" x14ac:dyDescent="0.2">
      <c r="A179" s="87" t="s">
        <v>52</v>
      </c>
      <c r="B179" s="322">
        <f>SUM(C179+D179)</f>
        <v>121</v>
      </c>
      <c r="C179" s="322">
        <f t="shared" ref="C179:D183" si="14">SUM(E179+G179+I179+K179+M179+O179+Q179+S179+U179+W179+Y179+AA179+AC179+AE179+AG179+AI179+AK179+AM179+AO179)</f>
        <v>34</v>
      </c>
      <c r="D179" s="323">
        <f t="shared" si="14"/>
        <v>87</v>
      </c>
      <c r="E179" s="8"/>
      <c r="F179" s="202"/>
      <c r="G179" s="8"/>
      <c r="H179" s="9">
        <v>1</v>
      </c>
      <c r="I179" s="8"/>
      <c r="J179" s="9"/>
      <c r="K179" s="8">
        <v>1</v>
      </c>
      <c r="L179" s="9">
        <v>2</v>
      </c>
      <c r="M179" s="8"/>
      <c r="N179" s="9">
        <v>1</v>
      </c>
      <c r="O179" s="8">
        <v>1</v>
      </c>
      <c r="P179" s="9">
        <v>3</v>
      </c>
      <c r="Q179" s="8"/>
      <c r="R179" s="9">
        <v>2</v>
      </c>
      <c r="S179" s="8">
        <v>1</v>
      </c>
      <c r="T179" s="9">
        <v>2</v>
      </c>
      <c r="U179" s="8">
        <v>1</v>
      </c>
      <c r="V179" s="9">
        <v>3</v>
      </c>
      <c r="W179" s="8"/>
      <c r="X179" s="9">
        <v>2</v>
      </c>
      <c r="Y179" s="203">
        <v>2</v>
      </c>
      <c r="Z179" s="9">
        <v>8</v>
      </c>
      <c r="AA179" s="203">
        <v>5</v>
      </c>
      <c r="AB179" s="9">
        <v>6</v>
      </c>
      <c r="AC179" s="203">
        <v>5</v>
      </c>
      <c r="AD179" s="9">
        <v>7</v>
      </c>
      <c r="AE179" s="203">
        <v>5</v>
      </c>
      <c r="AF179" s="9">
        <v>6</v>
      </c>
      <c r="AG179" s="203">
        <v>2</v>
      </c>
      <c r="AH179" s="9">
        <v>10</v>
      </c>
      <c r="AI179" s="203">
        <v>3</v>
      </c>
      <c r="AJ179" s="9">
        <v>14</v>
      </c>
      <c r="AK179" s="203">
        <v>1</v>
      </c>
      <c r="AL179" s="9">
        <v>6</v>
      </c>
      <c r="AM179" s="203">
        <v>2</v>
      </c>
      <c r="AN179" s="9">
        <v>3</v>
      </c>
      <c r="AO179" s="203">
        <v>5</v>
      </c>
      <c r="AP179" s="9">
        <v>11</v>
      </c>
      <c r="AQ179" s="161">
        <v>121</v>
      </c>
      <c r="AR179" s="162"/>
      <c r="AS179" s="331" t="s">
        <v>120</v>
      </c>
      <c r="AT179" s="52"/>
      <c r="CA179" s="194" t="str">
        <f>IF(B179=0,"",IF(AQ179="",IF(B179="",""," No olvide escribir la columna Beneficiarios."),""))</f>
        <v/>
      </c>
      <c r="CB179" s="194" t="str">
        <f>IF(B179&lt;AQ179," El número de Beneficiarios NO puede ser mayor que el Total.","")</f>
        <v/>
      </c>
      <c r="CG179" s="194">
        <f>IF(B179&lt;AQ179,1,0)</f>
        <v>0</v>
      </c>
      <c r="CH179" s="194">
        <f>IF(B179=0,"",IF(AQ179="",IF(B179="","",1),0))</f>
        <v>0</v>
      </c>
    </row>
    <row r="180" spans="1:86" x14ac:dyDescent="0.2">
      <c r="A180" s="87" t="s">
        <v>53</v>
      </c>
      <c r="B180" s="313">
        <f>SUM(C180+D180)</f>
        <v>0</v>
      </c>
      <c r="C180" s="313">
        <f t="shared" si="14"/>
        <v>0</v>
      </c>
      <c r="D180" s="314">
        <f t="shared" si="14"/>
        <v>0</v>
      </c>
      <c r="E180" s="12"/>
      <c r="F180" s="27"/>
      <c r="G180" s="12"/>
      <c r="H180" s="13"/>
      <c r="I180" s="12"/>
      <c r="J180" s="13"/>
      <c r="K180" s="12"/>
      <c r="L180" s="13"/>
      <c r="M180" s="12"/>
      <c r="N180" s="13"/>
      <c r="O180" s="12"/>
      <c r="P180" s="13"/>
      <c r="Q180" s="12"/>
      <c r="R180" s="13"/>
      <c r="S180" s="12"/>
      <c r="T180" s="13"/>
      <c r="U180" s="12"/>
      <c r="V180" s="13"/>
      <c r="W180" s="12"/>
      <c r="X180" s="13"/>
      <c r="Y180" s="136"/>
      <c r="Z180" s="13"/>
      <c r="AA180" s="136"/>
      <c r="AB180" s="13"/>
      <c r="AC180" s="136"/>
      <c r="AD180" s="13"/>
      <c r="AE180" s="136"/>
      <c r="AF180" s="13"/>
      <c r="AG180" s="136"/>
      <c r="AH180" s="13"/>
      <c r="AI180" s="136"/>
      <c r="AJ180" s="13"/>
      <c r="AK180" s="136"/>
      <c r="AL180" s="13"/>
      <c r="AM180" s="136"/>
      <c r="AN180" s="13"/>
      <c r="AO180" s="136"/>
      <c r="AP180" s="13"/>
      <c r="AQ180" s="161"/>
      <c r="AR180" s="163"/>
      <c r="AS180" s="331" t="s">
        <v>120</v>
      </c>
      <c r="AT180" s="52"/>
      <c r="CA180" s="194" t="str">
        <f>IF(B180=0,"",IF(AQ180="",IF(B180="",""," No olvide escribir la columna Beneficiarios."),""))</f>
        <v/>
      </c>
      <c r="CB180" s="194" t="str">
        <f>IF(B180&lt;AQ180," El número de Beneficiarios NO puede ser mayor que el Total.","")</f>
        <v/>
      </c>
      <c r="CG180" s="194">
        <f>IF(B180&lt;AQ180,1,0)</f>
        <v>0</v>
      </c>
      <c r="CH180" s="194" t="str">
        <f>IF(B180=0,"",IF(AQ180="",IF(B180="","",1),0))</f>
        <v/>
      </c>
    </row>
    <row r="181" spans="1:86" x14ac:dyDescent="0.2">
      <c r="A181" s="87" t="s">
        <v>54</v>
      </c>
      <c r="B181" s="313">
        <f>SUM(C181+D181)</f>
        <v>0</v>
      </c>
      <c r="C181" s="313">
        <f t="shared" si="14"/>
        <v>0</v>
      </c>
      <c r="D181" s="314">
        <f t="shared" si="14"/>
        <v>0</v>
      </c>
      <c r="E181" s="12"/>
      <c r="F181" s="27"/>
      <c r="G181" s="12"/>
      <c r="H181" s="13"/>
      <c r="I181" s="12"/>
      <c r="J181" s="13"/>
      <c r="K181" s="12"/>
      <c r="L181" s="13"/>
      <c r="M181" s="12"/>
      <c r="N181" s="13"/>
      <c r="O181" s="12"/>
      <c r="P181" s="13"/>
      <c r="Q181" s="12"/>
      <c r="R181" s="13"/>
      <c r="S181" s="12"/>
      <c r="T181" s="13"/>
      <c r="U181" s="12"/>
      <c r="V181" s="13"/>
      <c r="W181" s="12"/>
      <c r="X181" s="13"/>
      <c r="Y181" s="136"/>
      <c r="Z181" s="13"/>
      <c r="AA181" s="136"/>
      <c r="AB181" s="13"/>
      <c r="AC181" s="136"/>
      <c r="AD181" s="13"/>
      <c r="AE181" s="136"/>
      <c r="AF181" s="13"/>
      <c r="AG181" s="136"/>
      <c r="AH181" s="13"/>
      <c r="AI181" s="136"/>
      <c r="AJ181" s="13"/>
      <c r="AK181" s="136"/>
      <c r="AL181" s="13"/>
      <c r="AM181" s="136"/>
      <c r="AN181" s="13"/>
      <c r="AO181" s="136"/>
      <c r="AP181" s="13"/>
      <c r="AQ181" s="161"/>
      <c r="AR181" s="163"/>
      <c r="AS181" s="331" t="s">
        <v>120</v>
      </c>
      <c r="AT181" s="52"/>
      <c r="CA181" s="194" t="str">
        <f>IF(B181=0,"",IF(AQ181="",IF(B181="",""," No olvide escribir la columna Beneficiarios."),""))</f>
        <v/>
      </c>
      <c r="CB181" s="194" t="str">
        <f>IF(B181&lt;AQ181," El número de Beneficiarios NO puede ser mayor que el Total.","")</f>
        <v/>
      </c>
      <c r="CG181" s="194">
        <f>IF(B181&lt;AQ181,1,0)</f>
        <v>0</v>
      </c>
      <c r="CH181" s="194" t="str">
        <f>IF(B181=0,"",IF(AQ181="",IF(B181="","",1),0))</f>
        <v/>
      </c>
    </row>
    <row r="182" spans="1:86" x14ac:dyDescent="0.2">
      <c r="A182" s="164" t="s">
        <v>55</v>
      </c>
      <c r="B182" s="313">
        <f>SUM(C182+D182)</f>
        <v>0</v>
      </c>
      <c r="C182" s="313">
        <f t="shared" si="14"/>
        <v>0</v>
      </c>
      <c r="D182" s="326">
        <f t="shared" si="14"/>
        <v>0</v>
      </c>
      <c r="E182" s="12"/>
      <c r="F182" s="27"/>
      <c r="G182" s="12"/>
      <c r="H182" s="13"/>
      <c r="I182" s="12"/>
      <c r="J182" s="13"/>
      <c r="K182" s="12"/>
      <c r="L182" s="13"/>
      <c r="M182" s="12"/>
      <c r="N182" s="13"/>
      <c r="O182" s="12"/>
      <c r="P182" s="13"/>
      <c r="Q182" s="12"/>
      <c r="R182" s="13"/>
      <c r="S182" s="12"/>
      <c r="T182" s="13"/>
      <c r="U182" s="12"/>
      <c r="V182" s="13"/>
      <c r="W182" s="12"/>
      <c r="X182" s="13"/>
      <c r="Y182" s="136"/>
      <c r="Z182" s="13"/>
      <c r="AA182" s="136"/>
      <c r="AB182" s="13"/>
      <c r="AC182" s="136"/>
      <c r="AD182" s="13"/>
      <c r="AE182" s="136"/>
      <c r="AF182" s="13"/>
      <c r="AG182" s="136"/>
      <c r="AH182" s="13"/>
      <c r="AI182" s="136"/>
      <c r="AJ182" s="13"/>
      <c r="AK182" s="136"/>
      <c r="AL182" s="13"/>
      <c r="AM182" s="136"/>
      <c r="AN182" s="13"/>
      <c r="AO182" s="136"/>
      <c r="AP182" s="13"/>
      <c r="AQ182" s="161"/>
      <c r="AR182" s="163"/>
      <c r="AS182" s="331" t="s">
        <v>120</v>
      </c>
      <c r="AT182" s="52"/>
      <c r="CA182" s="194" t="str">
        <f>IF(B182=0,"",IF(AQ182="",IF(B182="",""," No olvide escribir la columna Beneficiarios."),""))</f>
        <v/>
      </c>
      <c r="CB182" s="194" t="str">
        <f>IF(B182&lt;AQ182," El número de Beneficiarios NO puede ser mayor que el Total.","")</f>
        <v/>
      </c>
      <c r="CG182" s="194">
        <f>IF(B182&lt;AQ182,1,0)</f>
        <v>0</v>
      </c>
      <c r="CH182" s="194" t="str">
        <f>IF(B182=0,"",IF(AQ182="",IF(B182="","",1),0))</f>
        <v/>
      </c>
    </row>
    <row r="183" spans="1:86" x14ac:dyDescent="0.2">
      <c r="A183" s="165" t="s">
        <v>60</v>
      </c>
      <c r="B183" s="327">
        <f>SUM(C183+D183)</f>
        <v>0</v>
      </c>
      <c r="C183" s="328">
        <f t="shared" si="14"/>
        <v>0</v>
      </c>
      <c r="D183" s="329">
        <f t="shared" si="14"/>
        <v>0</v>
      </c>
      <c r="E183" s="18"/>
      <c r="F183" s="28"/>
      <c r="G183" s="18"/>
      <c r="H183" s="19"/>
      <c r="I183" s="18"/>
      <c r="J183" s="19"/>
      <c r="K183" s="18"/>
      <c r="L183" s="19"/>
      <c r="M183" s="18"/>
      <c r="N183" s="19"/>
      <c r="O183" s="18"/>
      <c r="P183" s="19"/>
      <c r="Q183" s="18"/>
      <c r="R183" s="19"/>
      <c r="S183" s="18"/>
      <c r="T183" s="19"/>
      <c r="U183" s="18"/>
      <c r="V183" s="19"/>
      <c r="W183" s="18"/>
      <c r="X183" s="19"/>
      <c r="Y183" s="139"/>
      <c r="Z183" s="19"/>
      <c r="AA183" s="139"/>
      <c r="AB183" s="19"/>
      <c r="AC183" s="139"/>
      <c r="AD183" s="19"/>
      <c r="AE183" s="139"/>
      <c r="AF183" s="19"/>
      <c r="AG183" s="139"/>
      <c r="AH183" s="19"/>
      <c r="AI183" s="139"/>
      <c r="AJ183" s="19"/>
      <c r="AK183" s="139"/>
      <c r="AL183" s="19"/>
      <c r="AM183" s="139"/>
      <c r="AN183" s="19"/>
      <c r="AO183" s="139"/>
      <c r="AP183" s="19"/>
      <c r="AQ183" s="166"/>
      <c r="AR183" s="167"/>
      <c r="AS183" s="331" t="s">
        <v>120</v>
      </c>
      <c r="AT183" s="52"/>
      <c r="CA183" s="194" t="str">
        <f>IF(B183=0,"",IF(AQ183="",IF(B183="",""," No olvide escribir la columna Beneficiarios."),""))</f>
        <v/>
      </c>
      <c r="CB183" s="194" t="str">
        <f>IF(B183&lt;AQ183," El número de Beneficiarios NO puede ser mayor que el Total.","")</f>
        <v/>
      </c>
      <c r="CG183" s="194">
        <f>IF(B183&lt;AQ183,1,0)</f>
        <v>0</v>
      </c>
      <c r="CH183" s="194" t="str">
        <f>IF(B183=0,"",IF(AQ183="",IF(B183="","",1),0))</f>
        <v/>
      </c>
    </row>
    <row r="184" spans="1:86" x14ac:dyDescent="0.2">
      <c r="A184" s="155" t="s">
        <v>1</v>
      </c>
      <c r="B184" s="225">
        <f t="shared" ref="B184:AR184" si="15">SUM(B179:B183)</f>
        <v>121</v>
      </c>
      <c r="C184" s="225">
        <f t="shared" si="15"/>
        <v>34</v>
      </c>
      <c r="D184" s="225">
        <f t="shared" si="15"/>
        <v>87</v>
      </c>
      <c r="E184" s="225">
        <f t="shared" si="15"/>
        <v>0</v>
      </c>
      <c r="F184" s="226">
        <f t="shared" si="15"/>
        <v>0</v>
      </c>
      <c r="G184" s="225">
        <f t="shared" si="15"/>
        <v>0</v>
      </c>
      <c r="H184" s="227">
        <f t="shared" si="15"/>
        <v>1</v>
      </c>
      <c r="I184" s="225">
        <f t="shared" si="15"/>
        <v>0</v>
      </c>
      <c r="J184" s="227">
        <f t="shared" si="15"/>
        <v>0</v>
      </c>
      <c r="K184" s="225">
        <f t="shared" si="15"/>
        <v>1</v>
      </c>
      <c r="L184" s="227">
        <f t="shared" si="15"/>
        <v>2</v>
      </c>
      <c r="M184" s="225">
        <f t="shared" si="15"/>
        <v>0</v>
      </c>
      <c r="N184" s="227">
        <f t="shared" si="15"/>
        <v>1</v>
      </c>
      <c r="O184" s="225">
        <f t="shared" si="15"/>
        <v>1</v>
      </c>
      <c r="P184" s="227">
        <f t="shared" si="15"/>
        <v>3</v>
      </c>
      <c r="Q184" s="225">
        <f t="shared" si="15"/>
        <v>0</v>
      </c>
      <c r="R184" s="227">
        <f t="shared" si="15"/>
        <v>2</v>
      </c>
      <c r="S184" s="225">
        <f t="shared" si="15"/>
        <v>1</v>
      </c>
      <c r="T184" s="227">
        <f t="shared" si="15"/>
        <v>2</v>
      </c>
      <c r="U184" s="225">
        <f t="shared" si="15"/>
        <v>1</v>
      </c>
      <c r="V184" s="227">
        <f t="shared" si="15"/>
        <v>3</v>
      </c>
      <c r="W184" s="225">
        <f t="shared" si="15"/>
        <v>0</v>
      </c>
      <c r="X184" s="227">
        <f t="shared" si="15"/>
        <v>2</v>
      </c>
      <c r="Y184" s="225">
        <f t="shared" si="15"/>
        <v>2</v>
      </c>
      <c r="Z184" s="227">
        <f t="shared" si="15"/>
        <v>8</v>
      </c>
      <c r="AA184" s="225">
        <f t="shared" si="15"/>
        <v>5</v>
      </c>
      <c r="AB184" s="227">
        <f t="shared" si="15"/>
        <v>6</v>
      </c>
      <c r="AC184" s="225">
        <f t="shared" si="15"/>
        <v>5</v>
      </c>
      <c r="AD184" s="227">
        <f t="shared" si="15"/>
        <v>7</v>
      </c>
      <c r="AE184" s="225">
        <f t="shared" si="15"/>
        <v>5</v>
      </c>
      <c r="AF184" s="227">
        <f t="shared" si="15"/>
        <v>6</v>
      </c>
      <c r="AG184" s="225">
        <f t="shared" si="15"/>
        <v>2</v>
      </c>
      <c r="AH184" s="227">
        <f t="shared" si="15"/>
        <v>10</v>
      </c>
      <c r="AI184" s="225">
        <f t="shared" si="15"/>
        <v>3</v>
      </c>
      <c r="AJ184" s="227">
        <f t="shared" si="15"/>
        <v>14</v>
      </c>
      <c r="AK184" s="225">
        <f t="shared" si="15"/>
        <v>1</v>
      </c>
      <c r="AL184" s="227">
        <f t="shared" si="15"/>
        <v>6</v>
      </c>
      <c r="AM184" s="225">
        <f t="shared" si="15"/>
        <v>2</v>
      </c>
      <c r="AN184" s="227">
        <f t="shared" si="15"/>
        <v>3</v>
      </c>
      <c r="AO184" s="228">
        <f t="shared" si="15"/>
        <v>5</v>
      </c>
      <c r="AP184" s="227">
        <f t="shared" si="15"/>
        <v>11</v>
      </c>
      <c r="AQ184" s="332">
        <f t="shared" si="15"/>
        <v>121</v>
      </c>
      <c r="AR184" s="333">
        <f t="shared" si="15"/>
        <v>0</v>
      </c>
      <c r="AS184" s="331"/>
      <c r="AT184" s="52"/>
    </row>
    <row r="185" spans="1:86" x14ac:dyDescent="0.2">
      <c r="A185" s="334" t="s">
        <v>181</v>
      </c>
      <c r="B185" s="1"/>
    </row>
    <row r="186" spans="1:86" x14ac:dyDescent="0.2">
      <c r="A186" s="185" t="s">
        <v>49</v>
      </c>
      <c r="B186" s="182" t="s">
        <v>50</v>
      </c>
      <c r="C186" s="194"/>
    </row>
    <row r="187" spans="1:86" x14ac:dyDescent="0.2">
      <c r="A187" s="98" t="s">
        <v>52</v>
      </c>
      <c r="B187" s="21">
        <v>347</v>
      </c>
      <c r="C187" s="194"/>
    </row>
    <row r="188" spans="1:86" x14ac:dyDescent="0.2">
      <c r="A188" s="87" t="s">
        <v>53</v>
      </c>
      <c r="B188" s="22"/>
      <c r="C188" s="194"/>
    </row>
    <row r="189" spans="1:86" x14ac:dyDescent="0.2">
      <c r="A189" s="87" t="s">
        <v>54</v>
      </c>
      <c r="B189" s="22"/>
      <c r="C189" s="194"/>
    </row>
    <row r="190" spans="1:86" x14ac:dyDescent="0.2">
      <c r="A190" s="89" t="s">
        <v>55</v>
      </c>
      <c r="B190" s="26"/>
      <c r="C190" s="194"/>
    </row>
    <row r="191" spans="1:86" x14ac:dyDescent="0.2">
      <c r="A191" s="155" t="s">
        <v>1</v>
      </c>
      <c r="B191" s="219">
        <f>SUM(B187:B190)</f>
        <v>347</v>
      </c>
      <c r="C191" s="194"/>
    </row>
    <row r="192" spans="1:86" x14ac:dyDescent="0.2">
      <c r="A192" s="97" t="s">
        <v>182</v>
      </c>
      <c r="B192" s="97"/>
      <c r="C192" s="194"/>
    </row>
    <row r="193" spans="1:3" x14ac:dyDescent="0.2">
      <c r="A193" s="185" t="s">
        <v>49</v>
      </c>
      <c r="B193" s="63" t="s">
        <v>50</v>
      </c>
      <c r="C193" s="194"/>
    </row>
    <row r="194" spans="1:3" x14ac:dyDescent="0.2">
      <c r="A194" s="98" t="s">
        <v>52</v>
      </c>
      <c r="B194" s="25">
        <v>1032</v>
      </c>
      <c r="C194" s="194"/>
    </row>
    <row r="195" spans="1:3" x14ac:dyDescent="0.2">
      <c r="A195" s="87" t="s">
        <v>53</v>
      </c>
      <c r="B195" s="22"/>
      <c r="C195" s="194"/>
    </row>
    <row r="196" spans="1:3" x14ac:dyDescent="0.2">
      <c r="A196" s="87" t="s">
        <v>54</v>
      </c>
      <c r="B196" s="22"/>
      <c r="C196" s="194"/>
    </row>
    <row r="197" spans="1:3" x14ac:dyDescent="0.2">
      <c r="A197" s="89" t="s">
        <v>55</v>
      </c>
      <c r="B197" s="26"/>
      <c r="C197" s="194"/>
    </row>
    <row r="198" spans="1:3" x14ac:dyDescent="0.2">
      <c r="A198" s="155" t="s">
        <v>1</v>
      </c>
      <c r="B198" s="219">
        <f>SUM(B194:B197)</f>
        <v>1032</v>
      </c>
      <c r="C198" s="194"/>
    </row>
    <row r="199" spans="1:3" x14ac:dyDescent="0.2">
      <c r="A199" s="48" t="s">
        <v>183</v>
      </c>
      <c r="B199" s="51"/>
      <c r="C199" s="194"/>
    </row>
    <row r="200" spans="1:3" x14ac:dyDescent="0.2">
      <c r="A200" s="38" t="s">
        <v>88</v>
      </c>
      <c r="B200" s="63" t="s">
        <v>50</v>
      </c>
      <c r="C200" s="194"/>
    </row>
    <row r="201" spans="1:3" x14ac:dyDescent="0.2">
      <c r="A201" s="171" t="s">
        <v>89</v>
      </c>
      <c r="B201" s="25"/>
      <c r="C201" s="194"/>
    </row>
    <row r="202" spans="1:3" x14ac:dyDescent="0.2">
      <c r="A202" s="172" t="s">
        <v>90</v>
      </c>
      <c r="B202" s="22"/>
      <c r="C202" s="194"/>
    </row>
    <row r="203" spans="1:3" x14ac:dyDescent="0.2">
      <c r="A203" s="173" t="s">
        <v>91</v>
      </c>
      <c r="B203" s="26"/>
      <c r="C203" s="194"/>
    </row>
    <row r="204" spans="1:3" x14ac:dyDescent="0.2">
      <c r="A204" s="174" t="s">
        <v>184</v>
      </c>
      <c r="B204" s="61"/>
      <c r="C204" s="194"/>
    </row>
    <row r="205" spans="1:3" x14ac:dyDescent="0.2">
      <c r="A205" s="40" t="s">
        <v>56</v>
      </c>
      <c r="B205" s="63" t="s">
        <v>1</v>
      </c>
      <c r="C205" s="194"/>
    </row>
    <row r="206" spans="1:3" x14ac:dyDescent="0.2">
      <c r="A206" s="175" t="s">
        <v>124</v>
      </c>
      <c r="B206" s="21">
        <v>347</v>
      </c>
      <c r="C206" s="194"/>
    </row>
    <row r="207" spans="1:3" x14ac:dyDescent="0.2">
      <c r="A207" s="335" t="s">
        <v>135</v>
      </c>
      <c r="B207" s="25"/>
      <c r="C207" s="194"/>
    </row>
    <row r="208" spans="1:3" x14ac:dyDescent="0.2">
      <c r="A208" s="106" t="s">
        <v>125</v>
      </c>
      <c r="B208" s="22">
        <v>645</v>
      </c>
      <c r="C208" s="194"/>
    </row>
    <row r="209" spans="1:3" x14ac:dyDescent="0.2">
      <c r="A209" s="106" t="s">
        <v>185</v>
      </c>
      <c r="B209" s="22">
        <v>121</v>
      </c>
      <c r="C209" s="194"/>
    </row>
    <row r="210" spans="1:3" x14ac:dyDescent="0.2">
      <c r="A210" s="176" t="s">
        <v>186</v>
      </c>
      <c r="B210" s="22">
        <v>8</v>
      </c>
      <c r="C210" s="194"/>
    </row>
    <row r="211" spans="1:3" x14ac:dyDescent="0.2">
      <c r="A211" s="106" t="s">
        <v>187</v>
      </c>
      <c r="B211" s="22"/>
      <c r="C211" s="194"/>
    </row>
    <row r="212" spans="1:3" x14ac:dyDescent="0.2">
      <c r="A212" s="106" t="s">
        <v>188</v>
      </c>
      <c r="B212" s="22"/>
      <c r="C212" s="194"/>
    </row>
    <row r="213" spans="1:3" x14ac:dyDescent="0.2">
      <c r="A213" s="106" t="s">
        <v>189</v>
      </c>
      <c r="B213" s="22"/>
      <c r="C213" s="194"/>
    </row>
    <row r="214" spans="1:3" x14ac:dyDescent="0.2">
      <c r="A214" s="106" t="s">
        <v>190</v>
      </c>
      <c r="B214" s="22"/>
      <c r="C214" s="194"/>
    </row>
    <row r="215" spans="1:3" x14ac:dyDescent="0.2">
      <c r="A215" s="177" t="s">
        <v>127</v>
      </c>
      <c r="B215" s="22">
        <v>1088</v>
      </c>
      <c r="C215" s="194"/>
    </row>
    <row r="216" spans="1:3" x14ac:dyDescent="0.2">
      <c r="A216" s="176" t="s">
        <v>191</v>
      </c>
      <c r="B216" s="22"/>
      <c r="C216" s="194"/>
    </row>
    <row r="217" spans="1:3" x14ac:dyDescent="0.2">
      <c r="A217" s="176" t="s">
        <v>192</v>
      </c>
      <c r="B217" s="22"/>
      <c r="C217" s="194"/>
    </row>
    <row r="218" spans="1:3" x14ac:dyDescent="0.2">
      <c r="A218" s="106" t="s">
        <v>193</v>
      </c>
      <c r="B218" s="22"/>
      <c r="C218" s="194"/>
    </row>
    <row r="219" spans="1:3" x14ac:dyDescent="0.2">
      <c r="A219" s="177" t="s">
        <v>194</v>
      </c>
      <c r="B219" s="22"/>
      <c r="C219" s="194"/>
    </row>
    <row r="220" spans="1:3" ht="21.75" x14ac:dyDescent="0.2">
      <c r="A220" s="176" t="s">
        <v>195</v>
      </c>
      <c r="B220" s="22"/>
      <c r="C220" s="194"/>
    </row>
    <row r="221" spans="1:3" x14ac:dyDescent="0.2">
      <c r="A221" s="177" t="s">
        <v>196</v>
      </c>
      <c r="B221" s="22"/>
      <c r="C221" s="194"/>
    </row>
    <row r="222" spans="1:3" x14ac:dyDescent="0.2">
      <c r="A222" s="178" t="s">
        <v>197</v>
      </c>
      <c r="B222" s="22"/>
      <c r="C222" s="194"/>
    </row>
    <row r="223" spans="1:3" x14ac:dyDescent="0.2">
      <c r="A223" s="106" t="s">
        <v>129</v>
      </c>
      <c r="B223" s="22"/>
      <c r="C223" s="194"/>
    </row>
    <row r="224" spans="1:3" ht="21.75" x14ac:dyDescent="0.2">
      <c r="A224" s="176" t="s">
        <v>198</v>
      </c>
      <c r="B224" s="22"/>
      <c r="C224" s="194"/>
    </row>
    <row r="225" spans="1:3" x14ac:dyDescent="0.2">
      <c r="A225" s="106" t="s">
        <v>199</v>
      </c>
      <c r="B225" s="22"/>
      <c r="C225" s="194"/>
    </row>
    <row r="226" spans="1:3" x14ac:dyDescent="0.2">
      <c r="A226" s="176" t="s">
        <v>200</v>
      </c>
      <c r="B226" s="22"/>
      <c r="C226" s="194"/>
    </row>
    <row r="227" spans="1:3" x14ac:dyDescent="0.2">
      <c r="A227" s="106" t="s">
        <v>132</v>
      </c>
      <c r="B227" s="22"/>
      <c r="C227" s="194"/>
    </row>
    <row r="228" spans="1:3" x14ac:dyDescent="0.2">
      <c r="A228" s="106" t="s">
        <v>133</v>
      </c>
      <c r="B228" s="22"/>
      <c r="C228" s="194"/>
    </row>
    <row r="229" spans="1:3" x14ac:dyDescent="0.2">
      <c r="A229" s="177" t="s">
        <v>201</v>
      </c>
      <c r="B229" s="22"/>
      <c r="C229" s="194"/>
    </row>
    <row r="230" spans="1:3" x14ac:dyDescent="0.2">
      <c r="A230" s="179" t="s">
        <v>202</v>
      </c>
      <c r="B230" s="26"/>
      <c r="C230" s="194"/>
    </row>
    <row r="231" spans="1:3" x14ac:dyDescent="0.2">
      <c r="A231" s="155" t="s">
        <v>1</v>
      </c>
      <c r="B231" s="219">
        <f>SUM(B206:B230)</f>
        <v>2209</v>
      </c>
      <c r="C231" s="194"/>
    </row>
    <row r="295" spans="1:2" hidden="1" x14ac:dyDescent="0.2">
      <c r="A295" s="336">
        <f>SUM(B13:B27,D30,B60,B67,B74,B92:E92,B100:E100,B108:E108,C112:C113,D117:D118,B122:B124,B150,B170:B174,B184,B191,B198,B231,C128:J144,B169:AS169,D31:D50)</f>
        <v>4351</v>
      </c>
      <c r="B295" s="193">
        <f>SUM(CG6:CT241)</f>
        <v>1</v>
      </c>
    </row>
  </sheetData>
  <mergeCells count="158">
    <mergeCell ref="A176:A178"/>
    <mergeCell ref="B176:D177"/>
    <mergeCell ref="E176:AP176"/>
    <mergeCell ref="AQ176:AQ178"/>
    <mergeCell ref="AR176:AR178"/>
    <mergeCell ref="E177:F177"/>
    <mergeCell ref="G177:H177"/>
    <mergeCell ref="I177:J177"/>
    <mergeCell ref="K177:L177"/>
    <mergeCell ref="M177:N177"/>
    <mergeCell ref="O177:P177"/>
    <mergeCell ref="Q177:R177"/>
    <mergeCell ref="S177:T177"/>
    <mergeCell ref="U177:V177"/>
    <mergeCell ref="AG177:AH177"/>
    <mergeCell ref="AI177:AJ177"/>
    <mergeCell ref="AK177:AL177"/>
    <mergeCell ref="AM177:AN177"/>
    <mergeCell ref="AO177:AP177"/>
    <mergeCell ref="W177:X177"/>
    <mergeCell ref="Y177:Z177"/>
    <mergeCell ref="AA177:AB177"/>
    <mergeCell ref="AC177:AD177"/>
    <mergeCell ref="AE177:AF177"/>
    <mergeCell ref="AQ147:AS147"/>
    <mergeCell ref="E148:F148"/>
    <mergeCell ref="G148:H148"/>
    <mergeCell ref="I148:J148"/>
    <mergeCell ref="K148:L148"/>
    <mergeCell ref="M148:N148"/>
    <mergeCell ref="O148:P148"/>
    <mergeCell ref="Q148:R148"/>
    <mergeCell ref="S148:T148"/>
    <mergeCell ref="U148:V148"/>
    <mergeCell ref="W148:X148"/>
    <mergeCell ref="Y148:Z148"/>
    <mergeCell ref="AA148:AB148"/>
    <mergeCell ref="AC148:AD148"/>
    <mergeCell ref="AE148:AF148"/>
    <mergeCell ref="AG148:AH148"/>
    <mergeCell ref="AQ148:AQ149"/>
    <mergeCell ref="AR148:AS148"/>
    <mergeCell ref="A143:A144"/>
    <mergeCell ref="A147:A149"/>
    <mergeCell ref="H120:J120"/>
    <mergeCell ref="K120:K121"/>
    <mergeCell ref="L120:L121"/>
    <mergeCell ref="A126:A127"/>
    <mergeCell ref="B126:B127"/>
    <mergeCell ref="C126:D126"/>
    <mergeCell ref="E126:F126"/>
    <mergeCell ref="G126:H126"/>
    <mergeCell ref="I126:J126"/>
    <mergeCell ref="B147:D148"/>
    <mergeCell ref="E147:AP147"/>
    <mergeCell ref="AI148:AJ148"/>
    <mergeCell ref="AK148:AL148"/>
    <mergeCell ref="AM148:AN148"/>
    <mergeCell ref="AO148:AP148"/>
    <mergeCell ref="A120:A121"/>
    <mergeCell ref="B120:B121"/>
    <mergeCell ref="C120:E120"/>
    <mergeCell ref="F120:F121"/>
    <mergeCell ref="A128:A131"/>
    <mergeCell ref="A132:A136"/>
    <mergeCell ref="A137:A142"/>
    <mergeCell ref="AQ52:AQ54"/>
    <mergeCell ref="AG53:AH53"/>
    <mergeCell ref="AI53:AJ53"/>
    <mergeCell ref="AK53:AL53"/>
    <mergeCell ref="AM53:AN53"/>
    <mergeCell ref="AO53:AP53"/>
    <mergeCell ref="G120:G121"/>
    <mergeCell ref="AU52:AU54"/>
    <mergeCell ref="E53:F53"/>
    <mergeCell ref="G53:H53"/>
    <mergeCell ref="I53:J53"/>
    <mergeCell ref="K53:L53"/>
    <mergeCell ref="M53:N53"/>
    <mergeCell ref="O53:P53"/>
    <mergeCell ref="Q53:R53"/>
    <mergeCell ref="S53:T53"/>
    <mergeCell ref="U53:V53"/>
    <mergeCell ref="W53:X53"/>
    <mergeCell ref="Y53:Z53"/>
    <mergeCell ref="AA53:AB53"/>
    <mergeCell ref="AC53:AD53"/>
    <mergeCell ref="AE53:AF53"/>
    <mergeCell ref="AR53:AR54"/>
    <mergeCell ref="AS53:AS54"/>
    <mergeCell ref="AT53:AT54"/>
    <mergeCell ref="AR52:AT52"/>
    <mergeCell ref="AQ11:AQ12"/>
    <mergeCell ref="AR11:AR12"/>
    <mergeCell ref="AS11:AS12"/>
    <mergeCell ref="A30:C30"/>
    <mergeCell ref="A31:A43"/>
    <mergeCell ref="AQ10:AS10"/>
    <mergeCell ref="AT10:AT12"/>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B40:C40"/>
    <mergeCell ref="B41:C41"/>
    <mergeCell ref="B42:C42"/>
    <mergeCell ref="A47:A49"/>
    <mergeCell ref="B47:C47"/>
    <mergeCell ref="B48:C48"/>
    <mergeCell ref="B43:C43"/>
    <mergeCell ref="B44:C44"/>
    <mergeCell ref="B45:C45"/>
    <mergeCell ref="B46:C46"/>
    <mergeCell ref="A44:A46"/>
    <mergeCell ref="B49:C49"/>
    <mergeCell ref="B50:C50"/>
    <mergeCell ref="A52:A54"/>
    <mergeCell ref="B52:D53"/>
    <mergeCell ref="E52:AP52"/>
    <mergeCell ref="A112:B112"/>
    <mergeCell ref="A113:B113"/>
    <mergeCell ref="A115:C116"/>
    <mergeCell ref="D115:D116"/>
    <mergeCell ref="E115:G115"/>
    <mergeCell ref="A110:B111"/>
    <mergeCell ref="C110:C111"/>
    <mergeCell ref="D110:F110"/>
    <mergeCell ref="G110:G111"/>
    <mergeCell ref="H115:H116"/>
    <mergeCell ref="A6:N6"/>
    <mergeCell ref="B35:C35"/>
    <mergeCell ref="B31:C31"/>
    <mergeCell ref="B32:C32"/>
    <mergeCell ref="B33:C33"/>
    <mergeCell ref="B34:C34"/>
    <mergeCell ref="B38:C38"/>
    <mergeCell ref="B39:C39"/>
    <mergeCell ref="B36:C36"/>
    <mergeCell ref="B37:C37"/>
    <mergeCell ref="A10:A12"/>
    <mergeCell ref="B10:D11"/>
    <mergeCell ref="E10:AP10"/>
    <mergeCell ref="AG11:AH11"/>
    <mergeCell ref="AI11:AJ11"/>
    <mergeCell ref="AK11:AL11"/>
    <mergeCell ref="AM11:AN11"/>
    <mergeCell ref="AO11:AP11"/>
    <mergeCell ref="B29:C29"/>
  </mergeCells>
  <dataValidations count="1">
    <dataValidation type="whole" allowBlank="1" showInputMessage="1" showErrorMessage="1" errorTitle="ERROR" error="Por favor ingrese solo Números." sqref="A1:XFD1048576">
      <formula1>0</formula1>
      <formula2>1000000000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95"/>
  <sheetViews>
    <sheetView workbookViewId="0">
      <selection activeCell="C24" sqref="C24"/>
    </sheetView>
  </sheetViews>
  <sheetFormatPr baseColWidth="10" defaultRowHeight="14.25" x14ac:dyDescent="0.2"/>
  <cols>
    <col min="1" max="1" width="49.85546875" style="193" customWidth="1"/>
    <col min="2" max="2" width="29.85546875" style="193" customWidth="1"/>
    <col min="3" max="3" width="18.7109375" style="193" customWidth="1"/>
    <col min="4" max="4" width="17.28515625" style="193" customWidth="1"/>
    <col min="5" max="5" width="16.140625" style="193" customWidth="1"/>
    <col min="6" max="6" width="15.42578125" style="193" customWidth="1"/>
    <col min="7" max="11" width="14.7109375" style="193" customWidth="1"/>
    <col min="12" max="12" width="16.42578125" style="193" customWidth="1"/>
    <col min="13" max="39" width="11.42578125" style="193"/>
    <col min="40" max="40" width="12.7109375" style="193" customWidth="1"/>
    <col min="41" max="41" width="11.42578125" style="193"/>
    <col min="42" max="42" width="13" style="193" customWidth="1"/>
    <col min="43" max="43" width="15.85546875" style="193" customWidth="1"/>
    <col min="44" max="44" width="17.140625" style="193" customWidth="1"/>
    <col min="45" max="73" width="11.42578125" style="193"/>
    <col min="74" max="74" width="0" style="193" hidden="1" customWidth="1"/>
    <col min="75" max="76" width="49.140625" style="193" hidden="1" customWidth="1"/>
    <col min="77" max="94" width="49.140625" style="194" hidden="1" customWidth="1"/>
    <col min="95" max="96" width="0" style="194" hidden="1" customWidth="1"/>
    <col min="97" max="102" width="11.42578125" style="194"/>
    <col min="103" max="16384" width="11.42578125" style="193"/>
  </cols>
  <sheetData>
    <row r="1" spans="1:47" x14ac:dyDescent="0.2">
      <c r="A1" s="192" t="s">
        <v>0</v>
      </c>
    </row>
    <row r="2" spans="1:47" x14ac:dyDescent="0.2">
      <c r="A2" s="192" t="str">
        <f>CONCATENATE("COMUNA: ",[3]NOMBRE!B2," - ","( ",[3]NOMBRE!C2,[3]NOMBRE!D2,[3]NOMBRE!E2,[3]NOMBRE!F2,[3]NOMBRE!G2," )")</f>
        <v>COMUNA: Linares - ( 07401 )</v>
      </c>
    </row>
    <row r="3" spans="1:47" x14ac:dyDescent="0.2">
      <c r="A3" s="192" t="str">
        <f>CONCATENATE("ESTABLECIMIENTO/ESTRATEGIA: ",[3]NOMBRE!B3," - ","( ",[3]NOMBRE!C3,[3]NOMBRE!D3,[3]NOMBRE!E3,[3]NOMBRE!F3,[3]NOMBRE!G3,[3]NOMBRE!H3," )")</f>
        <v>ESTABLECIMIENTO/ESTRATEGIA: Hospital Presidente Carlos Ibáñez del Campo - ( 116108 )</v>
      </c>
    </row>
    <row r="4" spans="1:47" x14ac:dyDescent="0.2">
      <c r="A4" s="192" t="str">
        <f>CONCATENATE("MES: ",[3]NOMBRE!B6," - ","( ",[3]NOMBRE!C6,[3]NOMBRE!D6," )")</f>
        <v>MES: FEBRERO - ( 02 )</v>
      </c>
    </row>
    <row r="5" spans="1:47" x14ac:dyDescent="0.2">
      <c r="A5" s="192" t="str">
        <f>CONCATENATE("AÑO: ",[3]NOMBRE!B7)</f>
        <v>AÑO: 2017</v>
      </c>
    </row>
    <row r="6" spans="1:47" ht="15" x14ac:dyDescent="0.2">
      <c r="A6" s="1086" t="s">
        <v>92</v>
      </c>
      <c r="B6" s="1086"/>
      <c r="C6" s="1086"/>
      <c r="D6" s="1086"/>
      <c r="E6" s="1086"/>
      <c r="F6" s="1086"/>
      <c r="G6" s="1086"/>
      <c r="H6" s="1086"/>
      <c r="I6" s="1086"/>
      <c r="J6" s="1086"/>
      <c r="K6" s="1086"/>
      <c r="L6" s="1086"/>
      <c r="M6" s="1086"/>
      <c r="N6" s="1086"/>
      <c r="O6" s="47"/>
      <c r="P6" s="43"/>
      <c r="Q6" s="43"/>
      <c r="R6" s="43"/>
      <c r="S6" s="43"/>
      <c r="T6" s="43"/>
      <c r="U6" s="43"/>
      <c r="V6" s="43"/>
      <c r="W6" s="43"/>
      <c r="X6" s="43"/>
      <c r="Y6" s="43"/>
      <c r="Z6" s="43"/>
      <c r="AA6" s="43"/>
      <c r="AB6" s="43"/>
      <c r="AC6" s="43"/>
      <c r="AD6" s="43"/>
      <c r="AE6" s="43"/>
      <c r="AF6" s="43"/>
      <c r="AG6" s="43"/>
      <c r="AH6" s="43"/>
      <c r="AI6" s="43"/>
      <c r="AJ6" s="43"/>
      <c r="AK6" s="43"/>
      <c r="AL6" s="43"/>
      <c r="AM6" s="44"/>
      <c r="AN6" s="44"/>
      <c r="AO6" s="44"/>
    </row>
    <row r="7" spans="1:47" x14ac:dyDescent="0.2">
      <c r="A7" s="42"/>
      <c r="B7" s="42"/>
      <c r="C7" s="42"/>
      <c r="D7" s="42"/>
      <c r="E7" s="42"/>
      <c r="F7" s="42"/>
      <c r="G7" s="42"/>
      <c r="H7" s="42"/>
      <c r="I7" s="42"/>
      <c r="J7" s="42"/>
      <c r="K7" s="42"/>
      <c r="L7" s="42"/>
      <c r="M7" s="42"/>
      <c r="N7" s="42"/>
      <c r="O7" s="43"/>
      <c r="P7" s="43"/>
      <c r="Q7" s="43"/>
      <c r="R7" s="43"/>
      <c r="S7" s="43"/>
      <c r="T7" s="43"/>
      <c r="U7" s="43"/>
      <c r="V7" s="43"/>
      <c r="W7" s="43"/>
      <c r="X7" s="43"/>
      <c r="Y7" s="43"/>
      <c r="Z7" s="43"/>
      <c r="AA7" s="43"/>
      <c r="AB7" s="43"/>
      <c r="AC7" s="43"/>
      <c r="AD7" s="43"/>
      <c r="AE7" s="43"/>
      <c r="AF7" s="43"/>
      <c r="AG7" s="43"/>
      <c r="AH7" s="43"/>
      <c r="AI7" s="43"/>
      <c r="AJ7" s="43"/>
      <c r="AK7" s="43"/>
      <c r="AL7" s="43"/>
      <c r="AM7" s="44"/>
      <c r="AN7" s="44"/>
      <c r="AO7" s="44"/>
    </row>
    <row r="8" spans="1:47" x14ac:dyDescent="0.2">
      <c r="A8" s="48" t="s">
        <v>15</v>
      </c>
      <c r="B8" s="42"/>
      <c r="C8" s="42"/>
      <c r="D8" s="42"/>
      <c r="E8" s="42"/>
    </row>
    <row r="9" spans="1:47" x14ac:dyDescent="0.2">
      <c r="A9" s="50" t="s">
        <v>93</v>
      </c>
      <c r="B9" s="50"/>
      <c r="C9" s="1"/>
      <c r="AQ9" s="195"/>
      <c r="AR9" s="195"/>
      <c r="AS9" s="195"/>
      <c r="AT9" s="195"/>
      <c r="AU9" s="196"/>
    </row>
    <row r="10" spans="1:47" ht="14.25" customHeight="1" x14ac:dyDescent="0.2">
      <c r="A10" s="1100" t="s">
        <v>16</v>
      </c>
      <c r="B10" s="1103" t="s">
        <v>1</v>
      </c>
      <c r="C10" s="1104"/>
      <c r="D10" s="1105"/>
      <c r="E10" s="1109" t="s">
        <v>17</v>
      </c>
      <c r="F10" s="1110"/>
      <c r="G10" s="1110"/>
      <c r="H10" s="1110"/>
      <c r="I10" s="1110"/>
      <c r="J10" s="1110"/>
      <c r="K10" s="1110"/>
      <c r="L10" s="1110"/>
      <c r="M10" s="1110"/>
      <c r="N10" s="1110"/>
      <c r="O10" s="1110"/>
      <c r="P10" s="1110"/>
      <c r="Q10" s="1110"/>
      <c r="R10" s="1110"/>
      <c r="S10" s="1110"/>
      <c r="T10" s="1110"/>
      <c r="U10" s="1110"/>
      <c r="V10" s="1110"/>
      <c r="W10" s="1110"/>
      <c r="X10" s="1110"/>
      <c r="Y10" s="1110"/>
      <c r="Z10" s="1110"/>
      <c r="AA10" s="1110"/>
      <c r="AB10" s="1110"/>
      <c r="AC10" s="1110"/>
      <c r="AD10" s="1110"/>
      <c r="AE10" s="1110"/>
      <c r="AF10" s="1110"/>
      <c r="AG10" s="1110"/>
      <c r="AH10" s="1110"/>
      <c r="AI10" s="1110"/>
      <c r="AJ10" s="1110"/>
      <c r="AK10" s="1110"/>
      <c r="AL10" s="1110"/>
      <c r="AM10" s="1110"/>
      <c r="AN10" s="1110"/>
      <c r="AO10" s="1110"/>
      <c r="AP10" s="1111"/>
      <c r="AQ10" s="1136" t="s">
        <v>33</v>
      </c>
      <c r="AR10" s="1137"/>
      <c r="AS10" s="1137"/>
      <c r="AT10" s="1100" t="s">
        <v>13</v>
      </c>
      <c r="AU10" s="197"/>
    </row>
    <row r="11" spans="1:47" x14ac:dyDescent="0.2">
      <c r="A11" s="1101"/>
      <c r="B11" s="1106"/>
      <c r="C11" s="1107"/>
      <c r="D11" s="1108"/>
      <c r="E11" s="1095" t="s">
        <v>19</v>
      </c>
      <c r="F11" s="1096"/>
      <c r="G11" s="1095" t="s">
        <v>20</v>
      </c>
      <c r="H11" s="1096"/>
      <c r="I11" s="1151" t="s">
        <v>21</v>
      </c>
      <c r="J11" s="1152"/>
      <c r="K11" s="1151" t="s">
        <v>22</v>
      </c>
      <c r="L11" s="1152"/>
      <c r="M11" s="1151" t="s">
        <v>23</v>
      </c>
      <c r="N11" s="1152"/>
      <c r="O11" s="1095" t="s">
        <v>24</v>
      </c>
      <c r="P11" s="1096"/>
      <c r="Q11" s="1095" t="s">
        <v>25</v>
      </c>
      <c r="R11" s="1096"/>
      <c r="S11" s="1095" t="s">
        <v>26</v>
      </c>
      <c r="T11" s="1096"/>
      <c r="U11" s="1095" t="s">
        <v>27</v>
      </c>
      <c r="V11" s="1096"/>
      <c r="W11" s="1095" t="s">
        <v>2</v>
      </c>
      <c r="X11" s="1096"/>
      <c r="Y11" s="1095" t="s">
        <v>3</v>
      </c>
      <c r="Z11" s="1096"/>
      <c r="AA11" s="1095" t="s">
        <v>28</v>
      </c>
      <c r="AB11" s="1096"/>
      <c r="AC11" s="1095" t="s">
        <v>4</v>
      </c>
      <c r="AD11" s="1096"/>
      <c r="AE11" s="1095" t="s">
        <v>5</v>
      </c>
      <c r="AF11" s="1096"/>
      <c r="AG11" s="1095" t="s">
        <v>6</v>
      </c>
      <c r="AH11" s="1096"/>
      <c r="AI11" s="1095" t="s">
        <v>7</v>
      </c>
      <c r="AJ11" s="1096"/>
      <c r="AK11" s="1095" t="s">
        <v>8</v>
      </c>
      <c r="AL11" s="1096"/>
      <c r="AM11" s="1095" t="s">
        <v>9</v>
      </c>
      <c r="AN11" s="1096"/>
      <c r="AO11" s="1109" t="s">
        <v>10</v>
      </c>
      <c r="AP11" s="1111"/>
      <c r="AQ11" s="1145" t="s">
        <v>35</v>
      </c>
      <c r="AR11" s="1147" t="s">
        <v>36</v>
      </c>
      <c r="AS11" s="1149" t="s">
        <v>37</v>
      </c>
      <c r="AT11" s="1101"/>
    </row>
    <row r="12" spans="1:47" ht="21" customHeight="1" x14ac:dyDescent="0.2">
      <c r="A12" s="1102"/>
      <c r="B12" s="184" t="s">
        <v>94</v>
      </c>
      <c r="C12" s="184" t="s">
        <v>11</v>
      </c>
      <c r="D12" s="184" t="s">
        <v>12</v>
      </c>
      <c r="E12" s="39" t="s">
        <v>11</v>
      </c>
      <c r="F12" s="41" t="s">
        <v>12</v>
      </c>
      <c r="G12" s="39" t="s">
        <v>11</v>
      </c>
      <c r="H12" s="41" t="s">
        <v>12</v>
      </c>
      <c r="I12" s="39" t="s">
        <v>11</v>
      </c>
      <c r="J12" s="41" t="s">
        <v>12</v>
      </c>
      <c r="K12" s="39" t="s">
        <v>11</v>
      </c>
      <c r="L12" s="41" t="s">
        <v>12</v>
      </c>
      <c r="M12" s="39" t="s">
        <v>11</v>
      </c>
      <c r="N12" s="41" t="s">
        <v>12</v>
      </c>
      <c r="O12" s="39" t="s">
        <v>11</v>
      </c>
      <c r="P12" s="41" t="s">
        <v>12</v>
      </c>
      <c r="Q12" s="39" t="s">
        <v>11</v>
      </c>
      <c r="R12" s="41" t="s">
        <v>12</v>
      </c>
      <c r="S12" s="39" t="s">
        <v>11</v>
      </c>
      <c r="T12" s="41" t="s">
        <v>12</v>
      </c>
      <c r="U12" s="39" t="s">
        <v>11</v>
      </c>
      <c r="V12" s="41" t="s">
        <v>12</v>
      </c>
      <c r="W12" s="39" t="s">
        <v>11</v>
      </c>
      <c r="X12" s="41" t="s">
        <v>12</v>
      </c>
      <c r="Y12" s="39" t="s">
        <v>11</v>
      </c>
      <c r="Z12" s="41" t="s">
        <v>12</v>
      </c>
      <c r="AA12" s="39" t="s">
        <v>11</v>
      </c>
      <c r="AB12" s="41" t="s">
        <v>12</v>
      </c>
      <c r="AC12" s="39" t="s">
        <v>11</v>
      </c>
      <c r="AD12" s="41" t="s">
        <v>12</v>
      </c>
      <c r="AE12" s="39" t="s">
        <v>11</v>
      </c>
      <c r="AF12" s="41" t="s">
        <v>12</v>
      </c>
      <c r="AG12" s="39" t="s">
        <v>11</v>
      </c>
      <c r="AH12" s="41" t="s">
        <v>12</v>
      </c>
      <c r="AI12" s="39" t="s">
        <v>11</v>
      </c>
      <c r="AJ12" s="41" t="s">
        <v>12</v>
      </c>
      <c r="AK12" s="39" t="s">
        <v>11</v>
      </c>
      <c r="AL12" s="41" t="s">
        <v>12</v>
      </c>
      <c r="AM12" s="39" t="s">
        <v>11</v>
      </c>
      <c r="AN12" s="41" t="s">
        <v>12</v>
      </c>
      <c r="AO12" s="39" t="s">
        <v>11</v>
      </c>
      <c r="AP12" s="41" t="s">
        <v>12</v>
      </c>
      <c r="AQ12" s="1146"/>
      <c r="AR12" s="1148"/>
      <c r="AS12" s="1150"/>
      <c r="AT12" s="1102"/>
    </row>
    <row r="13" spans="1:47" x14ac:dyDescent="0.2">
      <c r="A13" s="2" t="s">
        <v>29</v>
      </c>
      <c r="B13" s="198">
        <f t="shared" ref="B13:B20" si="0">SUM(C13+D13)</f>
        <v>0</v>
      </c>
      <c r="C13" s="198">
        <f t="shared" ref="C13:D19" si="1">SUM(E13+G13+I13+K13+M13+O13+Q13+S13+U13+W13+Y13+AA13+AC13+AE13+AG13+AI13+AK13+AM13+AO13)</f>
        <v>0</v>
      </c>
      <c r="D13" s="198">
        <f t="shared" si="1"/>
        <v>0</v>
      </c>
      <c r="E13" s="4"/>
      <c r="F13" s="53"/>
      <c r="G13" s="4"/>
      <c r="H13" s="5"/>
      <c r="I13" s="4"/>
      <c r="J13" s="5"/>
      <c r="K13" s="4"/>
      <c r="L13" s="5"/>
      <c r="M13" s="4"/>
      <c r="N13" s="5"/>
      <c r="O13" s="4"/>
      <c r="P13" s="5"/>
      <c r="Q13" s="4"/>
      <c r="R13" s="5"/>
      <c r="S13" s="4"/>
      <c r="T13" s="5"/>
      <c r="U13" s="4"/>
      <c r="V13" s="5"/>
      <c r="W13" s="4"/>
      <c r="X13" s="5"/>
      <c r="Y13" s="4"/>
      <c r="Z13" s="5"/>
      <c r="AA13" s="4"/>
      <c r="AB13" s="5"/>
      <c r="AC13" s="4"/>
      <c r="AD13" s="5"/>
      <c r="AE13" s="4"/>
      <c r="AF13" s="5"/>
      <c r="AG13" s="4"/>
      <c r="AH13" s="5"/>
      <c r="AI13" s="4"/>
      <c r="AJ13" s="5"/>
      <c r="AK13" s="4"/>
      <c r="AL13" s="5"/>
      <c r="AM13" s="4"/>
      <c r="AN13" s="5"/>
      <c r="AO13" s="199"/>
      <c r="AP13" s="5"/>
      <c r="AQ13" s="4"/>
      <c r="AR13" s="5"/>
      <c r="AS13" s="5"/>
      <c r="AT13" s="5"/>
      <c r="AU13" s="194"/>
    </row>
    <row r="14" spans="1:47" x14ac:dyDescent="0.2">
      <c r="A14" s="54" t="s">
        <v>30</v>
      </c>
      <c r="B14" s="200">
        <f t="shared" si="0"/>
        <v>0</v>
      </c>
      <c r="C14" s="200">
        <f t="shared" si="1"/>
        <v>0</v>
      </c>
      <c r="D14" s="201">
        <f t="shared" si="1"/>
        <v>0</v>
      </c>
      <c r="E14" s="8"/>
      <c r="F14" s="202"/>
      <c r="G14" s="8"/>
      <c r="H14" s="9"/>
      <c r="I14" s="8"/>
      <c r="J14" s="9"/>
      <c r="K14" s="8"/>
      <c r="L14" s="9"/>
      <c r="M14" s="8"/>
      <c r="N14" s="9"/>
      <c r="O14" s="8"/>
      <c r="P14" s="9"/>
      <c r="Q14" s="8"/>
      <c r="R14" s="9"/>
      <c r="S14" s="8"/>
      <c r="T14" s="9"/>
      <c r="U14" s="8"/>
      <c r="V14" s="9"/>
      <c r="W14" s="8"/>
      <c r="X14" s="9"/>
      <c r="Y14" s="8"/>
      <c r="Z14" s="9"/>
      <c r="AA14" s="8"/>
      <c r="AB14" s="9"/>
      <c r="AC14" s="8"/>
      <c r="AD14" s="9"/>
      <c r="AE14" s="8"/>
      <c r="AF14" s="9"/>
      <c r="AG14" s="8"/>
      <c r="AH14" s="9"/>
      <c r="AI14" s="8"/>
      <c r="AJ14" s="9"/>
      <c r="AK14" s="8"/>
      <c r="AL14" s="9"/>
      <c r="AM14" s="8"/>
      <c r="AN14" s="9"/>
      <c r="AO14" s="203"/>
      <c r="AP14" s="9"/>
      <c r="AQ14" s="8"/>
      <c r="AR14" s="9"/>
      <c r="AS14" s="9"/>
      <c r="AT14" s="9"/>
      <c r="AU14" s="194"/>
    </row>
    <row r="15" spans="1:47" ht="21" x14ac:dyDescent="0.2">
      <c r="A15" s="55" t="s">
        <v>95</v>
      </c>
      <c r="B15" s="204">
        <f t="shared" si="0"/>
        <v>0</v>
      </c>
      <c r="C15" s="204">
        <f t="shared" si="1"/>
        <v>0</v>
      </c>
      <c r="D15" s="205">
        <f t="shared" si="1"/>
        <v>0</v>
      </c>
      <c r="E15" s="206"/>
      <c r="F15" s="207"/>
      <c r="G15" s="206"/>
      <c r="H15" s="56"/>
      <c r="I15" s="206"/>
      <c r="J15" s="56"/>
      <c r="K15" s="206"/>
      <c r="L15" s="56"/>
      <c r="M15" s="206"/>
      <c r="N15" s="56"/>
      <c r="O15" s="206"/>
      <c r="P15" s="56"/>
      <c r="Q15" s="12"/>
      <c r="R15" s="13"/>
      <c r="S15" s="12"/>
      <c r="T15" s="13"/>
      <c r="U15" s="12"/>
      <c r="V15" s="13"/>
      <c r="W15" s="12"/>
      <c r="X15" s="13"/>
      <c r="Y15" s="12"/>
      <c r="Z15" s="13"/>
      <c r="AA15" s="12"/>
      <c r="AB15" s="13"/>
      <c r="AC15" s="12"/>
      <c r="AD15" s="13"/>
      <c r="AE15" s="12"/>
      <c r="AF15" s="13"/>
      <c r="AG15" s="12"/>
      <c r="AH15" s="13"/>
      <c r="AI15" s="12"/>
      <c r="AJ15" s="13"/>
      <c r="AK15" s="12"/>
      <c r="AL15" s="13"/>
      <c r="AM15" s="12"/>
      <c r="AN15" s="13"/>
      <c r="AO15" s="136"/>
      <c r="AP15" s="13"/>
      <c r="AQ15" s="12"/>
      <c r="AR15" s="13"/>
      <c r="AS15" s="13"/>
      <c r="AT15" s="13"/>
      <c r="AU15" s="194"/>
    </row>
    <row r="16" spans="1:47" x14ac:dyDescent="0.2">
      <c r="A16" s="57" t="s">
        <v>31</v>
      </c>
      <c r="B16" s="208">
        <f t="shared" si="0"/>
        <v>0</v>
      </c>
      <c r="C16" s="209">
        <f t="shared" si="1"/>
        <v>0</v>
      </c>
      <c r="D16" s="210">
        <f t="shared" si="1"/>
        <v>0</v>
      </c>
      <c r="E16" s="12"/>
      <c r="F16" s="27"/>
      <c r="G16" s="12"/>
      <c r="H16" s="13"/>
      <c r="I16" s="12"/>
      <c r="J16" s="13"/>
      <c r="K16" s="12"/>
      <c r="L16" s="13"/>
      <c r="M16" s="12"/>
      <c r="N16" s="13"/>
      <c r="O16" s="12"/>
      <c r="P16" s="13"/>
      <c r="Q16" s="12"/>
      <c r="R16" s="13"/>
      <c r="S16" s="12"/>
      <c r="T16" s="13"/>
      <c r="U16" s="12"/>
      <c r="V16" s="13"/>
      <c r="W16" s="12"/>
      <c r="X16" s="13"/>
      <c r="Y16" s="12"/>
      <c r="Z16" s="13"/>
      <c r="AA16" s="12"/>
      <c r="AB16" s="13"/>
      <c r="AC16" s="12"/>
      <c r="AD16" s="13"/>
      <c r="AE16" s="12"/>
      <c r="AF16" s="13"/>
      <c r="AG16" s="12"/>
      <c r="AH16" s="13"/>
      <c r="AI16" s="12"/>
      <c r="AJ16" s="13"/>
      <c r="AK16" s="12"/>
      <c r="AL16" s="13"/>
      <c r="AM16" s="12"/>
      <c r="AN16" s="13"/>
      <c r="AO16" s="136"/>
      <c r="AP16" s="13"/>
      <c r="AQ16" s="12"/>
      <c r="AR16" s="13"/>
      <c r="AS16" s="13"/>
      <c r="AT16" s="13"/>
      <c r="AU16" s="194"/>
    </row>
    <row r="17" spans="1:88" x14ac:dyDescent="0.2">
      <c r="A17" s="57" t="s">
        <v>32</v>
      </c>
      <c r="B17" s="211">
        <f t="shared" si="0"/>
        <v>0</v>
      </c>
      <c r="C17" s="209">
        <f t="shared" si="1"/>
        <v>0</v>
      </c>
      <c r="D17" s="210">
        <f t="shared" si="1"/>
        <v>0</v>
      </c>
      <c r="E17" s="212"/>
      <c r="F17" s="37"/>
      <c r="G17" s="212"/>
      <c r="H17" s="213"/>
      <c r="I17" s="212"/>
      <c r="J17" s="213"/>
      <c r="K17" s="212"/>
      <c r="L17" s="213"/>
      <c r="M17" s="212"/>
      <c r="N17" s="213"/>
      <c r="O17" s="212"/>
      <c r="P17" s="213"/>
      <c r="Q17" s="212"/>
      <c r="R17" s="213"/>
      <c r="S17" s="212"/>
      <c r="T17" s="213"/>
      <c r="U17" s="212"/>
      <c r="V17" s="213"/>
      <c r="W17" s="212"/>
      <c r="X17" s="213"/>
      <c r="Y17" s="212"/>
      <c r="Z17" s="213"/>
      <c r="AA17" s="212"/>
      <c r="AB17" s="213"/>
      <c r="AC17" s="212"/>
      <c r="AD17" s="213"/>
      <c r="AE17" s="212"/>
      <c r="AF17" s="213"/>
      <c r="AG17" s="212"/>
      <c r="AH17" s="213"/>
      <c r="AI17" s="212"/>
      <c r="AJ17" s="213"/>
      <c r="AK17" s="212"/>
      <c r="AL17" s="213"/>
      <c r="AM17" s="212"/>
      <c r="AN17" s="213"/>
      <c r="AO17" s="143"/>
      <c r="AP17" s="213"/>
      <c r="AQ17" s="212"/>
      <c r="AR17" s="213"/>
      <c r="AS17" s="22"/>
      <c r="AT17" s="213"/>
      <c r="AU17" s="194"/>
    </row>
    <row r="18" spans="1:88" x14ac:dyDescent="0.2">
      <c r="A18" s="55" t="s">
        <v>96</v>
      </c>
      <c r="B18" s="209">
        <f t="shared" si="0"/>
        <v>0</v>
      </c>
      <c r="C18" s="209">
        <f t="shared" si="1"/>
        <v>0</v>
      </c>
      <c r="D18" s="205">
        <f t="shared" si="1"/>
        <v>0</v>
      </c>
      <c r="E18" s="14"/>
      <c r="F18" s="27"/>
      <c r="G18" s="12"/>
      <c r="H18" s="13"/>
      <c r="I18" s="12"/>
      <c r="J18" s="13"/>
      <c r="K18" s="12"/>
      <c r="L18" s="13"/>
      <c r="M18" s="12"/>
      <c r="N18" s="13"/>
      <c r="O18" s="12"/>
      <c r="P18" s="13"/>
      <c r="Q18" s="12"/>
      <c r="R18" s="13"/>
      <c r="S18" s="12"/>
      <c r="T18" s="13"/>
      <c r="U18" s="12"/>
      <c r="V18" s="13"/>
      <c r="W18" s="12"/>
      <c r="X18" s="13"/>
      <c r="Y18" s="12"/>
      <c r="Z18" s="13"/>
      <c r="AA18" s="12"/>
      <c r="AB18" s="13"/>
      <c r="AC18" s="12"/>
      <c r="AD18" s="13"/>
      <c r="AE18" s="12"/>
      <c r="AF18" s="13"/>
      <c r="AG18" s="12"/>
      <c r="AH18" s="13"/>
      <c r="AI18" s="12"/>
      <c r="AJ18" s="13"/>
      <c r="AK18" s="12"/>
      <c r="AL18" s="13"/>
      <c r="AM18" s="12"/>
      <c r="AN18" s="13"/>
      <c r="AO18" s="136"/>
      <c r="AP18" s="13"/>
      <c r="AQ18" s="12"/>
      <c r="AR18" s="213"/>
      <c r="AS18" s="214"/>
      <c r="AT18" s="23"/>
      <c r="AU18" s="194"/>
    </row>
    <row r="19" spans="1:88" x14ac:dyDescent="0.2">
      <c r="A19" s="55" t="s">
        <v>97</v>
      </c>
      <c r="B19" s="209">
        <f t="shared" si="0"/>
        <v>0</v>
      </c>
      <c r="C19" s="208">
        <f t="shared" si="1"/>
        <v>0</v>
      </c>
      <c r="D19" s="215">
        <f t="shared" si="1"/>
        <v>0</v>
      </c>
      <c r="E19" s="216"/>
      <c r="F19" s="13"/>
      <c r="G19" s="12"/>
      <c r="H19" s="13"/>
      <c r="I19" s="12"/>
      <c r="J19" s="13"/>
      <c r="K19" s="12"/>
      <c r="L19" s="13"/>
      <c r="M19" s="12"/>
      <c r="N19" s="13"/>
      <c r="O19" s="12"/>
      <c r="P19" s="13"/>
      <c r="Q19" s="12"/>
      <c r="R19" s="13"/>
      <c r="S19" s="12"/>
      <c r="T19" s="13"/>
      <c r="U19" s="12"/>
      <c r="V19" s="13"/>
      <c r="W19" s="12"/>
      <c r="X19" s="13"/>
      <c r="Y19" s="12"/>
      <c r="Z19" s="13"/>
      <c r="AA19" s="12"/>
      <c r="AB19" s="13"/>
      <c r="AC19" s="12"/>
      <c r="AD19" s="13"/>
      <c r="AE19" s="12"/>
      <c r="AF19" s="13"/>
      <c r="AG19" s="12"/>
      <c r="AH19" s="13"/>
      <c r="AI19" s="12"/>
      <c r="AJ19" s="13"/>
      <c r="AK19" s="12"/>
      <c r="AL19" s="13"/>
      <c r="AM19" s="12"/>
      <c r="AN19" s="13"/>
      <c r="AO19" s="136"/>
      <c r="AP19" s="13"/>
      <c r="AQ19" s="12"/>
      <c r="AR19" s="11"/>
      <c r="AS19" s="37"/>
      <c r="AT19" s="23"/>
      <c r="AU19" s="194"/>
    </row>
    <row r="20" spans="1:88" x14ac:dyDescent="0.2">
      <c r="A20" s="55" t="s">
        <v>18</v>
      </c>
      <c r="B20" s="217">
        <f t="shared" si="0"/>
        <v>0</v>
      </c>
      <c r="C20" s="218">
        <f>SUM(O20+Q20+S20+U20+W20+Y20+AA20+AC20+AE20+AG20+AI20+AK20+AM20+AO20)</f>
        <v>0</v>
      </c>
      <c r="D20" s="219">
        <f>SUM(P20+R20+T20+V20+X20+Z20+AB20+AD20+AF20+AH20+AJ20+AL20+AN20+AP20)</f>
        <v>0</v>
      </c>
      <c r="E20" s="220"/>
      <c r="F20" s="221"/>
      <c r="G20" s="222"/>
      <c r="H20" s="223"/>
      <c r="I20" s="222"/>
      <c r="J20" s="223"/>
      <c r="K20" s="222"/>
      <c r="L20" s="223"/>
      <c r="M20" s="222"/>
      <c r="N20" s="223"/>
      <c r="O20" s="32"/>
      <c r="P20" s="33"/>
      <c r="Q20" s="32"/>
      <c r="R20" s="33"/>
      <c r="S20" s="32"/>
      <c r="T20" s="33"/>
      <c r="U20" s="32"/>
      <c r="V20" s="33"/>
      <c r="W20" s="32"/>
      <c r="X20" s="33"/>
      <c r="Y20" s="32"/>
      <c r="Z20" s="33"/>
      <c r="AA20" s="32"/>
      <c r="AB20" s="33"/>
      <c r="AC20" s="32"/>
      <c r="AD20" s="33"/>
      <c r="AE20" s="32"/>
      <c r="AF20" s="33"/>
      <c r="AG20" s="32"/>
      <c r="AH20" s="33"/>
      <c r="AI20" s="32"/>
      <c r="AJ20" s="33"/>
      <c r="AK20" s="32"/>
      <c r="AL20" s="33"/>
      <c r="AM20" s="32"/>
      <c r="AN20" s="33"/>
      <c r="AO20" s="224"/>
      <c r="AP20" s="33"/>
      <c r="AQ20" s="32"/>
      <c r="AR20" s="33"/>
      <c r="AS20" s="26"/>
      <c r="AT20" s="26"/>
      <c r="AU20" s="194"/>
    </row>
    <row r="21" spans="1:88" x14ac:dyDescent="0.2">
      <c r="A21" s="2" t="s">
        <v>98</v>
      </c>
      <c r="B21" s="217">
        <f>SUM(B22:B27)</f>
        <v>0</v>
      </c>
      <c r="C21" s="217">
        <f>SUM(C22:C27)</f>
        <v>0</v>
      </c>
      <c r="D21" s="198">
        <f>SUM(D22:D27)</f>
        <v>0</v>
      </c>
      <c r="E21" s="225">
        <f t="shared" ref="E21:AT21" si="2">SUM(E22:E24)</f>
        <v>0</v>
      </c>
      <c r="F21" s="226">
        <f t="shared" si="2"/>
        <v>0</v>
      </c>
      <c r="G21" s="225">
        <f t="shared" si="2"/>
        <v>0</v>
      </c>
      <c r="H21" s="227">
        <f t="shared" si="2"/>
        <v>0</v>
      </c>
      <c r="I21" s="225">
        <f t="shared" si="2"/>
        <v>0</v>
      </c>
      <c r="J21" s="227">
        <f t="shared" si="2"/>
        <v>0</v>
      </c>
      <c r="K21" s="225">
        <f t="shared" si="2"/>
        <v>0</v>
      </c>
      <c r="L21" s="227">
        <f t="shared" si="2"/>
        <v>0</v>
      </c>
      <c r="M21" s="225">
        <f t="shared" si="2"/>
        <v>0</v>
      </c>
      <c r="N21" s="227">
        <f t="shared" si="2"/>
        <v>0</v>
      </c>
      <c r="O21" s="225">
        <f t="shared" si="2"/>
        <v>0</v>
      </c>
      <c r="P21" s="227">
        <f t="shared" si="2"/>
        <v>0</v>
      </c>
      <c r="Q21" s="225">
        <f t="shared" si="2"/>
        <v>0</v>
      </c>
      <c r="R21" s="227">
        <f t="shared" si="2"/>
        <v>0</v>
      </c>
      <c r="S21" s="225">
        <f t="shared" si="2"/>
        <v>0</v>
      </c>
      <c r="T21" s="227">
        <f t="shared" si="2"/>
        <v>0</v>
      </c>
      <c r="U21" s="225">
        <f t="shared" si="2"/>
        <v>0</v>
      </c>
      <c r="V21" s="227">
        <f t="shared" si="2"/>
        <v>0</v>
      </c>
      <c r="W21" s="225">
        <f t="shared" si="2"/>
        <v>0</v>
      </c>
      <c r="X21" s="227">
        <f t="shared" si="2"/>
        <v>0</v>
      </c>
      <c r="Y21" s="225">
        <f t="shared" si="2"/>
        <v>0</v>
      </c>
      <c r="Z21" s="227">
        <f t="shared" si="2"/>
        <v>0</v>
      </c>
      <c r="AA21" s="225">
        <f t="shared" si="2"/>
        <v>0</v>
      </c>
      <c r="AB21" s="227">
        <f t="shared" si="2"/>
        <v>0</v>
      </c>
      <c r="AC21" s="225">
        <f t="shared" si="2"/>
        <v>0</v>
      </c>
      <c r="AD21" s="227">
        <f t="shared" si="2"/>
        <v>0</v>
      </c>
      <c r="AE21" s="225">
        <f t="shared" si="2"/>
        <v>0</v>
      </c>
      <c r="AF21" s="227">
        <f t="shared" si="2"/>
        <v>0</v>
      </c>
      <c r="AG21" s="225">
        <f t="shared" si="2"/>
        <v>0</v>
      </c>
      <c r="AH21" s="227">
        <f t="shared" si="2"/>
        <v>0</v>
      </c>
      <c r="AI21" s="225">
        <f t="shared" si="2"/>
        <v>0</v>
      </c>
      <c r="AJ21" s="227">
        <f t="shared" si="2"/>
        <v>0</v>
      </c>
      <c r="AK21" s="225">
        <f t="shared" si="2"/>
        <v>0</v>
      </c>
      <c r="AL21" s="227">
        <f t="shared" si="2"/>
        <v>0</v>
      </c>
      <c r="AM21" s="225">
        <f t="shared" si="2"/>
        <v>0</v>
      </c>
      <c r="AN21" s="227">
        <f t="shared" si="2"/>
        <v>0</v>
      </c>
      <c r="AO21" s="228">
        <f t="shared" si="2"/>
        <v>0</v>
      </c>
      <c r="AP21" s="227">
        <f t="shared" si="2"/>
        <v>0</v>
      </c>
      <c r="AQ21" s="225">
        <f t="shared" si="2"/>
        <v>0</v>
      </c>
      <c r="AR21" s="227">
        <f t="shared" si="2"/>
        <v>0</v>
      </c>
      <c r="AS21" s="227">
        <f t="shared" si="2"/>
        <v>0</v>
      </c>
      <c r="AT21" s="227">
        <f t="shared" si="2"/>
        <v>0</v>
      </c>
      <c r="AU21" s="194"/>
    </row>
    <row r="22" spans="1:88" x14ac:dyDescent="0.2">
      <c r="A22" s="58" t="s">
        <v>38</v>
      </c>
      <c r="B22" s="217">
        <f t="shared" ref="B22:B27" si="3">SUM(C22+D22)</f>
        <v>0</v>
      </c>
      <c r="C22" s="217">
        <f t="shared" ref="C22:D27" si="4">SUM(E22+G22+I22+K22+M22+O22+Q22+S22+U22+W22+Y22+AA22+AC22+AE22+AG22+AI22+AK22+AM22+AO22)</f>
        <v>0</v>
      </c>
      <c r="D22" s="229">
        <f t="shared" si="4"/>
        <v>0</v>
      </c>
      <c r="E22" s="212"/>
      <c r="F22" s="37"/>
      <c r="G22" s="212"/>
      <c r="H22" s="213"/>
      <c r="I22" s="212"/>
      <c r="J22" s="213"/>
      <c r="K22" s="212"/>
      <c r="L22" s="213"/>
      <c r="M22" s="212"/>
      <c r="N22" s="213"/>
      <c r="O22" s="212"/>
      <c r="P22" s="213"/>
      <c r="Q22" s="212"/>
      <c r="R22" s="213"/>
      <c r="S22" s="212"/>
      <c r="T22" s="213"/>
      <c r="U22" s="212"/>
      <c r="V22" s="213"/>
      <c r="W22" s="212"/>
      <c r="X22" s="213"/>
      <c r="Y22" s="212"/>
      <c r="Z22" s="213"/>
      <c r="AA22" s="212"/>
      <c r="AB22" s="213"/>
      <c r="AC22" s="212"/>
      <c r="AD22" s="213"/>
      <c r="AE22" s="212"/>
      <c r="AF22" s="213"/>
      <c r="AG22" s="212"/>
      <c r="AH22" s="213"/>
      <c r="AI22" s="212"/>
      <c r="AJ22" s="213"/>
      <c r="AK22" s="212"/>
      <c r="AL22" s="213"/>
      <c r="AM22" s="212"/>
      <c r="AN22" s="213"/>
      <c r="AO22" s="143"/>
      <c r="AP22" s="213"/>
      <c r="AQ22" s="213"/>
      <c r="AR22" s="213"/>
      <c r="AS22" s="213"/>
      <c r="AT22" s="230"/>
      <c r="AU22" s="194"/>
    </row>
    <row r="23" spans="1:88" x14ac:dyDescent="0.2">
      <c r="A23" s="55" t="s">
        <v>39</v>
      </c>
      <c r="B23" s="217">
        <f t="shared" si="3"/>
        <v>0</v>
      </c>
      <c r="C23" s="217">
        <f t="shared" si="4"/>
        <v>0</v>
      </c>
      <c r="D23" s="205">
        <f t="shared" si="4"/>
        <v>0</v>
      </c>
      <c r="E23" s="12"/>
      <c r="F23" s="27"/>
      <c r="G23" s="12"/>
      <c r="H23" s="13"/>
      <c r="I23" s="12"/>
      <c r="J23" s="13"/>
      <c r="K23" s="12"/>
      <c r="L23" s="13"/>
      <c r="M23" s="12"/>
      <c r="N23" s="13"/>
      <c r="O23" s="12"/>
      <c r="P23" s="13"/>
      <c r="Q23" s="12"/>
      <c r="R23" s="13"/>
      <c r="S23" s="12"/>
      <c r="T23" s="13"/>
      <c r="U23" s="12"/>
      <c r="V23" s="13"/>
      <c r="W23" s="12"/>
      <c r="X23" s="13"/>
      <c r="Y23" s="12"/>
      <c r="Z23" s="13"/>
      <c r="AA23" s="12"/>
      <c r="AB23" s="13"/>
      <c r="AC23" s="12"/>
      <c r="AD23" s="13"/>
      <c r="AE23" s="12"/>
      <c r="AF23" s="13"/>
      <c r="AG23" s="12"/>
      <c r="AH23" s="13"/>
      <c r="AI23" s="12"/>
      <c r="AJ23" s="13"/>
      <c r="AK23" s="12"/>
      <c r="AL23" s="13"/>
      <c r="AM23" s="12"/>
      <c r="AN23" s="13"/>
      <c r="AO23" s="136"/>
      <c r="AP23" s="13"/>
      <c r="AQ23" s="13"/>
      <c r="AR23" s="13"/>
      <c r="AS23" s="13"/>
      <c r="AT23" s="22"/>
      <c r="AU23" s="194"/>
    </row>
    <row r="24" spans="1:88" x14ac:dyDescent="0.2">
      <c r="A24" s="59" t="s">
        <v>40</v>
      </c>
      <c r="B24" s="211">
        <f t="shared" si="3"/>
        <v>0</v>
      </c>
      <c r="C24" s="211">
        <f t="shared" si="4"/>
        <v>0</v>
      </c>
      <c r="D24" s="215">
        <f t="shared" si="4"/>
        <v>0</v>
      </c>
      <c r="E24" s="216"/>
      <c r="F24" s="150"/>
      <c r="G24" s="216"/>
      <c r="H24" s="214"/>
      <c r="I24" s="216"/>
      <c r="J24" s="214"/>
      <c r="K24" s="216"/>
      <c r="L24" s="214"/>
      <c r="M24" s="216"/>
      <c r="N24" s="214"/>
      <c r="O24" s="216"/>
      <c r="P24" s="214"/>
      <c r="Q24" s="216"/>
      <c r="R24" s="214"/>
      <c r="S24" s="216"/>
      <c r="T24" s="214"/>
      <c r="U24" s="216"/>
      <c r="V24" s="214"/>
      <c r="W24" s="216"/>
      <c r="X24" s="214"/>
      <c r="Y24" s="216"/>
      <c r="Z24" s="214"/>
      <c r="AA24" s="216"/>
      <c r="AB24" s="214"/>
      <c r="AC24" s="216"/>
      <c r="AD24" s="214"/>
      <c r="AE24" s="216"/>
      <c r="AF24" s="214"/>
      <c r="AG24" s="216"/>
      <c r="AH24" s="214"/>
      <c r="AI24" s="216"/>
      <c r="AJ24" s="214"/>
      <c r="AK24" s="216"/>
      <c r="AL24" s="214"/>
      <c r="AM24" s="216"/>
      <c r="AN24" s="214"/>
      <c r="AO24" s="147"/>
      <c r="AP24" s="214"/>
      <c r="AQ24" s="214"/>
      <c r="AR24" s="214"/>
      <c r="AS24" s="214"/>
      <c r="AT24" s="146"/>
      <c r="AU24" s="194"/>
    </row>
    <row r="25" spans="1:88" x14ac:dyDescent="0.2">
      <c r="A25" s="231" t="s">
        <v>99</v>
      </c>
      <c r="B25" s="208">
        <f t="shared" si="3"/>
        <v>0</v>
      </c>
      <c r="C25" s="208">
        <f t="shared" si="4"/>
        <v>0</v>
      </c>
      <c r="D25" s="205">
        <f t="shared" si="4"/>
        <v>0</v>
      </c>
      <c r="E25" s="12"/>
      <c r="F25" s="27"/>
      <c r="G25" s="12"/>
      <c r="H25" s="13"/>
      <c r="I25" s="12"/>
      <c r="J25" s="13"/>
      <c r="K25" s="12"/>
      <c r="L25" s="13"/>
      <c r="M25" s="12"/>
      <c r="N25" s="13"/>
      <c r="O25" s="12"/>
      <c r="P25" s="13"/>
      <c r="Q25" s="12"/>
      <c r="R25" s="13"/>
      <c r="S25" s="12"/>
      <c r="T25" s="13"/>
      <c r="U25" s="12"/>
      <c r="V25" s="13"/>
      <c r="W25" s="12"/>
      <c r="X25" s="13"/>
      <c r="Y25" s="12"/>
      <c r="Z25" s="13"/>
      <c r="AA25" s="12"/>
      <c r="AB25" s="13"/>
      <c r="AC25" s="12"/>
      <c r="AD25" s="13"/>
      <c r="AE25" s="12"/>
      <c r="AF25" s="13"/>
      <c r="AG25" s="12"/>
      <c r="AH25" s="13"/>
      <c r="AI25" s="12"/>
      <c r="AJ25" s="13"/>
      <c r="AK25" s="12"/>
      <c r="AL25" s="13"/>
      <c r="AM25" s="12"/>
      <c r="AN25" s="13"/>
      <c r="AO25" s="136"/>
      <c r="AP25" s="13"/>
      <c r="AQ25" s="13"/>
      <c r="AR25" s="13"/>
      <c r="AS25" s="13"/>
      <c r="AT25" s="22"/>
      <c r="AU25" s="194"/>
    </row>
    <row r="26" spans="1:88" x14ac:dyDescent="0.2">
      <c r="A26" s="232" t="s">
        <v>13</v>
      </c>
      <c r="B26" s="208">
        <f t="shared" si="3"/>
        <v>0</v>
      </c>
      <c r="C26" s="208">
        <f t="shared" si="4"/>
        <v>0</v>
      </c>
      <c r="D26" s="205">
        <f t="shared" si="4"/>
        <v>0</v>
      </c>
      <c r="E26" s="12"/>
      <c r="F26" s="27"/>
      <c r="G26" s="12"/>
      <c r="H26" s="13"/>
      <c r="I26" s="12"/>
      <c r="J26" s="13"/>
      <c r="K26" s="12"/>
      <c r="L26" s="13"/>
      <c r="M26" s="12"/>
      <c r="N26" s="13"/>
      <c r="O26" s="12"/>
      <c r="P26" s="13"/>
      <c r="Q26" s="12"/>
      <c r="R26" s="13"/>
      <c r="S26" s="12"/>
      <c r="T26" s="13"/>
      <c r="U26" s="12"/>
      <c r="V26" s="13"/>
      <c r="W26" s="12"/>
      <c r="X26" s="13"/>
      <c r="Y26" s="12"/>
      <c r="Z26" s="13"/>
      <c r="AA26" s="12"/>
      <c r="AB26" s="13"/>
      <c r="AC26" s="12"/>
      <c r="AD26" s="13"/>
      <c r="AE26" s="12"/>
      <c r="AF26" s="13"/>
      <c r="AG26" s="12"/>
      <c r="AH26" s="13"/>
      <c r="AI26" s="12"/>
      <c r="AJ26" s="13"/>
      <c r="AK26" s="12"/>
      <c r="AL26" s="13"/>
      <c r="AM26" s="12"/>
      <c r="AN26" s="13"/>
      <c r="AO26" s="136"/>
      <c r="AP26" s="13"/>
      <c r="AQ26" s="13"/>
      <c r="AR26" s="13"/>
      <c r="AS26" s="13"/>
      <c r="AT26" s="22"/>
      <c r="AU26" s="194"/>
    </row>
    <row r="27" spans="1:88" x14ac:dyDescent="0.2">
      <c r="A27" s="233" t="s">
        <v>100</v>
      </c>
      <c r="B27" s="217">
        <f t="shared" si="3"/>
        <v>0</v>
      </c>
      <c r="C27" s="217">
        <f t="shared" si="4"/>
        <v>0</v>
      </c>
      <c r="D27" s="234">
        <f t="shared" si="4"/>
        <v>0</v>
      </c>
      <c r="E27" s="32"/>
      <c r="F27" s="235"/>
      <c r="G27" s="32"/>
      <c r="H27" s="33"/>
      <c r="I27" s="32"/>
      <c r="J27" s="33"/>
      <c r="K27" s="32"/>
      <c r="L27" s="33"/>
      <c r="M27" s="32"/>
      <c r="N27" s="33"/>
      <c r="O27" s="32"/>
      <c r="P27" s="33"/>
      <c r="Q27" s="32"/>
      <c r="R27" s="33"/>
      <c r="S27" s="32"/>
      <c r="T27" s="33"/>
      <c r="U27" s="32"/>
      <c r="V27" s="33"/>
      <c r="W27" s="32"/>
      <c r="X27" s="33"/>
      <c r="Y27" s="32"/>
      <c r="Z27" s="33"/>
      <c r="AA27" s="32"/>
      <c r="AB27" s="33"/>
      <c r="AC27" s="32"/>
      <c r="AD27" s="33"/>
      <c r="AE27" s="32"/>
      <c r="AF27" s="33"/>
      <c r="AG27" s="32"/>
      <c r="AH27" s="33"/>
      <c r="AI27" s="32"/>
      <c r="AJ27" s="33"/>
      <c r="AK27" s="32"/>
      <c r="AL27" s="33"/>
      <c r="AM27" s="32"/>
      <c r="AN27" s="33"/>
      <c r="AO27" s="224"/>
      <c r="AP27" s="33"/>
      <c r="AQ27" s="33"/>
      <c r="AR27" s="33"/>
      <c r="AS27" s="33"/>
      <c r="AT27" s="33"/>
      <c r="AU27" s="194"/>
    </row>
    <row r="28" spans="1:88" x14ac:dyDescent="0.2">
      <c r="A28" s="61" t="s">
        <v>101</v>
      </c>
      <c r="B28" s="61"/>
      <c r="C28" s="49"/>
      <c r="D28" s="61"/>
      <c r="E28" s="61"/>
      <c r="F28" s="49"/>
      <c r="G28" s="49"/>
      <c r="H28" s="49"/>
      <c r="I28" s="49"/>
    </row>
    <row r="29" spans="1:88" ht="31.5" x14ac:dyDescent="0.2">
      <c r="A29" s="185" t="s">
        <v>102</v>
      </c>
      <c r="B29" s="1095" t="s">
        <v>41</v>
      </c>
      <c r="C29" s="1096"/>
      <c r="D29" s="180" t="s">
        <v>1</v>
      </c>
      <c r="E29" s="63" t="s">
        <v>35</v>
      </c>
      <c r="F29" s="63" t="s">
        <v>42</v>
      </c>
      <c r="G29" s="63" t="s">
        <v>37</v>
      </c>
      <c r="H29" s="188" t="s">
        <v>13</v>
      </c>
      <c r="I29" s="189" t="s">
        <v>98</v>
      </c>
    </row>
    <row r="30" spans="1:88" x14ac:dyDescent="0.2">
      <c r="A30" s="1097" t="s">
        <v>43</v>
      </c>
      <c r="B30" s="1098"/>
      <c r="C30" s="1099"/>
      <c r="D30" s="236">
        <f t="shared" ref="D30:D50" si="5">SUM(E30:H30)</f>
        <v>0</v>
      </c>
      <c r="E30" s="65"/>
      <c r="F30" s="66"/>
      <c r="G30" s="67"/>
      <c r="H30" s="68"/>
      <c r="I30" s="237"/>
      <c r="J30" s="238" t="s">
        <v>103</v>
      </c>
      <c r="CA30" s="194" t="str">
        <f>IF(E30&lt;MAX(E31:E49),"EN RBC existen patologías que son mayores a los Ingresos-personas","")</f>
        <v/>
      </c>
      <c r="CB30" s="194" t="str">
        <f>IF(F30&lt;MAX(F31:F49),"EN RI existen patologías que son mayores a los Ingresos-personas","")</f>
        <v/>
      </c>
      <c r="CC30" s="194" t="str">
        <f>IF(G30&lt;MAX(G31:G49),"EN RR existen patologías que son mayores a los Ingresos-personas","")</f>
        <v/>
      </c>
      <c r="CD30" s="194" t="str">
        <f>IF(H30&lt;MAX(H31:H49),"EN Otros existen patologías que son mayores a los Ingresos-personas","")</f>
        <v/>
      </c>
      <c r="CG30" s="194" t="str">
        <f>IF(E30&lt;MAX(E31:E49),1,"")</f>
        <v/>
      </c>
      <c r="CH30" s="194" t="str">
        <f>IF(F30&lt;MAX(F31:F49),1,"")</f>
        <v/>
      </c>
      <c r="CI30" s="194" t="str">
        <f>IF(G30&lt;MAX(G31:G49),1,"")</f>
        <v/>
      </c>
      <c r="CJ30" s="194" t="str">
        <f>IF(H30&lt;MAX(H31:H49),1,"")</f>
        <v/>
      </c>
    </row>
    <row r="31" spans="1:88" ht="14.25" customHeight="1" x14ac:dyDescent="0.2">
      <c r="A31" s="1114" t="s">
        <v>104</v>
      </c>
      <c r="B31" s="1089" t="s">
        <v>105</v>
      </c>
      <c r="C31" s="1090"/>
      <c r="D31" s="239">
        <f t="shared" si="5"/>
        <v>0</v>
      </c>
      <c r="E31" s="69"/>
      <c r="F31" s="70"/>
      <c r="G31" s="71"/>
      <c r="H31" s="72"/>
      <c r="I31" s="72"/>
      <c r="J31" s="238"/>
      <c r="CA31" s="194" t="str">
        <f>IF(D30&lt;&gt;B13,"EL NÚMERO DE INGRESOS NO PUEDE SER DISTINTO AL TOTAL DE INGRESOS DE LA SECCION A.1","")</f>
        <v/>
      </c>
      <c r="CG31" s="194" t="str">
        <f>IF(D30&lt;&gt;B13,1,"")</f>
        <v/>
      </c>
    </row>
    <row r="32" spans="1:88" ht="14.25" customHeight="1" x14ac:dyDescent="0.2">
      <c r="A32" s="1115"/>
      <c r="B32" s="1087" t="s">
        <v>106</v>
      </c>
      <c r="C32" s="1088"/>
      <c r="D32" s="240">
        <f t="shared" si="5"/>
        <v>0</v>
      </c>
      <c r="E32" s="69"/>
      <c r="F32" s="70"/>
      <c r="G32" s="71"/>
      <c r="H32" s="72"/>
      <c r="I32" s="72"/>
      <c r="J32" s="238"/>
    </row>
    <row r="33" spans="1:87" ht="14.25" customHeight="1" x14ac:dyDescent="0.2">
      <c r="A33" s="1115"/>
      <c r="B33" s="1091" t="s">
        <v>44</v>
      </c>
      <c r="C33" s="1092"/>
      <c r="D33" s="240">
        <f t="shared" si="5"/>
        <v>0</v>
      </c>
      <c r="E33" s="69"/>
      <c r="F33" s="70"/>
      <c r="G33" s="71"/>
      <c r="H33" s="72"/>
      <c r="I33" s="72"/>
      <c r="J33" s="238"/>
    </row>
    <row r="34" spans="1:87" ht="14.25" customHeight="1" x14ac:dyDescent="0.2">
      <c r="A34" s="1115"/>
      <c r="B34" s="1087" t="s">
        <v>107</v>
      </c>
      <c r="C34" s="1088"/>
      <c r="D34" s="240">
        <f t="shared" si="5"/>
        <v>0</v>
      </c>
      <c r="E34" s="69"/>
      <c r="F34" s="70"/>
      <c r="G34" s="71"/>
      <c r="H34" s="72"/>
      <c r="I34" s="72"/>
      <c r="J34" s="238"/>
    </row>
    <row r="35" spans="1:87" ht="14.25" customHeight="1" x14ac:dyDescent="0.2">
      <c r="A35" s="1115"/>
      <c r="B35" s="1087" t="s">
        <v>108</v>
      </c>
      <c r="C35" s="1088"/>
      <c r="D35" s="240">
        <f t="shared" si="5"/>
        <v>0</v>
      </c>
      <c r="E35" s="69"/>
      <c r="F35" s="70"/>
      <c r="G35" s="71"/>
      <c r="H35" s="72"/>
      <c r="I35" s="72"/>
      <c r="J35" s="238"/>
    </row>
    <row r="36" spans="1:87" ht="14.25" customHeight="1" x14ac:dyDescent="0.2">
      <c r="A36" s="1115"/>
      <c r="B36" s="1087" t="s">
        <v>109</v>
      </c>
      <c r="C36" s="1088"/>
      <c r="D36" s="240">
        <f t="shared" si="5"/>
        <v>0</v>
      </c>
      <c r="E36" s="69"/>
      <c r="F36" s="70"/>
      <c r="G36" s="71"/>
      <c r="H36" s="72"/>
      <c r="I36" s="72"/>
      <c r="J36" s="238"/>
    </row>
    <row r="37" spans="1:87" ht="14.25" customHeight="1" x14ac:dyDescent="0.2">
      <c r="A37" s="1115"/>
      <c r="B37" s="1087" t="s">
        <v>45</v>
      </c>
      <c r="C37" s="1088"/>
      <c r="D37" s="240">
        <f t="shared" si="5"/>
        <v>0</v>
      </c>
      <c r="E37" s="69"/>
      <c r="F37" s="70"/>
      <c r="G37" s="71"/>
      <c r="H37" s="72"/>
      <c r="I37" s="72"/>
      <c r="J37" s="238"/>
    </row>
    <row r="38" spans="1:87" ht="14.25" customHeight="1" x14ac:dyDescent="0.2">
      <c r="A38" s="1115"/>
      <c r="B38" s="1087" t="s">
        <v>46</v>
      </c>
      <c r="C38" s="1088"/>
      <c r="D38" s="240">
        <f t="shared" si="5"/>
        <v>0</v>
      </c>
      <c r="E38" s="69"/>
      <c r="F38" s="70"/>
      <c r="G38" s="71"/>
      <c r="H38" s="72"/>
      <c r="I38" s="72"/>
      <c r="J38" s="238"/>
    </row>
    <row r="39" spans="1:87" ht="25.5" customHeight="1" x14ac:dyDescent="0.2">
      <c r="A39" s="1115"/>
      <c r="B39" s="1087" t="s">
        <v>110</v>
      </c>
      <c r="C39" s="1088"/>
      <c r="D39" s="240">
        <f t="shared" si="5"/>
        <v>0</v>
      </c>
      <c r="E39" s="69"/>
      <c r="F39" s="70"/>
      <c r="G39" s="71"/>
      <c r="H39" s="72"/>
      <c r="I39" s="72"/>
      <c r="J39" s="238"/>
    </row>
    <row r="40" spans="1:87" ht="27.75" customHeight="1" x14ac:dyDescent="0.2">
      <c r="A40" s="1115"/>
      <c r="B40" s="1087" t="s">
        <v>111</v>
      </c>
      <c r="C40" s="1088"/>
      <c r="D40" s="240">
        <f t="shared" si="5"/>
        <v>0</v>
      </c>
      <c r="E40" s="69"/>
      <c r="F40" s="70"/>
      <c r="G40" s="71"/>
      <c r="H40" s="72"/>
      <c r="I40" s="72"/>
      <c r="J40" s="238"/>
    </row>
    <row r="41" spans="1:87" ht="26.25" customHeight="1" x14ac:dyDescent="0.2">
      <c r="A41" s="1115"/>
      <c r="B41" s="1087" t="s">
        <v>112</v>
      </c>
      <c r="C41" s="1088"/>
      <c r="D41" s="240">
        <f t="shared" si="5"/>
        <v>0</v>
      </c>
      <c r="E41" s="69"/>
      <c r="F41" s="70"/>
      <c r="G41" s="71"/>
      <c r="H41" s="72"/>
      <c r="I41" s="72"/>
      <c r="J41" s="238"/>
    </row>
    <row r="42" spans="1:87" x14ac:dyDescent="0.2">
      <c r="A42" s="1115"/>
      <c r="B42" s="1087" t="s">
        <v>113</v>
      </c>
      <c r="C42" s="1088"/>
      <c r="D42" s="240">
        <f t="shared" si="5"/>
        <v>0</v>
      </c>
      <c r="E42" s="69"/>
      <c r="F42" s="70"/>
      <c r="G42" s="71"/>
      <c r="H42" s="72"/>
      <c r="I42" s="72"/>
      <c r="J42" s="238"/>
      <c r="CG42" s="194">
        <v>0</v>
      </c>
      <c r="CH42" s="194">
        <v>0</v>
      </c>
      <c r="CI42" s="194">
        <v>0</v>
      </c>
    </row>
    <row r="43" spans="1:87" x14ac:dyDescent="0.2">
      <c r="A43" s="1142"/>
      <c r="B43" s="1143" t="s">
        <v>13</v>
      </c>
      <c r="C43" s="1144"/>
      <c r="D43" s="240">
        <f t="shared" si="5"/>
        <v>0</v>
      </c>
      <c r="E43" s="241"/>
      <c r="F43" s="242"/>
      <c r="G43" s="243"/>
      <c r="H43" s="244"/>
      <c r="I43" s="244"/>
      <c r="J43" s="238"/>
    </row>
    <row r="44" spans="1:87" x14ac:dyDescent="0.2">
      <c r="A44" s="1114" t="s">
        <v>114</v>
      </c>
      <c r="B44" s="1089" t="s">
        <v>115</v>
      </c>
      <c r="C44" s="1090"/>
      <c r="D44" s="239">
        <f t="shared" si="5"/>
        <v>0</v>
      </c>
      <c r="E44" s="77"/>
      <c r="F44" s="78"/>
      <c r="G44" s="79"/>
      <c r="H44" s="80"/>
      <c r="I44" s="80"/>
      <c r="J44" s="238"/>
    </row>
    <row r="45" spans="1:87" x14ac:dyDescent="0.2">
      <c r="A45" s="1115"/>
      <c r="B45" s="1087" t="s">
        <v>47</v>
      </c>
      <c r="C45" s="1088"/>
      <c r="D45" s="240">
        <f t="shared" si="5"/>
        <v>0</v>
      </c>
      <c r="E45" s="69"/>
      <c r="F45" s="70"/>
      <c r="G45" s="71"/>
      <c r="H45" s="72"/>
      <c r="I45" s="72"/>
      <c r="J45" s="238"/>
    </row>
    <row r="46" spans="1:87" x14ac:dyDescent="0.2">
      <c r="A46" s="1115"/>
      <c r="B46" s="1093" t="s">
        <v>13</v>
      </c>
      <c r="C46" s="1094"/>
      <c r="D46" s="245">
        <f t="shared" si="5"/>
        <v>0</v>
      </c>
      <c r="E46" s="69"/>
      <c r="F46" s="70"/>
      <c r="G46" s="71"/>
      <c r="H46" s="72"/>
      <c r="I46" s="72"/>
      <c r="J46" s="238"/>
    </row>
    <row r="47" spans="1:87" x14ac:dyDescent="0.2">
      <c r="A47" s="1114" t="s">
        <v>116</v>
      </c>
      <c r="B47" s="1089" t="s">
        <v>115</v>
      </c>
      <c r="C47" s="1090"/>
      <c r="D47" s="239">
        <f t="shared" si="5"/>
        <v>0</v>
      </c>
      <c r="E47" s="77"/>
      <c r="F47" s="78"/>
      <c r="G47" s="79"/>
      <c r="H47" s="80"/>
      <c r="I47" s="80"/>
      <c r="J47" s="238"/>
    </row>
    <row r="48" spans="1:87" x14ac:dyDescent="0.2">
      <c r="A48" s="1115"/>
      <c r="B48" s="1087" t="s">
        <v>47</v>
      </c>
      <c r="C48" s="1088"/>
      <c r="D48" s="240">
        <f t="shared" si="5"/>
        <v>0</v>
      </c>
      <c r="E48" s="69"/>
      <c r="F48" s="70"/>
      <c r="G48" s="71"/>
      <c r="H48" s="72"/>
      <c r="I48" s="72"/>
      <c r="J48" s="238"/>
    </row>
    <row r="49" spans="1:48" x14ac:dyDescent="0.2">
      <c r="A49" s="1142"/>
      <c r="B49" s="1143" t="s">
        <v>13</v>
      </c>
      <c r="C49" s="1144"/>
      <c r="D49" s="245">
        <f t="shared" si="5"/>
        <v>0</v>
      </c>
      <c r="E49" s="73"/>
      <c r="F49" s="74"/>
      <c r="G49" s="75"/>
      <c r="H49" s="76"/>
      <c r="I49" s="76"/>
      <c r="J49" s="238"/>
    </row>
    <row r="50" spans="1:48" x14ac:dyDescent="0.2">
      <c r="A50" s="181" t="s">
        <v>117</v>
      </c>
      <c r="B50" s="1112" t="s">
        <v>48</v>
      </c>
      <c r="C50" s="1113"/>
      <c r="D50" s="246">
        <f t="shared" si="5"/>
        <v>0</v>
      </c>
      <c r="E50" s="81"/>
      <c r="F50" s="82"/>
      <c r="G50" s="83"/>
      <c r="H50" s="84"/>
      <c r="I50" s="84"/>
      <c r="J50" s="238"/>
    </row>
    <row r="51" spans="1:48" x14ac:dyDescent="0.2">
      <c r="A51" s="247" t="s">
        <v>118</v>
      </c>
      <c r="B51" s="85"/>
      <c r="C51" s="85"/>
      <c r="D51" s="85"/>
      <c r="E51" s="85"/>
      <c r="F51" s="85"/>
      <c r="G51" s="85"/>
      <c r="H51" s="49"/>
      <c r="I51" s="49"/>
    </row>
    <row r="52" spans="1:48" x14ac:dyDescent="0.2">
      <c r="A52" s="1114" t="s">
        <v>49</v>
      </c>
      <c r="B52" s="1117" t="s">
        <v>50</v>
      </c>
      <c r="C52" s="1118"/>
      <c r="D52" s="1118"/>
      <c r="E52" s="1121" t="s">
        <v>14</v>
      </c>
      <c r="F52" s="1122"/>
      <c r="G52" s="1122"/>
      <c r="H52" s="1122"/>
      <c r="I52" s="1122"/>
      <c r="J52" s="1122"/>
      <c r="K52" s="1122"/>
      <c r="L52" s="1122"/>
      <c r="M52" s="1122"/>
      <c r="N52" s="1122"/>
      <c r="O52" s="1122"/>
      <c r="P52" s="1122"/>
      <c r="Q52" s="1122"/>
      <c r="R52" s="1122"/>
      <c r="S52" s="1122"/>
      <c r="T52" s="1122"/>
      <c r="U52" s="1122"/>
      <c r="V52" s="1122"/>
      <c r="W52" s="1122"/>
      <c r="X52" s="1122"/>
      <c r="Y52" s="1122"/>
      <c r="Z52" s="1122"/>
      <c r="AA52" s="1122"/>
      <c r="AB52" s="1122"/>
      <c r="AC52" s="1122"/>
      <c r="AD52" s="1122"/>
      <c r="AE52" s="1122"/>
      <c r="AF52" s="1122"/>
      <c r="AG52" s="1122"/>
      <c r="AH52" s="1122"/>
      <c r="AI52" s="1122"/>
      <c r="AJ52" s="1122"/>
      <c r="AK52" s="1122"/>
      <c r="AL52" s="1122"/>
      <c r="AM52" s="1122"/>
      <c r="AN52" s="1122"/>
      <c r="AO52" s="1122"/>
      <c r="AP52" s="1123"/>
      <c r="AQ52" s="1100" t="s">
        <v>119</v>
      </c>
      <c r="AR52" s="1136" t="s">
        <v>33</v>
      </c>
      <c r="AS52" s="1137"/>
      <c r="AT52" s="1156"/>
      <c r="AU52" s="1105" t="s">
        <v>13</v>
      </c>
    </row>
    <row r="53" spans="1:48" x14ac:dyDescent="0.2">
      <c r="A53" s="1115"/>
      <c r="B53" s="1119"/>
      <c r="C53" s="1120"/>
      <c r="D53" s="1120"/>
      <c r="E53" s="1095" t="s">
        <v>19</v>
      </c>
      <c r="F53" s="1096"/>
      <c r="G53" s="1095" t="s">
        <v>20</v>
      </c>
      <c r="H53" s="1096"/>
      <c r="I53" s="1151" t="s">
        <v>21</v>
      </c>
      <c r="J53" s="1152"/>
      <c r="K53" s="1151" t="s">
        <v>22</v>
      </c>
      <c r="L53" s="1152"/>
      <c r="M53" s="1151" t="s">
        <v>23</v>
      </c>
      <c r="N53" s="1152"/>
      <c r="O53" s="1095" t="s">
        <v>24</v>
      </c>
      <c r="P53" s="1096"/>
      <c r="Q53" s="1095" t="s">
        <v>25</v>
      </c>
      <c r="R53" s="1096"/>
      <c r="S53" s="1095" t="s">
        <v>26</v>
      </c>
      <c r="T53" s="1096"/>
      <c r="U53" s="1095" t="s">
        <v>27</v>
      </c>
      <c r="V53" s="1096"/>
      <c r="W53" s="1095" t="s">
        <v>2</v>
      </c>
      <c r="X53" s="1096"/>
      <c r="Y53" s="1095" t="s">
        <v>3</v>
      </c>
      <c r="Z53" s="1096"/>
      <c r="AA53" s="1095" t="s">
        <v>28</v>
      </c>
      <c r="AB53" s="1155"/>
      <c r="AC53" s="1095" t="s">
        <v>4</v>
      </c>
      <c r="AD53" s="1096"/>
      <c r="AE53" s="1095" t="s">
        <v>5</v>
      </c>
      <c r="AF53" s="1096"/>
      <c r="AG53" s="1095" t="s">
        <v>6</v>
      </c>
      <c r="AH53" s="1096"/>
      <c r="AI53" s="1095" t="s">
        <v>7</v>
      </c>
      <c r="AJ53" s="1096"/>
      <c r="AK53" s="1095" t="s">
        <v>8</v>
      </c>
      <c r="AL53" s="1096"/>
      <c r="AM53" s="1095" t="s">
        <v>9</v>
      </c>
      <c r="AN53" s="1096"/>
      <c r="AO53" s="1110" t="s">
        <v>10</v>
      </c>
      <c r="AP53" s="1111"/>
      <c r="AQ53" s="1101"/>
      <c r="AR53" s="1145" t="s">
        <v>35</v>
      </c>
      <c r="AS53" s="1147" t="s">
        <v>36</v>
      </c>
      <c r="AT53" s="1147" t="s">
        <v>37</v>
      </c>
      <c r="AU53" s="1108"/>
    </row>
    <row r="54" spans="1:48" x14ac:dyDescent="0.2">
      <c r="A54" s="1116"/>
      <c r="B54" s="185" t="s">
        <v>94</v>
      </c>
      <c r="C54" s="185" t="s">
        <v>11</v>
      </c>
      <c r="D54" s="248" t="s">
        <v>12</v>
      </c>
      <c r="E54" s="40" t="s">
        <v>11</v>
      </c>
      <c r="F54" s="249" t="s">
        <v>12</v>
      </c>
      <c r="G54" s="40" t="s">
        <v>11</v>
      </c>
      <c r="H54" s="249" t="s">
        <v>12</v>
      </c>
      <c r="I54" s="40" t="s">
        <v>11</v>
      </c>
      <c r="J54" s="249" t="s">
        <v>12</v>
      </c>
      <c r="K54" s="40" t="s">
        <v>11</v>
      </c>
      <c r="L54" s="249" t="s">
        <v>12</v>
      </c>
      <c r="M54" s="39" t="s">
        <v>11</v>
      </c>
      <c r="N54" s="41" t="s">
        <v>12</v>
      </c>
      <c r="O54" s="40" t="s">
        <v>11</v>
      </c>
      <c r="P54" s="249" t="s">
        <v>12</v>
      </c>
      <c r="Q54" s="39" t="s">
        <v>11</v>
      </c>
      <c r="R54" s="41" t="s">
        <v>12</v>
      </c>
      <c r="S54" s="39" t="s">
        <v>11</v>
      </c>
      <c r="T54" s="41" t="s">
        <v>12</v>
      </c>
      <c r="U54" s="40" t="s">
        <v>11</v>
      </c>
      <c r="V54" s="41" t="s">
        <v>12</v>
      </c>
      <c r="W54" s="40" t="s">
        <v>11</v>
      </c>
      <c r="X54" s="249" t="s">
        <v>12</v>
      </c>
      <c r="Y54" s="39" t="s">
        <v>11</v>
      </c>
      <c r="Z54" s="41" t="s">
        <v>12</v>
      </c>
      <c r="AA54" s="40" t="s">
        <v>11</v>
      </c>
      <c r="AB54" s="250" t="s">
        <v>12</v>
      </c>
      <c r="AC54" s="40" t="s">
        <v>11</v>
      </c>
      <c r="AD54" s="249" t="s">
        <v>12</v>
      </c>
      <c r="AE54" s="40" t="s">
        <v>11</v>
      </c>
      <c r="AF54" s="249" t="s">
        <v>12</v>
      </c>
      <c r="AG54" s="40" t="s">
        <v>11</v>
      </c>
      <c r="AH54" s="249" t="s">
        <v>12</v>
      </c>
      <c r="AI54" s="39" t="s">
        <v>11</v>
      </c>
      <c r="AJ54" s="41" t="s">
        <v>12</v>
      </c>
      <c r="AK54" s="40" t="s">
        <v>11</v>
      </c>
      <c r="AL54" s="249" t="s">
        <v>12</v>
      </c>
      <c r="AM54" s="39" t="s">
        <v>11</v>
      </c>
      <c r="AN54" s="41" t="s">
        <v>12</v>
      </c>
      <c r="AO54" s="86" t="s">
        <v>11</v>
      </c>
      <c r="AP54" s="41" t="s">
        <v>12</v>
      </c>
      <c r="AQ54" s="1102"/>
      <c r="AR54" s="1146"/>
      <c r="AS54" s="1148"/>
      <c r="AT54" s="1148"/>
      <c r="AU54" s="1154"/>
    </row>
    <row r="55" spans="1:48" x14ac:dyDescent="0.2">
      <c r="A55" s="87" t="s">
        <v>51</v>
      </c>
      <c r="B55" s="251">
        <f>SUM(C55+D55)</f>
        <v>0</v>
      </c>
      <c r="C55" s="251">
        <f t="shared" ref="C55:D59" si="6">SUM(E55+G55+I55+K55+M55+O55+Q55+S55+U55+W55+Y55+AA55+AC55+AE55+AG55+AI55+AK55+AM55+AO55)</f>
        <v>0</v>
      </c>
      <c r="D55" s="252">
        <f t="shared" si="6"/>
        <v>0</v>
      </c>
      <c r="E55" s="8"/>
      <c r="F55" s="202"/>
      <c r="G55" s="8"/>
      <c r="H55" s="9"/>
      <c r="I55" s="8"/>
      <c r="J55" s="9"/>
      <c r="K55" s="8"/>
      <c r="L55" s="9"/>
      <c r="M55" s="8"/>
      <c r="N55" s="9"/>
      <c r="O55" s="8"/>
      <c r="P55" s="9"/>
      <c r="Q55" s="8"/>
      <c r="R55" s="9"/>
      <c r="S55" s="8"/>
      <c r="T55" s="9"/>
      <c r="U55" s="8"/>
      <c r="V55" s="9"/>
      <c r="W55" s="8"/>
      <c r="X55" s="9"/>
      <c r="Y55" s="203"/>
      <c r="Z55" s="9"/>
      <c r="AA55" s="203"/>
      <c r="AB55" s="7"/>
      <c r="AC55" s="203"/>
      <c r="AD55" s="9"/>
      <c r="AE55" s="203"/>
      <c r="AF55" s="9"/>
      <c r="AG55" s="203"/>
      <c r="AH55" s="9"/>
      <c r="AI55" s="203"/>
      <c r="AJ55" s="9"/>
      <c r="AK55" s="203"/>
      <c r="AL55" s="9"/>
      <c r="AM55" s="203"/>
      <c r="AN55" s="9"/>
      <c r="AO55" s="253"/>
      <c r="AP55" s="7"/>
      <c r="AQ55" s="254"/>
      <c r="AR55" s="88"/>
      <c r="AS55" s="88"/>
      <c r="AT55" s="88"/>
      <c r="AU55" s="88"/>
      <c r="AV55" s="238" t="s">
        <v>120</v>
      </c>
    </row>
    <row r="56" spans="1:48" x14ac:dyDescent="0.2">
      <c r="A56" s="87" t="s">
        <v>52</v>
      </c>
      <c r="B56" s="255">
        <f>SUM(C56+D56)</f>
        <v>0</v>
      </c>
      <c r="C56" s="255">
        <f t="shared" si="6"/>
        <v>0</v>
      </c>
      <c r="D56" s="256">
        <f t="shared" si="6"/>
        <v>0</v>
      </c>
      <c r="E56" s="12"/>
      <c r="F56" s="27"/>
      <c r="G56" s="12"/>
      <c r="H56" s="13"/>
      <c r="I56" s="12"/>
      <c r="J56" s="13"/>
      <c r="K56" s="12"/>
      <c r="L56" s="13"/>
      <c r="M56" s="12"/>
      <c r="N56" s="13"/>
      <c r="O56" s="12"/>
      <c r="P56" s="13"/>
      <c r="Q56" s="12"/>
      <c r="R56" s="13"/>
      <c r="S56" s="12"/>
      <c r="T56" s="13"/>
      <c r="U56" s="12"/>
      <c r="V56" s="13"/>
      <c r="W56" s="12"/>
      <c r="X56" s="13"/>
      <c r="Y56" s="136"/>
      <c r="Z56" s="13"/>
      <c r="AA56" s="136"/>
      <c r="AB56" s="15"/>
      <c r="AC56" s="136"/>
      <c r="AD56" s="13"/>
      <c r="AE56" s="136"/>
      <c r="AF56" s="13"/>
      <c r="AG56" s="136"/>
      <c r="AH56" s="13"/>
      <c r="AI56" s="136"/>
      <c r="AJ56" s="13"/>
      <c r="AK56" s="136"/>
      <c r="AL56" s="13"/>
      <c r="AM56" s="136"/>
      <c r="AN56" s="13"/>
      <c r="AO56" s="257"/>
      <c r="AP56" s="15"/>
      <c r="AQ56" s="88"/>
      <c r="AR56" s="88"/>
      <c r="AS56" s="88"/>
      <c r="AT56" s="88"/>
      <c r="AU56" s="88"/>
      <c r="AV56" s="238" t="s">
        <v>120</v>
      </c>
    </row>
    <row r="57" spans="1:48" x14ac:dyDescent="0.2">
      <c r="A57" s="87" t="s">
        <v>53</v>
      </c>
      <c r="B57" s="255">
        <f>SUM(C57+D57)</f>
        <v>0</v>
      </c>
      <c r="C57" s="255">
        <f t="shared" si="6"/>
        <v>0</v>
      </c>
      <c r="D57" s="256">
        <f t="shared" si="6"/>
        <v>0</v>
      </c>
      <c r="E57" s="12"/>
      <c r="F57" s="27"/>
      <c r="G57" s="12"/>
      <c r="H57" s="13"/>
      <c r="I57" s="12"/>
      <c r="J57" s="13"/>
      <c r="K57" s="12"/>
      <c r="L57" s="13"/>
      <c r="M57" s="12"/>
      <c r="N57" s="13"/>
      <c r="O57" s="12"/>
      <c r="P57" s="13"/>
      <c r="Q57" s="12"/>
      <c r="R57" s="13"/>
      <c r="S57" s="12"/>
      <c r="T57" s="13"/>
      <c r="U57" s="12"/>
      <c r="V57" s="13"/>
      <c r="W57" s="12"/>
      <c r="X57" s="13"/>
      <c r="Y57" s="136"/>
      <c r="Z57" s="13"/>
      <c r="AA57" s="136"/>
      <c r="AB57" s="15"/>
      <c r="AC57" s="136"/>
      <c r="AD57" s="13"/>
      <c r="AE57" s="136"/>
      <c r="AF57" s="13"/>
      <c r="AG57" s="136"/>
      <c r="AH57" s="13"/>
      <c r="AI57" s="136"/>
      <c r="AJ57" s="13"/>
      <c r="AK57" s="136"/>
      <c r="AL57" s="13"/>
      <c r="AM57" s="136"/>
      <c r="AN57" s="13"/>
      <c r="AO57" s="257"/>
      <c r="AP57" s="15"/>
      <c r="AQ57" s="88"/>
      <c r="AR57" s="88"/>
      <c r="AS57" s="88"/>
      <c r="AT57" s="88"/>
      <c r="AU57" s="88"/>
      <c r="AV57" s="238" t="s">
        <v>120</v>
      </c>
    </row>
    <row r="58" spans="1:48" x14ac:dyDescent="0.2">
      <c r="A58" s="87" t="s">
        <v>54</v>
      </c>
      <c r="B58" s="255">
        <f>SUM(C58+D58)</f>
        <v>0</v>
      </c>
      <c r="C58" s="255">
        <f t="shared" si="6"/>
        <v>0</v>
      </c>
      <c r="D58" s="256">
        <f t="shared" si="6"/>
        <v>0</v>
      </c>
      <c r="E58" s="12"/>
      <c r="F58" s="27"/>
      <c r="G58" s="12"/>
      <c r="H58" s="13"/>
      <c r="I58" s="12"/>
      <c r="J58" s="13"/>
      <c r="K58" s="12"/>
      <c r="L58" s="13"/>
      <c r="M58" s="12"/>
      <c r="N58" s="13"/>
      <c r="O58" s="12"/>
      <c r="P58" s="13"/>
      <c r="Q58" s="12"/>
      <c r="R58" s="13"/>
      <c r="S58" s="12"/>
      <c r="T58" s="13"/>
      <c r="U58" s="12"/>
      <c r="V58" s="13"/>
      <c r="W58" s="12"/>
      <c r="X58" s="13"/>
      <c r="Y58" s="136"/>
      <c r="Z58" s="13"/>
      <c r="AA58" s="136"/>
      <c r="AB58" s="15"/>
      <c r="AC58" s="136"/>
      <c r="AD58" s="13"/>
      <c r="AE58" s="136"/>
      <c r="AF58" s="13"/>
      <c r="AG58" s="136"/>
      <c r="AH58" s="13"/>
      <c r="AI58" s="136"/>
      <c r="AJ58" s="13"/>
      <c r="AK58" s="136"/>
      <c r="AL58" s="13"/>
      <c r="AM58" s="136"/>
      <c r="AN58" s="13"/>
      <c r="AO58" s="257"/>
      <c r="AP58" s="15"/>
      <c r="AQ58" s="88"/>
      <c r="AR58" s="88"/>
      <c r="AS58" s="88"/>
      <c r="AT58" s="88"/>
      <c r="AU58" s="88"/>
      <c r="AV58" s="238" t="s">
        <v>120</v>
      </c>
    </row>
    <row r="59" spans="1:48" x14ac:dyDescent="0.2">
      <c r="A59" s="89" t="s">
        <v>55</v>
      </c>
      <c r="B59" s="258">
        <f>SUM(C59+D59)</f>
        <v>0</v>
      </c>
      <c r="C59" s="258">
        <f t="shared" si="6"/>
        <v>0</v>
      </c>
      <c r="D59" s="259">
        <f t="shared" si="6"/>
        <v>0</v>
      </c>
      <c r="E59" s="18"/>
      <c r="F59" s="28"/>
      <c r="G59" s="18"/>
      <c r="H59" s="19"/>
      <c r="I59" s="18"/>
      <c r="J59" s="19"/>
      <c r="K59" s="18"/>
      <c r="L59" s="19"/>
      <c r="M59" s="18"/>
      <c r="N59" s="19"/>
      <c r="O59" s="18"/>
      <c r="P59" s="19"/>
      <c r="Q59" s="18"/>
      <c r="R59" s="19"/>
      <c r="S59" s="18"/>
      <c r="T59" s="19"/>
      <c r="U59" s="18"/>
      <c r="V59" s="19"/>
      <c r="W59" s="18"/>
      <c r="X59" s="19"/>
      <c r="Y59" s="139"/>
      <c r="Z59" s="19"/>
      <c r="AA59" s="139"/>
      <c r="AB59" s="17"/>
      <c r="AC59" s="139"/>
      <c r="AD59" s="19"/>
      <c r="AE59" s="139"/>
      <c r="AF59" s="19"/>
      <c r="AG59" s="139"/>
      <c r="AH59" s="19"/>
      <c r="AI59" s="139"/>
      <c r="AJ59" s="19"/>
      <c r="AK59" s="139"/>
      <c r="AL59" s="19"/>
      <c r="AM59" s="139"/>
      <c r="AN59" s="19"/>
      <c r="AO59" s="260"/>
      <c r="AP59" s="17"/>
      <c r="AQ59" s="90"/>
      <c r="AR59" s="90"/>
      <c r="AS59" s="90"/>
      <c r="AT59" s="90"/>
      <c r="AU59" s="90"/>
      <c r="AV59" s="238" t="s">
        <v>120</v>
      </c>
    </row>
    <row r="60" spans="1:48" x14ac:dyDescent="0.2">
      <c r="A60" s="91" t="s">
        <v>1</v>
      </c>
      <c r="B60" s="261">
        <f t="shared" ref="B60:AU60" si="7">SUM(B55:B59)</f>
        <v>0</v>
      </c>
      <c r="C60" s="262">
        <f t="shared" si="7"/>
        <v>0</v>
      </c>
      <c r="D60" s="262">
        <f t="shared" si="7"/>
        <v>0</v>
      </c>
      <c r="E60" s="263">
        <f t="shared" si="7"/>
        <v>0</v>
      </c>
      <c r="F60" s="264">
        <f t="shared" si="7"/>
        <v>0</v>
      </c>
      <c r="G60" s="263">
        <f t="shared" si="7"/>
        <v>0</v>
      </c>
      <c r="H60" s="265">
        <f t="shared" si="7"/>
        <v>0</v>
      </c>
      <c r="I60" s="263">
        <f t="shared" si="7"/>
        <v>0</v>
      </c>
      <c r="J60" s="265">
        <f t="shared" si="7"/>
        <v>0</v>
      </c>
      <c r="K60" s="263">
        <f t="shared" si="7"/>
        <v>0</v>
      </c>
      <c r="L60" s="265">
        <f t="shared" si="7"/>
        <v>0</v>
      </c>
      <c r="M60" s="263">
        <f t="shared" si="7"/>
        <v>0</v>
      </c>
      <c r="N60" s="265">
        <f t="shared" si="7"/>
        <v>0</v>
      </c>
      <c r="O60" s="263">
        <f t="shared" si="7"/>
        <v>0</v>
      </c>
      <c r="P60" s="265">
        <f t="shared" si="7"/>
        <v>0</v>
      </c>
      <c r="Q60" s="263">
        <f t="shared" si="7"/>
        <v>0</v>
      </c>
      <c r="R60" s="265">
        <f t="shared" si="7"/>
        <v>0</v>
      </c>
      <c r="S60" s="263">
        <f t="shared" si="7"/>
        <v>0</v>
      </c>
      <c r="T60" s="265">
        <f t="shared" si="7"/>
        <v>0</v>
      </c>
      <c r="U60" s="263">
        <f t="shared" si="7"/>
        <v>0</v>
      </c>
      <c r="V60" s="265">
        <f t="shared" si="7"/>
        <v>0</v>
      </c>
      <c r="W60" s="263">
        <f t="shared" si="7"/>
        <v>0</v>
      </c>
      <c r="X60" s="265">
        <f t="shared" si="7"/>
        <v>0</v>
      </c>
      <c r="Y60" s="266">
        <f t="shared" si="7"/>
        <v>0</v>
      </c>
      <c r="Z60" s="265">
        <f t="shared" si="7"/>
        <v>0</v>
      </c>
      <c r="AA60" s="267">
        <f t="shared" si="7"/>
        <v>0</v>
      </c>
      <c r="AB60" s="268">
        <f t="shared" si="7"/>
        <v>0</v>
      </c>
      <c r="AC60" s="266">
        <f t="shared" si="7"/>
        <v>0</v>
      </c>
      <c r="AD60" s="265">
        <f t="shared" si="7"/>
        <v>0</v>
      </c>
      <c r="AE60" s="266">
        <f t="shared" si="7"/>
        <v>0</v>
      </c>
      <c r="AF60" s="265">
        <f t="shared" si="7"/>
        <v>0</v>
      </c>
      <c r="AG60" s="266">
        <f t="shared" si="7"/>
        <v>0</v>
      </c>
      <c r="AH60" s="265">
        <f t="shared" si="7"/>
        <v>0</v>
      </c>
      <c r="AI60" s="266">
        <f t="shared" si="7"/>
        <v>0</v>
      </c>
      <c r="AJ60" s="265">
        <f t="shared" si="7"/>
        <v>0</v>
      </c>
      <c r="AK60" s="266">
        <f t="shared" si="7"/>
        <v>0</v>
      </c>
      <c r="AL60" s="265">
        <f t="shared" si="7"/>
        <v>0</v>
      </c>
      <c r="AM60" s="266">
        <f t="shared" si="7"/>
        <v>0</v>
      </c>
      <c r="AN60" s="265">
        <f t="shared" si="7"/>
        <v>0</v>
      </c>
      <c r="AO60" s="267">
        <f t="shared" si="7"/>
        <v>0</v>
      </c>
      <c r="AP60" s="268">
        <f t="shared" si="7"/>
        <v>0</v>
      </c>
      <c r="AQ60" s="269">
        <f t="shared" si="7"/>
        <v>0</v>
      </c>
      <c r="AR60" s="269">
        <f t="shared" si="7"/>
        <v>0</v>
      </c>
      <c r="AS60" s="269">
        <f t="shared" si="7"/>
        <v>0</v>
      </c>
      <c r="AT60" s="269">
        <f t="shared" si="7"/>
        <v>0</v>
      </c>
      <c r="AU60" s="269">
        <f t="shared" si="7"/>
        <v>0</v>
      </c>
      <c r="AV60" s="238"/>
    </row>
    <row r="61" spans="1:48" x14ac:dyDescent="0.2">
      <c r="A61" s="97" t="s">
        <v>121</v>
      </c>
      <c r="B61" s="1"/>
      <c r="C61" s="85"/>
      <c r="D61" s="85"/>
      <c r="E61" s="85"/>
      <c r="F61" s="85"/>
      <c r="G61" s="85"/>
      <c r="H61" s="85"/>
      <c r="I61" s="85"/>
      <c r="J61" s="85"/>
      <c r="K61" s="85"/>
    </row>
    <row r="62" spans="1:48" x14ac:dyDescent="0.2">
      <c r="A62" s="185" t="s">
        <v>49</v>
      </c>
      <c r="B62" s="63" t="s">
        <v>50</v>
      </c>
      <c r="C62" s="52"/>
      <c r="D62" s="52"/>
      <c r="E62" s="52"/>
      <c r="F62" s="52"/>
      <c r="G62" s="52"/>
      <c r="H62" s="52"/>
      <c r="I62" s="52"/>
      <c r="J62" s="52"/>
      <c r="K62" s="52"/>
    </row>
    <row r="63" spans="1:48" x14ac:dyDescent="0.2">
      <c r="A63" s="98" t="s">
        <v>52</v>
      </c>
      <c r="B63" s="25"/>
      <c r="C63" s="270"/>
      <c r="D63" s="52"/>
      <c r="E63" s="52"/>
      <c r="F63" s="52"/>
      <c r="G63" s="52"/>
      <c r="H63" s="52"/>
      <c r="I63" s="52"/>
      <c r="J63" s="52"/>
      <c r="K63" s="52"/>
    </row>
    <row r="64" spans="1:48" x14ac:dyDescent="0.2">
      <c r="A64" s="87" t="s">
        <v>53</v>
      </c>
      <c r="B64" s="22"/>
      <c r="C64" s="270"/>
      <c r="D64" s="52"/>
      <c r="E64" s="52"/>
      <c r="F64" s="52"/>
      <c r="G64" s="52"/>
      <c r="H64" s="52"/>
      <c r="I64" s="52"/>
      <c r="J64" s="52"/>
      <c r="K64" s="52"/>
    </row>
    <row r="65" spans="1:11" x14ac:dyDescent="0.2">
      <c r="A65" s="87" t="s">
        <v>54</v>
      </c>
      <c r="B65" s="22"/>
      <c r="C65" s="270"/>
      <c r="D65" s="52"/>
      <c r="E65" s="52"/>
      <c r="F65" s="52"/>
      <c r="G65" s="52"/>
      <c r="H65" s="52"/>
      <c r="I65" s="52"/>
      <c r="J65" s="52"/>
      <c r="K65" s="52"/>
    </row>
    <row r="66" spans="1:11" x14ac:dyDescent="0.2">
      <c r="A66" s="89" t="s">
        <v>55</v>
      </c>
      <c r="B66" s="26"/>
      <c r="C66" s="270"/>
      <c r="D66" s="52"/>
      <c r="E66" s="52"/>
      <c r="F66" s="52"/>
      <c r="G66" s="52"/>
      <c r="H66" s="52"/>
      <c r="I66" s="52"/>
      <c r="J66" s="52"/>
      <c r="K66" s="52"/>
    </row>
    <row r="67" spans="1:11" x14ac:dyDescent="0.2">
      <c r="A67" s="91" t="s">
        <v>1</v>
      </c>
      <c r="B67" s="271">
        <f>SUM(B63:B66)</f>
        <v>0</v>
      </c>
      <c r="C67" s="270"/>
      <c r="D67" s="52"/>
      <c r="E67" s="52"/>
      <c r="F67" s="52"/>
      <c r="G67" s="52"/>
      <c r="H67" s="52"/>
      <c r="I67" s="52"/>
      <c r="J67" s="52"/>
      <c r="K67" s="52"/>
    </row>
    <row r="68" spans="1:11" x14ac:dyDescent="0.2">
      <c r="A68" s="97" t="s">
        <v>122</v>
      </c>
      <c r="B68" s="97"/>
      <c r="C68" s="52"/>
      <c r="D68" s="52"/>
      <c r="E68" s="52"/>
      <c r="F68" s="52"/>
      <c r="G68" s="52"/>
      <c r="H68" s="52"/>
      <c r="I68" s="52"/>
      <c r="J68" s="52"/>
      <c r="K68" s="52"/>
    </row>
    <row r="69" spans="1:11" x14ac:dyDescent="0.2">
      <c r="A69" s="185" t="s">
        <v>49</v>
      </c>
      <c r="B69" s="63" t="s">
        <v>50</v>
      </c>
      <c r="C69" s="52"/>
      <c r="D69" s="52"/>
      <c r="E69" s="52"/>
      <c r="F69" s="52"/>
      <c r="G69" s="52"/>
      <c r="H69" s="52"/>
      <c r="I69" s="52"/>
      <c r="J69" s="52"/>
      <c r="K69" s="52"/>
    </row>
    <row r="70" spans="1:11" x14ac:dyDescent="0.2">
      <c r="A70" s="98" t="s">
        <v>52</v>
      </c>
      <c r="B70" s="25"/>
      <c r="C70" s="270"/>
      <c r="D70" s="52"/>
      <c r="E70" s="52"/>
      <c r="F70" s="52"/>
      <c r="G70" s="52"/>
      <c r="H70" s="52"/>
      <c r="I70" s="52"/>
      <c r="J70" s="52"/>
      <c r="K70" s="52"/>
    </row>
    <row r="71" spans="1:11" x14ac:dyDescent="0.2">
      <c r="A71" s="87" t="s">
        <v>53</v>
      </c>
      <c r="B71" s="22"/>
      <c r="C71" s="270"/>
      <c r="D71" s="52"/>
      <c r="E71" s="52"/>
      <c r="F71" s="52"/>
      <c r="G71" s="52"/>
      <c r="H71" s="52"/>
      <c r="I71" s="52"/>
      <c r="J71" s="52"/>
      <c r="K71" s="52"/>
    </row>
    <row r="72" spans="1:11" x14ac:dyDescent="0.2">
      <c r="A72" s="87" t="s">
        <v>54</v>
      </c>
      <c r="B72" s="22"/>
      <c r="C72" s="270"/>
      <c r="D72" s="52"/>
      <c r="E72" s="52"/>
      <c r="F72" s="52"/>
      <c r="G72" s="52"/>
      <c r="H72" s="52"/>
      <c r="I72" s="52"/>
      <c r="J72" s="52"/>
      <c r="K72" s="52"/>
    </row>
    <row r="73" spans="1:11" x14ac:dyDescent="0.2">
      <c r="A73" s="89" t="s">
        <v>55</v>
      </c>
      <c r="B73" s="26"/>
      <c r="C73" s="270"/>
      <c r="D73" s="52"/>
      <c r="E73" s="52"/>
      <c r="F73" s="52"/>
      <c r="G73" s="52"/>
      <c r="H73" s="52"/>
      <c r="I73" s="52"/>
      <c r="J73" s="52"/>
      <c r="K73" s="52"/>
    </row>
    <row r="74" spans="1:11" x14ac:dyDescent="0.2">
      <c r="A74" s="91" t="s">
        <v>1</v>
      </c>
      <c r="B74" s="271">
        <f>SUM(B70:B73)</f>
        <v>0</v>
      </c>
      <c r="C74" s="270"/>
      <c r="D74" s="52"/>
      <c r="E74" s="52"/>
      <c r="F74" s="52"/>
      <c r="G74" s="52"/>
      <c r="H74" s="52"/>
      <c r="I74" s="52"/>
      <c r="J74" s="52"/>
      <c r="K74" s="52"/>
    </row>
    <row r="75" spans="1:11" x14ac:dyDescent="0.2">
      <c r="A75" s="272" t="s">
        <v>123</v>
      </c>
      <c r="B75" s="100"/>
      <c r="C75" s="101"/>
      <c r="D75" s="49"/>
    </row>
    <row r="76" spans="1:11" ht="21" x14ac:dyDescent="0.2">
      <c r="A76" s="183" t="s">
        <v>56</v>
      </c>
      <c r="B76" s="102" t="s">
        <v>57</v>
      </c>
      <c r="C76" s="103" t="s">
        <v>58</v>
      </c>
      <c r="D76" s="103" t="s">
        <v>59</v>
      </c>
      <c r="E76" s="103" t="s">
        <v>13</v>
      </c>
    </row>
    <row r="77" spans="1:11" x14ac:dyDescent="0.2">
      <c r="A77" s="104" t="s">
        <v>124</v>
      </c>
      <c r="B77" s="25"/>
      <c r="C77" s="25"/>
      <c r="D77" s="25"/>
      <c r="E77" s="25"/>
      <c r="F77" s="194"/>
    </row>
    <row r="78" spans="1:11" x14ac:dyDescent="0.2">
      <c r="A78" s="105" t="s">
        <v>125</v>
      </c>
      <c r="B78" s="22"/>
      <c r="C78" s="22"/>
      <c r="D78" s="22"/>
      <c r="E78" s="22"/>
      <c r="F78" s="194"/>
    </row>
    <row r="79" spans="1:11" x14ac:dyDescent="0.2">
      <c r="A79" s="105" t="s">
        <v>126</v>
      </c>
      <c r="B79" s="22"/>
      <c r="C79" s="22"/>
      <c r="D79" s="22"/>
      <c r="E79" s="22"/>
      <c r="F79" s="194"/>
    </row>
    <row r="80" spans="1:11" x14ac:dyDescent="0.2">
      <c r="A80" s="105" t="s">
        <v>127</v>
      </c>
      <c r="B80" s="22"/>
      <c r="C80" s="22"/>
      <c r="D80" s="22"/>
      <c r="E80" s="22"/>
      <c r="F80" s="194"/>
    </row>
    <row r="81" spans="1:47" x14ac:dyDescent="0.2">
      <c r="A81" s="105" t="s">
        <v>128</v>
      </c>
      <c r="B81" s="22"/>
      <c r="C81" s="22"/>
      <c r="D81" s="22"/>
      <c r="E81" s="22"/>
      <c r="F81" s="194"/>
    </row>
    <row r="82" spans="1:47" x14ac:dyDescent="0.2">
      <c r="A82" s="106" t="s">
        <v>129</v>
      </c>
      <c r="B82" s="22"/>
      <c r="C82" s="22"/>
      <c r="D82" s="22"/>
      <c r="E82" s="22"/>
      <c r="F82" s="194"/>
    </row>
    <row r="83" spans="1:47" x14ac:dyDescent="0.2">
      <c r="A83" s="105" t="s">
        <v>130</v>
      </c>
      <c r="B83" s="22"/>
      <c r="C83" s="22"/>
      <c r="D83" s="22"/>
      <c r="E83" s="22"/>
      <c r="F83" s="194"/>
    </row>
    <row r="84" spans="1:47" x14ac:dyDescent="0.2">
      <c r="A84" s="105" t="s">
        <v>131</v>
      </c>
      <c r="B84" s="22"/>
      <c r="C84" s="22"/>
      <c r="D84" s="22"/>
      <c r="E84" s="22"/>
      <c r="F84" s="194"/>
    </row>
    <row r="85" spans="1:47" x14ac:dyDescent="0.2">
      <c r="A85" s="105" t="s">
        <v>132</v>
      </c>
      <c r="B85" s="22"/>
      <c r="C85" s="22"/>
      <c r="D85" s="22"/>
      <c r="E85" s="22"/>
      <c r="F85" s="194"/>
    </row>
    <row r="86" spans="1:47" x14ac:dyDescent="0.2">
      <c r="A86" s="105" t="s">
        <v>133</v>
      </c>
      <c r="B86" s="22"/>
      <c r="C86" s="22"/>
      <c r="D86" s="22"/>
      <c r="E86" s="22"/>
      <c r="F86" s="194"/>
    </row>
    <row r="87" spans="1:47" x14ac:dyDescent="0.2">
      <c r="A87" s="107" t="s">
        <v>134</v>
      </c>
      <c r="B87" s="22"/>
      <c r="C87" s="23"/>
      <c r="D87" s="23"/>
      <c r="E87" s="23"/>
      <c r="F87" s="194"/>
    </row>
    <row r="88" spans="1:47" x14ac:dyDescent="0.2">
      <c r="A88" s="273" t="s">
        <v>135</v>
      </c>
      <c r="B88" s="22"/>
      <c r="C88" s="23"/>
      <c r="D88" s="23"/>
      <c r="E88" s="23"/>
      <c r="F88" s="194"/>
    </row>
    <row r="89" spans="1:47" x14ac:dyDescent="0.2">
      <c r="A89" s="274" t="s">
        <v>136</v>
      </c>
      <c r="B89" s="146"/>
      <c r="C89" s="23"/>
      <c r="D89" s="23"/>
      <c r="E89" s="23"/>
      <c r="F89" s="194"/>
    </row>
    <row r="90" spans="1:47" x14ac:dyDescent="0.2">
      <c r="A90" s="274" t="s">
        <v>137</v>
      </c>
      <c r="B90" s="22"/>
      <c r="C90" s="23"/>
      <c r="D90" s="23"/>
      <c r="E90" s="23"/>
      <c r="F90" s="194"/>
    </row>
    <row r="91" spans="1:47" x14ac:dyDescent="0.2">
      <c r="A91" s="275" t="s">
        <v>138</v>
      </c>
      <c r="B91" s="276"/>
      <c r="C91" s="26"/>
      <c r="D91" s="26"/>
      <c r="E91" s="26"/>
      <c r="F91" s="194"/>
    </row>
    <row r="92" spans="1:47" x14ac:dyDescent="0.2">
      <c r="A92" s="187" t="s">
        <v>1</v>
      </c>
      <c r="B92" s="271">
        <f>SUM(B77:B91)</f>
        <v>0</v>
      </c>
      <c r="C92" s="271">
        <f>SUM(C77:C91)</f>
        <v>0</v>
      </c>
      <c r="D92" s="271">
        <f>SUM(D77:D91)</f>
        <v>0</v>
      </c>
      <c r="E92" s="271">
        <f>SUM(E77:E91)</f>
        <v>0</v>
      </c>
      <c r="F92" s="194"/>
    </row>
    <row r="93" spans="1:47" x14ac:dyDescent="0.2">
      <c r="A93" s="99" t="s">
        <v>139</v>
      </c>
      <c r="B93" s="108"/>
      <c r="C93" s="108"/>
      <c r="D93" s="42"/>
      <c r="E93" s="42"/>
      <c r="F93" s="42"/>
      <c r="G93" s="42"/>
      <c r="H93" s="42"/>
      <c r="I93" s="42"/>
      <c r="J93" s="42"/>
      <c r="K93" s="42"/>
      <c r="L93" s="42"/>
      <c r="M93" s="42"/>
      <c r="N93" s="42"/>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4"/>
      <c r="AT93" s="44"/>
      <c r="AU93" s="44"/>
    </row>
    <row r="94" spans="1:47" ht="24.75" x14ac:dyDescent="0.3">
      <c r="A94" s="109" t="s">
        <v>49</v>
      </c>
      <c r="B94" s="103" t="s">
        <v>57</v>
      </c>
      <c r="C94" s="103" t="s">
        <v>58</v>
      </c>
      <c r="D94" s="103" t="s">
        <v>59</v>
      </c>
      <c r="E94" s="103" t="s">
        <v>13</v>
      </c>
      <c r="F94" s="110"/>
      <c r="G94" s="110"/>
      <c r="H94" s="42"/>
      <c r="I94" s="42"/>
      <c r="J94" s="42"/>
      <c r="K94" s="42"/>
      <c r="L94" s="42"/>
      <c r="M94" s="42"/>
      <c r="N94" s="42"/>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4"/>
      <c r="AT94" s="44"/>
      <c r="AU94" s="44"/>
    </row>
    <row r="95" spans="1:47" x14ac:dyDescent="0.2">
      <c r="A95" s="111" t="s">
        <v>52</v>
      </c>
      <c r="B95" s="27"/>
      <c r="C95" s="27"/>
      <c r="D95" s="27"/>
      <c r="E95" s="27"/>
      <c r="F95" s="277"/>
      <c r="G95" s="42"/>
      <c r="H95" s="42"/>
      <c r="I95" s="42"/>
      <c r="J95" s="42"/>
      <c r="K95" s="42"/>
      <c r="L95" s="42"/>
      <c r="M95" s="42"/>
      <c r="N95" s="42"/>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4"/>
      <c r="AT95" s="44"/>
      <c r="AU95" s="44"/>
    </row>
    <row r="96" spans="1:47" x14ac:dyDescent="0.2">
      <c r="A96" s="112" t="s">
        <v>53</v>
      </c>
      <c r="B96" s="27"/>
      <c r="C96" s="27"/>
      <c r="D96" s="27"/>
      <c r="E96" s="27"/>
      <c r="F96" s="277"/>
      <c r="G96" s="42"/>
      <c r="H96" s="42"/>
      <c r="I96" s="42"/>
      <c r="J96" s="42"/>
      <c r="K96" s="42"/>
      <c r="L96" s="42"/>
      <c r="M96" s="42"/>
      <c r="N96" s="42"/>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4"/>
      <c r="AT96" s="44"/>
      <c r="AU96" s="44"/>
    </row>
    <row r="97" spans="1:47" x14ac:dyDescent="0.2">
      <c r="A97" s="112" t="s">
        <v>54</v>
      </c>
      <c r="B97" s="27"/>
      <c r="C97" s="27"/>
      <c r="D97" s="27"/>
      <c r="E97" s="27"/>
      <c r="F97" s="277"/>
      <c r="G97" s="42"/>
      <c r="H97" s="42"/>
      <c r="I97" s="42"/>
      <c r="J97" s="42"/>
      <c r="K97" s="42"/>
      <c r="L97" s="42"/>
      <c r="M97" s="42"/>
      <c r="N97" s="42"/>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4"/>
      <c r="AT97" s="44"/>
      <c r="AU97" s="44"/>
    </row>
    <row r="98" spans="1:47" x14ac:dyDescent="0.2">
      <c r="A98" s="112" t="s">
        <v>55</v>
      </c>
      <c r="B98" s="27"/>
      <c r="C98" s="27"/>
      <c r="D98" s="27"/>
      <c r="E98" s="27"/>
      <c r="F98" s="277"/>
      <c r="G98" s="42"/>
      <c r="H98" s="42"/>
      <c r="I98" s="42"/>
      <c r="J98" s="42"/>
      <c r="K98" s="42"/>
      <c r="L98" s="42"/>
      <c r="M98" s="42"/>
      <c r="N98" s="42"/>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4"/>
      <c r="AT98" s="44"/>
      <c r="AU98" s="44"/>
    </row>
    <row r="99" spans="1:47" x14ac:dyDescent="0.2">
      <c r="A99" s="113" t="s">
        <v>60</v>
      </c>
      <c r="B99" s="28"/>
      <c r="C99" s="28"/>
      <c r="D99" s="28"/>
      <c r="E99" s="28"/>
      <c r="F99" s="277"/>
      <c r="G99" s="42"/>
      <c r="H99" s="42"/>
      <c r="I99" s="42"/>
      <c r="J99" s="42"/>
      <c r="K99" s="42"/>
      <c r="L99" s="42"/>
      <c r="M99" s="42"/>
      <c r="N99" s="42"/>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4"/>
      <c r="AT99" s="44"/>
      <c r="AU99" s="44"/>
    </row>
    <row r="100" spans="1:47" x14ac:dyDescent="0.2">
      <c r="A100" s="91" t="s">
        <v>1</v>
      </c>
      <c r="B100" s="271">
        <f>SUM(B95:B99)</f>
        <v>0</v>
      </c>
      <c r="C100" s="271">
        <f>SUM(C95:C99)</f>
        <v>0</v>
      </c>
      <c r="D100" s="271">
        <f>SUM(D95:D99)</f>
        <v>0</v>
      </c>
      <c r="E100" s="271">
        <f>SUM(E95:E99)</f>
        <v>0</v>
      </c>
      <c r="F100" s="277"/>
      <c r="G100" s="42"/>
      <c r="H100" s="42"/>
      <c r="I100" s="42"/>
      <c r="J100" s="42"/>
      <c r="K100" s="42"/>
      <c r="L100" s="42"/>
      <c r="M100" s="42"/>
      <c r="N100" s="42"/>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4"/>
      <c r="AT100" s="44"/>
      <c r="AU100" s="44"/>
    </row>
    <row r="101" spans="1:47" x14ac:dyDescent="0.2">
      <c r="A101" s="99" t="s">
        <v>140</v>
      </c>
      <c r="B101" s="114"/>
      <c r="C101" s="115"/>
      <c r="D101" s="42"/>
      <c r="E101" s="42"/>
      <c r="F101" s="42"/>
      <c r="G101" s="42"/>
      <c r="H101" s="42"/>
      <c r="I101" s="42"/>
      <c r="J101" s="42"/>
      <c r="K101" s="42"/>
      <c r="L101" s="42"/>
      <c r="M101" s="42"/>
      <c r="N101" s="42"/>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4"/>
      <c r="AT101" s="44"/>
      <c r="AU101" s="44"/>
    </row>
    <row r="102" spans="1:47" ht="21" x14ac:dyDescent="0.2">
      <c r="A102" s="109" t="s">
        <v>49</v>
      </c>
      <c r="B102" s="103" t="s">
        <v>57</v>
      </c>
      <c r="C102" s="103" t="s">
        <v>58</v>
      </c>
      <c r="D102" s="103" t="s">
        <v>59</v>
      </c>
      <c r="E102" s="103" t="s">
        <v>13</v>
      </c>
      <c r="F102" s="42"/>
      <c r="G102" s="42"/>
      <c r="H102" s="42"/>
      <c r="I102" s="42"/>
      <c r="J102" s="42"/>
      <c r="K102" s="42"/>
      <c r="L102" s="42"/>
      <c r="M102" s="42"/>
      <c r="N102" s="42"/>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4"/>
      <c r="AT102" s="44"/>
      <c r="AU102" s="44"/>
    </row>
    <row r="103" spans="1:47" x14ac:dyDescent="0.2">
      <c r="A103" s="111" t="s">
        <v>52</v>
      </c>
      <c r="B103" s="27"/>
      <c r="C103" s="27"/>
      <c r="D103" s="27"/>
      <c r="E103" s="27"/>
      <c r="F103" s="277"/>
      <c r="G103" s="42"/>
      <c r="H103" s="42"/>
      <c r="I103" s="42"/>
      <c r="J103" s="42"/>
      <c r="K103" s="42"/>
      <c r="L103" s="42"/>
      <c r="M103" s="42"/>
      <c r="N103" s="42"/>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4"/>
      <c r="AT103" s="44"/>
      <c r="AU103" s="44"/>
    </row>
    <row r="104" spans="1:47" x14ac:dyDescent="0.2">
      <c r="A104" s="112" t="s">
        <v>53</v>
      </c>
      <c r="B104" s="27"/>
      <c r="C104" s="27"/>
      <c r="D104" s="27"/>
      <c r="E104" s="27"/>
      <c r="F104" s="277"/>
      <c r="G104" s="42"/>
      <c r="H104" s="42"/>
      <c r="I104" s="42"/>
      <c r="J104" s="42"/>
      <c r="K104" s="42"/>
      <c r="L104" s="42"/>
      <c r="M104" s="42"/>
      <c r="N104" s="42"/>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4"/>
      <c r="AT104" s="44"/>
      <c r="AU104" s="44"/>
    </row>
    <row r="105" spans="1:47" x14ac:dyDescent="0.2">
      <c r="A105" s="112" t="s">
        <v>54</v>
      </c>
      <c r="B105" s="27"/>
      <c r="C105" s="27"/>
      <c r="D105" s="27"/>
      <c r="E105" s="27"/>
      <c r="F105" s="277"/>
      <c r="G105" s="42"/>
      <c r="H105" s="42"/>
      <c r="I105" s="42"/>
      <c r="J105" s="42"/>
      <c r="K105" s="42"/>
      <c r="L105" s="42"/>
      <c r="M105" s="42"/>
      <c r="N105" s="42"/>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4"/>
      <c r="AT105" s="44"/>
      <c r="AU105" s="44"/>
    </row>
    <row r="106" spans="1:47" x14ac:dyDescent="0.2">
      <c r="A106" s="112" t="s">
        <v>55</v>
      </c>
      <c r="B106" s="27"/>
      <c r="C106" s="27"/>
      <c r="D106" s="27"/>
      <c r="E106" s="27"/>
      <c r="F106" s="277"/>
      <c r="G106" s="42"/>
      <c r="H106" s="42"/>
      <c r="I106" s="42"/>
      <c r="J106" s="42"/>
      <c r="K106" s="42"/>
      <c r="L106" s="42"/>
      <c r="M106" s="42"/>
      <c r="N106" s="42"/>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4"/>
      <c r="AT106" s="44"/>
      <c r="AU106" s="44"/>
    </row>
    <row r="107" spans="1:47" x14ac:dyDescent="0.2">
      <c r="A107" s="113" t="s">
        <v>60</v>
      </c>
      <c r="B107" s="28"/>
      <c r="C107" s="28"/>
      <c r="D107" s="28"/>
      <c r="E107" s="28"/>
      <c r="F107" s="277"/>
      <c r="G107" s="42"/>
      <c r="H107" s="42"/>
      <c r="I107" s="42"/>
      <c r="J107" s="42"/>
      <c r="K107" s="42"/>
      <c r="L107" s="42"/>
      <c r="M107" s="42"/>
      <c r="N107" s="42"/>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4"/>
      <c r="AT107" s="44"/>
      <c r="AU107" s="44"/>
    </row>
    <row r="108" spans="1:47" x14ac:dyDescent="0.2">
      <c r="A108" s="91" t="s">
        <v>1</v>
      </c>
      <c r="B108" s="271">
        <f>SUM(B103:B107)</f>
        <v>0</v>
      </c>
      <c r="C108" s="271">
        <f>SUM(C103:C107)</f>
        <v>0</v>
      </c>
      <c r="D108" s="271">
        <f>SUM(D103:D107)</f>
        <v>0</v>
      </c>
      <c r="E108" s="271">
        <f>SUM(E103:E107)</f>
        <v>0</v>
      </c>
      <c r="F108" s="277"/>
      <c r="G108" s="42"/>
      <c r="H108" s="42"/>
      <c r="I108" s="42"/>
      <c r="J108" s="42"/>
      <c r="K108" s="42"/>
      <c r="L108" s="42"/>
      <c r="M108" s="42"/>
      <c r="N108" s="42"/>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4"/>
      <c r="AT108" s="44"/>
      <c r="AU108" s="44"/>
    </row>
    <row r="109" spans="1:47" x14ac:dyDescent="0.2">
      <c r="A109" s="99" t="s">
        <v>141</v>
      </c>
      <c r="B109" s="114"/>
      <c r="C109" s="115"/>
      <c r="D109" s="42"/>
      <c r="E109" s="42"/>
      <c r="F109" s="42"/>
      <c r="G109" s="43"/>
      <c r="H109" s="43"/>
      <c r="I109" s="43"/>
      <c r="J109" s="43"/>
      <c r="K109" s="42"/>
      <c r="L109" s="42"/>
      <c r="M109" s="42"/>
      <c r="N109" s="42"/>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4"/>
      <c r="AT109" s="44"/>
      <c r="AU109" s="44"/>
    </row>
    <row r="110" spans="1:47" x14ac:dyDescent="0.2">
      <c r="A110" s="1138" t="s">
        <v>61</v>
      </c>
      <c r="B110" s="1139"/>
      <c r="C110" s="1134" t="s">
        <v>1</v>
      </c>
      <c r="D110" s="1136" t="s">
        <v>33</v>
      </c>
      <c r="E110" s="1137"/>
      <c r="F110" s="1137"/>
      <c r="G110" s="1100" t="s">
        <v>34</v>
      </c>
      <c r="H110" s="43"/>
      <c r="I110" s="43"/>
      <c r="J110" s="43"/>
      <c r="K110" s="42"/>
      <c r="L110" s="42"/>
      <c r="M110" s="42"/>
      <c r="N110" s="42"/>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4"/>
      <c r="AT110" s="44"/>
      <c r="AU110" s="44"/>
    </row>
    <row r="111" spans="1:47" ht="21" x14ac:dyDescent="0.2">
      <c r="A111" s="1140"/>
      <c r="B111" s="1141"/>
      <c r="C111" s="1135"/>
      <c r="D111" s="184" t="s">
        <v>35</v>
      </c>
      <c r="E111" s="184" t="s">
        <v>36</v>
      </c>
      <c r="F111" s="184" t="s">
        <v>37</v>
      </c>
      <c r="G111" s="1102"/>
      <c r="H111" s="42"/>
      <c r="I111" s="42"/>
      <c r="J111" s="42"/>
      <c r="K111" s="42"/>
      <c r="L111" s="42"/>
      <c r="M111" s="42"/>
      <c r="N111" s="42"/>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4"/>
      <c r="AT111" s="44"/>
      <c r="AU111" s="44"/>
    </row>
    <row r="112" spans="1:47" x14ac:dyDescent="0.2">
      <c r="A112" s="1124" t="s">
        <v>62</v>
      </c>
      <c r="B112" s="1125"/>
      <c r="C112" s="271">
        <f>SUM(D112:G112)</f>
        <v>0</v>
      </c>
      <c r="D112" s="4"/>
      <c r="E112" s="3"/>
      <c r="F112" s="5"/>
      <c r="G112" s="5"/>
      <c r="H112" s="277"/>
      <c r="I112" s="42"/>
      <c r="J112" s="42"/>
      <c r="K112" s="42"/>
      <c r="L112" s="42"/>
      <c r="M112" s="42"/>
      <c r="N112" s="42"/>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4"/>
      <c r="AT112" s="44"/>
      <c r="AU112" s="44"/>
    </row>
    <row r="113" spans="1:47" x14ac:dyDescent="0.2">
      <c r="A113" s="1126" t="s">
        <v>63</v>
      </c>
      <c r="B113" s="1127"/>
      <c r="C113" s="198">
        <f>SUM(D113:G113)</f>
        <v>0</v>
      </c>
      <c r="D113" s="4"/>
      <c r="E113" s="3"/>
      <c r="F113" s="5"/>
      <c r="G113" s="5"/>
      <c r="H113" s="277"/>
      <c r="I113" s="42"/>
      <c r="J113" s="42"/>
      <c r="K113" s="42"/>
      <c r="L113" s="42"/>
      <c r="M113" s="42"/>
      <c r="N113" s="42"/>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4"/>
      <c r="AT113" s="44"/>
      <c r="AU113" s="44"/>
    </row>
    <row r="114" spans="1:47" ht="15" x14ac:dyDescent="0.2">
      <c r="A114" s="272" t="s">
        <v>142</v>
      </c>
      <c r="B114" s="191"/>
      <c r="C114" s="191"/>
      <c r="D114" s="191"/>
      <c r="E114" s="42"/>
      <c r="F114" s="42"/>
      <c r="G114" s="42"/>
      <c r="H114" s="42"/>
      <c r="I114" s="42"/>
      <c r="J114" s="42"/>
      <c r="K114" s="42"/>
      <c r="L114" s="42"/>
      <c r="M114" s="42"/>
      <c r="N114" s="42"/>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4"/>
      <c r="AT114" s="44"/>
      <c r="AU114" s="44"/>
    </row>
    <row r="115" spans="1:47" x14ac:dyDescent="0.2">
      <c r="A115" s="1128" t="s">
        <v>64</v>
      </c>
      <c r="B115" s="1129"/>
      <c r="C115" s="1130"/>
      <c r="D115" s="1134" t="s">
        <v>1</v>
      </c>
      <c r="E115" s="1136" t="s">
        <v>33</v>
      </c>
      <c r="F115" s="1137"/>
      <c r="G115" s="1137"/>
      <c r="H115" s="1100" t="s">
        <v>34</v>
      </c>
      <c r="I115" s="42"/>
      <c r="J115" s="42"/>
      <c r="K115" s="42"/>
      <c r="L115" s="42"/>
      <c r="M115" s="42"/>
      <c r="N115" s="42"/>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4"/>
      <c r="AT115" s="44"/>
      <c r="AU115" s="44"/>
    </row>
    <row r="116" spans="1:47" ht="31.5" x14ac:dyDescent="0.2">
      <c r="A116" s="1131"/>
      <c r="B116" s="1132"/>
      <c r="C116" s="1133"/>
      <c r="D116" s="1135"/>
      <c r="E116" s="184" t="s">
        <v>35</v>
      </c>
      <c r="F116" s="184" t="s">
        <v>36</v>
      </c>
      <c r="G116" s="184" t="s">
        <v>37</v>
      </c>
      <c r="H116" s="1102"/>
      <c r="I116" s="42"/>
      <c r="J116" s="42"/>
      <c r="K116" s="42"/>
      <c r="L116" s="42"/>
      <c r="M116" s="42"/>
      <c r="N116" s="42"/>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4"/>
      <c r="AT116" s="44"/>
      <c r="AU116" s="44"/>
    </row>
    <row r="117" spans="1:47" x14ac:dyDescent="0.2">
      <c r="A117" s="116" t="s">
        <v>143</v>
      </c>
      <c r="B117" s="117"/>
      <c r="C117" s="118"/>
      <c r="D117" s="271">
        <f>SUM(E117:H117)</f>
        <v>0</v>
      </c>
      <c r="E117" s="4"/>
      <c r="F117" s="3"/>
      <c r="G117" s="5"/>
      <c r="H117" s="5"/>
      <c r="I117" s="277"/>
      <c r="J117" s="42"/>
      <c r="K117" s="42"/>
      <c r="L117" s="42"/>
      <c r="M117" s="42"/>
      <c r="N117" s="42"/>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4"/>
      <c r="AT117" s="44"/>
      <c r="AU117" s="44"/>
    </row>
    <row r="118" spans="1:47" x14ac:dyDescent="0.2">
      <c r="A118" s="116" t="s">
        <v>144</v>
      </c>
      <c r="B118" s="117"/>
      <c r="C118" s="278"/>
      <c r="D118" s="271">
        <f>SUM(E118:H118)</f>
        <v>0</v>
      </c>
      <c r="E118" s="4"/>
      <c r="F118" s="3"/>
      <c r="G118" s="5"/>
      <c r="H118" s="5"/>
      <c r="I118" s="277"/>
      <c r="J118" s="42"/>
      <c r="K118" s="42"/>
      <c r="L118" s="42"/>
      <c r="M118" s="42"/>
      <c r="N118" s="42"/>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4"/>
      <c r="AT118" s="44"/>
      <c r="AU118" s="44"/>
    </row>
    <row r="119" spans="1:47" x14ac:dyDescent="0.2">
      <c r="A119" s="50" t="s">
        <v>145</v>
      </c>
      <c r="B119" s="120"/>
      <c r="C119" s="279"/>
      <c r="D119" s="121"/>
      <c r="E119" s="280"/>
      <c r="F119" s="281"/>
      <c r="G119" s="282"/>
      <c r="H119" s="283"/>
      <c r="I119" s="284"/>
      <c r="J119" s="284"/>
      <c r="K119" s="284"/>
      <c r="L119" s="285"/>
    </row>
    <row r="120" spans="1:47" x14ac:dyDescent="0.2">
      <c r="A120" s="1114" t="s">
        <v>65</v>
      </c>
      <c r="B120" s="1167" t="s">
        <v>1</v>
      </c>
      <c r="C120" s="1176" t="s">
        <v>66</v>
      </c>
      <c r="D120" s="1176"/>
      <c r="E120" s="1176"/>
      <c r="F120" s="1176" t="s">
        <v>67</v>
      </c>
      <c r="G120" s="1153" t="s">
        <v>68</v>
      </c>
      <c r="H120" s="1156" t="s">
        <v>33</v>
      </c>
      <c r="I120" s="1162"/>
      <c r="J120" s="1162"/>
      <c r="K120" s="1157" t="s">
        <v>13</v>
      </c>
      <c r="L120" s="1163" t="s">
        <v>146</v>
      </c>
    </row>
    <row r="121" spans="1:47" ht="60.75" customHeight="1" x14ac:dyDescent="0.2">
      <c r="A121" s="1142"/>
      <c r="B121" s="1168"/>
      <c r="C121" s="122" t="s">
        <v>147</v>
      </c>
      <c r="D121" s="102" t="s">
        <v>148</v>
      </c>
      <c r="E121" s="132" t="s">
        <v>149</v>
      </c>
      <c r="F121" s="1176"/>
      <c r="G121" s="1153"/>
      <c r="H121" s="41" t="s">
        <v>35</v>
      </c>
      <c r="I121" s="184" t="s">
        <v>36</v>
      </c>
      <c r="J121" s="184" t="s">
        <v>37</v>
      </c>
      <c r="K121" s="1157"/>
      <c r="L121" s="1164"/>
    </row>
    <row r="122" spans="1:47" x14ac:dyDescent="0.2">
      <c r="A122" s="123" t="s">
        <v>104</v>
      </c>
      <c r="B122" s="286">
        <f>SUM(C122:G122)</f>
        <v>0</v>
      </c>
      <c r="C122" s="29"/>
      <c r="D122" s="21"/>
      <c r="E122" s="30"/>
      <c r="F122" s="21"/>
      <c r="G122" s="124"/>
      <c r="H122" s="30"/>
      <c r="I122" s="21"/>
      <c r="J122" s="21"/>
      <c r="K122" s="21"/>
      <c r="L122" s="30"/>
      <c r="M122" s="194"/>
    </row>
    <row r="123" spans="1:47" x14ac:dyDescent="0.2">
      <c r="A123" s="125" t="s">
        <v>114</v>
      </c>
      <c r="B123" s="205">
        <f>SUM(C123:G123)</f>
        <v>0</v>
      </c>
      <c r="C123" s="12"/>
      <c r="D123" s="22"/>
      <c r="E123" s="27"/>
      <c r="F123" s="22"/>
      <c r="G123" s="126"/>
      <c r="H123" s="27"/>
      <c r="I123" s="22"/>
      <c r="J123" s="22"/>
      <c r="K123" s="22"/>
      <c r="L123" s="27"/>
      <c r="M123" s="194"/>
    </row>
    <row r="124" spans="1:47" x14ac:dyDescent="0.2">
      <c r="A124" s="127" t="s">
        <v>116</v>
      </c>
      <c r="B124" s="219">
        <f>SUM(C124:G124)</f>
        <v>0</v>
      </c>
      <c r="C124" s="18"/>
      <c r="D124" s="26"/>
      <c r="E124" s="28"/>
      <c r="F124" s="26"/>
      <c r="G124" s="128"/>
      <c r="H124" s="28"/>
      <c r="I124" s="26"/>
      <c r="J124" s="26"/>
      <c r="K124" s="26"/>
      <c r="L124" s="28"/>
      <c r="M124" s="194"/>
    </row>
    <row r="125" spans="1:47" ht="15" x14ac:dyDescent="0.2">
      <c r="A125" s="99" t="s">
        <v>150</v>
      </c>
      <c r="B125" s="191"/>
      <c r="C125" s="191"/>
      <c r="D125" s="191"/>
      <c r="E125" s="191"/>
      <c r="F125" s="191"/>
      <c r="G125" s="191"/>
      <c r="H125" s="191"/>
      <c r="I125" s="191"/>
      <c r="J125" s="191"/>
      <c r="K125" s="191"/>
      <c r="L125" s="191"/>
    </row>
    <row r="126" spans="1:47" ht="15" x14ac:dyDescent="0.2">
      <c r="A126" s="1165" t="s">
        <v>69</v>
      </c>
      <c r="B126" s="1167" t="s">
        <v>70</v>
      </c>
      <c r="C126" s="1169" t="s">
        <v>151</v>
      </c>
      <c r="D126" s="1170"/>
      <c r="E126" s="1171" t="s">
        <v>152</v>
      </c>
      <c r="F126" s="1170"/>
      <c r="G126" s="1171" t="s">
        <v>153</v>
      </c>
      <c r="H126" s="1170"/>
      <c r="I126" s="1171" t="s">
        <v>154</v>
      </c>
      <c r="J126" s="1170"/>
      <c r="K126" s="191"/>
      <c r="L126" s="191"/>
      <c r="M126" s="191"/>
      <c r="N126" s="42"/>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4"/>
      <c r="AT126" s="44"/>
      <c r="AU126" s="44"/>
    </row>
    <row r="127" spans="1:47" ht="15" x14ac:dyDescent="0.2">
      <c r="A127" s="1166"/>
      <c r="B127" s="1168"/>
      <c r="C127" s="186" t="s">
        <v>155</v>
      </c>
      <c r="D127" s="287" t="s">
        <v>156</v>
      </c>
      <c r="E127" s="132" t="s">
        <v>155</v>
      </c>
      <c r="F127" s="130" t="s">
        <v>156</v>
      </c>
      <c r="G127" s="131" t="s">
        <v>155</v>
      </c>
      <c r="H127" s="287" t="s">
        <v>156</v>
      </c>
      <c r="I127" s="132" t="s">
        <v>155</v>
      </c>
      <c r="J127" s="287" t="s">
        <v>156</v>
      </c>
      <c r="K127" s="191"/>
      <c r="L127" s="191"/>
      <c r="M127" s="191"/>
      <c r="N127" s="42"/>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4"/>
      <c r="AT127" s="44"/>
      <c r="AU127" s="44"/>
    </row>
    <row r="128" spans="1:47" ht="18.75" customHeight="1" x14ac:dyDescent="0.2">
      <c r="A128" s="1100" t="s">
        <v>157</v>
      </c>
      <c r="B128" s="123" t="s">
        <v>71</v>
      </c>
      <c r="C128" s="21"/>
      <c r="D128" s="133"/>
      <c r="E128" s="134"/>
      <c r="F128" s="135"/>
      <c r="G128" s="30"/>
      <c r="H128" s="135"/>
      <c r="I128" s="30"/>
      <c r="J128" s="135"/>
      <c r="K128" s="288"/>
      <c r="L128" s="191"/>
      <c r="M128" s="191"/>
      <c r="N128" s="42"/>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4"/>
      <c r="AT128" s="44"/>
      <c r="AU128" s="44"/>
    </row>
    <row r="129" spans="1:47" ht="21" customHeight="1" x14ac:dyDescent="0.2">
      <c r="A129" s="1101"/>
      <c r="B129" s="125" t="s">
        <v>72</v>
      </c>
      <c r="C129" s="22"/>
      <c r="D129" s="136"/>
      <c r="E129" s="137"/>
      <c r="F129" s="138"/>
      <c r="G129" s="27"/>
      <c r="H129" s="138"/>
      <c r="I129" s="27"/>
      <c r="J129" s="138"/>
      <c r="K129" s="288"/>
      <c r="L129" s="191"/>
      <c r="M129" s="191"/>
      <c r="N129" s="42"/>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4"/>
      <c r="AT129" s="44"/>
      <c r="AU129" s="44"/>
    </row>
    <row r="130" spans="1:47" ht="18.75" customHeight="1" x14ac:dyDescent="0.2">
      <c r="A130" s="1101"/>
      <c r="B130" s="125" t="s">
        <v>73</v>
      </c>
      <c r="C130" s="22"/>
      <c r="D130" s="136"/>
      <c r="E130" s="137"/>
      <c r="F130" s="138"/>
      <c r="G130" s="27"/>
      <c r="H130" s="138"/>
      <c r="I130" s="27"/>
      <c r="J130" s="138"/>
      <c r="K130" s="288"/>
      <c r="L130" s="191"/>
      <c r="M130" s="191"/>
      <c r="N130" s="42"/>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4"/>
      <c r="AT130" s="44"/>
      <c r="AU130" s="44"/>
    </row>
    <row r="131" spans="1:47" ht="18.75" customHeight="1" x14ac:dyDescent="0.2">
      <c r="A131" s="1102"/>
      <c r="B131" s="125" t="s">
        <v>74</v>
      </c>
      <c r="C131" s="26"/>
      <c r="D131" s="139"/>
      <c r="E131" s="140"/>
      <c r="F131" s="141"/>
      <c r="G131" s="28"/>
      <c r="H131" s="141"/>
      <c r="I131" s="28"/>
      <c r="J131" s="141"/>
      <c r="K131" s="288"/>
      <c r="L131" s="191"/>
      <c r="M131" s="191"/>
      <c r="N131" s="42"/>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4"/>
      <c r="AT131" s="44"/>
      <c r="AU131" s="44"/>
    </row>
    <row r="132" spans="1:47" ht="15" x14ac:dyDescent="0.2">
      <c r="A132" s="1157" t="s">
        <v>75</v>
      </c>
      <c r="B132" s="123" t="s">
        <v>76</v>
      </c>
      <c r="C132" s="21"/>
      <c r="D132" s="133"/>
      <c r="E132" s="134"/>
      <c r="F132" s="135"/>
      <c r="G132" s="30"/>
      <c r="H132" s="135"/>
      <c r="I132" s="30"/>
      <c r="J132" s="135"/>
      <c r="K132" s="288"/>
      <c r="L132" s="191"/>
      <c r="M132" s="191"/>
      <c r="N132" s="42"/>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4"/>
      <c r="AT132" s="44"/>
      <c r="AU132" s="44"/>
    </row>
    <row r="133" spans="1:47" ht="21.75" customHeight="1" x14ac:dyDescent="0.2">
      <c r="A133" s="1158"/>
      <c r="B133" s="125" t="s">
        <v>77</v>
      </c>
      <c r="C133" s="22"/>
      <c r="D133" s="136"/>
      <c r="E133" s="137"/>
      <c r="F133" s="138"/>
      <c r="G133" s="27"/>
      <c r="H133" s="138"/>
      <c r="I133" s="27"/>
      <c r="J133" s="138"/>
      <c r="K133" s="288"/>
      <c r="L133" s="191"/>
      <c r="M133" s="191"/>
      <c r="N133" s="42"/>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4"/>
      <c r="AT133" s="44"/>
      <c r="AU133" s="44"/>
    </row>
    <row r="134" spans="1:47" ht="15" x14ac:dyDescent="0.2">
      <c r="A134" s="1158"/>
      <c r="B134" s="125" t="s">
        <v>74</v>
      </c>
      <c r="C134" s="22"/>
      <c r="D134" s="136"/>
      <c r="E134" s="137"/>
      <c r="F134" s="138"/>
      <c r="G134" s="27"/>
      <c r="H134" s="138"/>
      <c r="I134" s="27"/>
      <c r="J134" s="138"/>
      <c r="K134" s="288"/>
      <c r="L134" s="191"/>
      <c r="M134" s="191"/>
      <c r="N134" s="42"/>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4"/>
      <c r="AT134" s="44"/>
      <c r="AU134" s="44"/>
    </row>
    <row r="135" spans="1:47" ht="15" x14ac:dyDescent="0.2">
      <c r="A135" s="1158"/>
      <c r="B135" s="142" t="s">
        <v>78</v>
      </c>
      <c r="C135" s="23"/>
      <c r="D135" s="143"/>
      <c r="E135" s="144"/>
      <c r="F135" s="145"/>
      <c r="G135" s="37"/>
      <c r="H135" s="145"/>
      <c r="I135" s="37"/>
      <c r="J135" s="145"/>
      <c r="K135" s="288"/>
      <c r="L135" s="191"/>
      <c r="M135" s="191"/>
      <c r="N135" s="42"/>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4"/>
      <c r="AT135" s="44"/>
      <c r="AU135" s="44"/>
    </row>
    <row r="136" spans="1:47" ht="15" x14ac:dyDescent="0.2">
      <c r="A136" s="1158"/>
      <c r="B136" s="127" t="s">
        <v>48</v>
      </c>
      <c r="C136" s="26"/>
      <c r="D136" s="139"/>
      <c r="E136" s="140"/>
      <c r="F136" s="141"/>
      <c r="G136" s="28"/>
      <c r="H136" s="141"/>
      <c r="I136" s="28"/>
      <c r="J136" s="141"/>
      <c r="K136" s="288"/>
      <c r="L136" s="191"/>
      <c r="M136" s="191"/>
      <c r="N136" s="42"/>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4"/>
      <c r="AT136" s="44"/>
      <c r="AU136" s="44"/>
    </row>
    <row r="137" spans="1:47" ht="15" x14ac:dyDescent="0.2">
      <c r="A137" s="1100" t="s">
        <v>79</v>
      </c>
      <c r="B137" s="123" t="s">
        <v>80</v>
      </c>
      <c r="C137" s="21"/>
      <c r="D137" s="133"/>
      <c r="E137" s="134"/>
      <c r="F137" s="135"/>
      <c r="G137" s="30"/>
      <c r="H137" s="135"/>
      <c r="I137" s="30"/>
      <c r="J137" s="135"/>
      <c r="K137" s="288"/>
      <c r="L137" s="191"/>
      <c r="M137" s="191"/>
      <c r="N137" s="42"/>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4"/>
      <c r="AT137" s="44"/>
      <c r="AU137" s="44"/>
    </row>
    <row r="138" spans="1:47" ht="20.25" customHeight="1" x14ac:dyDescent="0.2">
      <c r="A138" s="1101"/>
      <c r="B138" s="125" t="s">
        <v>77</v>
      </c>
      <c r="C138" s="22"/>
      <c r="D138" s="136"/>
      <c r="E138" s="137"/>
      <c r="F138" s="138"/>
      <c r="G138" s="27"/>
      <c r="H138" s="138"/>
      <c r="I138" s="27"/>
      <c r="J138" s="138"/>
      <c r="K138" s="288"/>
      <c r="L138" s="191"/>
      <c r="M138" s="191"/>
      <c r="N138" s="42"/>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4"/>
      <c r="AT138" s="44"/>
      <c r="AU138" s="44"/>
    </row>
    <row r="139" spans="1:47" x14ac:dyDescent="0.2">
      <c r="A139" s="1101"/>
      <c r="B139" s="125" t="s">
        <v>74</v>
      </c>
      <c r="C139" s="22"/>
      <c r="D139" s="136"/>
      <c r="E139" s="137"/>
      <c r="F139" s="138"/>
      <c r="G139" s="27"/>
      <c r="H139" s="138"/>
      <c r="I139" s="27"/>
      <c r="J139" s="138"/>
      <c r="K139" s="277"/>
      <c r="L139" s="42"/>
      <c r="M139" s="42"/>
      <c r="N139" s="42"/>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4"/>
      <c r="AT139" s="44"/>
      <c r="AU139" s="44"/>
    </row>
    <row r="140" spans="1:47" x14ac:dyDescent="0.2">
      <c r="A140" s="1101"/>
      <c r="B140" s="142" t="s">
        <v>81</v>
      </c>
      <c r="C140" s="22"/>
      <c r="D140" s="136"/>
      <c r="E140" s="137"/>
      <c r="F140" s="138"/>
      <c r="G140" s="27"/>
      <c r="H140" s="138"/>
      <c r="I140" s="27"/>
      <c r="J140" s="138"/>
      <c r="K140" s="277"/>
      <c r="L140" s="42"/>
      <c r="M140" s="42"/>
      <c r="N140" s="42"/>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4"/>
      <c r="AT140" s="44"/>
      <c r="AU140" s="44"/>
    </row>
    <row r="141" spans="1:47" x14ac:dyDescent="0.2">
      <c r="A141" s="1101"/>
      <c r="B141" s="142" t="s">
        <v>78</v>
      </c>
      <c r="C141" s="22"/>
      <c r="D141" s="136"/>
      <c r="E141" s="137"/>
      <c r="F141" s="138"/>
      <c r="G141" s="27"/>
      <c r="H141" s="138"/>
      <c r="I141" s="27"/>
      <c r="J141" s="138"/>
      <c r="K141" s="277"/>
      <c r="L141" s="42"/>
      <c r="M141" s="42"/>
      <c r="N141" s="42"/>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4"/>
      <c r="AT141" s="44"/>
      <c r="AU141" s="44"/>
    </row>
    <row r="142" spans="1:47" x14ac:dyDescent="0.2">
      <c r="A142" s="1102"/>
      <c r="B142" s="127" t="s">
        <v>48</v>
      </c>
      <c r="C142" s="146"/>
      <c r="D142" s="147"/>
      <c r="E142" s="148"/>
      <c r="F142" s="149"/>
      <c r="G142" s="150"/>
      <c r="H142" s="149"/>
      <c r="I142" s="150"/>
      <c r="J142" s="149"/>
      <c r="K142" s="277"/>
      <c r="L142" s="42"/>
      <c r="M142" s="42"/>
      <c r="N142" s="42"/>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4"/>
      <c r="AT142" s="44"/>
      <c r="AU142" s="44"/>
    </row>
    <row r="143" spans="1:47" x14ac:dyDescent="0.2">
      <c r="A143" s="1157" t="s">
        <v>82</v>
      </c>
      <c r="B143" s="123" t="s">
        <v>83</v>
      </c>
      <c r="C143" s="21"/>
      <c r="D143" s="133"/>
      <c r="E143" s="134"/>
      <c r="F143" s="135"/>
      <c r="G143" s="30"/>
      <c r="H143" s="135"/>
      <c r="I143" s="30"/>
      <c r="J143" s="135"/>
      <c r="K143" s="277"/>
      <c r="L143" s="42"/>
      <c r="M143" s="42"/>
      <c r="N143" s="42"/>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4"/>
      <c r="AT143" s="44"/>
      <c r="AU143" s="44"/>
    </row>
    <row r="144" spans="1:47" ht="21" x14ac:dyDescent="0.2">
      <c r="A144" s="1158"/>
      <c r="B144" s="127" t="s">
        <v>84</v>
      </c>
      <c r="C144" s="26"/>
      <c r="D144" s="139"/>
      <c r="E144" s="140"/>
      <c r="F144" s="141"/>
      <c r="G144" s="28"/>
      <c r="H144" s="141"/>
      <c r="I144" s="28"/>
      <c r="J144" s="141"/>
      <c r="K144" s="277"/>
      <c r="L144" s="42"/>
      <c r="M144" s="42"/>
      <c r="N144" s="42"/>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4"/>
      <c r="AT144" s="44"/>
      <c r="AU144" s="44"/>
    </row>
    <row r="145" spans="1:102" x14ac:dyDescent="0.2">
      <c r="A145" s="151" t="s">
        <v>158</v>
      </c>
      <c r="B145" s="152"/>
      <c r="C145" s="153"/>
      <c r="D145" s="153"/>
      <c r="E145" s="153"/>
      <c r="F145" s="153"/>
      <c r="G145" s="153"/>
      <c r="H145" s="153"/>
      <c r="I145" s="153"/>
      <c r="J145" s="153"/>
      <c r="K145" s="153"/>
      <c r="L145" s="153"/>
      <c r="M145" s="153"/>
      <c r="N145" s="153"/>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BY145" s="193"/>
      <c r="BZ145" s="193"/>
      <c r="CA145" s="193"/>
      <c r="CB145" s="193"/>
      <c r="CC145" s="193"/>
      <c r="CD145" s="193"/>
      <c r="CE145" s="193"/>
      <c r="CF145" s="193"/>
      <c r="CG145" s="193"/>
    </row>
    <row r="146" spans="1:102" s="296" customFormat="1" x14ac:dyDescent="0.2">
      <c r="A146" s="50" t="s">
        <v>159</v>
      </c>
      <c r="B146" s="289"/>
      <c r="C146" s="170"/>
      <c r="D146" s="170"/>
      <c r="E146" s="290"/>
      <c r="F146" s="170"/>
      <c r="G146" s="290"/>
      <c r="H146" s="290"/>
      <c r="I146" s="170"/>
      <c r="J146" s="291"/>
      <c r="K146" s="291"/>
      <c r="L146" s="291"/>
      <c r="M146" s="291"/>
      <c r="N146" s="291"/>
      <c r="O146" s="292"/>
      <c r="P146" s="292"/>
      <c r="Q146" s="292"/>
      <c r="R146" s="293"/>
      <c r="S146" s="45"/>
      <c r="T146" s="292"/>
      <c r="U146" s="292"/>
      <c r="V146" s="293"/>
      <c r="W146" s="293"/>
      <c r="X146" s="45"/>
      <c r="Y146" s="292"/>
      <c r="Z146" s="293"/>
      <c r="AA146" s="293"/>
      <c r="AB146" s="45"/>
      <c r="AC146" s="292"/>
      <c r="AD146" s="292"/>
      <c r="AE146" s="292"/>
      <c r="AF146" s="292"/>
      <c r="AG146" s="293"/>
      <c r="AH146" s="294"/>
      <c r="AI146" s="45"/>
      <c r="AJ146" s="293"/>
      <c r="AK146" s="293"/>
      <c r="AL146" s="293"/>
      <c r="AM146" s="293"/>
      <c r="AN146" s="293"/>
      <c r="AO146" s="294"/>
      <c r="AP146" s="45"/>
      <c r="AQ146" s="293"/>
      <c r="AR146" s="293"/>
      <c r="AS146" s="293"/>
      <c r="AT146" s="193"/>
      <c r="AU146" s="193"/>
      <c r="AV146" s="193"/>
      <c r="AW146" s="193"/>
      <c r="AX146" s="193"/>
      <c r="AY146" s="193"/>
      <c r="AZ146" s="193"/>
      <c r="BA146" s="193"/>
      <c r="BB146" s="193"/>
      <c r="BC146" s="193"/>
      <c r="BD146" s="193"/>
      <c r="BE146" s="193"/>
      <c r="BF146" s="193"/>
      <c r="BG146" s="193"/>
      <c r="BH146" s="193"/>
      <c r="BI146" s="193"/>
      <c r="BJ146" s="193"/>
      <c r="BK146" s="193"/>
      <c r="BL146" s="193"/>
      <c r="BM146" s="193"/>
      <c r="BN146" s="193"/>
      <c r="BO146" s="193"/>
      <c r="BP146" s="193"/>
      <c r="BQ146" s="193"/>
      <c r="BR146" s="193"/>
      <c r="BS146" s="193"/>
      <c r="BT146" s="193"/>
      <c r="BU146" s="193"/>
      <c r="BV146" s="193"/>
      <c r="BW146" s="193"/>
      <c r="BX146" s="193"/>
      <c r="BY146" s="193"/>
      <c r="BZ146" s="193"/>
      <c r="CA146" s="193"/>
      <c r="CB146" s="193"/>
      <c r="CC146" s="193"/>
      <c r="CD146" s="193"/>
      <c r="CE146" s="193"/>
      <c r="CF146" s="193"/>
      <c r="CG146" s="193"/>
      <c r="CH146" s="295"/>
      <c r="CI146" s="295"/>
      <c r="CJ146" s="295"/>
      <c r="CK146" s="295"/>
      <c r="CL146" s="295"/>
      <c r="CM146" s="295"/>
      <c r="CN146" s="295"/>
      <c r="CO146" s="295"/>
      <c r="CP146" s="295"/>
      <c r="CQ146" s="295"/>
      <c r="CR146" s="295"/>
      <c r="CS146" s="295"/>
      <c r="CT146" s="295"/>
      <c r="CU146" s="295"/>
      <c r="CV146" s="295"/>
      <c r="CW146" s="295"/>
      <c r="CX146" s="295"/>
    </row>
    <row r="147" spans="1:102" x14ac:dyDescent="0.2">
      <c r="A147" s="1159" t="s">
        <v>29</v>
      </c>
      <c r="B147" s="1103" t="s">
        <v>1</v>
      </c>
      <c r="C147" s="1104"/>
      <c r="D147" s="1105"/>
      <c r="E147" s="1121" t="s">
        <v>14</v>
      </c>
      <c r="F147" s="1122"/>
      <c r="G147" s="1122"/>
      <c r="H147" s="1122"/>
      <c r="I147" s="1122"/>
      <c r="J147" s="1122"/>
      <c r="K147" s="1122"/>
      <c r="L147" s="1122"/>
      <c r="M147" s="1122"/>
      <c r="N147" s="1122"/>
      <c r="O147" s="1122"/>
      <c r="P147" s="1122"/>
      <c r="Q147" s="1122"/>
      <c r="R147" s="1122"/>
      <c r="S147" s="1122"/>
      <c r="T147" s="1122"/>
      <c r="U147" s="1122"/>
      <c r="V147" s="1122"/>
      <c r="W147" s="1122"/>
      <c r="X147" s="1122"/>
      <c r="Y147" s="1122"/>
      <c r="Z147" s="1122"/>
      <c r="AA147" s="1122"/>
      <c r="AB147" s="1122"/>
      <c r="AC147" s="1122"/>
      <c r="AD147" s="1122"/>
      <c r="AE147" s="1122"/>
      <c r="AF147" s="1122"/>
      <c r="AG147" s="1122"/>
      <c r="AH147" s="1122"/>
      <c r="AI147" s="1122"/>
      <c r="AJ147" s="1122"/>
      <c r="AK147" s="1122"/>
      <c r="AL147" s="1122"/>
      <c r="AM147" s="1183"/>
      <c r="AN147" s="1122"/>
      <c r="AO147" s="1122"/>
      <c r="AP147" s="1123"/>
      <c r="AQ147" s="1184" t="s">
        <v>85</v>
      </c>
      <c r="AR147" s="1177"/>
      <c r="AS147" s="1178"/>
      <c r="BY147" s="193"/>
      <c r="BZ147" s="193"/>
      <c r="CA147" s="193"/>
      <c r="CB147" s="193"/>
      <c r="CC147" s="193"/>
      <c r="CD147" s="193"/>
      <c r="CE147" s="193"/>
      <c r="CF147" s="193"/>
      <c r="CG147" s="193"/>
    </row>
    <row r="148" spans="1:102" x14ac:dyDescent="0.2">
      <c r="A148" s="1160"/>
      <c r="B148" s="1172"/>
      <c r="C148" s="1173"/>
      <c r="D148" s="1154"/>
      <c r="E148" s="1095" t="s">
        <v>19</v>
      </c>
      <c r="F148" s="1096"/>
      <c r="G148" s="1095" t="s">
        <v>20</v>
      </c>
      <c r="H148" s="1096"/>
      <c r="I148" s="1151" t="s">
        <v>21</v>
      </c>
      <c r="J148" s="1152"/>
      <c r="K148" s="1151" t="s">
        <v>22</v>
      </c>
      <c r="L148" s="1152"/>
      <c r="M148" s="1151" t="s">
        <v>23</v>
      </c>
      <c r="N148" s="1152"/>
      <c r="O148" s="1095" t="s">
        <v>24</v>
      </c>
      <c r="P148" s="1096"/>
      <c r="Q148" s="1095" t="s">
        <v>25</v>
      </c>
      <c r="R148" s="1096"/>
      <c r="S148" s="1095" t="s">
        <v>26</v>
      </c>
      <c r="T148" s="1096"/>
      <c r="U148" s="1095" t="s">
        <v>27</v>
      </c>
      <c r="V148" s="1096"/>
      <c r="W148" s="1095" t="s">
        <v>2</v>
      </c>
      <c r="X148" s="1096"/>
      <c r="Y148" s="1095" t="s">
        <v>3</v>
      </c>
      <c r="Z148" s="1096"/>
      <c r="AA148" s="1095" t="s">
        <v>28</v>
      </c>
      <c r="AB148" s="1096"/>
      <c r="AC148" s="1095" t="s">
        <v>4</v>
      </c>
      <c r="AD148" s="1096"/>
      <c r="AE148" s="1095" t="s">
        <v>5</v>
      </c>
      <c r="AF148" s="1096"/>
      <c r="AG148" s="1095" t="s">
        <v>6</v>
      </c>
      <c r="AH148" s="1096"/>
      <c r="AI148" s="1095" t="s">
        <v>7</v>
      </c>
      <c r="AJ148" s="1096"/>
      <c r="AK148" s="1095" t="s">
        <v>8</v>
      </c>
      <c r="AL148" s="1096"/>
      <c r="AM148" s="1095" t="s">
        <v>9</v>
      </c>
      <c r="AN148" s="1096"/>
      <c r="AO148" s="1109" t="s">
        <v>10</v>
      </c>
      <c r="AP148" s="1111"/>
      <c r="AQ148" s="1114" t="s">
        <v>160</v>
      </c>
      <c r="AR148" s="1109" t="s">
        <v>161</v>
      </c>
      <c r="AS148" s="1110"/>
      <c r="AT148" s="297"/>
      <c r="AU148" s="298"/>
    </row>
    <row r="149" spans="1:102" ht="31.5" x14ac:dyDescent="0.2">
      <c r="A149" s="1161"/>
      <c r="B149" s="299" t="s">
        <v>94</v>
      </c>
      <c r="C149" s="300" t="s">
        <v>11</v>
      </c>
      <c r="D149" s="301" t="s">
        <v>12</v>
      </c>
      <c r="E149" s="20" t="s">
        <v>11</v>
      </c>
      <c r="F149" s="189" t="s">
        <v>12</v>
      </c>
      <c r="G149" s="20" t="s">
        <v>11</v>
      </c>
      <c r="H149" s="189" t="s">
        <v>12</v>
      </c>
      <c r="I149" s="20" t="s">
        <v>11</v>
      </c>
      <c r="J149" s="189" t="s">
        <v>12</v>
      </c>
      <c r="K149" s="20" t="s">
        <v>11</v>
      </c>
      <c r="L149" s="189" t="s">
        <v>12</v>
      </c>
      <c r="M149" s="20" t="s">
        <v>11</v>
      </c>
      <c r="N149" s="189" t="s">
        <v>12</v>
      </c>
      <c r="O149" s="20" t="s">
        <v>11</v>
      </c>
      <c r="P149" s="189" t="s">
        <v>12</v>
      </c>
      <c r="Q149" s="20" t="s">
        <v>11</v>
      </c>
      <c r="R149" s="189" t="s">
        <v>12</v>
      </c>
      <c r="S149" s="20" t="s">
        <v>11</v>
      </c>
      <c r="T149" s="189" t="s">
        <v>12</v>
      </c>
      <c r="U149" s="20" t="s">
        <v>11</v>
      </c>
      <c r="V149" s="189" t="s">
        <v>12</v>
      </c>
      <c r="W149" s="20" t="s">
        <v>11</v>
      </c>
      <c r="X149" s="189" t="s">
        <v>12</v>
      </c>
      <c r="Y149" s="20" t="s">
        <v>11</v>
      </c>
      <c r="Z149" s="189" t="s">
        <v>12</v>
      </c>
      <c r="AA149" s="20" t="s">
        <v>11</v>
      </c>
      <c r="AB149" s="189" t="s">
        <v>12</v>
      </c>
      <c r="AC149" s="20" t="s">
        <v>11</v>
      </c>
      <c r="AD149" s="189" t="s">
        <v>12</v>
      </c>
      <c r="AE149" s="20" t="s">
        <v>11</v>
      </c>
      <c r="AF149" s="189" t="s">
        <v>12</v>
      </c>
      <c r="AG149" s="20" t="s">
        <v>11</v>
      </c>
      <c r="AH149" s="189" t="s">
        <v>12</v>
      </c>
      <c r="AI149" s="20" t="s">
        <v>11</v>
      </c>
      <c r="AJ149" s="189" t="s">
        <v>12</v>
      </c>
      <c r="AK149" s="20" t="s">
        <v>11</v>
      </c>
      <c r="AL149" s="189" t="s">
        <v>12</v>
      </c>
      <c r="AM149" s="20" t="s">
        <v>11</v>
      </c>
      <c r="AN149" s="189" t="s">
        <v>12</v>
      </c>
      <c r="AO149" s="20" t="s">
        <v>11</v>
      </c>
      <c r="AP149" s="189" t="s">
        <v>12</v>
      </c>
      <c r="AQ149" s="1185"/>
      <c r="AR149" s="184" t="s">
        <v>162</v>
      </c>
      <c r="AS149" s="41" t="s">
        <v>163</v>
      </c>
      <c r="AT149" s="49"/>
      <c r="AU149" s="51"/>
    </row>
    <row r="150" spans="1:102" x14ac:dyDescent="0.2">
      <c r="A150" s="155" t="s">
        <v>43</v>
      </c>
      <c r="B150" s="261">
        <f t="shared" ref="B150:B168" si="8">SUM(C150+D150)</f>
        <v>165</v>
      </c>
      <c r="C150" s="262">
        <f t="shared" ref="C150:D168" si="9">SUM(E150+G150+I150+K150+M150+O150+Q150+S150+U150+W150+Y150+AA150+AC150+AE150+AG150+AI150+AK150+AM150+AO150)</f>
        <v>66</v>
      </c>
      <c r="D150" s="302">
        <f t="shared" si="9"/>
        <v>99</v>
      </c>
      <c r="E150" s="4"/>
      <c r="F150" s="53">
        <v>1</v>
      </c>
      <c r="G150" s="4"/>
      <c r="H150" s="5">
        <v>1</v>
      </c>
      <c r="I150" s="4">
        <v>1</v>
      </c>
      <c r="J150" s="5">
        <v>1</v>
      </c>
      <c r="K150" s="4">
        <v>1</v>
      </c>
      <c r="L150" s="5">
        <v>2</v>
      </c>
      <c r="M150" s="4"/>
      <c r="N150" s="5"/>
      <c r="O150" s="4">
        <v>2</v>
      </c>
      <c r="P150" s="5">
        <v>3</v>
      </c>
      <c r="Q150" s="4">
        <v>2</v>
      </c>
      <c r="R150" s="5">
        <v>2</v>
      </c>
      <c r="S150" s="4">
        <v>1</v>
      </c>
      <c r="T150" s="5">
        <v>2</v>
      </c>
      <c r="U150" s="4">
        <v>1</v>
      </c>
      <c r="V150" s="5">
        <v>2</v>
      </c>
      <c r="W150" s="4">
        <v>1</v>
      </c>
      <c r="X150" s="5">
        <v>3</v>
      </c>
      <c r="Y150" s="4">
        <v>1</v>
      </c>
      <c r="Z150" s="5">
        <v>4</v>
      </c>
      <c r="AA150" s="4">
        <v>1</v>
      </c>
      <c r="AB150" s="5">
        <v>4</v>
      </c>
      <c r="AC150" s="4">
        <v>5</v>
      </c>
      <c r="AD150" s="5">
        <v>11</v>
      </c>
      <c r="AE150" s="4">
        <v>5</v>
      </c>
      <c r="AF150" s="5">
        <v>7</v>
      </c>
      <c r="AG150" s="4">
        <v>7</v>
      </c>
      <c r="AH150" s="5">
        <v>14</v>
      </c>
      <c r="AI150" s="4">
        <v>6</v>
      </c>
      <c r="AJ150" s="5">
        <v>10</v>
      </c>
      <c r="AK150" s="4">
        <v>9</v>
      </c>
      <c r="AL150" s="5">
        <v>9</v>
      </c>
      <c r="AM150" s="4">
        <v>7</v>
      </c>
      <c r="AN150" s="5">
        <v>7</v>
      </c>
      <c r="AO150" s="199">
        <v>16</v>
      </c>
      <c r="AP150" s="5">
        <v>16</v>
      </c>
      <c r="AQ150" s="303">
        <v>74</v>
      </c>
      <c r="AR150" s="119">
        <v>61</v>
      </c>
      <c r="AS150" s="53">
        <v>30</v>
      </c>
      <c r="AT150" s="304"/>
      <c r="AU150" s="52"/>
      <c r="CA150" s="194" t="str">
        <f t="shared" ref="CA150:CA168" si="10">IF(B150&lt;&gt;SUM(AQ150+AR150+AS150)," El número de consultas según tipo atención NO puede ser diferente al Total.","")</f>
        <v/>
      </c>
      <c r="CG150" s="194">
        <f>IF(B150&lt;&gt;SUM(AQ150+AR150+AS150),1,0)</f>
        <v>0</v>
      </c>
    </row>
    <row r="151" spans="1:102" x14ac:dyDescent="0.2">
      <c r="A151" s="156" t="s">
        <v>30</v>
      </c>
      <c r="B151" s="305">
        <f t="shared" si="8"/>
        <v>0</v>
      </c>
      <c r="C151" s="306">
        <f t="shared" si="9"/>
        <v>0</v>
      </c>
      <c r="D151" s="307">
        <f t="shared" si="9"/>
        <v>0</v>
      </c>
      <c r="E151" s="32"/>
      <c r="F151" s="235"/>
      <c r="G151" s="32"/>
      <c r="H151" s="33"/>
      <c r="I151" s="32"/>
      <c r="J151" s="33"/>
      <c r="K151" s="32"/>
      <c r="L151" s="33"/>
      <c r="M151" s="32"/>
      <c r="N151" s="33"/>
      <c r="O151" s="32"/>
      <c r="P151" s="33"/>
      <c r="Q151" s="32"/>
      <c r="R151" s="33"/>
      <c r="S151" s="32"/>
      <c r="T151" s="33"/>
      <c r="U151" s="32"/>
      <c r="V151" s="33"/>
      <c r="W151" s="32"/>
      <c r="X151" s="33"/>
      <c r="Y151" s="32"/>
      <c r="Z151" s="33"/>
      <c r="AA151" s="32"/>
      <c r="AB151" s="33"/>
      <c r="AC151" s="32"/>
      <c r="AD151" s="33"/>
      <c r="AE151" s="32"/>
      <c r="AF151" s="33"/>
      <c r="AG151" s="32"/>
      <c r="AH151" s="33"/>
      <c r="AI151" s="32"/>
      <c r="AJ151" s="33"/>
      <c r="AK151" s="32"/>
      <c r="AL151" s="33"/>
      <c r="AM151" s="32"/>
      <c r="AN151" s="33"/>
      <c r="AO151" s="224"/>
      <c r="AP151" s="33"/>
      <c r="AQ151" s="308"/>
      <c r="AR151" s="276"/>
      <c r="AS151" s="235"/>
      <c r="AT151" s="304"/>
      <c r="AU151" s="52"/>
      <c r="CA151" s="194" t="str">
        <f t="shared" si="10"/>
        <v/>
      </c>
      <c r="CG151" s="194">
        <f>IF(B151&lt;&gt;SUM(AQ151+AR151+AS151),1,0)</f>
        <v>0</v>
      </c>
    </row>
    <row r="152" spans="1:102" ht="21.75" x14ac:dyDescent="0.2">
      <c r="A152" s="157" t="s">
        <v>164</v>
      </c>
      <c r="B152" s="309">
        <f t="shared" si="8"/>
        <v>0</v>
      </c>
      <c r="C152" s="310">
        <f t="shared" si="9"/>
        <v>0</v>
      </c>
      <c r="D152" s="311">
        <f t="shared" si="9"/>
        <v>0</v>
      </c>
      <c r="E152" s="8"/>
      <c r="F152" s="202"/>
      <c r="G152" s="8"/>
      <c r="H152" s="9"/>
      <c r="I152" s="8"/>
      <c r="J152" s="9"/>
      <c r="K152" s="8"/>
      <c r="L152" s="9"/>
      <c r="M152" s="8"/>
      <c r="N152" s="9"/>
      <c r="O152" s="8"/>
      <c r="P152" s="9"/>
      <c r="Q152" s="8"/>
      <c r="R152" s="9"/>
      <c r="S152" s="8"/>
      <c r="T152" s="9"/>
      <c r="U152" s="8"/>
      <c r="V152" s="9"/>
      <c r="W152" s="8"/>
      <c r="X152" s="9"/>
      <c r="Y152" s="8"/>
      <c r="Z152" s="9"/>
      <c r="AA152" s="8"/>
      <c r="AB152" s="9"/>
      <c r="AC152" s="8"/>
      <c r="AD152" s="9"/>
      <c r="AE152" s="8"/>
      <c r="AF152" s="9"/>
      <c r="AG152" s="8"/>
      <c r="AH152" s="9"/>
      <c r="AI152" s="8"/>
      <c r="AJ152" s="9"/>
      <c r="AK152" s="8"/>
      <c r="AL152" s="9"/>
      <c r="AM152" s="8"/>
      <c r="AN152" s="9"/>
      <c r="AO152" s="203"/>
      <c r="AP152" s="9"/>
      <c r="AQ152" s="253"/>
      <c r="AR152" s="25"/>
      <c r="AS152" s="202"/>
      <c r="AT152" s="304"/>
      <c r="AU152" s="52"/>
      <c r="CA152" s="194" t="str">
        <f t="shared" si="10"/>
        <v/>
      </c>
      <c r="CG152" s="194">
        <f>IF(B152&lt;&gt;SUM(AQ152+AR152+AS152),1,0)</f>
        <v>0</v>
      </c>
    </row>
    <row r="153" spans="1:102" x14ac:dyDescent="0.2">
      <c r="A153" s="158" t="s">
        <v>165</v>
      </c>
      <c r="B153" s="312">
        <f t="shared" si="8"/>
        <v>0</v>
      </c>
      <c r="C153" s="313">
        <f t="shared" si="9"/>
        <v>0</v>
      </c>
      <c r="D153" s="314">
        <f t="shared" si="9"/>
        <v>0</v>
      </c>
      <c r="E153" s="12"/>
      <c r="F153" s="27"/>
      <c r="G153" s="12"/>
      <c r="H153" s="27"/>
      <c r="I153" s="12"/>
      <c r="J153" s="27"/>
      <c r="K153" s="12"/>
      <c r="L153" s="13"/>
      <c r="M153" s="12"/>
      <c r="N153" s="13"/>
      <c r="O153" s="12"/>
      <c r="P153" s="13"/>
      <c r="Q153" s="12"/>
      <c r="R153" s="13"/>
      <c r="S153" s="12"/>
      <c r="T153" s="13"/>
      <c r="U153" s="12"/>
      <c r="V153" s="13"/>
      <c r="W153" s="12"/>
      <c r="X153" s="13"/>
      <c r="Y153" s="12"/>
      <c r="Z153" s="13"/>
      <c r="AA153" s="12"/>
      <c r="AB153" s="27"/>
      <c r="AC153" s="12"/>
      <c r="AD153" s="27"/>
      <c r="AE153" s="12"/>
      <c r="AF153" s="13"/>
      <c r="AG153" s="12"/>
      <c r="AH153" s="13"/>
      <c r="AI153" s="12"/>
      <c r="AJ153" s="13"/>
      <c r="AK153" s="12"/>
      <c r="AL153" s="13"/>
      <c r="AM153" s="12"/>
      <c r="AN153" s="13"/>
      <c r="AO153" s="136"/>
      <c r="AP153" s="13"/>
      <c r="AQ153" s="257"/>
      <c r="AR153" s="22"/>
      <c r="AS153" s="27"/>
      <c r="AT153" s="304"/>
      <c r="AU153" s="52"/>
      <c r="CA153" s="194" t="str">
        <f t="shared" si="10"/>
        <v/>
      </c>
      <c r="CG153" s="194">
        <f>IF(B150&lt;&gt;SUM(AQ153+AR153+AS153),1,0)</f>
        <v>1</v>
      </c>
    </row>
    <row r="154" spans="1:102" x14ac:dyDescent="0.2">
      <c r="A154" s="158" t="s">
        <v>166</v>
      </c>
      <c r="B154" s="312">
        <f t="shared" si="8"/>
        <v>37</v>
      </c>
      <c r="C154" s="313">
        <f t="shared" si="9"/>
        <v>20</v>
      </c>
      <c r="D154" s="314">
        <f t="shared" si="9"/>
        <v>17</v>
      </c>
      <c r="E154" s="12"/>
      <c r="F154" s="27"/>
      <c r="G154" s="12"/>
      <c r="H154" s="27"/>
      <c r="I154" s="12"/>
      <c r="J154" s="27"/>
      <c r="K154" s="12"/>
      <c r="L154" s="13"/>
      <c r="M154" s="12"/>
      <c r="N154" s="13"/>
      <c r="O154" s="12"/>
      <c r="P154" s="13"/>
      <c r="Q154" s="12"/>
      <c r="R154" s="13"/>
      <c r="S154" s="12"/>
      <c r="T154" s="13"/>
      <c r="U154" s="12"/>
      <c r="V154" s="13"/>
      <c r="W154" s="12"/>
      <c r="X154" s="13"/>
      <c r="Y154" s="12"/>
      <c r="Z154" s="13"/>
      <c r="AA154" s="12">
        <v>1</v>
      </c>
      <c r="AB154" s="27"/>
      <c r="AC154" s="12">
        <v>4</v>
      </c>
      <c r="AD154" s="27">
        <v>3</v>
      </c>
      <c r="AE154" s="12"/>
      <c r="AF154" s="13"/>
      <c r="AG154" s="12">
        <v>5</v>
      </c>
      <c r="AH154" s="13">
        <v>2</v>
      </c>
      <c r="AI154" s="12">
        <v>3</v>
      </c>
      <c r="AJ154" s="13">
        <v>1</v>
      </c>
      <c r="AK154" s="12">
        <v>4</v>
      </c>
      <c r="AL154" s="13">
        <v>3</v>
      </c>
      <c r="AM154" s="12">
        <v>1</v>
      </c>
      <c r="AN154" s="13">
        <v>2</v>
      </c>
      <c r="AO154" s="136">
        <v>2</v>
      </c>
      <c r="AP154" s="13">
        <v>6</v>
      </c>
      <c r="AQ154" s="257">
        <v>10</v>
      </c>
      <c r="AR154" s="22">
        <v>17</v>
      </c>
      <c r="AS154" s="27">
        <v>10</v>
      </c>
      <c r="AT154" s="304"/>
      <c r="AU154" s="52"/>
      <c r="CA154" s="194" t="str">
        <f t="shared" si="10"/>
        <v/>
      </c>
      <c r="CG154" s="194">
        <f t="shared" ref="CG154:CG168" si="11">IF(B154&lt;&gt;SUM(AQ154+AR154+AS154),1,0)</f>
        <v>0</v>
      </c>
    </row>
    <row r="155" spans="1:102" x14ac:dyDescent="0.2">
      <c r="A155" s="158" t="s">
        <v>167</v>
      </c>
      <c r="B155" s="312">
        <f t="shared" si="8"/>
        <v>0</v>
      </c>
      <c r="C155" s="313">
        <f t="shared" si="9"/>
        <v>0</v>
      </c>
      <c r="D155" s="314">
        <f t="shared" si="9"/>
        <v>0</v>
      </c>
      <c r="E155" s="12"/>
      <c r="F155" s="27"/>
      <c r="G155" s="12"/>
      <c r="H155" s="27"/>
      <c r="I155" s="12"/>
      <c r="J155" s="27"/>
      <c r="K155" s="12"/>
      <c r="L155" s="13"/>
      <c r="M155" s="12"/>
      <c r="N155" s="13"/>
      <c r="O155" s="12"/>
      <c r="P155" s="13"/>
      <c r="Q155" s="12"/>
      <c r="R155" s="13"/>
      <c r="S155" s="12"/>
      <c r="T155" s="13"/>
      <c r="U155" s="12"/>
      <c r="V155" s="13"/>
      <c r="W155" s="12"/>
      <c r="X155" s="13"/>
      <c r="Y155" s="12"/>
      <c r="Z155" s="13"/>
      <c r="AA155" s="12"/>
      <c r="AB155" s="27"/>
      <c r="AC155" s="12"/>
      <c r="AD155" s="27"/>
      <c r="AE155" s="12"/>
      <c r="AF155" s="13"/>
      <c r="AG155" s="12"/>
      <c r="AH155" s="13"/>
      <c r="AI155" s="12"/>
      <c r="AJ155" s="13"/>
      <c r="AK155" s="12"/>
      <c r="AL155" s="13"/>
      <c r="AM155" s="12"/>
      <c r="AN155" s="13"/>
      <c r="AO155" s="136"/>
      <c r="AP155" s="13"/>
      <c r="AQ155" s="257"/>
      <c r="AR155" s="22"/>
      <c r="AS155" s="27"/>
      <c r="AT155" s="304"/>
      <c r="AU155" s="52"/>
      <c r="CA155" s="194" t="str">
        <f t="shared" si="10"/>
        <v/>
      </c>
      <c r="CG155" s="194">
        <f t="shared" si="11"/>
        <v>0</v>
      </c>
    </row>
    <row r="156" spans="1:102" x14ac:dyDescent="0.2">
      <c r="A156" s="158" t="s">
        <v>168</v>
      </c>
      <c r="B156" s="312">
        <f t="shared" si="8"/>
        <v>0</v>
      </c>
      <c r="C156" s="313">
        <f t="shared" si="9"/>
        <v>0</v>
      </c>
      <c r="D156" s="314">
        <f t="shared" si="9"/>
        <v>0</v>
      </c>
      <c r="E156" s="12"/>
      <c r="F156" s="27"/>
      <c r="G156" s="12"/>
      <c r="H156" s="27"/>
      <c r="I156" s="12"/>
      <c r="J156" s="27"/>
      <c r="K156" s="12"/>
      <c r="L156" s="13"/>
      <c r="M156" s="12"/>
      <c r="N156" s="13"/>
      <c r="O156" s="12"/>
      <c r="P156" s="13"/>
      <c r="Q156" s="12"/>
      <c r="R156" s="13"/>
      <c r="S156" s="12"/>
      <c r="T156" s="13"/>
      <c r="U156" s="12"/>
      <c r="V156" s="13"/>
      <c r="W156" s="12"/>
      <c r="X156" s="13"/>
      <c r="Y156" s="12"/>
      <c r="Z156" s="13"/>
      <c r="AA156" s="12"/>
      <c r="AB156" s="27"/>
      <c r="AC156" s="12"/>
      <c r="AD156" s="27"/>
      <c r="AE156" s="12"/>
      <c r="AF156" s="13"/>
      <c r="AG156" s="12"/>
      <c r="AH156" s="13"/>
      <c r="AI156" s="12"/>
      <c r="AJ156" s="13"/>
      <c r="AK156" s="12"/>
      <c r="AL156" s="13"/>
      <c r="AM156" s="12"/>
      <c r="AN156" s="13"/>
      <c r="AO156" s="136"/>
      <c r="AP156" s="13"/>
      <c r="AQ156" s="257"/>
      <c r="AR156" s="22"/>
      <c r="AS156" s="27"/>
      <c r="AT156" s="304"/>
      <c r="AU156" s="52"/>
      <c r="CA156" s="194" t="str">
        <f t="shared" si="10"/>
        <v/>
      </c>
      <c r="CG156" s="194">
        <f t="shared" si="11"/>
        <v>0</v>
      </c>
    </row>
    <row r="157" spans="1:102" x14ac:dyDescent="0.2">
      <c r="A157" s="158" t="s">
        <v>169</v>
      </c>
      <c r="B157" s="312">
        <f t="shared" si="8"/>
        <v>0</v>
      </c>
      <c r="C157" s="313">
        <f t="shared" si="9"/>
        <v>0</v>
      </c>
      <c r="D157" s="314">
        <f t="shared" si="9"/>
        <v>0</v>
      </c>
      <c r="E157" s="12"/>
      <c r="F157" s="27"/>
      <c r="G157" s="12"/>
      <c r="H157" s="27"/>
      <c r="I157" s="12"/>
      <c r="J157" s="27"/>
      <c r="K157" s="12"/>
      <c r="L157" s="13"/>
      <c r="M157" s="12"/>
      <c r="N157" s="13"/>
      <c r="O157" s="12"/>
      <c r="P157" s="13"/>
      <c r="Q157" s="12"/>
      <c r="R157" s="13"/>
      <c r="S157" s="12"/>
      <c r="T157" s="13"/>
      <c r="U157" s="12"/>
      <c r="V157" s="13"/>
      <c r="W157" s="12"/>
      <c r="X157" s="13"/>
      <c r="Y157" s="12"/>
      <c r="Z157" s="13"/>
      <c r="AA157" s="12"/>
      <c r="AB157" s="27"/>
      <c r="AC157" s="12"/>
      <c r="AD157" s="27"/>
      <c r="AE157" s="12"/>
      <c r="AF157" s="13"/>
      <c r="AG157" s="12"/>
      <c r="AH157" s="13"/>
      <c r="AI157" s="12"/>
      <c r="AJ157" s="13"/>
      <c r="AK157" s="12"/>
      <c r="AL157" s="13"/>
      <c r="AM157" s="12"/>
      <c r="AN157" s="13"/>
      <c r="AO157" s="136"/>
      <c r="AP157" s="13"/>
      <c r="AQ157" s="257"/>
      <c r="AR157" s="22"/>
      <c r="AS157" s="27"/>
      <c r="AT157" s="304"/>
      <c r="AU157" s="52"/>
      <c r="CA157" s="194" t="str">
        <f t="shared" si="10"/>
        <v/>
      </c>
      <c r="CG157" s="194">
        <f t="shared" si="11"/>
        <v>0</v>
      </c>
    </row>
    <row r="158" spans="1:102" x14ac:dyDescent="0.2">
      <c r="A158" s="158" t="s">
        <v>170</v>
      </c>
      <c r="B158" s="312">
        <f t="shared" si="8"/>
        <v>0</v>
      </c>
      <c r="C158" s="313">
        <f t="shared" si="9"/>
        <v>0</v>
      </c>
      <c r="D158" s="314">
        <f t="shared" si="9"/>
        <v>0</v>
      </c>
      <c r="E158" s="12"/>
      <c r="F158" s="27"/>
      <c r="G158" s="12"/>
      <c r="H158" s="27"/>
      <c r="I158" s="12"/>
      <c r="J158" s="27"/>
      <c r="K158" s="12"/>
      <c r="L158" s="13"/>
      <c r="M158" s="12"/>
      <c r="N158" s="13"/>
      <c r="O158" s="12"/>
      <c r="P158" s="13"/>
      <c r="Q158" s="12"/>
      <c r="R158" s="13"/>
      <c r="S158" s="12"/>
      <c r="T158" s="13"/>
      <c r="U158" s="12"/>
      <c r="V158" s="13"/>
      <c r="W158" s="12"/>
      <c r="X158" s="13"/>
      <c r="Y158" s="12"/>
      <c r="Z158" s="13"/>
      <c r="AA158" s="12"/>
      <c r="AB158" s="27"/>
      <c r="AC158" s="12"/>
      <c r="AD158" s="27"/>
      <c r="AE158" s="12"/>
      <c r="AF158" s="13"/>
      <c r="AG158" s="12"/>
      <c r="AH158" s="13"/>
      <c r="AI158" s="12"/>
      <c r="AJ158" s="13"/>
      <c r="AK158" s="12"/>
      <c r="AL158" s="13"/>
      <c r="AM158" s="12"/>
      <c r="AN158" s="13"/>
      <c r="AO158" s="136"/>
      <c r="AP158" s="13"/>
      <c r="AQ158" s="257"/>
      <c r="AR158" s="22"/>
      <c r="AS158" s="27"/>
      <c r="AT158" s="304"/>
      <c r="AU158" s="52"/>
      <c r="CA158" s="194" t="str">
        <f t="shared" si="10"/>
        <v/>
      </c>
      <c r="CG158" s="194">
        <f t="shared" si="11"/>
        <v>0</v>
      </c>
    </row>
    <row r="159" spans="1:102" x14ac:dyDescent="0.2">
      <c r="A159" s="158" t="s">
        <v>171</v>
      </c>
      <c r="B159" s="312">
        <f t="shared" si="8"/>
        <v>0</v>
      </c>
      <c r="C159" s="313">
        <f t="shared" si="9"/>
        <v>0</v>
      </c>
      <c r="D159" s="314">
        <f t="shared" si="9"/>
        <v>0</v>
      </c>
      <c r="E159" s="12"/>
      <c r="F159" s="27"/>
      <c r="G159" s="12"/>
      <c r="H159" s="27"/>
      <c r="I159" s="12"/>
      <c r="J159" s="27"/>
      <c r="K159" s="12"/>
      <c r="L159" s="13"/>
      <c r="M159" s="12"/>
      <c r="N159" s="13"/>
      <c r="O159" s="12"/>
      <c r="P159" s="13"/>
      <c r="Q159" s="12"/>
      <c r="R159" s="13"/>
      <c r="S159" s="12"/>
      <c r="T159" s="13"/>
      <c r="U159" s="12"/>
      <c r="V159" s="13"/>
      <c r="W159" s="12"/>
      <c r="X159" s="13"/>
      <c r="Y159" s="12"/>
      <c r="Z159" s="13"/>
      <c r="AA159" s="12"/>
      <c r="AB159" s="27"/>
      <c r="AC159" s="12"/>
      <c r="AD159" s="27"/>
      <c r="AE159" s="12"/>
      <c r="AF159" s="13"/>
      <c r="AG159" s="12"/>
      <c r="AH159" s="13"/>
      <c r="AI159" s="12"/>
      <c r="AJ159" s="13"/>
      <c r="AK159" s="12"/>
      <c r="AL159" s="13"/>
      <c r="AM159" s="12"/>
      <c r="AN159" s="13"/>
      <c r="AO159" s="136"/>
      <c r="AP159" s="13"/>
      <c r="AQ159" s="257"/>
      <c r="AR159" s="22"/>
      <c r="AS159" s="27"/>
      <c r="AT159" s="304"/>
      <c r="AU159" s="52"/>
      <c r="CA159" s="194" t="str">
        <f t="shared" si="10"/>
        <v/>
      </c>
      <c r="CG159" s="194">
        <f t="shared" si="11"/>
        <v>0</v>
      </c>
    </row>
    <row r="160" spans="1:102" x14ac:dyDescent="0.2">
      <c r="A160" s="158" t="s">
        <v>172</v>
      </c>
      <c r="B160" s="312">
        <f t="shared" si="8"/>
        <v>60</v>
      </c>
      <c r="C160" s="313">
        <f t="shared" si="9"/>
        <v>17</v>
      </c>
      <c r="D160" s="314">
        <f t="shared" si="9"/>
        <v>43</v>
      </c>
      <c r="E160" s="12"/>
      <c r="F160" s="27"/>
      <c r="G160" s="12"/>
      <c r="H160" s="27"/>
      <c r="I160" s="12"/>
      <c r="J160" s="27">
        <v>1</v>
      </c>
      <c r="K160" s="12"/>
      <c r="L160" s="13">
        <v>2</v>
      </c>
      <c r="M160" s="12"/>
      <c r="N160" s="13"/>
      <c r="O160" s="12">
        <v>1</v>
      </c>
      <c r="P160" s="13">
        <v>2</v>
      </c>
      <c r="Q160" s="12">
        <v>1</v>
      </c>
      <c r="R160" s="13">
        <v>3</v>
      </c>
      <c r="S160" s="12"/>
      <c r="T160" s="13">
        <v>1</v>
      </c>
      <c r="U160" s="12"/>
      <c r="V160" s="13">
        <v>1</v>
      </c>
      <c r="W160" s="12">
        <v>1</v>
      </c>
      <c r="X160" s="13">
        <v>1</v>
      </c>
      <c r="Y160" s="12">
        <v>1</v>
      </c>
      <c r="Z160" s="13">
        <v>2</v>
      </c>
      <c r="AA160" s="12">
        <v>2</v>
      </c>
      <c r="AB160" s="27">
        <v>1</v>
      </c>
      <c r="AC160" s="12">
        <v>3</v>
      </c>
      <c r="AD160" s="27">
        <v>1</v>
      </c>
      <c r="AE160" s="12">
        <v>3</v>
      </c>
      <c r="AF160" s="13">
        <v>4</v>
      </c>
      <c r="AG160" s="12">
        <v>2</v>
      </c>
      <c r="AH160" s="13">
        <v>7</v>
      </c>
      <c r="AI160" s="12">
        <v>2</v>
      </c>
      <c r="AJ160" s="13">
        <v>5</v>
      </c>
      <c r="AK160" s="12"/>
      <c r="AL160" s="13">
        <v>1</v>
      </c>
      <c r="AM160" s="12"/>
      <c r="AN160" s="13">
        <v>3</v>
      </c>
      <c r="AO160" s="136">
        <v>1</v>
      </c>
      <c r="AP160" s="13">
        <v>8</v>
      </c>
      <c r="AQ160" s="257">
        <v>52</v>
      </c>
      <c r="AR160" s="22"/>
      <c r="AS160" s="27">
        <v>8</v>
      </c>
      <c r="AT160" s="304"/>
      <c r="AU160" s="52"/>
      <c r="CA160" s="194" t="str">
        <f t="shared" si="10"/>
        <v/>
      </c>
      <c r="CG160" s="194">
        <f t="shared" si="11"/>
        <v>0</v>
      </c>
    </row>
    <row r="161" spans="1:85" x14ac:dyDescent="0.2">
      <c r="A161" s="158" t="s">
        <v>173</v>
      </c>
      <c r="B161" s="312">
        <f t="shared" si="8"/>
        <v>0</v>
      </c>
      <c r="C161" s="313">
        <f t="shared" si="9"/>
        <v>0</v>
      </c>
      <c r="D161" s="314">
        <f t="shared" si="9"/>
        <v>0</v>
      </c>
      <c r="E161" s="12"/>
      <c r="F161" s="27"/>
      <c r="G161" s="12"/>
      <c r="H161" s="27"/>
      <c r="I161" s="12"/>
      <c r="J161" s="27"/>
      <c r="K161" s="12"/>
      <c r="L161" s="13"/>
      <c r="M161" s="12"/>
      <c r="N161" s="13"/>
      <c r="O161" s="12"/>
      <c r="P161" s="13"/>
      <c r="Q161" s="12"/>
      <c r="R161" s="13"/>
      <c r="S161" s="12"/>
      <c r="T161" s="13"/>
      <c r="U161" s="12"/>
      <c r="V161" s="13"/>
      <c r="W161" s="12"/>
      <c r="X161" s="13"/>
      <c r="Y161" s="12"/>
      <c r="Z161" s="13"/>
      <c r="AA161" s="12"/>
      <c r="AB161" s="27"/>
      <c r="AC161" s="12"/>
      <c r="AD161" s="27"/>
      <c r="AE161" s="12"/>
      <c r="AF161" s="13"/>
      <c r="AG161" s="12"/>
      <c r="AH161" s="13"/>
      <c r="AI161" s="12"/>
      <c r="AJ161" s="13"/>
      <c r="AK161" s="12"/>
      <c r="AL161" s="13"/>
      <c r="AM161" s="12"/>
      <c r="AN161" s="13"/>
      <c r="AO161" s="136"/>
      <c r="AP161" s="13"/>
      <c r="AQ161" s="257"/>
      <c r="AR161" s="22"/>
      <c r="AS161" s="27"/>
      <c r="AT161" s="304"/>
      <c r="AU161" s="52"/>
      <c r="CA161" s="194" t="str">
        <f t="shared" si="10"/>
        <v/>
      </c>
      <c r="CG161" s="194">
        <f t="shared" si="11"/>
        <v>0</v>
      </c>
    </row>
    <row r="162" spans="1:85" x14ac:dyDescent="0.2">
      <c r="A162" s="158" t="s">
        <v>174</v>
      </c>
      <c r="B162" s="312">
        <f t="shared" si="8"/>
        <v>0</v>
      </c>
      <c r="C162" s="313">
        <f t="shared" si="9"/>
        <v>0</v>
      </c>
      <c r="D162" s="314">
        <f t="shared" si="9"/>
        <v>0</v>
      </c>
      <c r="E162" s="12"/>
      <c r="F162" s="27"/>
      <c r="G162" s="12"/>
      <c r="H162" s="27"/>
      <c r="I162" s="12"/>
      <c r="J162" s="27"/>
      <c r="K162" s="12"/>
      <c r="L162" s="13"/>
      <c r="M162" s="12"/>
      <c r="N162" s="13"/>
      <c r="O162" s="12"/>
      <c r="P162" s="13"/>
      <c r="Q162" s="12"/>
      <c r="R162" s="13"/>
      <c r="S162" s="12"/>
      <c r="T162" s="13"/>
      <c r="U162" s="12"/>
      <c r="V162" s="13"/>
      <c r="W162" s="12"/>
      <c r="X162" s="13"/>
      <c r="Y162" s="12"/>
      <c r="Z162" s="13"/>
      <c r="AA162" s="12"/>
      <c r="AB162" s="27"/>
      <c r="AC162" s="12"/>
      <c r="AD162" s="27"/>
      <c r="AE162" s="12"/>
      <c r="AF162" s="13"/>
      <c r="AG162" s="12"/>
      <c r="AH162" s="13"/>
      <c r="AI162" s="12"/>
      <c r="AJ162" s="13"/>
      <c r="AK162" s="12"/>
      <c r="AL162" s="13"/>
      <c r="AM162" s="12"/>
      <c r="AN162" s="13"/>
      <c r="AO162" s="136"/>
      <c r="AP162" s="13"/>
      <c r="AQ162" s="257"/>
      <c r="AR162" s="22"/>
      <c r="AS162" s="27"/>
      <c r="AT162" s="304"/>
      <c r="AU162" s="52"/>
      <c r="CA162" s="194" t="str">
        <f t="shared" si="10"/>
        <v/>
      </c>
      <c r="CG162" s="194">
        <f t="shared" si="11"/>
        <v>0</v>
      </c>
    </row>
    <row r="163" spans="1:85" x14ac:dyDescent="0.2">
      <c r="A163" s="158" t="s">
        <v>175</v>
      </c>
      <c r="B163" s="312">
        <f t="shared" si="8"/>
        <v>0</v>
      </c>
      <c r="C163" s="313">
        <f t="shared" si="9"/>
        <v>0</v>
      </c>
      <c r="D163" s="314">
        <f t="shared" si="9"/>
        <v>0</v>
      </c>
      <c r="E163" s="12"/>
      <c r="F163" s="27"/>
      <c r="G163" s="12"/>
      <c r="H163" s="27"/>
      <c r="I163" s="12"/>
      <c r="J163" s="27"/>
      <c r="K163" s="12"/>
      <c r="L163" s="13"/>
      <c r="M163" s="12"/>
      <c r="N163" s="13"/>
      <c r="O163" s="12"/>
      <c r="P163" s="13"/>
      <c r="Q163" s="12"/>
      <c r="R163" s="13"/>
      <c r="S163" s="12"/>
      <c r="T163" s="13"/>
      <c r="U163" s="12"/>
      <c r="V163" s="13"/>
      <c r="W163" s="12"/>
      <c r="X163" s="13"/>
      <c r="Y163" s="12"/>
      <c r="Z163" s="13"/>
      <c r="AA163" s="12"/>
      <c r="AB163" s="27"/>
      <c r="AC163" s="12"/>
      <c r="AD163" s="27"/>
      <c r="AE163" s="12"/>
      <c r="AF163" s="13"/>
      <c r="AG163" s="12"/>
      <c r="AH163" s="13"/>
      <c r="AI163" s="12"/>
      <c r="AJ163" s="13"/>
      <c r="AK163" s="12"/>
      <c r="AL163" s="13"/>
      <c r="AM163" s="12"/>
      <c r="AN163" s="13"/>
      <c r="AO163" s="136"/>
      <c r="AP163" s="13"/>
      <c r="AQ163" s="257"/>
      <c r="AR163" s="22"/>
      <c r="AS163" s="27"/>
      <c r="AT163" s="304"/>
      <c r="AU163" s="52"/>
      <c r="CA163" s="194" t="str">
        <f t="shared" si="10"/>
        <v/>
      </c>
      <c r="CG163" s="194">
        <f t="shared" si="11"/>
        <v>0</v>
      </c>
    </row>
    <row r="164" spans="1:85" x14ac:dyDescent="0.2">
      <c r="A164" s="158" t="s">
        <v>176</v>
      </c>
      <c r="B164" s="312">
        <f t="shared" si="8"/>
        <v>34</v>
      </c>
      <c r="C164" s="313">
        <f t="shared" si="9"/>
        <v>15</v>
      </c>
      <c r="D164" s="314">
        <f t="shared" si="9"/>
        <v>19</v>
      </c>
      <c r="E164" s="12"/>
      <c r="F164" s="27">
        <v>1</v>
      </c>
      <c r="G164" s="12"/>
      <c r="H164" s="27">
        <v>1</v>
      </c>
      <c r="I164" s="12"/>
      <c r="J164" s="27"/>
      <c r="K164" s="12"/>
      <c r="L164" s="13">
        <v>1</v>
      </c>
      <c r="M164" s="12"/>
      <c r="N164" s="13"/>
      <c r="O164" s="12">
        <v>1</v>
      </c>
      <c r="P164" s="13"/>
      <c r="Q164" s="12"/>
      <c r="R164" s="13"/>
      <c r="S164" s="12"/>
      <c r="T164" s="13"/>
      <c r="U164" s="12"/>
      <c r="V164" s="13">
        <v>1</v>
      </c>
      <c r="W164" s="12">
        <v>1</v>
      </c>
      <c r="X164" s="13">
        <v>1</v>
      </c>
      <c r="Y164" s="12"/>
      <c r="Z164" s="13">
        <v>1</v>
      </c>
      <c r="AA164" s="12"/>
      <c r="AB164" s="27">
        <v>1</v>
      </c>
      <c r="AC164" s="12"/>
      <c r="AD164" s="27">
        <v>1</v>
      </c>
      <c r="AE164" s="12">
        <v>1</v>
      </c>
      <c r="AF164" s="13">
        <v>1</v>
      </c>
      <c r="AG164" s="12"/>
      <c r="AH164" s="13"/>
      <c r="AI164" s="12">
        <v>1</v>
      </c>
      <c r="AJ164" s="13">
        <v>1</v>
      </c>
      <c r="AK164" s="12">
        <v>4</v>
      </c>
      <c r="AL164" s="13">
        <v>1</v>
      </c>
      <c r="AM164" s="12">
        <v>2</v>
      </c>
      <c r="AN164" s="13">
        <v>3</v>
      </c>
      <c r="AO164" s="136">
        <v>5</v>
      </c>
      <c r="AP164" s="13">
        <v>5</v>
      </c>
      <c r="AQ164" s="257">
        <v>1</v>
      </c>
      <c r="AR164" s="22">
        <v>20</v>
      </c>
      <c r="AS164" s="27">
        <v>13</v>
      </c>
      <c r="AT164" s="304"/>
      <c r="AU164" s="52"/>
      <c r="CA164" s="194" t="str">
        <f t="shared" si="10"/>
        <v/>
      </c>
      <c r="CG164" s="194">
        <f t="shared" si="11"/>
        <v>0</v>
      </c>
    </row>
    <row r="165" spans="1:85" x14ac:dyDescent="0.2">
      <c r="A165" s="158" t="s">
        <v>177</v>
      </c>
      <c r="B165" s="312">
        <f t="shared" si="8"/>
        <v>0</v>
      </c>
      <c r="C165" s="313">
        <f t="shared" si="9"/>
        <v>0</v>
      </c>
      <c r="D165" s="314">
        <f t="shared" si="9"/>
        <v>0</v>
      </c>
      <c r="E165" s="12"/>
      <c r="F165" s="27"/>
      <c r="G165" s="12"/>
      <c r="H165" s="27"/>
      <c r="I165" s="12"/>
      <c r="J165" s="27"/>
      <c r="K165" s="12"/>
      <c r="L165" s="13"/>
      <c r="M165" s="12"/>
      <c r="N165" s="13"/>
      <c r="O165" s="12"/>
      <c r="P165" s="13"/>
      <c r="Q165" s="12"/>
      <c r="R165" s="13"/>
      <c r="S165" s="12"/>
      <c r="T165" s="13"/>
      <c r="U165" s="12"/>
      <c r="V165" s="13"/>
      <c r="W165" s="12"/>
      <c r="X165" s="13"/>
      <c r="Y165" s="12"/>
      <c r="Z165" s="13"/>
      <c r="AA165" s="12"/>
      <c r="AB165" s="27"/>
      <c r="AC165" s="12"/>
      <c r="AD165" s="27"/>
      <c r="AE165" s="12"/>
      <c r="AF165" s="13"/>
      <c r="AG165" s="12"/>
      <c r="AH165" s="13"/>
      <c r="AI165" s="12"/>
      <c r="AJ165" s="13"/>
      <c r="AK165" s="12"/>
      <c r="AL165" s="13"/>
      <c r="AM165" s="12"/>
      <c r="AN165" s="13"/>
      <c r="AO165" s="136"/>
      <c r="AP165" s="13"/>
      <c r="AQ165" s="257"/>
      <c r="AR165" s="22"/>
      <c r="AS165" s="27"/>
      <c r="AT165" s="304"/>
      <c r="AU165" s="52"/>
      <c r="CA165" s="194" t="str">
        <f t="shared" si="10"/>
        <v/>
      </c>
      <c r="CG165" s="194">
        <f t="shared" si="11"/>
        <v>0</v>
      </c>
    </row>
    <row r="166" spans="1:85" x14ac:dyDescent="0.2">
      <c r="A166" s="158" t="s">
        <v>178</v>
      </c>
      <c r="B166" s="312">
        <f t="shared" si="8"/>
        <v>0</v>
      </c>
      <c r="C166" s="313">
        <f t="shared" si="9"/>
        <v>0</v>
      </c>
      <c r="D166" s="314">
        <f t="shared" si="9"/>
        <v>0</v>
      </c>
      <c r="E166" s="12"/>
      <c r="F166" s="27"/>
      <c r="G166" s="12"/>
      <c r="H166" s="27"/>
      <c r="I166" s="12"/>
      <c r="J166" s="27"/>
      <c r="K166" s="12"/>
      <c r="L166" s="13"/>
      <c r="M166" s="12"/>
      <c r="N166" s="13"/>
      <c r="O166" s="12"/>
      <c r="P166" s="13"/>
      <c r="Q166" s="12"/>
      <c r="R166" s="13"/>
      <c r="S166" s="12"/>
      <c r="T166" s="13"/>
      <c r="U166" s="12"/>
      <c r="V166" s="13"/>
      <c r="W166" s="12"/>
      <c r="X166" s="13"/>
      <c r="Y166" s="12"/>
      <c r="Z166" s="13"/>
      <c r="AA166" s="12"/>
      <c r="AB166" s="27"/>
      <c r="AC166" s="12"/>
      <c r="AD166" s="27"/>
      <c r="AE166" s="12"/>
      <c r="AF166" s="13"/>
      <c r="AG166" s="12"/>
      <c r="AH166" s="13"/>
      <c r="AI166" s="12"/>
      <c r="AJ166" s="13"/>
      <c r="AK166" s="12"/>
      <c r="AL166" s="13"/>
      <c r="AM166" s="12"/>
      <c r="AN166" s="13"/>
      <c r="AO166" s="136"/>
      <c r="AP166" s="13"/>
      <c r="AQ166" s="257"/>
      <c r="AR166" s="22"/>
      <c r="AS166" s="27"/>
      <c r="AT166" s="315"/>
      <c r="CA166" s="194" t="str">
        <f t="shared" si="10"/>
        <v/>
      </c>
      <c r="CG166" s="194">
        <f t="shared" si="11"/>
        <v>0</v>
      </c>
    </row>
    <row r="167" spans="1:85" x14ac:dyDescent="0.2">
      <c r="A167" s="158" t="s">
        <v>179</v>
      </c>
      <c r="B167" s="312">
        <f t="shared" si="8"/>
        <v>0</v>
      </c>
      <c r="C167" s="313">
        <f t="shared" si="9"/>
        <v>0</v>
      </c>
      <c r="D167" s="314">
        <f t="shared" si="9"/>
        <v>0</v>
      </c>
      <c r="E167" s="12"/>
      <c r="F167" s="27"/>
      <c r="G167" s="12"/>
      <c r="H167" s="27"/>
      <c r="I167" s="12"/>
      <c r="J167" s="27"/>
      <c r="K167" s="12"/>
      <c r="L167" s="13"/>
      <c r="M167" s="12"/>
      <c r="N167" s="13"/>
      <c r="O167" s="12"/>
      <c r="P167" s="13"/>
      <c r="Q167" s="12"/>
      <c r="R167" s="13"/>
      <c r="S167" s="12"/>
      <c r="T167" s="13"/>
      <c r="U167" s="12"/>
      <c r="V167" s="13"/>
      <c r="W167" s="12"/>
      <c r="X167" s="13"/>
      <c r="Y167" s="12"/>
      <c r="Z167" s="13"/>
      <c r="AA167" s="12"/>
      <c r="AB167" s="27"/>
      <c r="AC167" s="12"/>
      <c r="AD167" s="27"/>
      <c r="AE167" s="12"/>
      <c r="AF167" s="13"/>
      <c r="AG167" s="12"/>
      <c r="AH167" s="13"/>
      <c r="AI167" s="12"/>
      <c r="AJ167" s="13"/>
      <c r="AK167" s="12"/>
      <c r="AL167" s="13"/>
      <c r="AM167" s="12"/>
      <c r="AN167" s="13"/>
      <c r="AO167" s="136"/>
      <c r="AP167" s="13"/>
      <c r="AQ167" s="257"/>
      <c r="AR167" s="22"/>
      <c r="AS167" s="27"/>
      <c r="AT167" s="315"/>
      <c r="CA167" s="194" t="str">
        <f t="shared" si="10"/>
        <v/>
      </c>
      <c r="CG167" s="194">
        <f t="shared" si="11"/>
        <v>0</v>
      </c>
    </row>
    <row r="168" spans="1:85" x14ac:dyDescent="0.2">
      <c r="A168" s="160" t="s">
        <v>13</v>
      </c>
      <c r="B168" s="316">
        <f t="shared" si="8"/>
        <v>0</v>
      </c>
      <c r="C168" s="317">
        <f t="shared" si="9"/>
        <v>0</v>
      </c>
      <c r="D168" s="318">
        <f t="shared" si="9"/>
        <v>0</v>
      </c>
      <c r="E168" s="212"/>
      <c r="F168" s="37"/>
      <c r="G168" s="212"/>
      <c r="H168" s="213"/>
      <c r="I168" s="212"/>
      <c r="J168" s="213"/>
      <c r="K168" s="212"/>
      <c r="L168" s="213"/>
      <c r="M168" s="212"/>
      <c r="N168" s="213"/>
      <c r="O168" s="212"/>
      <c r="P168" s="213"/>
      <c r="Q168" s="212"/>
      <c r="R168" s="213"/>
      <c r="S168" s="212"/>
      <c r="T168" s="213"/>
      <c r="U168" s="212"/>
      <c r="V168" s="213"/>
      <c r="W168" s="212"/>
      <c r="X168" s="213"/>
      <c r="Y168" s="212"/>
      <c r="Z168" s="213"/>
      <c r="AA168" s="212"/>
      <c r="AB168" s="213"/>
      <c r="AC168" s="212"/>
      <c r="AD168" s="213"/>
      <c r="AE168" s="212"/>
      <c r="AF168" s="213"/>
      <c r="AG168" s="212"/>
      <c r="AH168" s="213"/>
      <c r="AI168" s="212"/>
      <c r="AJ168" s="213"/>
      <c r="AK168" s="212"/>
      <c r="AL168" s="213"/>
      <c r="AM168" s="212"/>
      <c r="AN168" s="213"/>
      <c r="AO168" s="143"/>
      <c r="AP168" s="213"/>
      <c r="AQ168" s="319"/>
      <c r="AR168" s="23"/>
      <c r="AS168" s="37"/>
      <c r="AT168" s="315"/>
      <c r="CA168" s="194" t="str">
        <f t="shared" si="10"/>
        <v/>
      </c>
      <c r="CG168" s="194">
        <f t="shared" si="11"/>
        <v>0</v>
      </c>
    </row>
    <row r="169" spans="1:85" x14ac:dyDescent="0.2">
      <c r="A169" s="320" t="s">
        <v>98</v>
      </c>
      <c r="B169" s="261">
        <f t="shared" ref="B169:AS169" si="12">SUM(B170:B174)</f>
        <v>0</v>
      </c>
      <c r="C169" s="262">
        <f t="shared" si="12"/>
        <v>0</v>
      </c>
      <c r="D169" s="302">
        <f t="shared" si="12"/>
        <v>0</v>
      </c>
      <c r="E169" s="321">
        <f t="shared" si="12"/>
        <v>0</v>
      </c>
      <c r="F169" s="321">
        <f t="shared" si="12"/>
        <v>0</v>
      </c>
      <c r="G169" s="321">
        <f t="shared" si="12"/>
        <v>0</v>
      </c>
      <c r="H169" s="227">
        <f t="shared" si="12"/>
        <v>0</v>
      </c>
      <c r="I169" s="225">
        <f t="shared" si="12"/>
        <v>0</v>
      </c>
      <c r="J169" s="227">
        <f t="shared" si="12"/>
        <v>0</v>
      </c>
      <c r="K169" s="225">
        <f t="shared" si="12"/>
        <v>0</v>
      </c>
      <c r="L169" s="227">
        <f t="shared" si="12"/>
        <v>0</v>
      </c>
      <c r="M169" s="225">
        <f t="shared" si="12"/>
        <v>0</v>
      </c>
      <c r="N169" s="227">
        <f t="shared" si="12"/>
        <v>0</v>
      </c>
      <c r="O169" s="225">
        <f t="shared" si="12"/>
        <v>0</v>
      </c>
      <c r="P169" s="227">
        <f t="shared" si="12"/>
        <v>0</v>
      </c>
      <c r="Q169" s="225">
        <f t="shared" si="12"/>
        <v>0</v>
      </c>
      <c r="R169" s="227">
        <f t="shared" si="12"/>
        <v>0</v>
      </c>
      <c r="S169" s="225">
        <f t="shared" si="12"/>
        <v>0</v>
      </c>
      <c r="T169" s="227">
        <f t="shared" si="12"/>
        <v>0</v>
      </c>
      <c r="U169" s="225">
        <f t="shared" si="12"/>
        <v>0</v>
      </c>
      <c r="V169" s="227">
        <f t="shared" si="12"/>
        <v>0</v>
      </c>
      <c r="W169" s="225">
        <f t="shared" si="12"/>
        <v>0</v>
      </c>
      <c r="X169" s="227">
        <f t="shared" si="12"/>
        <v>0</v>
      </c>
      <c r="Y169" s="225">
        <f t="shared" si="12"/>
        <v>0</v>
      </c>
      <c r="Z169" s="227">
        <f t="shared" si="12"/>
        <v>0</v>
      </c>
      <c r="AA169" s="225">
        <f t="shared" si="12"/>
        <v>0</v>
      </c>
      <c r="AB169" s="227">
        <f t="shared" si="12"/>
        <v>0</v>
      </c>
      <c r="AC169" s="225">
        <f t="shared" si="12"/>
        <v>0</v>
      </c>
      <c r="AD169" s="227">
        <f t="shared" si="12"/>
        <v>0</v>
      </c>
      <c r="AE169" s="225">
        <f t="shared" si="12"/>
        <v>0</v>
      </c>
      <c r="AF169" s="227">
        <f t="shared" si="12"/>
        <v>0</v>
      </c>
      <c r="AG169" s="225">
        <f t="shared" si="12"/>
        <v>0</v>
      </c>
      <c r="AH169" s="227">
        <f t="shared" si="12"/>
        <v>0</v>
      </c>
      <c r="AI169" s="225">
        <f t="shared" si="12"/>
        <v>0</v>
      </c>
      <c r="AJ169" s="227">
        <f t="shared" si="12"/>
        <v>0</v>
      </c>
      <c r="AK169" s="225">
        <f t="shared" si="12"/>
        <v>0</v>
      </c>
      <c r="AL169" s="227">
        <f t="shared" si="12"/>
        <v>0</v>
      </c>
      <c r="AM169" s="225">
        <f t="shared" si="12"/>
        <v>0</v>
      </c>
      <c r="AN169" s="227">
        <f t="shared" si="12"/>
        <v>0</v>
      </c>
      <c r="AO169" s="228">
        <f t="shared" si="12"/>
        <v>0</v>
      </c>
      <c r="AP169" s="227">
        <f t="shared" si="12"/>
        <v>0</v>
      </c>
      <c r="AQ169" s="228">
        <f t="shared" si="12"/>
        <v>41</v>
      </c>
      <c r="AR169" s="198">
        <f t="shared" si="12"/>
        <v>11</v>
      </c>
      <c r="AS169" s="226">
        <f t="shared" si="12"/>
        <v>47</v>
      </c>
      <c r="AT169" s="315"/>
    </row>
    <row r="170" spans="1:85" x14ac:dyDescent="0.2">
      <c r="A170" s="54" t="s">
        <v>38</v>
      </c>
      <c r="B170" s="322">
        <f>SUM(C170+D170)</f>
        <v>0</v>
      </c>
      <c r="C170" s="322">
        <f t="shared" ref="C170:D174" si="13">SUM(E170+G170+I170+K170+M170+O170+Q170+S170+U170+W170+Y170+AA170+AC170+AE170+AG170+AI170+AK170+AM170+AO170)</f>
        <v>0</v>
      </c>
      <c r="D170" s="323">
        <f t="shared" si="13"/>
        <v>0</v>
      </c>
      <c r="E170" s="216"/>
      <c r="F170" s="9"/>
      <c r="G170" s="216"/>
      <c r="H170" s="214"/>
      <c r="I170" s="216"/>
      <c r="J170" s="214"/>
      <c r="K170" s="216"/>
      <c r="L170" s="214"/>
      <c r="M170" s="216"/>
      <c r="N170" s="214"/>
      <c r="O170" s="216"/>
      <c r="P170" s="214"/>
      <c r="Q170" s="216"/>
      <c r="R170" s="214"/>
      <c r="S170" s="216"/>
      <c r="T170" s="214"/>
      <c r="U170" s="216"/>
      <c r="V170" s="214"/>
      <c r="W170" s="216"/>
      <c r="X170" s="214"/>
      <c r="Y170" s="216"/>
      <c r="Z170" s="214"/>
      <c r="AA170" s="216"/>
      <c r="AB170" s="214"/>
      <c r="AC170" s="216"/>
      <c r="AD170" s="214"/>
      <c r="AE170" s="216"/>
      <c r="AF170" s="214"/>
      <c r="AG170" s="216"/>
      <c r="AH170" s="214"/>
      <c r="AI170" s="216"/>
      <c r="AJ170" s="214"/>
      <c r="AK170" s="216"/>
      <c r="AL170" s="214"/>
      <c r="AM170" s="216"/>
      <c r="AN170" s="214"/>
      <c r="AO170" s="147"/>
      <c r="AP170" s="214"/>
      <c r="AQ170" s="214">
        <v>41</v>
      </c>
      <c r="AR170" s="214"/>
      <c r="AS170" s="214">
        <v>47</v>
      </c>
      <c r="AT170" s="315"/>
    </row>
    <row r="171" spans="1:85" x14ac:dyDescent="0.2">
      <c r="A171" s="55" t="s">
        <v>39</v>
      </c>
      <c r="B171" s="313">
        <f>SUM(C171+D171)</f>
        <v>0</v>
      </c>
      <c r="C171" s="313">
        <f t="shared" si="13"/>
        <v>0</v>
      </c>
      <c r="D171" s="314">
        <f t="shared" si="13"/>
        <v>0</v>
      </c>
      <c r="E171" s="212"/>
      <c r="F171" s="13"/>
      <c r="G171" s="12"/>
      <c r="H171" s="15"/>
      <c r="I171" s="12"/>
      <c r="J171" s="13"/>
      <c r="K171" s="12"/>
      <c r="L171" s="13"/>
      <c r="M171" s="12"/>
      <c r="N171" s="13"/>
      <c r="O171" s="12"/>
      <c r="P171" s="13"/>
      <c r="Q171" s="12"/>
      <c r="R171" s="13"/>
      <c r="S171" s="12"/>
      <c r="T171" s="13"/>
      <c r="U171" s="12"/>
      <c r="V171" s="13"/>
      <c r="W171" s="12"/>
      <c r="X171" s="13"/>
      <c r="Y171" s="12"/>
      <c r="Z171" s="13"/>
      <c r="AA171" s="12"/>
      <c r="AB171" s="13"/>
      <c r="AC171" s="12"/>
      <c r="AD171" s="13"/>
      <c r="AE171" s="12"/>
      <c r="AF171" s="13"/>
      <c r="AG171" s="12"/>
      <c r="AH171" s="13"/>
      <c r="AI171" s="12"/>
      <c r="AJ171" s="13"/>
      <c r="AK171" s="12"/>
      <c r="AL171" s="13"/>
      <c r="AM171" s="12"/>
      <c r="AN171" s="13"/>
      <c r="AO171" s="136"/>
      <c r="AP171" s="13"/>
      <c r="AQ171" s="13"/>
      <c r="AR171" s="13">
        <v>11</v>
      </c>
      <c r="AS171" s="15"/>
      <c r="AT171" s="324"/>
    </row>
    <row r="172" spans="1:85" x14ac:dyDescent="0.2">
      <c r="A172" s="59" t="s">
        <v>40</v>
      </c>
      <c r="B172" s="313">
        <f>SUM(C172+D172)</f>
        <v>0</v>
      </c>
      <c r="C172" s="313">
        <f t="shared" si="13"/>
        <v>0</v>
      </c>
      <c r="D172" s="314">
        <f t="shared" si="13"/>
        <v>0</v>
      </c>
      <c r="E172" s="12"/>
      <c r="F172" s="213"/>
      <c r="G172" s="212"/>
      <c r="H172" s="213"/>
      <c r="I172" s="216"/>
      <c r="J172" s="214"/>
      <c r="K172" s="216"/>
      <c r="L172" s="214"/>
      <c r="M172" s="216"/>
      <c r="N172" s="214"/>
      <c r="O172" s="216"/>
      <c r="P172" s="214"/>
      <c r="Q172" s="216"/>
      <c r="R172" s="214"/>
      <c r="S172" s="216"/>
      <c r="T172" s="214"/>
      <c r="U172" s="216"/>
      <c r="V172" s="214"/>
      <c r="W172" s="216"/>
      <c r="X172" s="214"/>
      <c r="Y172" s="216"/>
      <c r="Z172" s="214"/>
      <c r="AA172" s="216"/>
      <c r="AB172" s="214"/>
      <c r="AC172" s="216"/>
      <c r="AD172" s="214"/>
      <c r="AE172" s="216"/>
      <c r="AF172" s="214"/>
      <c r="AG172" s="216"/>
      <c r="AH172" s="214"/>
      <c r="AI172" s="216"/>
      <c r="AJ172" s="214"/>
      <c r="AK172" s="216"/>
      <c r="AL172" s="214"/>
      <c r="AM172" s="216"/>
      <c r="AN172" s="214"/>
      <c r="AO172" s="147"/>
      <c r="AP172" s="214"/>
      <c r="AQ172" s="214"/>
      <c r="AR172" s="214"/>
      <c r="AS172" s="214"/>
      <c r="AT172" s="315"/>
    </row>
    <row r="173" spans="1:85" x14ac:dyDescent="0.2">
      <c r="A173" s="325" t="s">
        <v>86</v>
      </c>
      <c r="B173" s="313">
        <f>SUM(C173+D173)</f>
        <v>0</v>
      </c>
      <c r="C173" s="313">
        <f t="shared" si="13"/>
        <v>0</v>
      </c>
      <c r="D173" s="326">
        <f t="shared" si="13"/>
        <v>0</v>
      </c>
      <c r="E173" s="216"/>
      <c r="F173" s="13"/>
      <c r="G173" s="12"/>
      <c r="H173" s="13"/>
      <c r="I173" s="12"/>
      <c r="J173" s="13"/>
      <c r="K173" s="12"/>
      <c r="L173" s="13"/>
      <c r="M173" s="12"/>
      <c r="N173" s="13"/>
      <c r="O173" s="12"/>
      <c r="P173" s="13"/>
      <c r="Q173" s="12"/>
      <c r="R173" s="13"/>
      <c r="S173" s="12"/>
      <c r="T173" s="13"/>
      <c r="U173" s="12"/>
      <c r="V173" s="13"/>
      <c r="W173" s="12"/>
      <c r="X173" s="13"/>
      <c r="Y173" s="12"/>
      <c r="Z173" s="13"/>
      <c r="AA173" s="12"/>
      <c r="AB173" s="13"/>
      <c r="AC173" s="12"/>
      <c r="AD173" s="13"/>
      <c r="AE173" s="12"/>
      <c r="AF173" s="13"/>
      <c r="AG173" s="12"/>
      <c r="AH173" s="13"/>
      <c r="AI173" s="12"/>
      <c r="AJ173" s="13"/>
      <c r="AK173" s="12"/>
      <c r="AL173" s="13"/>
      <c r="AM173" s="12"/>
      <c r="AN173" s="13"/>
      <c r="AO173" s="136"/>
      <c r="AP173" s="13"/>
      <c r="AQ173" s="13"/>
      <c r="AR173" s="13"/>
      <c r="AS173" s="15"/>
      <c r="AT173" s="324"/>
    </row>
    <row r="174" spans="1:85" x14ac:dyDescent="0.2">
      <c r="A174" s="60" t="s">
        <v>13</v>
      </c>
      <c r="B174" s="327">
        <f>SUM(C174+D174)</f>
        <v>0</v>
      </c>
      <c r="C174" s="328">
        <f t="shared" si="13"/>
        <v>0</v>
      </c>
      <c r="D174" s="329">
        <f t="shared" si="13"/>
        <v>0</v>
      </c>
      <c r="E174" s="18"/>
      <c r="F174" s="33"/>
      <c r="G174" s="32"/>
      <c r="H174" s="33"/>
      <c r="I174" s="32"/>
      <c r="J174" s="33"/>
      <c r="K174" s="32"/>
      <c r="L174" s="33"/>
      <c r="M174" s="32"/>
      <c r="N174" s="33"/>
      <c r="O174" s="32"/>
      <c r="P174" s="33"/>
      <c r="Q174" s="32"/>
      <c r="R174" s="33"/>
      <c r="S174" s="32"/>
      <c r="T174" s="33"/>
      <c r="U174" s="32"/>
      <c r="V174" s="33"/>
      <c r="W174" s="32"/>
      <c r="X174" s="33"/>
      <c r="Y174" s="32"/>
      <c r="Z174" s="33"/>
      <c r="AA174" s="32"/>
      <c r="AB174" s="33"/>
      <c r="AC174" s="32"/>
      <c r="AD174" s="33"/>
      <c r="AE174" s="32"/>
      <c r="AF174" s="33"/>
      <c r="AG174" s="32"/>
      <c r="AH174" s="33"/>
      <c r="AI174" s="32"/>
      <c r="AJ174" s="33"/>
      <c r="AK174" s="32"/>
      <c r="AL174" s="33"/>
      <c r="AM174" s="32"/>
      <c r="AN174" s="33"/>
      <c r="AO174" s="224"/>
      <c r="AP174" s="33"/>
      <c r="AQ174" s="33"/>
      <c r="AR174" s="33"/>
      <c r="AS174" s="33"/>
      <c r="AT174" s="315"/>
    </row>
    <row r="175" spans="1:85" x14ac:dyDescent="0.2">
      <c r="A175" s="85" t="s">
        <v>180</v>
      </c>
      <c r="B175" s="85"/>
      <c r="C175" s="85"/>
      <c r="D175" s="85"/>
      <c r="E175" s="85"/>
      <c r="F175" s="85"/>
      <c r="G175" s="85"/>
      <c r="H175" s="49"/>
      <c r="I175" s="49"/>
      <c r="J175" s="49"/>
      <c r="K175" s="49"/>
      <c r="L175" s="49"/>
      <c r="M175" s="85"/>
      <c r="N175" s="85"/>
      <c r="O175" s="52"/>
      <c r="P175" s="52"/>
      <c r="Q175" s="52"/>
      <c r="R175" s="49"/>
      <c r="S175" s="49"/>
      <c r="T175" s="52"/>
      <c r="U175" s="52"/>
      <c r="V175" s="52"/>
      <c r="W175" s="52"/>
      <c r="X175" s="52"/>
      <c r="Y175" s="52"/>
      <c r="Z175" s="52"/>
      <c r="AA175" s="52"/>
      <c r="AB175" s="52"/>
      <c r="AC175" s="52"/>
      <c r="AD175" s="52"/>
      <c r="AE175" s="52"/>
      <c r="AF175" s="52"/>
      <c r="AG175" s="52"/>
      <c r="AH175" s="52"/>
      <c r="AI175" s="52"/>
      <c r="AJ175" s="52"/>
      <c r="AK175" s="1"/>
      <c r="AL175" s="1"/>
      <c r="AM175" s="1"/>
      <c r="AN175" s="1"/>
      <c r="AO175" s="1"/>
      <c r="AP175" s="1"/>
      <c r="AQ175" s="52"/>
      <c r="AR175" s="52"/>
      <c r="AS175" s="52"/>
      <c r="AT175" s="52"/>
      <c r="AU175" s="52"/>
    </row>
    <row r="176" spans="1:85" ht="21" customHeight="1" x14ac:dyDescent="0.2">
      <c r="A176" s="1114" t="s">
        <v>49</v>
      </c>
      <c r="B176" s="1117" t="s">
        <v>50</v>
      </c>
      <c r="C176" s="1118"/>
      <c r="D176" s="1182"/>
      <c r="E176" s="1121" t="s">
        <v>14</v>
      </c>
      <c r="F176" s="1122"/>
      <c r="G176" s="1122"/>
      <c r="H176" s="1122"/>
      <c r="I176" s="1122"/>
      <c r="J176" s="1122"/>
      <c r="K176" s="1122"/>
      <c r="L176" s="1122"/>
      <c r="M176" s="1122"/>
      <c r="N176" s="1122"/>
      <c r="O176" s="1122"/>
      <c r="P176" s="1122"/>
      <c r="Q176" s="1122"/>
      <c r="R176" s="1122"/>
      <c r="S176" s="1122"/>
      <c r="T176" s="1122"/>
      <c r="U176" s="1122"/>
      <c r="V176" s="1122"/>
      <c r="W176" s="1122"/>
      <c r="X176" s="1122"/>
      <c r="Y176" s="1122"/>
      <c r="Z176" s="1122"/>
      <c r="AA176" s="1122"/>
      <c r="AB176" s="1122"/>
      <c r="AC176" s="1122"/>
      <c r="AD176" s="1122"/>
      <c r="AE176" s="1122"/>
      <c r="AF176" s="1122"/>
      <c r="AG176" s="1122"/>
      <c r="AH176" s="1122"/>
      <c r="AI176" s="1122"/>
      <c r="AJ176" s="1122"/>
      <c r="AK176" s="1122"/>
      <c r="AL176" s="1122"/>
      <c r="AM176" s="1122"/>
      <c r="AN176" s="1122"/>
      <c r="AO176" s="1122"/>
      <c r="AP176" s="1123"/>
      <c r="AQ176" s="1105" t="s">
        <v>119</v>
      </c>
      <c r="AR176" s="1105" t="s">
        <v>87</v>
      </c>
      <c r="AS176" s="52"/>
      <c r="AT176" s="52"/>
      <c r="AU176" s="52"/>
    </row>
    <row r="177" spans="1:86" ht="21.75" customHeight="1" x14ac:dyDescent="0.2">
      <c r="A177" s="1115"/>
      <c r="B177" s="1119"/>
      <c r="C177" s="1120"/>
      <c r="D177" s="1120"/>
      <c r="E177" s="1095" t="s">
        <v>19</v>
      </c>
      <c r="F177" s="1096"/>
      <c r="G177" s="1095" t="s">
        <v>20</v>
      </c>
      <c r="H177" s="1096"/>
      <c r="I177" s="1151" t="s">
        <v>21</v>
      </c>
      <c r="J177" s="1152"/>
      <c r="K177" s="1151" t="s">
        <v>22</v>
      </c>
      <c r="L177" s="1152"/>
      <c r="M177" s="1151" t="s">
        <v>23</v>
      </c>
      <c r="N177" s="1152"/>
      <c r="O177" s="1095" t="s">
        <v>24</v>
      </c>
      <c r="P177" s="1096"/>
      <c r="Q177" s="1095" t="s">
        <v>25</v>
      </c>
      <c r="R177" s="1096"/>
      <c r="S177" s="1095" t="s">
        <v>26</v>
      </c>
      <c r="T177" s="1096"/>
      <c r="U177" s="1095" t="s">
        <v>27</v>
      </c>
      <c r="V177" s="1096"/>
      <c r="W177" s="1095" t="s">
        <v>2</v>
      </c>
      <c r="X177" s="1096"/>
      <c r="Y177" s="1095" t="s">
        <v>3</v>
      </c>
      <c r="Z177" s="1096"/>
      <c r="AA177" s="1095" t="s">
        <v>28</v>
      </c>
      <c r="AB177" s="1096"/>
      <c r="AC177" s="1095" t="s">
        <v>4</v>
      </c>
      <c r="AD177" s="1096"/>
      <c r="AE177" s="1095" t="s">
        <v>5</v>
      </c>
      <c r="AF177" s="1096"/>
      <c r="AG177" s="1095" t="s">
        <v>6</v>
      </c>
      <c r="AH177" s="1096"/>
      <c r="AI177" s="1095" t="s">
        <v>7</v>
      </c>
      <c r="AJ177" s="1096"/>
      <c r="AK177" s="1095" t="s">
        <v>8</v>
      </c>
      <c r="AL177" s="1096"/>
      <c r="AM177" s="1095" t="s">
        <v>9</v>
      </c>
      <c r="AN177" s="1096"/>
      <c r="AO177" s="1109" t="s">
        <v>10</v>
      </c>
      <c r="AP177" s="1111"/>
      <c r="AQ177" s="1108"/>
      <c r="AR177" s="1108"/>
      <c r="AS177" s="52"/>
      <c r="AT177" s="52"/>
      <c r="AU177" s="52"/>
    </row>
    <row r="178" spans="1:86" ht="13.5" customHeight="1" x14ac:dyDescent="0.2">
      <c r="A178" s="1181"/>
      <c r="B178" s="185" t="s">
        <v>94</v>
      </c>
      <c r="C178" s="184" t="s">
        <v>11</v>
      </c>
      <c r="D178" s="184" t="s">
        <v>12</v>
      </c>
      <c r="E178" s="39" t="s">
        <v>11</v>
      </c>
      <c r="F178" s="41" t="s">
        <v>12</v>
      </c>
      <c r="G178" s="39" t="s">
        <v>11</v>
      </c>
      <c r="H178" s="41" t="s">
        <v>12</v>
      </c>
      <c r="I178" s="39" t="s">
        <v>11</v>
      </c>
      <c r="J178" s="41" t="s">
        <v>12</v>
      </c>
      <c r="K178" s="39" t="s">
        <v>11</v>
      </c>
      <c r="L178" s="41" t="s">
        <v>12</v>
      </c>
      <c r="M178" s="39" t="s">
        <v>11</v>
      </c>
      <c r="N178" s="41" t="s">
        <v>12</v>
      </c>
      <c r="O178" s="39" t="s">
        <v>11</v>
      </c>
      <c r="P178" s="41" t="s">
        <v>12</v>
      </c>
      <c r="Q178" s="39" t="s">
        <v>11</v>
      </c>
      <c r="R178" s="41" t="s">
        <v>12</v>
      </c>
      <c r="S178" s="39" t="s">
        <v>11</v>
      </c>
      <c r="T178" s="41" t="s">
        <v>12</v>
      </c>
      <c r="U178" s="39" t="s">
        <v>11</v>
      </c>
      <c r="V178" s="41" t="s">
        <v>12</v>
      </c>
      <c r="W178" s="39" t="s">
        <v>11</v>
      </c>
      <c r="X178" s="41" t="s">
        <v>12</v>
      </c>
      <c r="Y178" s="39" t="s">
        <v>11</v>
      </c>
      <c r="Z178" s="41" t="s">
        <v>12</v>
      </c>
      <c r="AA178" s="39" t="s">
        <v>11</v>
      </c>
      <c r="AB178" s="41" t="s">
        <v>12</v>
      </c>
      <c r="AC178" s="39" t="s">
        <v>11</v>
      </c>
      <c r="AD178" s="41" t="s">
        <v>12</v>
      </c>
      <c r="AE178" s="39" t="s">
        <v>11</v>
      </c>
      <c r="AF178" s="41" t="s">
        <v>12</v>
      </c>
      <c r="AG178" s="39" t="s">
        <v>11</v>
      </c>
      <c r="AH178" s="41" t="s">
        <v>12</v>
      </c>
      <c r="AI178" s="39" t="s">
        <v>11</v>
      </c>
      <c r="AJ178" s="41" t="s">
        <v>12</v>
      </c>
      <c r="AK178" s="39" t="s">
        <v>11</v>
      </c>
      <c r="AL178" s="41" t="s">
        <v>12</v>
      </c>
      <c r="AM178" s="39" t="s">
        <v>11</v>
      </c>
      <c r="AN178" s="41" t="s">
        <v>12</v>
      </c>
      <c r="AO178" s="39" t="s">
        <v>11</v>
      </c>
      <c r="AP178" s="41" t="s">
        <v>12</v>
      </c>
      <c r="AQ178" s="1154"/>
      <c r="AR178" s="1154"/>
      <c r="AS178" s="330"/>
      <c r="AT178" s="52"/>
    </row>
    <row r="179" spans="1:86" x14ac:dyDescent="0.2">
      <c r="A179" s="87" t="s">
        <v>52</v>
      </c>
      <c r="B179" s="322">
        <f>SUM(C179+D179)</f>
        <v>74</v>
      </c>
      <c r="C179" s="322">
        <f t="shared" ref="C179:D183" si="14">SUM(E179+G179+I179+K179+M179+O179+Q179+S179+U179+W179+Y179+AA179+AC179+AE179+AG179+AI179+AK179+AM179+AO179)</f>
        <v>25</v>
      </c>
      <c r="D179" s="323">
        <f t="shared" si="14"/>
        <v>49</v>
      </c>
      <c r="E179" s="8"/>
      <c r="F179" s="202"/>
      <c r="G179" s="8"/>
      <c r="H179" s="9"/>
      <c r="I179" s="8"/>
      <c r="J179" s="9">
        <v>1</v>
      </c>
      <c r="K179" s="8"/>
      <c r="L179" s="9">
        <v>2</v>
      </c>
      <c r="M179" s="8"/>
      <c r="N179" s="9"/>
      <c r="O179" s="8">
        <v>1</v>
      </c>
      <c r="P179" s="9">
        <v>3</v>
      </c>
      <c r="Q179" s="8">
        <v>2</v>
      </c>
      <c r="R179" s="9">
        <v>2</v>
      </c>
      <c r="S179" s="8"/>
      <c r="T179" s="9">
        <v>1</v>
      </c>
      <c r="U179" s="8"/>
      <c r="V179" s="9">
        <v>1</v>
      </c>
      <c r="W179" s="8">
        <v>1</v>
      </c>
      <c r="X179" s="9">
        <v>1</v>
      </c>
      <c r="Y179" s="203">
        <v>1</v>
      </c>
      <c r="Z179" s="9">
        <v>2</v>
      </c>
      <c r="AA179" s="203">
        <v>1</v>
      </c>
      <c r="AB179" s="9">
        <v>1</v>
      </c>
      <c r="AC179" s="203">
        <v>4</v>
      </c>
      <c r="AD179" s="9">
        <v>5</v>
      </c>
      <c r="AE179" s="203">
        <v>3</v>
      </c>
      <c r="AF179" s="9">
        <v>5</v>
      </c>
      <c r="AG179" s="203">
        <v>5</v>
      </c>
      <c r="AH179" s="9">
        <v>9</v>
      </c>
      <c r="AI179" s="203">
        <v>4</v>
      </c>
      <c r="AJ179" s="9">
        <v>5</v>
      </c>
      <c r="AK179" s="203">
        <v>1</v>
      </c>
      <c r="AL179" s="9">
        <v>2</v>
      </c>
      <c r="AM179" s="203">
        <v>1</v>
      </c>
      <c r="AN179" s="9">
        <v>2</v>
      </c>
      <c r="AO179" s="203">
        <v>1</v>
      </c>
      <c r="AP179" s="9">
        <v>7</v>
      </c>
      <c r="AQ179" s="161">
        <v>74</v>
      </c>
      <c r="AR179" s="162"/>
      <c r="AS179" s="331" t="s">
        <v>120</v>
      </c>
      <c r="AT179" s="52"/>
      <c r="CA179" s="194" t="str">
        <f>IF(B179=0,"",IF(AQ179="",IF(B179="",""," No olvide escribir la columna Beneficiarios."),""))</f>
        <v/>
      </c>
      <c r="CB179" s="194" t="str">
        <f>IF(B179&lt;AQ179," El número de Beneficiarios NO puede ser mayor que el Total.","")</f>
        <v/>
      </c>
      <c r="CG179" s="194">
        <f>IF(B179&lt;AQ179,1,0)</f>
        <v>0</v>
      </c>
      <c r="CH179" s="194">
        <f>IF(B179=0,"",IF(AQ179="",IF(B179="","",1),0))</f>
        <v>0</v>
      </c>
    </row>
    <row r="180" spans="1:86" x14ac:dyDescent="0.2">
      <c r="A180" s="87" t="s">
        <v>53</v>
      </c>
      <c r="B180" s="313">
        <f>SUM(C180+D180)</f>
        <v>0</v>
      </c>
      <c r="C180" s="313">
        <f t="shared" si="14"/>
        <v>0</v>
      </c>
      <c r="D180" s="314">
        <f t="shared" si="14"/>
        <v>0</v>
      </c>
      <c r="E180" s="12"/>
      <c r="F180" s="27"/>
      <c r="G180" s="12"/>
      <c r="H180" s="13"/>
      <c r="I180" s="12"/>
      <c r="J180" s="13"/>
      <c r="K180" s="12"/>
      <c r="L180" s="13"/>
      <c r="M180" s="12"/>
      <c r="N180" s="13"/>
      <c r="O180" s="12"/>
      <c r="P180" s="13"/>
      <c r="Q180" s="12"/>
      <c r="R180" s="13"/>
      <c r="S180" s="12"/>
      <c r="T180" s="13"/>
      <c r="U180" s="12"/>
      <c r="V180" s="13"/>
      <c r="W180" s="12"/>
      <c r="X180" s="13"/>
      <c r="Y180" s="136"/>
      <c r="Z180" s="13"/>
      <c r="AA180" s="136"/>
      <c r="AB180" s="13"/>
      <c r="AC180" s="136"/>
      <c r="AD180" s="13"/>
      <c r="AE180" s="136"/>
      <c r="AF180" s="13"/>
      <c r="AG180" s="136"/>
      <c r="AH180" s="13"/>
      <c r="AI180" s="136"/>
      <c r="AJ180" s="13"/>
      <c r="AK180" s="136"/>
      <c r="AL180" s="13"/>
      <c r="AM180" s="136"/>
      <c r="AN180" s="13"/>
      <c r="AO180" s="136"/>
      <c r="AP180" s="13"/>
      <c r="AQ180" s="161"/>
      <c r="AR180" s="163"/>
      <c r="AS180" s="331" t="s">
        <v>120</v>
      </c>
      <c r="AT180" s="52"/>
      <c r="CA180" s="194" t="str">
        <f>IF(B180=0,"",IF(AQ180="",IF(B180="",""," No olvide escribir la columna Beneficiarios."),""))</f>
        <v/>
      </c>
      <c r="CB180" s="194" t="str">
        <f>IF(B180&lt;AQ180," El número de Beneficiarios NO puede ser mayor que el Total.","")</f>
        <v/>
      </c>
      <c r="CG180" s="194">
        <f>IF(B180&lt;AQ180,1,0)</f>
        <v>0</v>
      </c>
      <c r="CH180" s="194" t="str">
        <f>IF(B180=0,"",IF(AQ180="",IF(B180="","",1),0))</f>
        <v/>
      </c>
    </row>
    <row r="181" spans="1:86" x14ac:dyDescent="0.2">
      <c r="A181" s="87" t="s">
        <v>54</v>
      </c>
      <c r="B181" s="313">
        <f>SUM(C181+D181)</f>
        <v>0</v>
      </c>
      <c r="C181" s="313">
        <f t="shared" si="14"/>
        <v>0</v>
      </c>
      <c r="D181" s="314">
        <f t="shared" si="14"/>
        <v>0</v>
      </c>
      <c r="E181" s="12"/>
      <c r="F181" s="27"/>
      <c r="G181" s="12"/>
      <c r="H181" s="13"/>
      <c r="I181" s="12"/>
      <c r="J181" s="13"/>
      <c r="K181" s="12"/>
      <c r="L181" s="13"/>
      <c r="M181" s="12"/>
      <c r="N181" s="13"/>
      <c r="O181" s="12"/>
      <c r="P181" s="13"/>
      <c r="Q181" s="12"/>
      <c r="R181" s="13"/>
      <c r="S181" s="12"/>
      <c r="T181" s="13"/>
      <c r="U181" s="12"/>
      <c r="V181" s="13"/>
      <c r="W181" s="12"/>
      <c r="X181" s="13"/>
      <c r="Y181" s="136"/>
      <c r="Z181" s="13"/>
      <c r="AA181" s="136"/>
      <c r="AB181" s="13"/>
      <c r="AC181" s="136"/>
      <c r="AD181" s="13"/>
      <c r="AE181" s="136"/>
      <c r="AF181" s="13"/>
      <c r="AG181" s="136"/>
      <c r="AH181" s="13"/>
      <c r="AI181" s="136"/>
      <c r="AJ181" s="13"/>
      <c r="AK181" s="136"/>
      <c r="AL181" s="13"/>
      <c r="AM181" s="136"/>
      <c r="AN181" s="13"/>
      <c r="AO181" s="136"/>
      <c r="AP181" s="13"/>
      <c r="AQ181" s="161"/>
      <c r="AR181" s="163"/>
      <c r="AS181" s="331" t="s">
        <v>120</v>
      </c>
      <c r="AT181" s="52"/>
      <c r="CA181" s="194" t="str">
        <f>IF(B181=0,"",IF(AQ181="",IF(B181="",""," No olvide escribir la columna Beneficiarios."),""))</f>
        <v/>
      </c>
      <c r="CB181" s="194" t="str">
        <f>IF(B181&lt;AQ181," El número de Beneficiarios NO puede ser mayor que el Total.","")</f>
        <v/>
      </c>
      <c r="CG181" s="194">
        <f>IF(B181&lt;AQ181,1,0)</f>
        <v>0</v>
      </c>
      <c r="CH181" s="194" t="str">
        <f>IF(B181=0,"",IF(AQ181="",IF(B181="","",1),0))</f>
        <v/>
      </c>
    </row>
    <row r="182" spans="1:86" x14ac:dyDescent="0.2">
      <c r="A182" s="164" t="s">
        <v>55</v>
      </c>
      <c r="B182" s="313">
        <f>SUM(C182+D182)</f>
        <v>0</v>
      </c>
      <c r="C182" s="313">
        <f t="shared" si="14"/>
        <v>0</v>
      </c>
      <c r="D182" s="326">
        <f t="shared" si="14"/>
        <v>0</v>
      </c>
      <c r="E182" s="12"/>
      <c r="F182" s="27"/>
      <c r="G182" s="12"/>
      <c r="H182" s="13"/>
      <c r="I182" s="12"/>
      <c r="J182" s="13"/>
      <c r="K182" s="12"/>
      <c r="L182" s="13"/>
      <c r="M182" s="12"/>
      <c r="N182" s="13"/>
      <c r="O182" s="12"/>
      <c r="P182" s="13"/>
      <c r="Q182" s="12"/>
      <c r="R182" s="13"/>
      <c r="S182" s="12"/>
      <c r="T182" s="13"/>
      <c r="U182" s="12"/>
      <c r="V182" s="13"/>
      <c r="W182" s="12"/>
      <c r="X182" s="13"/>
      <c r="Y182" s="136"/>
      <c r="Z182" s="13"/>
      <c r="AA182" s="136"/>
      <c r="AB182" s="13"/>
      <c r="AC182" s="136"/>
      <c r="AD182" s="13"/>
      <c r="AE182" s="136"/>
      <c r="AF182" s="13"/>
      <c r="AG182" s="136"/>
      <c r="AH182" s="13"/>
      <c r="AI182" s="136"/>
      <c r="AJ182" s="13"/>
      <c r="AK182" s="136"/>
      <c r="AL182" s="13"/>
      <c r="AM182" s="136"/>
      <c r="AN182" s="13"/>
      <c r="AO182" s="136"/>
      <c r="AP182" s="13"/>
      <c r="AQ182" s="161"/>
      <c r="AR182" s="163"/>
      <c r="AS182" s="331" t="s">
        <v>120</v>
      </c>
      <c r="AT182" s="52"/>
      <c r="CA182" s="194" t="str">
        <f>IF(B182=0,"",IF(AQ182="",IF(B182="",""," No olvide escribir la columna Beneficiarios."),""))</f>
        <v/>
      </c>
      <c r="CB182" s="194" t="str">
        <f>IF(B182&lt;AQ182," El número de Beneficiarios NO puede ser mayor que el Total.","")</f>
        <v/>
      </c>
      <c r="CG182" s="194">
        <f>IF(B182&lt;AQ182,1,0)</f>
        <v>0</v>
      </c>
      <c r="CH182" s="194" t="str">
        <f>IF(B182=0,"",IF(AQ182="",IF(B182="","",1),0))</f>
        <v/>
      </c>
    </row>
    <row r="183" spans="1:86" x14ac:dyDescent="0.2">
      <c r="A183" s="165" t="s">
        <v>60</v>
      </c>
      <c r="B183" s="327">
        <f>SUM(C183+D183)</f>
        <v>0</v>
      </c>
      <c r="C183" s="328">
        <f t="shared" si="14"/>
        <v>0</v>
      </c>
      <c r="D183" s="329">
        <f t="shared" si="14"/>
        <v>0</v>
      </c>
      <c r="E183" s="18"/>
      <c r="F183" s="28"/>
      <c r="G183" s="18"/>
      <c r="H183" s="19"/>
      <c r="I183" s="18"/>
      <c r="J183" s="19"/>
      <c r="K183" s="18"/>
      <c r="L183" s="19"/>
      <c r="M183" s="18"/>
      <c r="N183" s="19"/>
      <c r="O183" s="18"/>
      <c r="P183" s="19"/>
      <c r="Q183" s="18"/>
      <c r="R183" s="19"/>
      <c r="S183" s="18"/>
      <c r="T183" s="19"/>
      <c r="U183" s="18"/>
      <c r="V183" s="19"/>
      <c r="W183" s="18"/>
      <c r="X183" s="19"/>
      <c r="Y183" s="139"/>
      <c r="Z183" s="19"/>
      <c r="AA183" s="139"/>
      <c r="AB183" s="19"/>
      <c r="AC183" s="139"/>
      <c r="AD183" s="19"/>
      <c r="AE183" s="139"/>
      <c r="AF183" s="19"/>
      <c r="AG183" s="139"/>
      <c r="AH183" s="19"/>
      <c r="AI183" s="139"/>
      <c r="AJ183" s="19"/>
      <c r="AK183" s="139"/>
      <c r="AL183" s="19"/>
      <c r="AM183" s="139"/>
      <c r="AN183" s="19"/>
      <c r="AO183" s="139"/>
      <c r="AP183" s="19"/>
      <c r="AQ183" s="166"/>
      <c r="AR183" s="167"/>
      <c r="AS183" s="331" t="s">
        <v>120</v>
      </c>
      <c r="AT183" s="52"/>
      <c r="CA183" s="194" t="str">
        <f>IF(B183=0,"",IF(AQ183="",IF(B183="",""," No olvide escribir la columna Beneficiarios."),""))</f>
        <v/>
      </c>
      <c r="CB183" s="194" t="str">
        <f>IF(B183&lt;AQ183," El número de Beneficiarios NO puede ser mayor que el Total.","")</f>
        <v/>
      </c>
      <c r="CG183" s="194">
        <f>IF(B183&lt;AQ183,1,0)</f>
        <v>0</v>
      </c>
      <c r="CH183" s="194" t="str">
        <f>IF(B183=0,"",IF(AQ183="",IF(B183="","",1),0))</f>
        <v/>
      </c>
    </row>
    <row r="184" spans="1:86" x14ac:dyDescent="0.2">
      <c r="A184" s="155" t="s">
        <v>1</v>
      </c>
      <c r="B184" s="225">
        <f t="shared" ref="B184:AR184" si="15">SUM(B179:B183)</f>
        <v>74</v>
      </c>
      <c r="C184" s="225">
        <f t="shared" si="15"/>
        <v>25</v>
      </c>
      <c r="D184" s="225">
        <f t="shared" si="15"/>
        <v>49</v>
      </c>
      <c r="E184" s="225">
        <f t="shared" si="15"/>
        <v>0</v>
      </c>
      <c r="F184" s="226">
        <f t="shared" si="15"/>
        <v>0</v>
      </c>
      <c r="G184" s="225">
        <f t="shared" si="15"/>
        <v>0</v>
      </c>
      <c r="H184" s="227">
        <f t="shared" si="15"/>
        <v>0</v>
      </c>
      <c r="I184" s="225">
        <f t="shared" si="15"/>
        <v>0</v>
      </c>
      <c r="J184" s="227">
        <f t="shared" si="15"/>
        <v>1</v>
      </c>
      <c r="K184" s="225">
        <f t="shared" si="15"/>
        <v>0</v>
      </c>
      <c r="L184" s="227">
        <f t="shared" si="15"/>
        <v>2</v>
      </c>
      <c r="M184" s="225">
        <f t="shared" si="15"/>
        <v>0</v>
      </c>
      <c r="N184" s="227">
        <f t="shared" si="15"/>
        <v>0</v>
      </c>
      <c r="O184" s="225">
        <f t="shared" si="15"/>
        <v>1</v>
      </c>
      <c r="P184" s="227">
        <f t="shared" si="15"/>
        <v>3</v>
      </c>
      <c r="Q184" s="225">
        <f t="shared" si="15"/>
        <v>2</v>
      </c>
      <c r="R184" s="227">
        <f t="shared" si="15"/>
        <v>2</v>
      </c>
      <c r="S184" s="225">
        <f t="shared" si="15"/>
        <v>0</v>
      </c>
      <c r="T184" s="227">
        <f t="shared" si="15"/>
        <v>1</v>
      </c>
      <c r="U184" s="225">
        <f t="shared" si="15"/>
        <v>0</v>
      </c>
      <c r="V184" s="227">
        <f t="shared" si="15"/>
        <v>1</v>
      </c>
      <c r="W184" s="225">
        <f t="shared" si="15"/>
        <v>1</v>
      </c>
      <c r="X184" s="227">
        <f t="shared" si="15"/>
        <v>1</v>
      </c>
      <c r="Y184" s="225">
        <f t="shared" si="15"/>
        <v>1</v>
      </c>
      <c r="Z184" s="227">
        <f t="shared" si="15"/>
        <v>2</v>
      </c>
      <c r="AA184" s="225">
        <f t="shared" si="15"/>
        <v>1</v>
      </c>
      <c r="AB184" s="227">
        <f t="shared" si="15"/>
        <v>1</v>
      </c>
      <c r="AC184" s="225">
        <f t="shared" si="15"/>
        <v>4</v>
      </c>
      <c r="AD184" s="227">
        <f t="shared" si="15"/>
        <v>5</v>
      </c>
      <c r="AE184" s="225">
        <f t="shared" si="15"/>
        <v>3</v>
      </c>
      <c r="AF184" s="227">
        <f t="shared" si="15"/>
        <v>5</v>
      </c>
      <c r="AG184" s="225">
        <f t="shared" si="15"/>
        <v>5</v>
      </c>
      <c r="AH184" s="227">
        <f t="shared" si="15"/>
        <v>9</v>
      </c>
      <c r="AI184" s="225">
        <f t="shared" si="15"/>
        <v>4</v>
      </c>
      <c r="AJ184" s="227">
        <f t="shared" si="15"/>
        <v>5</v>
      </c>
      <c r="AK184" s="225">
        <f t="shared" si="15"/>
        <v>1</v>
      </c>
      <c r="AL184" s="227">
        <f t="shared" si="15"/>
        <v>2</v>
      </c>
      <c r="AM184" s="225">
        <f t="shared" si="15"/>
        <v>1</v>
      </c>
      <c r="AN184" s="227">
        <f t="shared" si="15"/>
        <v>2</v>
      </c>
      <c r="AO184" s="228">
        <f t="shared" si="15"/>
        <v>1</v>
      </c>
      <c r="AP184" s="227">
        <f t="shared" si="15"/>
        <v>7</v>
      </c>
      <c r="AQ184" s="332">
        <f t="shared" si="15"/>
        <v>74</v>
      </c>
      <c r="AR184" s="333">
        <f t="shared" si="15"/>
        <v>0</v>
      </c>
      <c r="AS184" s="331"/>
      <c r="AT184" s="52"/>
    </row>
    <row r="185" spans="1:86" x14ac:dyDescent="0.2">
      <c r="A185" s="334" t="s">
        <v>181</v>
      </c>
      <c r="B185" s="1"/>
    </row>
    <row r="186" spans="1:86" x14ac:dyDescent="0.2">
      <c r="A186" s="185" t="s">
        <v>49</v>
      </c>
      <c r="B186" s="182" t="s">
        <v>50</v>
      </c>
      <c r="C186" s="194"/>
    </row>
    <row r="187" spans="1:86" x14ac:dyDescent="0.2">
      <c r="A187" s="98" t="s">
        <v>52</v>
      </c>
      <c r="B187" s="21">
        <v>122</v>
      </c>
      <c r="C187" s="194"/>
    </row>
    <row r="188" spans="1:86" x14ac:dyDescent="0.2">
      <c r="A188" s="87" t="s">
        <v>53</v>
      </c>
      <c r="B188" s="22"/>
      <c r="C188" s="194"/>
    </row>
    <row r="189" spans="1:86" x14ac:dyDescent="0.2">
      <c r="A189" s="87" t="s">
        <v>54</v>
      </c>
      <c r="B189" s="22"/>
      <c r="C189" s="194"/>
    </row>
    <row r="190" spans="1:86" x14ac:dyDescent="0.2">
      <c r="A190" s="89" t="s">
        <v>55</v>
      </c>
      <c r="B190" s="26"/>
      <c r="C190" s="194"/>
    </row>
    <row r="191" spans="1:86" x14ac:dyDescent="0.2">
      <c r="A191" s="155" t="s">
        <v>1</v>
      </c>
      <c r="B191" s="219">
        <f>SUM(B187:B190)</f>
        <v>122</v>
      </c>
      <c r="C191" s="194"/>
    </row>
    <row r="192" spans="1:86" x14ac:dyDescent="0.2">
      <c r="A192" s="97" t="s">
        <v>182</v>
      </c>
      <c r="B192" s="97"/>
      <c r="C192" s="194"/>
    </row>
    <row r="193" spans="1:3" x14ac:dyDescent="0.2">
      <c r="A193" s="185" t="s">
        <v>49</v>
      </c>
      <c r="B193" s="63" t="s">
        <v>50</v>
      </c>
      <c r="C193" s="194"/>
    </row>
    <row r="194" spans="1:3" x14ac:dyDescent="0.2">
      <c r="A194" s="98" t="s">
        <v>52</v>
      </c>
      <c r="B194" s="25">
        <v>829</v>
      </c>
      <c r="C194" s="194"/>
    </row>
    <row r="195" spans="1:3" x14ac:dyDescent="0.2">
      <c r="A195" s="87" t="s">
        <v>53</v>
      </c>
      <c r="B195" s="22"/>
      <c r="C195" s="194"/>
    </row>
    <row r="196" spans="1:3" x14ac:dyDescent="0.2">
      <c r="A196" s="87" t="s">
        <v>54</v>
      </c>
      <c r="B196" s="22"/>
      <c r="C196" s="194"/>
    </row>
    <row r="197" spans="1:3" x14ac:dyDescent="0.2">
      <c r="A197" s="89" t="s">
        <v>55</v>
      </c>
      <c r="B197" s="26"/>
      <c r="C197" s="194"/>
    </row>
    <row r="198" spans="1:3" x14ac:dyDescent="0.2">
      <c r="A198" s="155" t="s">
        <v>1</v>
      </c>
      <c r="B198" s="219">
        <f>SUM(B194:B197)</f>
        <v>829</v>
      </c>
      <c r="C198" s="194"/>
    </row>
    <row r="199" spans="1:3" x14ac:dyDescent="0.2">
      <c r="A199" s="48" t="s">
        <v>183</v>
      </c>
      <c r="B199" s="51"/>
      <c r="C199" s="194"/>
    </row>
    <row r="200" spans="1:3" x14ac:dyDescent="0.2">
      <c r="A200" s="38" t="s">
        <v>88</v>
      </c>
      <c r="B200" s="63" t="s">
        <v>50</v>
      </c>
      <c r="C200" s="194"/>
    </row>
    <row r="201" spans="1:3" x14ac:dyDescent="0.2">
      <c r="A201" s="171" t="s">
        <v>89</v>
      </c>
      <c r="B201" s="25"/>
      <c r="C201" s="194"/>
    </row>
    <row r="202" spans="1:3" x14ac:dyDescent="0.2">
      <c r="A202" s="172" t="s">
        <v>90</v>
      </c>
      <c r="B202" s="22"/>
      <c r="C202" s="194"/>
    </row>
    <row r="203" spans="1:3" x14ac:dyDescent="0.2">
      <c r="A203" s="173" t="s">
        <v>91</v>
      </c>
      <c r="B203" s="26"/>
      <c r="C203" s="194"/>
    </row>
    <row r="204" spans="1:3" x14ac:dyDescent="0.2">
      <c r="A204" s="174" t="s">
        <v>184</v>
      </c>
      <c r="B204" s="61"/>
      <c r="C204" s="194"/>
    </row>
    <row r="205" spans="1:3" x14ac:dyDescent="0.2">
      <c r="A205" s="40" t="s">
        <v>56</v>
      </c>
      <c r="B205" s="63" t="s">
        <v>1</v>
      </c>
      <c r="C205" s="194"/>
    </row>
    <row r="206" spans="1:3" x14ac:dyDescent="0.2">
      <c r="A206" s="175" t="s">
        <v>124</v>
      </c>
      <c r="B206" s="21">
        <v>122</v>
      </c>
      <c r="C206" s="194"/>
    </row>
    <row r="207" spans="1:3" x14ac:dyDescent="0.2">
      <c r="A207" s="335" t="s">
        <v>135</v>
      </c>
      <c r="B207" s="25"/>
      <c r="C207" s="194"/>
    </row>
    <row r="208" spans="1:3" x14ac:dyDescent="0.2">
      <c r="A208" s="106" t="s">
        <v>125</v>
      </c>
      <c r="B208" s="22">
        <v>634</v>
      </c>
      <c r="C208" s="194"/>
    </row>
    <row r="209" spans="1:3" x14ac:dyDescent="0.2">
      <c r="A209" s="106" t="s">
        <v>185</v>
      </c>
      <c r="B209" s="22">
        <v>53</v>
      </c>
      <c r="C209" s="194"/>
    </row>
    <row r="210" spans="1:3" x14ac:dyDescent="0.2">
      <c r="A210" s="176" t="s">
        <v>186</v>
      </c>
      <c r="B210" s="22">
        <v>16</v>
      </c>
      <c r="C210" s="194"/>
    </row>
    <row r="211" spans="1:3" x14ac:dyDescent="0.2">
      <c r="A211" s="106" t="s">
        <v>187</v>
      </c>
      <c r="B211" s="22"/>
      <c r="C211" s="194"/>
    </row>
    <row r="212" spans="1:3" x14ac:dyDescent="0.2">
      <c r="A212" s="106" t="s">
        <v>188</v>
      </c>
      <c r="B212" s="22"/>
      <c r="C212" s="194"/>
    </row>
    <row r="213" spans="1:3" x14ac:dyDescent="0.2">
      <c r="A213" s="106" t="s">
        <v>189</v>
      </c>
      <c r="B213" s="22"/>
      <c r="C213" s="194"/>
    </row>
    <row r="214" spans="1:3" x14ac:dyDescent="0.2">
      <c r="A214" s="106" t="s">
        <v>190</v>
      </c>
      <c r="B214" s="22"/>
      <c r="C214" s="194"/>
    </row>
    <row r="215" spans="1:3" x14ac:dyDescent="0.2">
      <c r="A215" s="177" t="s">
        <v>127</v>
      </c>
      <c r="B215" s="22">
        <v>858</v>
      </c>
      <c r="C215" s="194"/>
    </row>
    <row r="216" spans="1:3" x14ac:dyDescent="0.2">
      <c r="A216" s="176" t="s">
        <v>191</v>
      </c>
      <c r="B216" s="22"/>
      <c r="C216" s="194"/>
    </row>
    <row r="217" spans="1:3" x14ac:dyDescent="0.2">
      <c r="A217" s="176" t="s">
        <v>192</v>
      </c>
      <c r="B217" s="22"/>
      <c r="C217" s="194"/>
    </row>
    <row r="218" spans="1:3" x14ac:dyDescent="0.2">
      <c r="A218" s="106" t="s">
        <v>193</v>
      </c>
      <c r="B218" s="22"/>
      <c r="C218" s="194"/>
    </row>
    <row r="219" spans="1:3" x14ac:dyDescent="0.2">
      <c r="A219" s="177" t="s">
        <v>194</v>
      </c>
      <c r="B219" s="22"/>
      <c r="C219" s="194"/>
    </row>
    <row r="220" spans="1:3" ht="21.75" x14ac:dyDescent="0.2">
      <c r="A220" s="176" t="s">
        <v>195</v>
      </c>
      <c r="B220" s="22"/>
      <c r="C220" s="194"/>
    </row>
    <row r="221" spans="1:3" x14ac:dyDescent="0.2">
      <c r="A221" s="177" t="s">
        <v>196</v>
      </c>
      <c r="B221" s="22"/>
      <c r="C221" s="194"/>
    </row>
    <row r="222" spans="1:3" x14ac:dyDescent="0.2">
      <c r="A222" s="178" t="s">
        <v>197</v>
      </c>
      <c r="B222" s="22"/>
      <c r="C222" s="194"/>
    </row>
    <row r="223" spans="1:3" x14ac:dyDescent="0.2">
      <c r="A223" s="106" t="s">
        <v>129</v>
      </c>
      <c r="B223" s="22"/>
      <c r="C223" s="194"/>
    </row>
    <row r="224" spans="1:3" ht="21.75" x14ac:dyDescent="0.2">
      <c r="A224" s="176" t="s">
        <v>198</v>
      </c>
      <c r="B224" s="22"/>
      <c r="C224" s="194"/>
    </row>
    <row r="225" spans="1:3" x14ac:dyDescent="0.2">
      <c r="A225" s="106" t="s">
        <v>199</v>
      </c>
      <c r="B225" s="22"/>
      <c r="C225" s="194"/>
    </row>
    <row r="226" spans="1:3" x14ac:dyDescent="0.2">
      <c r="A226" s="176" t="s">
        <v>200</v>
      </c>
      <c r="B226" s="22"/>
      <c r="C226" s="194"/>
    </row>
    <row r="227" spans="1:3" x14ac:dyDescent="0.2">
      <c r="A227" s="106" t="s">
        <v>132</v>
      </c>
      <c r="B227" s="22"/>
      <c r="C227" s="194"/>
    </row>
    <row r="228" spans="1:3" x14ac:dyDescent="0.2">
      <c r="A228" s="106" t="s">
        <v>133</v>
      </c>
      <c r="B228" s="22"/>
      <c r="C228" s="194"/>
    </row>
    <row r="229" spans="1:3" x14ac:dyDescent="0.2">
      <c r="A229" s="177" t="s">
        <v>201</v>
      </c>
      <c r="B229" s="22"/>
      <c r="C229" s="194"/>
    </row>
    <row r="230" spans="1:3" x14ac:dyDescent="0.2">
      <c r="A230" s="179" t="s">
        <v>202</v>
      </c>
      <c r="B230" s="26"/>
      <c r="C230" s="194"/>
    </row>
    <row r="231" spans="1:3" x14ac:dyDescent="0.2">
      <c r="A231" s="155" t="s">
        <v>1</v>
      </c>
      <c r="B231" s="219">
        <f>SUM(B206:B230)</f>
        <v>1683</v>
      </c>
      <c r="C231" s="194"/>
    </row>
    <row r="295" spans="1:2" hidden="1" x14ac:dyDescent="0.2">
      <c r="A295" s="336">
        <f>SUM(B13:B27,D30,B60,B67,B74,B92:E92,B100:E100,B108:E108,C112:C113,D117:D118,B122:B124,B150,B170:B174,B184,B191,B198,B231,C128:J144,B169:AS169,D31:D50)</f>
        <v>2972</v>
      </c>
      <c r="B295" s="193">
        <f>SUM(CG6:CT241)</f>
        <v>1</v>
      </c>
    </row>
  </sheetData>
  <mergeCells count="158">
    <mergeCell ref="B147:D148"/>
    <mergeCell ref="E147:AP147"/>
    <mergeCell ref="AQ147:AS147"/>
    <mergeCell ref="AO177:AP177"/>
    <mergeCell ref="AE177:AF177"/>
    <mergeCell ref="AG177:AH177"/>
    <mergeCell ref="AI177:AJ177"/>
    <mergeCell ref="AK177:AL177"/>
    <mergeCell ref="AM177:AN177"/>
    <mergeCell ref="U177:V177"/>
    <mergeCell ref="W177:X177"/>
    <mergeCell ref="Y177:Z177"/>
    <mergeCell ref="AA177:AB177"/>
    <mergeCell ref="AC177:AD177"/>
    <mergeCell ref="O148:P148"/>
    <mergeCell ref="Q148:R148"/>
    <mergeCell ref="S148:T148"/>
    <mergeCell ref="U148:V148"/>
    <mergeCell ref="AO148:AP148"/>
    <mergeCell ref="AQ148:AQ149"/>
    <mergeCell ref="AR148:AS148"/>
    <mergeCell ref="AE148:AF148"/>
    <mergeCell ref="AG148:AH148"/>
    <mergeCell ref="AI148:AJ148"/>
    <mergeCell ref="A176:A178"/>
    <mergeCell ref="B176:D177"/>
    <mergeCell ref="E176:AP176"/>
    <mergeCell ref="AQ176:AQ178"/>
    <mergeCell ref="AR176:AR178"/>
    <mergeCell ref="E177:F177"/>
    <mergeCell ref="G177:H177"/>
    <mergeCell ref="I177:J177"/>
    <mergeCell ref="K177:L177"/>
    <mergeCell ref="M177:N177"/>
    <mergeCell ref="O177:P177"/>
    <mergeCell ref="Q177:R177"/>
    <mergeCell ref="S177:T177"/>
    <mergeCell ref="AK148:AL148"/>
    <mergeCell ref="AQ52:AQ54"/>
    <mergeCell ref="AR52:AT52"/>
    <mergeCell ref="W148:X148"/>
    <mergeCell ref="Y148:Z148"/>
    <mergeCell ref="AA148:AB148"/>
    <mergeCell ref="AC148:AD148"/>
    <mergeCell ref="L120:L121"/>
    <mergeCell ref="AR53:AR54"/>
    <mergeCell ref="AS53:AS54"/>
    <mergeCell ref="AA53:AB53"/>
    <mergeCell ref="AC53:AD53"/>
    <mergeCell ref="AE53:AF53"/>
    <mergeCell ref="AG53:AH53"/>
    <mergeCell ref="AI53:AJ53"/>
    <mergeCell ref="E52:AP52"/>
    <mergeCell ref="AM148:AN148"/>
    <mergeCell ref="A126:A127"/>
    <mergeCell ref="B126:B127"/>
    <mergeCell ref="C126:D126"/>
    <mergeCell ref="E126:F126"/>
    <mergeCell ref="G126:H126"/>
    <mergeCell ref="I126:J126"/>
    <mergeCell ref="K120:K121"/>
    <mergeCell ref="A128:A131"/>
    <mergeCell ref="A132:A136"/>
    <mergeCell ref="A137:A142"/>
    <mergeCell ref="A143:A144"/>
    <mergeCell ref="A147:A149"/>
    <mergeCell ref="E148:F148"/>
    <mergeCell ref="G148:H148"/>
    <mergeCell ref="I148:J148"/>
    <mergeCell ref="K148:L148"/>
    <mergeCell ref="M148:N148"/>
    <mergeCell ref="AU52:AU54"/>
    <mergeCell ref="E53:F53"/>
    <mergeCell ref="G53:H53"/>
    <mergeCell ref="I53:J53"/>
    <mergeCell ref="K53:L53"/>
    <mergeCell ref="M53:N53"/>
    <mergeCell ref="O53:P53"/>
    <mergeCell ref="Q53:R53"/>
    <mergeCell ref="S53:T53"/>
    <mergeCell ref="U53:V53"/>
    <mergeCell ref="W53:X53"/>
    <mergeCell ref="Y53:Z53"/>
    <mergeCell ref="AT53:AT54"/>
    <mergeCell ref="AK53:AL53"/>
    <mergeCell ref="AM53:AN53"/>
    <mergeCell ref="AO53:AP53"/>
    <mergeCell ref="AQ11:AQ12"/>
    <mergeCell ref="AR11:AR12"/>
    <mergeCell ref="AS11:AS12"/>
    <mergeCell ref="A30:C30"/>
    <mergeCell ref="A31:A43"/>
    <mergeCell ref="AQ10:AS10"/>
    <mergeCell ref="AT10:AT12"/>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B29:C29"/>
    <mergeCell ref="B31:C31"/>
    <mergeCell ref="B32:C32"/>
    <mergeCell ref="A6:N6"/>
    <mergeCell ref="A10:A12"/>
    <mergeCell ref="B10:D11"/>
    <mergeCell ref="E10:AP10"/>
    <mergeCell ref="AG11:AH11"/>
    <mergeCell ref="AI11:AJ11"/>
    <mergeCell ref="AK11:AL11"/>
    <mergeCell ref="AM11:AN11"/>
    <mergeCell ref="AO11:AP11"/>
    <mergeCell ref="B33:C33"/>
    <mergeCell ref="B34:C34"/>
    <mergeCell ref="B35:C35"/>
    <mergeCell ref="B36:C36"/>
    <mergeCell ref="B37:C37"/>
    <mergeCell ref="B38:C38"/>
    <mergeCell ref="B39:C39"/>
    <mergeCell ref="B40:C40"/>
    <mergeCell ref="B41:C41"/>
    <mergeCell ref="B42:C42"/>
    <mergeCell ref="B43:C43"/>
    <mergeCell ref="B44:C44"/>
    <mergeCell ref="B45:C45"/>
    <mergeCell ref="A44:A46"/>
    <mergeCell ref="B46:C46"/>
    <mergeCell ref="A47:A49"/>
    <mergeCell ref="B47:C47"/>
    <mergeCell ref="B48:C48"/>
    <mergeCell ref="B49:C49"/>
    <mergeCell ref="B50:C50"/>
    <mergeCell ref="A52:A54"/>
    <mergeCell ref="A112:B112"/>
    <mergeCell ref="A113:B113"/>
    <mergeCell ref="A115:C116"/>
    <mergeCell ref="D115:D116"/>
    <mergeCell ref="E115:G115"/>
    <mergeCell ref="H115:H116"/>
    <mergeCell ref="A120:A121"/>
    <mergeCell ref="B120:B121"/>
    <mergeCell ref="C120:E120"/>
    <mergeCell ref="F120:F121"/>
    <mergeCell ref="G120:G121"/>
    <mergeCell ref="H120:J120"/>
    <mergeCell ref="A110:B111"/>
    <mergeCell ref="C110:C111"/>
    <mergeCell ref="D110:F110"/>
    <mergeCell ref="G110:G111"/>
    <mergeCell ref="B52:D53"/>
  </mergeCells>
  <dataValidations count="1">
    <dataValidation type="whole" allowBlank="1" showInputMessage="1" showErrorMessage="1" errorTitle="ERROR" error="Por favor ingrese solo Números." sqref="A1:XFD1048576">
      <formula1>0</formula1>
      <formula2>1000000000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95"/>
  <sheetViews>
    <sheetView workbookViewId="0">
      <selection activeCell="B7" sqref="B7"/>
    </sheetView>
  </sheetViews>
  <sheetFormatPr baseColWidth="10" defaultRowHeight="14.25" x14ac:dyDescent="0.2"/>
  <cols>
    <col min="1" max="1" width="49.85546875" style="193" customWidth="1"/>
    <col min="2" max="2" width="29.85546875" style="193" customWidth="1"/>
    <col min="3" max="3" width="18.7109375" style="193" customWidth="1"/>
    <col min="4" max="4" width="17.28515625" style="193" customWidth="1"/>
    <col min="5" max="5" width="16.140625" style="193" customWidth="1"/>
    <col min="6" max="6" width="15.42578125" style="193" customWidth="1"/>
    <col min="7" max="11" width="14.7109375" style="193" customWidth="1"/>
    <col min="12" max="12" width="16.42578125" style="193" customWidth="1"/>
    <col min="13" max="39" width="11.42578125" style="193"/>
    <col min="40" max="40" width="12.7109375" style="193" customWidth="1"/>
    <col min="41" max="41" width="11.42578125" style="193"/>
    <col min="42" max="42" width="13" style="193" customWidth="1"/>
    <col min="43" max="43" width="15.85546875" style="193" customWidth="1"/>
    <col min="44" max="44" width="17.140625" style="193" customWidth="1"/>
    <col min="45" max="45" width="11.42578125" style="193"/>
    <col min="46" max="46" width="47" style="193" customWidth="1"/>
    <col min="47" max="47" width="11.42578125" style="193"/>
    <col min="48" max="48" width="14.5703125" style="193" customWidth="1"/>
    <col min="49" max="74" width="11.42578125" style="193" customWidth="1"/>
    <col min="75" max="76" width="49.140625" style="193" customWidth="1"/>
    <col min="77" max="78" width="49.140625" style="194" customWidth="1"/>
    <col min="79" max="87" width="49.140625" style="194" hidden="1" customWidth="1"/>
    <col min="88" max="94" width="49.140625" style="194" customWidth="1"/>
    <col min="95" max="96" width="11.42578125" style="194" customWidth="1"/>
    <col min="97" max="102" width="11.42578125" style="194"/>
    <col min="103" max="16384" width="11.42578125" style="193"/>
  </cols>
  <sheetData>
    <row r="1" spans="1:47" x14ac:dyDescent="0.2">
      <c r="A1" s="192" t="s">
        <v>0</v>
      </c>
    </row>
    <row r="2" spans="1:47" x14ac:dyDescent="0.2">
      <c r="A2" s="192" t="str">
        <f>CONCATENATE("COMUNA: ",[1]NOMBRE!B2," - ","( ",[1]NOMBRE!C2,[1]NOMBRE!D2,[1]NOMBRE!E2,[1]NOMBRE!F2,[1]NOMBRE!G2," )")</f>
        <v>COMUNA: Linares - ( 07401 )</v>
      </c>
    </row>
    <row r="3" spans="1:47" x14ac:dyDescent="0.2">
      <c r="A3" s="192" t="str">
        <f>CONCATENATE("ESTABLECIMIENTO/ESTRATEGIA: ",[1]NOMBRE!B3," - ","( ",[1]NOMBRE!C3,[1]NOMBRE!D3,[1]NOMBRE!E3,[1]NOMBRE!F3,[1]NOMBRE!G3,[1]NOMBRE!H3," )")</f>
        <v>ESTABLECIMIENTO/ESTRATEGIA: Hospital Presidente Carlos Ibáñez del Campo - ( 116108 )</v>
      </c>
    </row>
    <row r="4" spans="1:47" x14ac:dyDescent="0.2">
      <c r="A4" s="192" t="str">
        <f>CONCATENATE("MES: ",[1]NOMBRE!B6," - ","( ",[1]NOMBRE!C6,[1]NOMBRE!D6," )")</f>
        <v>MES: MARZO - ( 03 )</v>
      </c>
    </row>
    <row r="5" spans="1:47" x14ac:dyDescent="0.2">
      <c r="A5" s="192" t="str">
        <f>CONCATENATE("AÑO: ",[1]NOMBRE!B7)</f>
        <v>AÑO: 2017</v>
      </c>
    </row>
    <row r="6" spans="1:47" ht="15" x14ac:dyDescent="0.2">
      <c r="A6" s="1086" t="s">
        <v>92</v>
      </c>
      <c r="B6" s="1086"/>
      <c r="C6" s="1086"/>
      <c r="D6" s="1086"/>
      <c r="E6" s="1086"/>
      <c r="F6" s="1086"/>
      <c r="G6" s="1086"/>
      <c r="H6" s="1086"/>
      <c r="I6" s="1086"/>
      <c r="J6" s="1086"/>
      <c r="K6" s="1086"/>
      <c r="L6" s="1086"/>
      <c r="M6" s="1086"/>
      <c r="N6" s="1086"/>
      <c r="O6" s="47"/>
      <c r="P6" s="43"/>
      <c r="Q6" s="43"/>
      <c r="R6" s="43"/>
      <c r="S6" s="43"/>
      <c r="T6" s="43"/>
      <c r="U6" s="43"/>
      <c r="V6" s="43"/>
      <c r="W6" s="43"/>
      <c r="X6" s="43"/>
      <c r="Y6" s="43"/>
      <c r="Z6" s="43"/>
      <c r="AA6" s="43"/>
      <c r="AB6" s="43"/>
      <c r="AC6" s="43"/>
      <c r="AD6" s="43"/>
      <c r="AE6" s="43"/>
      <c r="AF6" s="43"/>
      <c r="AG6" s="43"/>
      <c r="AH6" s="43"/>
      <c r="AI6" s="43"/>
      <c r="AJ6" s="43"/>
      <c r="AK6" s="43"/>
      <c r="AL6" s="43"/>
      <c r="AM6" s="44"/>
      <c r="AN6" s="44"/>
      <c r="AO6" s="44"/>
    </row>
    <row r="7" spans="1:47" x14ac:dyDescent="0.2">
      <c r="A7" s="42"/>
      <c r="B7" s="42"/>
      <c r="C7" s="42"/>
      <c r="D7" s="42"/>
      <c r="E7" s="42"/>
      <c r="F7" s="42"/>
      <c r="G7" s="42"/>
      <c r="H7" s="42"/>
      <c r="I7" s="42"/>
      <c r="J7" s="42"/>
      <c r="K7" s="42"/>
      <c r="L7" s="42"/>
      <c r="M7" s="42"/>
      <c r="N7" s="42"/>
      <c r="O7" s="43"/>
      <c r="P7" s="43"/>
      <c r="Q7" s="43"/>
      <c r="R7" s="43"/>
      <c r="S7" s="43"/>
      <c r="T7" s="43"/>
      <c r="U7" s="43"/>
      <c r="V7" s="43"/>
      <c r="W7" s="43"/>
      <c r="X7" s="43"/>
      <c r="Y7" s="43"/>
      <c r="Z7" s="43"/>
      <c r="AA7" s="43"/>
      <c r="AB7" s="43"/>
      <c r="AC7" s="43"/>
      <c r="AD7" s="43"/>
      <c r="AE7" s="43"/>
      <c r="AF7" s="43"/>
      <c r="AG7" s="43"/>
      <c r="AH7" s="43"/>
      <c r="AI7" s="43"/>
      <c r="AJ7" s="43"/>
      <c r="AK7" s="43"/>
      <c r="AL7" s="43"/>
      <c r="AM7" s="44"/>
      <c r="AN7" s="44"/>
      <c r="AO7" s="44"/>
    </row>
    <row r="8" spans="1:47" x14ac:dyDescent="0.2">
      <c r="A8" s="48" t="s">
        <v>15</v>
      </c>
      <c r="B8" s="42"/>
      <c r="C8" s="42"/>
      <c r="D8" s="42"/>
      <c r="E8" s="42"/>
    </row>
    <row r="9" spans="1:47" x14ac:dyDescent="0.2">
      <c r="A9" s="50" t="s">
        <v>93</v>
      </c>
      <c r="B9" s="50"/>
      <c r="C9" s="1"/>
      <c r="AQ9" s="195"/>
      <c r="AR9" s="195"/>
      <c r="AS9" s="195"/>
      <c r="AT9" s="195"/>
      <c r="AU9" s="196"/>
    </row>
    <row r="10" spans="1:47" ht="14.25" customHeight="1" x14ac:dyDescent="0.2">
      <c r="A10" s="1100" t="s">
        <v>16</v>
      </c>
      <c r="B10" s="1103" t="s">
        <v>1</v>
      </c>
      <c r="C10" s="1104"/>
      <c r="D10" s="1105"/>
      <c r="E10" s="1109" t="s">
        <v>17</v>
      </c>
      <c r="F10" s="1110"/>
      <c r="G10" s="1110"/>
      <c r="H10" s="1110"/>
      <c r="I10" s="1110"/>
      <c r="J10" s="1110"/>
      <c r="K10" s="1110"/>
      <c r="L10" s="1110"/>
      <c r="M10" s="1110"/>
      <c r="N10" s="1110"/>
      <c r="O10" s="1110"/>
      <c r="P10" s="1110"/>
      <c r="Q10" s="1110"/>
      <c r="R10" s="1110"/>
      <c r="S10" s="1110"/>
      <c r="T10" s="1110"/>
      <c r="U10" s="1110"/>
      <c r="V10" s="1110"/>
      <c r="W10" s="1110"/>
      <c r="X10" s="1110"/>
      <c r="Y10" s="1110"/>
      <c r="Z10" s="1110"/>
      <c r="AA10" s="1110"/>
      <c r="AB10" s="1110"/>
      <c r="AC10" s="1110"/>
      <c r="AD10" s="1110"/>
      <c r="AE10" s="1110"/>
      <c r="AF10" s="1110"/>
      <c r="AG10" s="1110"/>
      <c r="AH10" s="1110"/>
      <c r="AI10" s="1110"/>
      <c r="AJ10" s="1110"/>
      <c r="AK10" s="1110"/>
      <c r="AL10" s="1110"/>
      <c r="AM10" s="1110"/>
      <c r="AN10" s="1110"/>
      <c r="AO10" s="1110"/>
      <c r="AP10" s="1111"/>
      <c r="AQ10" s="1136" t="s">
        <v>33</v>
      </c>
      <c r="AR10" s="1137"/>
      <c r="AS10" s="1137"/>
      <c r="AT10" s="1100" t="s">
        <v>13</v>
      </c>
      <c r="AU10" s="197"/>
    </row>
    <row r="11" spans="1:47" x14ac:dyDescent="0.2">
      <c r="A11" s="1101"/>
      <c r="B11" s="1106"/>
      <c r="C11" s="1107"/>
      <c r="D11" s="1108"/>
      <c r="E11" s="1095" t="s">
        <v>19</v>
      </c>
      <c r="F11" s="1096"/>
      <c r="G11" s="1095" t="s">
        <v>20</v>
      </c>
      <c r="H11" s="1096"/>
      <c r="I11" s="1151" t="s">
        <v>21</v>
      </c>
      <c r="J11" s="1152"/>
      <c r="K11" s="1151" t="s">
        <v>22</v>
      </c>
      <c r="L11" s="1152"/>
      <c r="M11" s="1151" t="s">
        <v>23</v>
      </c>
      <c r="N11" s="1152"/>
      <c r="O11" s="1095" t="s">
        <v>24</v>
      </c>
      <c r="P11" s="1096"/>
      <c r="Q11" s="1095" t="s">
        <v>25</v>
      </c>
      <c r="R11" s="1096"/>
      <c r="S11" s="1095" t="s">
        <v>26</v>
      </c>
      <c r="T11" s="1096"/>
      <c r="U11" s="1095" t="s">
        <v>27</v>
      </c>
      <c r="V11" s="1096"/>
      <c r="W11" s="1095" t="s">
        <v>2</v>
      </c>
      <c r="X11" s="1096"/>
      <c r="Y11" s="1095" t="s">
        <v>3</v>
      </c>
      <c r="Z11" s="1096"/>
      <c r="AA11" s="1095" t="s">
        <v>28</v>
      </c>
      <c r="AB11" s="1096"/>
      <c r="AC11" s="1095" t="s">
        <v>4</v>
      </c>
      <c r="AD11" s="1096"/>
      <c r="AE11" s="1095" t="s">
        <v>5</v>
      </c>
      <c r="AF11" s="1096"/>
      <c r="AG11" s="1095" t="s">
        <v>6</v>
      </c>
      <c r="AH11" s="1096"/>
      <c r="AI11" s="1095" t="s">
        <v>7</v>
      </c>
      <c r="AJ11" s="1096"/>
      <c r="AK11" s="1095" t="s">
        <v>8</v>
      </c>
      <c r="AL11" s="1096"/>
      <c r="AM11" s="1095" t="s">
        <v>9</v>
      </c>
      <c r="AN11" s="1096"/>
      <c r="AO11" s="1109" t="s">
        <v>10</v>
      </c>
      <c r="AP11" s="1111"/>
      <c r="AQ11" s="1145" t="s">
        <v>35</v>
      </c>
      <c r="AR11" s="1147" t="s">
        <v>36</v>
      </c>
      <c r="AS11" s="1149" t="s">
        <v>37</v>
      </c>
      <c r="AT11" s="1101"/>
    </row>
    <row r="12" spans="1:47" ht="21" customHeight="1" x14ac:dyDescent="0.2">
      <c r="A12" s="1102"/>
      <c r="B12" s="184" t="s">
        <v>94</v>
      </c>
      <c r="C12" s="184" t="s">
        <v>11</v>
      </c>
      <c r="D12" s="184" t="s">
        <v>12</v>
      </c>
      <c r="E12" s="39" t="s">
        <v>11</v>
      </c>
      <c r="F12" s="41" t="s">
        <v>12</v>
      </c>
      <c r="G12" s="39" t="s">
        <v>11</v>
      </c>
      <c r="H12" s="41" t="s">
        <v>12</v>
      </c>
      <c r="I12" s="39" t="s">
        <v>11</v>
      </c>
      <c r="J12" s="41" t="s">
        <v>12</v>
      </c>
      <c r="K12" s="39" t="s">
        <v>11</v>
      </c>
      <c r="L12" s="41" t="s">
        <v>12</v>
      </c>
      <c r="M12" s="39" t="s">
        <v>11</v>
      </c>
      <c r="N12" s="41" t="s">
        <v>12</v>
      </c>
      <c r="O12" s="39" t="s">
        <v>11</v>
      </c>
      <c r="P12" s="41" t="s">
        <v>12</v>
      </c>
      <c r="Q12" s="39" t="s">
        <v>11</v>
      </c>
      <c r="R12" s="41" t="s">
        <v>12</v>
      </c>
      <c r="S12" s="39" t="s">
        <v>11</v>
      </c>
      <c r="T12" s="41" t="s">
        <v>12</v>
      </c>
      <c r="U12" s="39" t="s">
        <v>11</v>
      </c>
      <c r="V12" s="41" t="s">
        <v>12</v>
      </c>
      <c r="W12" s="39" t="s">
        <v>11</v>
      </c>
      <c r="X12" s="41" t="s">
        <v>12</v>
      </c>
      <c r="Y12" s="39" t="s">
        <v>11</v>
      </c>
      <c r="Z12" s="41" t="s">
        <v>12</v>
      </c>
      <c r="AA12" s="39" t="s">
        <v>11</v>
      </c>
      <c r="AB12" s="41" t="s">
        <v>12</v>
      </c>
      <c r="AC12" s="39" t="s">
        <v>11</v>
      </c>
      <c r="AD12" s="41" t="s">
        <v>12</v>
      </c>
      <c r="AE12" s="39" t="s">
        <v>11</v>
      </c>
      <c r="AF12" s="41" t="s">
        <v>12</v>
      </c>
      <c r="AG12" s="39" t="s">
        <v>11</v>
      </c>
      <c r="AH12" s="41" t="s">
        <v>12</v>
      </c>
      <c r="AI12" s="39" t="s">
        <v>11</v>
      </c>
      <c r="AJ12" s="41" t="s">
        <v>12</v>
      </c>
      <c r="AK12" s="39" t="s">
        <v>11</v>
      </c>
      <c r="AL12" s="41" t="s">
        <v>12</v>
      </c>
      <c r="AM12" s="39" t="s">
        <v>11</v>
      </c>
      <c r="AN12" s="41" t="s">
        <v>12</v>
      </c>
      <c r="AO12" s="39" t="s">
        <v>11</v>
      </c>
      <c r="AP12" s="41" t="s">
        <v>12</v>
      </c>
      <c r="AQ12" s="1146"/>
      <c r="AR12" s="1148"/>
      <c r="AS12" s="1150"/>
      <c r="AT12" s="1102"/>
    </row>
    <row r="13" spans="1:47" x14ac:dyDescent="0.2">
      <c r="A13" s="2" t="s">
        <v>29</v>
      </c>
      <c r="B13" s="198">
        <f t="shared" ref="B13:B27" si="0">SUM(C13+D13)</f>
        <v>0</v>
      </c>
      <c r="C13" s="198">
        <f t="shared" ref="C13:D19" si="1">SUM(E13+G13+I13+K13+M13+O13+Q13+S13+U13+W13+Y13+AA13+AC13+AE13+AG13+AI13+AK13+AM13+AO13)</f>
        <v>0</v>
      </c>
      <c r="D13" s="198">
        <f t="shared" si="1"/>
        <v>0</v>
      </c>
      <c r="E13" s="4"/>
      <c r="F13" s="53"/>
      <c r="G13" s="4"/>
      <c r="H13" s="5"/>
      <c r="I13" s="4"/>
      <c r="J13" s="5"/>
      <c r="K13" s="4"/>
      <c r="L13" s="5"/>
      <c r="M13" s="4"/>
      <c r="N13" s="5"/>
      <c r="O13" s="4"/>
      <c r="P13" s="5"/>
      <c r="Q13" s="4"/>
      <c r="R13" s="5"/>
      <c r="S13" s="4"/>
      <c r="T13" s="5"/>
      <c r="U13" s="4"/>
      <c r="V13" s="5"/>
      <c r="W13" s="4"/>
      <c r="X13" s="5"/>
      <c r="Y13" s="4"/>
      <c r="Z13" s="5"/>
      <c r="AA13" s="4"/>
      <c r="AB13" s="5"/>
      <c r="AC13" s="4"/>
      <c r="AD13" s="5"/>
      <c r="AE13" s="4"/>
      <c r="AF13" s="5"/>
      <c r="AG13" s="4"/>
      <c r="AH13" s="5"/>
      <c r="AI13" s="4"/>
      <c r="AJ13" s="5"/>
      <c r="AK13" s="4"/>
      <c r="AL13" s="5"/>
      <c r="AM13" s="4"/>
      <c r="AN13" s="5"/>
      <c r="AO13" s="199"/>
      <c r="AP13" s="5"/>
      <c r="AQ13" s="4"/>
      <c r="AR13" s="5"/>
      <c r="AS13" s="5"/>
      <c r="AT13" s="5"/>
      <c r="AU13" s="194"/>
    </row>
    <row r="14" spans="1:47" x14ac:dyDescent="0.2">
      <c r="A14" s="54" t="s">
        <v>30</v>
      </c>
      <c r="B14" s="200">
        <f t="shared" si="0"/>
        <v>0</v>
      </c>
      <c r="C14" s="200">
        <f t="shared" si="1"/>
        <v>0</v>
      </c>
      <c r="D14" s="201">
        <f t="shared" si="1"/>
        <v>0</v>
      </c>
      <c r="E14" s="8"/>
      <c r="F14" s="202"/>
      <c r="G14" s="8"/>
      <c r="H14" s="9"/>
      <c r="I14" s="8"/>
      <c r="J14" s="9"/>
      <c r="K14" s="8"/>
      <c r="L14" s="9"/>
      <c r="M14" s="8"/>
      <c r="N14" s="9"/>
      <c r="O14" s="8"/>
      <c r="P14" s="9"/>
      <c r="Q14" s="8"/>
      <c r="R14" s="9"/>
      <c r="S14" s="8"/>
      <c r="T14" s="9"/>
      <c r="U14" s="8"/>
      <c r="V14" s="9"/>
      <c r="W14" s="8"/>
      <c r="X14" s="9"/>
      <c r="Y14" s="8"/>
      <c r="Z14" s="9"/>
      <c r="AA14" s="8"/>
      <c r="AB14" s="9"/>
      <c r="AC14" s="8"/>
      <c r="AD14" s="9"/>
      <c r="AE14" s="8"/>
      <c r="AF14" s="9"/>
      <c r="AG14" s="8"/>
      <c r="AH14" s="9"/>
      <c r="AI14" s="8"/>
      <c r="AJ14" s="9"/>
      <c r="AK14" s="8"/>
      <c r="AL14" s="9"/>
      <c r="AM14" s="8"/>
      <c r="AN14" s="9"/>
      <c r="AO14" s="203"/>
      <c r="AP14" s="9"/>
      <c r="AQ14" s="8"/>
      <c r="AR14" s="9"/>
      <c r="AS14" s="9"/>
      <c r="AT14" s="9"/>
      <c r="AU14" s="194"/>
    </row>
    <row r="15" spans="1:47" ht="21" x14ac:dyDescent="0.2">
      <c r="A15" s="55" t="s">
        <v>95</v>
      </c>
      <c r="B15" s="204">
        <f t="shared" si="0"/>
        <v>0</v>
      </c>
      <c r="C15" s="204">
        <f t="shared" si="1"/>
        <v>0</v>
      </c>
      <c r="D15" s="205">
        <f t="shared" si="1"/>
        <v>0</v>
      </c>
      <c r="E15" s="206"/>
      <c r="F15" s="207"/>
      <c r="G15" s="206"/>
      <c r="H15" s="56"/>
      <c r="I15" s="206"/>
      <c r="J15" s="56"/>
      <c r="K15" s="206"/>
      <c r="L15" s="56"/>
      <c r="M15" s="206"/>
      <c r="N15" s="56"/>
      <c r="O15" s="206"/>
      <c r="P15" s="56"/>
      <c r="Q15" s="12"/>
      <c r="R15" s="13"/>
      <c r="S15" s="12"/>
      <c r="T15" s="13"/>
      <c r="U15" s="12"/>
      <c r="V15" s="13"/>
      <c r="W15" s="12"/>
      <c r="X15" s="13"/>
      <c r="Y15" s="12"/>
      <c r="Z15" s="13"/>
      <c r="AA15" s="12"/>
      <c r="AB15" s="13"/>
      <c r="AC15" s="12"/>
      <c r="AD15" s="13"/>
      <c r="AE15" s="12"/>
      <c r="AF15" s="13"/>
      <c r="AG15" s="12"/>
      <c r="AH15" s="13"/>
      <c r="AI15" s="12"/>
      <c r="AJ15" s="13"/>
      <c r="AK15" s="12"/>
      <c r="AL15" s="13"/>
      <c r="AM15" s="12"/>
      <c r="AN15" s="13"/>
      <c r="AO15" s="136"/>
      <c r="AP15" s="13"/>
      <c r="AQ15" s="12"/>
      <c r="AR15" s="13"/>
      <c r="AS15" s="13"/>
      <c r="AT15" s="13"/>
      <c r="AU15" s="194"/>
    </row>
    <row r="16" spans="1:47" x14ac:dyDescent="0.2">
      <c r="A16" s="57" t="s">
        <v>31</v>
      </c>
      <c r="B16" s="208">
        <f t="shared" si="0"/>
        <v>0</v>
      </c>
      <c r="C16" s="209">
        <f t="shared" si="1"/>
        <v>0</v>
      </c>
      <c r="D16" s="210">
        <f t="shared" si="1"/>
        <v>0</v>
      </c>
      <c r="E16" s="12"/>
      <c r="F16" s="27"/>
      <c r="G16" s="12"/>
      <c r="H16" s="13"/>
      <c r="I16" s="12"/>
      <c r="J16" s="13"/>
      <c r="K16" s="12"/>
      <c r="L16" s="13"/>
      <c r="M16" s="12"/>
      <c r="N16" s="13"/>
      <c r="O16" s="12"/>
      <c r="P16" s="13"/>
      <c r="Q16" s="12"/>
      <c r="R16" s="13"/>
      <c r="S16" s="12"/>
      <c r="T16" s="13"/>
      <c r="U16" s="12"/>
      <c r="V16" s="13"/>
      <c r="W16" s="12"/>
      <c r="X16" s="13"/>
      <c r="Y16" s="12"/>
      <c r="Z16" s="13"/>
      <c r="AA16" s="12"/>
      <c r="AB16" s="13"/>
      <c r="AC16" s="12"/>
      <c r="AD16" s="13"/>
      <c r="AE16" s="12"/>
      <c r="AF16" s="13"/>
      <c r="AG16" s="12"/>
      <c r="AH16" s="13"/>
      <c r="AI16" s="12"/>
      <c r="AJ16" s="13"/>
      <c r="AK16" s="12"/>
      <c r="AL16" s="13"/>
      <c r="AM16" s="12"/>
      <c r="AN16" s="13"/>
      <c r="AO16" s="136"/>
      <c r="AP16" s="13"/>
      <c r="AQ16" s="12"/>
      <c r="AR16" s="13"/>
      <c r="AS16" s="13"/>
      <c r="AT16" s="13"/>
      <c r="AU16" s="194"/>
    </row>
    <row r="17" spans="1:88" x14ac:dyDescent="0.2">
      <c r="A17" s="57" t="s">
        <v>32</v>
      </c>
      <c r="B17" s="211">
        <f t="shared" si="0"/>
        <v>0</v>
      </c>
      <c r="C17" s="209">
        <f t="shared" si="1"/>
        <v>0</v>
      </c>
      <c r="D17" s="210">
        <f t="shared" si="1"/>
        <v>0</v>
      </c>
      <c r="E17" s="212"/>
      <c r="F17" s="37"/>
      <c r="G17" s="212"/>
      <c r="H17" s="213"/>
      <c r="I17" s="212"/>
      <c r="J17" s="213"/>
      <c r="K17" s="212"/>
      <c r="L17" s="213"/>
      <c r="M17" s="212"/>
      <c r="N17" s="213"/>
      <c r="O17" s="212"/>
      <c r="P17" s="213"/>
      <c r="Q17" s="212"/>
      <c r="R17" s="213"/>
      <c r="S17" s="212"/>
      <c r="T17" s="213"/>
      <c r="U17" s="212"/>
      <c r="V17" s="213"/>
      <c r="W17" s="212"/>
      <c r="X17" s="213"/>
      <c r="Y17" s="212"/>
      <c r="Z17" s="213"/>
      <c r="AA17" s="212"/>
      <c r="AB17" s="213"/>
      <c r="AC17" s="212"/>
      <c r="AD17" s="213"/>
      <c r="AE17" s="212"/>
      <c r="AF17" s="213"/>
      <c r="AG17" s="212"/>
      <c r="AH17" s="213"/>
      <c r="AI17" s="212"/>
      <c r="AJ17" s="213"/>
      <c r="AK17" s="212"/>
      <c r="AL17" s="213"/>
      <c r="AM17" s="212"/>
      <c r="AN17" s="213"/>
      <c r="AO17" s="143"/>
      <c r="AP17" s="213"/>
      <c r="AQ17" s="212"/>
      <c r="AR17" s="213"/>
      <c r="AS17" s="22"/>
      <c r="AT17" s="213"/>
      <c r="AU17" s="194"/>
    </row>
    <row r="18" spans="1:88" x14ac:dyDescent="0.2">
      <c r="A18" s="55" t="s">
        <v>96</v>
      </c>
      <c r="B18" s="209">
        <f t="shared" si="0"/>
        <v>0</v>
      </c>
      <c r="C18" s="209">
        <f t="shared" si="1"/>
        <v>0</v>
      </c>
      <c r="D18" s="205">
        <f t="shared" si="1"/>
        <v>0</v>
      </c>
      <c r="E18" s="14"/>
      <c r="F18" s="27"/>
      <c r="G18" s="12"/>
      <c r="H18" s="13"/>
      <c r="I18" s="12"/>
      <c r="J18" s="13"/>
      <c r="K18" s="12"/>
      <c r="L18" s="13"/>
      <c r="M18" s="12"/>
      <c r="N18" s="13"/>
      <c r="O18" s="12"/>
      <c r="P18" s="13"/>
      <c r="Q18" s="12"/>
      <c r="R18" s="13"/>
      <c r="S18" s="12"/>
      <c r="T18" s="13"/>
      <c r="U18" s="12"/>
      <c r="V18" s="13"/>
      <c r="W18" s="12"/>
      <c r="X18" s="13"/>
      <c r="Y18" s="12"/>
      <c r="Z18" s="13"/>
      <c r="AA18" s="12"/>
      <c r="AB18" s="13"/>
      <c r="AC18" s="12"/>
      <c r="AD18" s="13"/>
      <c r="AE18" s="12"/>
      <c r="AF18" s="13"/>
      <c r="AG18" s="12"/>
      <c r="AH18" s="13"/>
      <c r="AI18" s="12"/>
      <c r="AJ18" s="13"/>
      <c r="AK18" s="12"/>
      <c r="AL18" s="13"/>
      <c r="AM18" s="12"/>
      <c r="AN18" s="13"/>
      <c r="AO18" s="136"/>
      <c r="AP18" s="13"/>
      <c r="AQ18" s="12"/>
      <c r="AR18" s="213"/>
      <c r="AS18" s="214"/>
      <c r="AT18" s="23"/>
      <c r="AU18" s="194"/>
    </row>
    <row r="19" spans="1:88" x14ac:dyDescent="0.2">
      <c r="A19" s="55" t="s">
        <v>97</v>
      </c>
      <c r="B19" s="209">
        <f t="shared" si="0"/>
        <v>0</v>
      </c>
      <c r="C19" s="208">
        <f t="shared" si="1"/>
        <v>0</v>
      </c>
      <c r="D19" s="215">
        <f t="shared" si="1"/>
        <v>0</v>
      </c>
      <c r="E19" s="216"/>
      <c r="F19" s="13"/>
      <c r="G19" s="12"/>
      <c r="H19" s="13"/>
      <c r="I19" s="12"/>
      <c r="J19" s="13"/>
      <c r="K19" s="12"/>
      <c r="L19" s="13"/>
      <c r="M19" s="12"/>
      <c r="N19" s="13"/>
      <c r="O19" s="12"/>
      <c r="P19" s="13"/>
      <c r="Q19" s="12"/>
      <c r="R19" s="13"/>
      <c r="S19" s="12"/>
      <c r="T19" s="13"/>
      <c r="U19" s="12"/>
      <c r="V19" s="13"/>
      <c r="W19" s="12"/>
      <c r="X19" s="13"/>
      <c r="Y19" s="12"/>
      <c r="Z19" s="13"/>
      <c r="AA19" s="12"/>
      <c r="AB19" s="13"/>
      <c r="AC19" s="12"/>
      <c r="AD19" s="13"/>
      <c r="AE19" s="12"/>
      <c r="AF19" s="13"/>
      <c r="AG19" s="12"/>
      <c r="AH19" s="13"/>
      <c r="AI19" s="12"/>
      <c r="AJ19" s="13"/>
      <c r="AK19" s="12"/>
      <c r="AL19" s="13"/>
      <c r="AM19" s="12"/>
      <c r="AN19" s="13"/>
      <c r="AO19" s="136"/>
      <c r="AP19" s="13"/>
      <c r="AQ19" s="12"/>
      <c r="AR19" s="11"/>
      <c r="AS19" s="37"/>
      <c r="AT19" s="23"/>
      <c r="AU19" s="194"/>
    </row>
    <row r="20" spans="1:88" x14ac:dyDescent="0.2">
      <c r="A20" s="55" t="s">
        <v>18</v>
      </c>
      <c r="B20" s="217">
        <f t="shared" si="0"/>
        <v>0</v>
      </c>
      <c r="C20" s="218">
        <f>SUM(O20+Q20+S20+U20+W20+Y20+AA20+AC20+AE20+AG20+AI20+AK20+AM20+AO20)</f>
        <v>0</v>
      </c>
      <c r="D20" s="219">
        <f>SUM(P20+R20+T20+V20+X20+Z20+AB20+AD20+AF20+AH20+AJ20+AL20+AN20+AP20)</f>
        <v>0</v>
      </c>
      <c r="E20" s="220"/>
      <c r="F20" s="221"/>
      <c r="G20" s="222"/>
      <c r="H20" s="223"/>
      <c r="I20" s="222"/>
      <c r="J20" s="223"/>
      <c r="K20" s="222"/>
      <c r="L20" s="223"/>
      <c r="M20" s="222"/>
      <c r="N20" s="223"/>
      <c r="O20" s="32"/>
      <c r="P20" s="33"/>
      <c r="Q20" s="32"/>
      <c r="R20" s="33"/>
      <c r="S20" s="32"/>
      <c r="T20" s="33"/>
      <c r="U20" s="32"/>
      <c r="V20" s="33"/>
      <c r="W20" s="32"/>
      <c r="X20" s="33"/>
      <c r="Y20" s="32"/>
      <c r="Z20" s="33"/>
      <c r="AA20" s="32"/>
      <c r="AB20" s="33"/>
      <c r="AC20" s="32"/>
      <c r="AD20" s="33"/>
      <c r="AE20" s="32"/>
      <c r="AF20" s="33"/>
      <c r="AG20" s="32"/>
      <c r="AH20" s="33"/>
      <c r="AI20" s="32"/>
      <c r="AJ20" s="33"/>
      <c r="AK20" s="32"/>
      <c r="AL20" s="33"/>
      <c r="AM20" s="32"/>
      <c r="AN20" s="33"/>
      <c r="AO20" s="224"/>
      <c r="AP20" s="33"/>
      <c r="AQ20" s="32"/>
      <c r="AR20" s="33"/>
      <c r="AS20" s="26"/>
      <c r="AT20" s="26"/>
      <c r="AU20" s="194"/>
    </row>
    <row r="21" spans="1:88" x14ac:dyDescent="0.2">
      <c r="A21" s="2" t="s">
        <v>98</v>
      </c>
      <c r="B21" s="217">
        <f t="shared" si="0"/>
        <v>0</v>
      </c>
      <c r="C21" s="217">
        <f>SUM(C22+C23+C24+C25)</f>
        <v>0</v>
      </c>
      <c r="D21" s="198">
        <f>SUM(D22+D23+D24+D25)</f>
        <v>0</v>
      </c>
      <c r="E21" s="225">
        <f t="shared" ref="E21:AT21" si="2">SUM(E22:E24)</f>
        <v>0</v>
      </c>
      <c r="F21" s="226">
        <f t="shared" si="2"/>
        <v>0</v>
      </c>
      <c r="G21" s="225">
        <f t="shared" si="2"/>
        <v>0</v>
      </c>
      <c r="H21" s="227">
        <f t="shared" si="2"/>
        <v>0</v>
      </c>
      <c r="I21" s="225">
        <f t="shared" si="2"/>
        <v>0</v>
      </c>
      <c r="J21" s="227">
        <f t="shared" si="2"/>
        <v>0</v>
      </c>
      <c r="K21" s="225">
        <f t="shared" si="2"/>
        <v>0</v>
      </c>
      <c r="L21" s="227">
        <f t="shared" si="2"/>
        <v>0</v>
      </c>
      <c r="M21" s="225">
        <f t="shared" si="2"/>
        <v>0</v>
      </c>
      <c r="N21" s="227">
        <f t="shared" si="2"/>
        <v>0</v>
      </c>
      <c r="O21" s="225">
        <f t="shared" si="2"/>
        <v>0</v>
      </c>
      <c r="P21" s="227">
        <f t="shared" si="2"/>
        <v>0</v>
      </c>
      <c r="Q21" s="225">
        <f t="shared" si="2"/>
        <v>0</v>
      </c>
      <c r="R21" s="227">
        <f t="shared" si="2"/>
        <v>0</v>
      </c>
      <c r="S21" s="225">
        <f t="shared" si="2"/>
        <v>0</v>
      </c>
      <c r="T21" s="227">
        <f t="shared" si="2"/>
        <v>0</v>
      </c>
      <c r="U21" s="225">
        <f t="shared" si="2"/>
        <v>0</v>
      </c>
      <c r="V21" s="227">
        <f t="shared" si="2"/>
        <v>0</v>
      </c>
      <c r="W21" s="225">
        <f t="shared" si="2"/>
        <v>0</v>
      </c>
      <c r="X21" s="227">
        <f t="shared" si="2"/>
        <v>0</v>
      </c>
      <c r="Y21" s="225">
        <f t="shared" si="2"/>
        <v>0</v>
      </c>
      <c r="Z21" s="227">
        <f t="shared" si="2"/>
        <v>0</v>
      </c>
      <c r="AA21" s="225">
        <f t="shared" si="2"/>
        <v>0</v>
      </c>
      <c r="AB21" s="227">
        <f t="shared" si="2"/>
        <v>0</v>
      </c>
      <c r="AC21" s="225">
        <f t="shared" si="2"/>
        <v>0</v>
      </c>
      <c r="AD21" s="227">
        <f t="shared" si="2"/>
        <v>0</v>
      </c>
      <c r="AE21" s="225">
        <f t="shared" si="2"/>
        <v>0</v>
      </c>
      <c r="AF21" s="227">
        <f t="shared" si="2"/>
        <v>0</v>
      </c>
      <c r="AG21" s="225">
        <f t="shared" si="2"/>
        <v>0</v>
      </c>
      <c r="AH21" s="227">
        <f t="shared" si="2"/>
        <v>0</v>
      </c>
      <c r="AI21" s="225">
        <f t="shared" si="2"/>
        <v>0</v>
      </c>
      <c r="AJ21" s="227">
        <f t="shared" si="2"/>
        <v>0</v>
      </c>
      <c r="AK21" s="225">
        <f t="shared" si="2"/>
        <v>0</v>
      </c>
      <c r="AL21" s="227">
        <f t="shared" si="2"/>
        <v>0</v>
      </c>
      <c r="AM21" s="225">
        <f t="shared" si="2"/>
        <v>0</v>
      </c>
      <c r="AN21" s="227">
        <f t="shared" si="2"/>
        <v>0</v>
      </c>
      <c r="AO21" s="228">
        <f t="shared" si="2"/>
        <v>0</v>
      </c>
      <c r="AP21" s="227">
        <f t="shared" si="2"/>
        <v>0</v>
      </c>
      <c r="AQ21" s="225">
        <f t="shared" si="2"/>
        <v>0</v>
      </c>
      <c r="AR21" s="227">
        <f t="shared" si="2"/>
        <v>0</v>
      </c>
      <c r="AS21" s="227">
        <f t="shared" si="2"/>
        <v>0</v>
      </c>
      <c r="AT21" s="227">
        <f t="shared" si="2"/>
        <v>0</v>
      </c>
      <c r="AU21" s="194"/>
    </row>
    <row r="22" spans="1:88" x14ac:dyDescent="0.2">
      <c r="A22" s="58" t="s">
        <v>38</v>
      </c>
      <c r="B22" s="209">
        <f t="shared" si="0"/>
        <v>0</v>
      </c>
      <c r="C22" s="209">
        <f t="shared" ref="C22:D27" si="3">SUM(E22+G22+I22+K22+M22+O22+Q22+S22+U22+W22+Y22+AA22+AC22+AE22+AG22+AI22+AK22+AM22+AO22)</f>
        <v>0</v>
      </c>
      <c r="D22" s="229">
        <f t="shared" si="3"/>
        <v>0</v>
      </c>
      <c r="E22" s="212"/>
      <c r="F22" s="37"/>
      <c r="G22" s="212"/>
      <c r="H22" s="213"/>
      <c r="I22" s="212"/>
      <c r="J22" s="213"/>
      <c r="K22" s="212"/>
      <c r="L22" s="213"/>
      <c r="M22" s="212"/>
      <c r="N22" s="213"/>
      <c r="O22" s="212"/>
      <c r="P22" s="213"/>
      <c r="Q22" s="212"/>
      <c r="R22" s="213"/>
      <c r="S22" s="212"/>
      <c r="T22" s="213"/>
      <c r="U22" s="212"/>
      <c r="V22" s="213"/>
      <c r="W22" s="212"/>
      <c r="X22" s="213"/>
      <c r="Y22" s="212"/>
      <c r="Z22" s="213"/>
      <c r="AA22" s="212"/>
      <c r="AB22" s="213"/>
      <c r="AC22" s="212"/>
      <c r="AD22" s="213"/>
      <c r="AE22" s="212"/>
      <c r="AF22" s="213"/>
      <c r="AG22" s="212"/>
      <c r="AH22" s="213"/>
      <c r="AI22" s="212"/>
      <c r="AJ22" s="213"/>
      <c r="AK22" s="212"/>
      <c r="AL22" s="213"/>
      <c r="AM22" s="212"/>
      <c r="AN22" s="213"/>
      <c r="AO22" s="143"/>
      <c r="AP22" s="213"/>
      <c r="AQ22" s="213"/>
      <c r="AR22" s="213"/>
      <c r="AS22" s="213"/>
      <c r="AT22" s="230"/>
      <c r="AU22" s="194"/>
    </row>
    <row r="23" spans="1:88" x14ac:dyDescent="0.2">
      <c r="A23" s="55" t="s">
        <v>39</v>
      </c>
      <c r="B23" s="208">
        <f t="shared" si="0"/>
        <v>0</v>
      </c>
      <c r="C23" s="208">
        <f t="shared" si="3"/>
        <v>0</v>
      </c>
      <c r="D23" s="205">
        <f t="shared" si="3"/>
        <v>0</v>
      </c>
      <c r="E23" s="12"/>
      <c r="F23" s="27"/>
      <c r="G23" s="12"/>
      <c r="H23" s="13"/>
      <c r="I23" s="12"/>
      <c r="J23" s="13"/>
      <c r="K23" s="12"/>
      <c r="L23" s="13"/>
      <c r="M23" s="12"/>
      <c r="N23" s="13"/>
      <c r="O23" s="12"/>
      <c r="P23" s="13"/>
      <c r="Q23" s="12"/>
      <c r="R23" s="13"/>
      <c r="S23" s="12"/>
      <c r="T23" s="13"/>
      <c r="U23" s="12"/>
      <c r="V23" s="13"/>
      <c r="W23" s="12"/>
      <c r="X23" s="13"/>
      <c r="Y23" s="12"/>
      <c r="Z23" s="13"/>
      <c r="AA23" s="12"/>
      <c r="AB23" s="13"/>
      <c r="AC23" s="12"/>
      <c r="AD23" s="13"/>
      <c r="AE23" s="12"/>
      <c r="AF23" s="13"/>
      <c r="AG23" s="12"/>
      <c r="AH23" s="13"/>
      <c r="AI23" s="12"/>
      <c r="AJ23" s="13"/>
      <c r="AK23" s="12"/>
      <c r="AL23" s="13"/>
      <c r="AM23" s="12"/>
      <c r="AN23" s="13"/>
      <c r="AO23" s="136"/>
      <c r="AP23" s="13"/>
      <c r="AQ23" s="13"/>
      <c r="AR23" s="13"/>
      <c r="AS23" s="13"/>
      <c r="AT23" s="22"/>
      <c r="AU23" s="194"/>
    </row>
    <row r="24" spans="1:88" x14ac:dyDescent="0.2">
      <c r="A24" s="59" t="s">
        <v>40</v>
      </c>
      <c r="B24" s="211">
        <f t="shared" si="0"/>
        <v>0</v>
      </c>
      <c r="C24" s="211">
        <f t="shared" si="3"/>
        <v>0</v>
      </c>
      <c r="D24" s="215">
        <f t="shared" si="3"/>
        <v>0</v>
      </c>
      <c r="E24" s="216"/>
      <c r="F24" s="150"/>
      <c r="G24" s="216"/>
      <c r="H24" s="214"/>
      <c r="I24" s="216"/>
      <c r="J24" s="214"/>
      <c r="K24" s="216"/>
      <c r="L24" s="214"/>
      <c r="M24" s="216"/>
      <c r="N24" s="214"/>
      <c r="O24" s="216"/>
      <c r="P24" s="214"/>
      <c r="Q24" s="216"/>
      <c r="R24" s="214"/>
      <c r="S24" s="216"/>
      <c r="T24" s="214"/>
      <c r="U24" s="216"/>
      <c r="V24" s="214"/>
      <c r="W24" s="216"/>
      <c r="X24" s="214"/>
      <c r="Y24" s="216"/>
      <c r="Z24" s="214"/>
      <c r="AA24" s="216"/>
      <c r="AB24" s="214"/>
      <c r="AC24" s="216"/>
      <c r="AD24" s="214"/>
      <c r="AE24" s="216"/>
      <c r="AF24" s="214"/>
      <c r="AG24" s="216"/>
      <c r="AH24" s="214"/>
      <c r="AI24" s="216"/>
      <c r="AJ24" s="214"/>
      <c r="AK24" s="216"/>
      <c r="AL24" s="214"/>
      <c r="AM24" s="216"/>
      <c r="AN24" s="214"/>
      <c r="AO24" s="147"/>
      <c r="AP24" s="214"/>
      <c r="AQ24" s="214"/>
      <c r="AR24" s="214"/>
      <c r="AS24" s="214"/>
      <c r="AT24" s="146"/>
      <c r="AU24" s="194"/>
    </row>
    <row r="25" spans="1:88" x14ac:dyDescent="0.2">
      <c r="A25" s="231" t="s">
        <v>203</v>
      </c>
      <c r="B25" s="208">
        <f t="shared" si="0"/>
        <v>0</v>
      </c>
      <c r="C25" s="208">
        <f t="shared" si="3"/>
        <v>0</v>
      </c>
      <c r="D25" s="205">
        <f t="shared" si="3"/>
        <v>0</v>
      </c>
      <c r="E25" s="12"/>
      <c r="F25" s="27"/>
      <c r="G25" s="12"/>
      <c r="H25" s="13"/>
      <c r="I25" s="12"/>
      <c r="J25" s="13"/>
      <c r="K25" s="12"/>
      <c r="L25" s="13"/>
      <c r="M25" s="12"/>
      <c r="N25" s="13"/>
      <c r="O25" s="12"/>
      <c r="P25" s="13"/>
      <c r="Q25" s="12"/>
      <c r="R25" s="13"/>
      <c r="S25" s="12"/>
      <c r="T25" s="13"/>
      <c r="U25" s="12"/>
      <c r="V25" s="13"/>
      <c r="W25" s="12"/>
      <c r="X25" s="13"/>
      <c r="Y25" s="12"/>
      <c r="Z25" s="13"/>
      <c r="AA25" s="12"/>
      <c r="AB25" s="13"/>
      <c r="AC25" s="12"/>
      <c r="AD25" s="13"/>
      <c r="AE25" s="12"/>
      <c r="AF25" s="13"/>
      <c r="AG25" s="12"/>
      <c r="AH25" s="13"/>
      <c r="AI25" s="12"/>
      <c r="AJ25" s="13"/>
      <c r="AK25" s="12"/>
      <c r="AL25" s="13"/>
      <c r="AM25" s="12"/>
      <c r="AN25" s="13"/>
      <c r="AO25" s="136"/>
      <c r="AP25" s="13"/>
      <c r="AQ25" s="13"/>
      <c r="AR25" s="13"/>
      <c r="AS25" s="13"/>
      <c r="AT25" s="22"/>
      <c r="AU25" s="194"/>
    </row>
    <row r="26" spans="1:88" x14ac:dyDescent="0.2">
      <c r="A26" s="232" t="s">
        <v>99</v>
      </c>
      <c r="B26" s="208">
        <f t="shared" si="0"/>
        <v>0</v>
      </c>
      <c r="C26" s="208">
        <f t="shared" si="3"/>
        <v>0</v>
      </c>
      <c r="D26" s="205">
        <f t="shared" si="3"/>
        <v>0</v>
      </c>
      <c r="E26" s="12"/>
      <c r="F26" s="27"/>
      <c r="G26" s="12"/>
      <c r="H26" s="13"/>
      <c r="I26" s="12"/>
      <c r="J26" s="13"/>
      <c r="K26" s="12"/>
      <c r="L26" s="13"/>
      <c r="M26" s="12"/>
      <c r="N26" s="13"/>
      <c r="O26" s="12"/>
      <c r="P26" s="13"/>
      <c r="Q26" s="12"/>
      <c r="R26" s="13"/>
      <c r="S26" s="12"/>
      <c r="T26" s="13"/>
      <c r="U26" s="12"/>
      <c r="V26" s="13"/>
      <c r="W26" s="12"/>
      <c r="X26" s="13"/>
      <c r="Y26" s="12"/>
      <c r="Z26" s="13"/>
      <c r="AA26" s="12"/>
      <c r="AB26" s="13"/>
      <c r="AC26" s="12"/>
      <c r="AD26" s="13"/>
      <c r="AE26" s="12"/>
      <c r="AF26" s="13"/>
      <c r="AG26" s="12"/>
      <c r="AH26" s="13"/>
      <c r="AI26" s="12"/>
      <c r="AJ26" s="13"/>
      <c r="AK26" s="12"/>
      <c r="AL26" s="13"/>
      <c r="AM26" s="12"/>
      <c r="AN26" s="13"/>
      <c r="AO26" s="136"/>
      <c r="AP26" s="13"/>
      <c r="AQ26" s="13"/>
      <c r="AR26" s="13"/>
      <c r="AS26" s="13"/>
      <c r="AT26" s="22"/>
      <c r="AU26" s="194"/>
    </row>
    <row r="27" spans="1:88" x14ac:dyDescent="0.2">
      <c r="A27" s="233" t="s">
        <v>100</v>
      </c>
      <c r="B27" s="217">
        <f t="shared" si="0"/>
        <v>0</v>
      </c>
      <c r="C27" s="217">
        <f t="shared" si="3"/>
        <v>0</v>
      </c>
      <c r="D27" s="234">
        <f t="shared" si="3"/>
        <v>0</v>
      </c>
      <c r="E27" s="32"/>
      <c r="F27" s="235"/>
      <c r="G27" s="32"/>
      <c r="H27" s="33"/>
      <c r="I27" s="32"/>
      <c r="J27" s="33"/>
      <c r="K27" s="32"/>
      <c r="L27" s="33"/>
      <c r="M27" s="32"/>
      <c r="N27" s="33"/>
      <c r="O27" s="32"/>
      <c r="P27" s="33"/>
      <c r="Q27" s="32"/>
      <c r="R27" s="33"/>
      <c r="S27" s="32"/>
      <c r="T27" s="33"/>
      <c r="U27" s="32"/>
      <c r="V27" s="33"/>
      <c r="W27" s="32"/>
      <c r="X27" s="33"/>
      <c r="Y27" s="32"/>
      <c r="Z27" s="33"/>
      <c r="AA27" s="32"/>
      <c r="AB27" s="33"/>
      <c r="AC27" s="32"/>
      <c r="AD27" s="33"/>
      <c r="AE27" s="32"/>
      <c r="AF27" s="33"/>
      <c r="AG27" s="32"/>
      <c r="AH27" s="33"/>
      <c r="AI27" s="32"/>
      <c r="AJ27" s="33"/>
      <c r="AK27" s="32"/>
      <c r="AL27" s="33"/>
      <c r="AM27" s="32"/>
      <c r="AN27" s="33"/>
      <c r="AO27" s="224"/>
      <c r="AP27" s="33"/>
      <c r="AQ27" s="33"/>
      <c r="AR27" s="33"/>
      <c r="AS27" s="33"/>
      <c r="AT27" s="33"/>
      <c r="AU27" s="194"/>
    </row>
    <row r="28" spans="1:88" x14ac:dyDescent="0.2">
      <c r="A28" s="61" t="s">
        <v>101</v>
      </c>
      <c r="B28" s="61"/>
      <c r="C28" s="49"/>
      <c r="D28" s="61"/>
      <c r="E28" s="61"/>
      <c r="F28" s="49"/>
      <c r="G28" s="49"/>
      <c r="H28" s="49"/>
      <c r="I28" s="49"/>
    </row>
    <row r="29" spans="1:88" ht="31.5" x14ac:dyDescent="0.2">
      <c r="A29" s="185" t="s">
        <v>102</v>
      </c>
      <c r="B29" s="1095" t="s">
        <v>41</v>
      </c>
      <c r="C29" s="1096"/>
      <c r="D29" s="180" t="s">
        <v>1</v>
      </c>
      <c r="E29" s="63" t="s">
        <v>35</v>
      </c>
      <c r="F29" s="63" t="s">
        <v>42</v>
      </c>
      <c r="G29" s="63" t="s">
        <v>37</v>
      </c>
      <c r="H29" s="188" t="s">
        <v>13</v>
      </c>
      <c r="I29" s="189" t="s">
        <v>98</v>
      </c>
    </row>
    <row r="30" spans="1:88" x14ac:dyDescent="0.2">
      <c r="A30" s="1097" t="s">
        <v>43</v>
      </c>
      <c r="B30" s="1098"/>
      <c r="C30" s="1099"/>
      <c r="D30" s="236">
        <f t="shared" ref="D30:D50" si="4">SUM(E30:H30)</f>
        <v>0</v>
      </c>
      <c r="E30" s="65"/>
      <c r="F30" s="66"/>
      <c r="G30" s="67"/>
      <c r="H30" s="68"/>
      <c r="I30" s="237"/>
      <c r="J30" s="238" t="s">
        <v>103</v>
      </c>
      <c r="CA30" s="194" t="str">
        <f>IF(E30&lt;MAX(E31:E49),"EN RBC existen patologías que son mayores a los Ingresos-personas","")</f>
        <v/>
      </c>
      <c r="CB30" s="194" t="str">
        <f>IF(F30&lt;MAX(F31:F49),"EN RI existen patologías que son mayores a los Ingresos-personas","")</f>
        <v/>
      </c>
      <c r="CC30" s="194" t="str">
        <f>IF(G30&lt;MAX(G31:G49),"EN RR existen patologías que son mayores a los Ingresos-personas","")</f>
        <v/>
      </c>
      <c r="CD30" s="194" t="str">
        <f>IF(H30&lt;MAX(H31:H49),"EN Otros existen patologías que son mayores a los Ingresos-personas","")</f>
        <v/>
      </c>
      <c r="CG30" s="194" t="str">
        <f>IF(E30&lt;MAX(E31:E49),1,"")</f>
        <v/>
      </c>
      <c r="CH30" s="194" t="str">
        <f>IF(F30&lt;MAX(F31:F49),1,"")</f>
        <v/>
      </c>
      <c r="CI30" s="194" t="str">
        <f>IF(G30&lt;MAX(G31:G49),1,"")</f>
        <v/>
      </c>
      <c r="CJ30" s="194" t="str">
        <f>IF(H30&lt;MAX(H31:H49),1,"")</f>
        <v/>
      </c>
    </row>
    <row r="31" spans="1:88" ht="14.25" customHeight="1" x14ac:dyDescent="0.2">
      <c r="A31" s="1114" t="s">
        <v>104</v>
      </c>
      <c r="B31" s="1089" t="s">
        <v>105</v>
      </c>
      <c r="C31" s="1090"/>
      <c r="D31" s="239">
        <f t="shared" si="4"/>
        <v>0</v>
      </c>
      <c r="E31" s="69"/>
      <c r="F31" s="70"/>
      <c r="G31" s="71"/>
      <c r="H31" s="72"/>
      <c r="I31" s="72"/>
      <c r="J31" s="238"/>
      <c r="CA31" s="194" t="str">
        <f>IF(D30&lt;&gt;B13,"EL NÚMERO DE INGRESOS NO PUEDE SER DISTINTO AL TOTAL DE INGRESOS DE LA SECCION A.1","")</f>
        <v/>
      </c>
      <c r="CG31" s="194" t="str">
        <f>IF(D30&lt;&gt;B13,1,"")</f>
        <v/>
      </c>
    </row>
    <row r="32" spans="1:88" ht="14.25" customHeight="1" x14ac:dyDescent="0.2">
      <c r="A32" s="1115"/>
      <c r="B32" s="1087" t="s">
        <v>106</v>
      </c>
      <c r="C32" s="1088"/>
      <c r="D32" s="240">
        <f t="shared" si="4"/>
        <v>0</v>
      </c>
      <c r="E32" s="69"/>
      <c r="F32" s="70"/>
      <c r="G32" s="71"/>
      <c r="H32" s="72"/>
      <c r="I32" s="72"/>
      <c r="J32" s="238"/>
    </row>
    <row r="33" spans="1:87" ht="14.25" customHeight="1" x14ac:dyDescent="0.2">
      <c r="A33" s="1115"/>
      <c r="B33" s="1091" t="s">
        <v>44</v>
      </c>
      <c r="C33" s="1092"/>
      <c r="D33" s="240">
        <f t="shared" si="4"/>
        <v>0</v>
      </c>
      <c r="E33" s="69"/>
      <c r="F33" s="70"/>
      <c r="G33" s="71"/>
      <c r="H33" s="72"/>
      <c r="I33" s="72"/>
      <c r="J33" s="238"/>
    </row>
    <row r="34" spans="1:87" ht="14.25" customHeight="1" x14ac:dyDescent="0.2">
      <c r="A34" s="1115"/>
      <c r="B34" s="1087" t="s">
        <v>107</v>
      </c>
      <c r="C34" s="1088"/>
      <c r="D34" s="240">
        <f t="shared" si="4"/>
        <v>0</v>
      </c>
      <c r="E34" s="69"/>
      <c r="F34" s="70"/>
      <c r="G34" s="71"/>
      <c r="H34" s="72"/>
      <c r="I34" s="72"/>
      <c r="J34" s="238"/>
    </row>
    <row r="35" spans="1:87" ht="14.25" customHeight="1" x14ac:dyDescent="0.2">
      <c r="A35" s="1115"/>
      <c r="B35" s="1087" t="s">
        <v>108</v>
      </c>
      <c r="C35" s="1088"/>
      <c r="D35" s="240">
        <f t="shared" si="4"/>
        <v>0</v>
      </c>
      <c r="E35" s="69"/>
      <c r="F35" s="70"/>
      <c r="G35" s="71"/>
      <c r="H35" s="72"/>
      <c r="I35" s="72"/>
      <c r="J35" s="238"/>
    </row>
    <row r="36" spans="1:87" ht="14.25" customHeight="1" x14ac:dyDescent="0.2">
      <c r="A36" s="1115"/>
      <c r="B36" s="1087" t="s">
        <v>109</v>
      </c>
      <c r="C36" s="1088"/>
      <c r="D36" s="240">
        <f t="shared" si="4"/>
        <v>0</v>
      </c>
      <c r="E36" s="69"/>
      <c r="F36" s="70"/>
      <c r="G36" s="71"/>
      <c r="H36" s="72"/>
      <c r="I36" s="72"/>
      <c r="J36" s="238"/>
    </row>
    <row r="37" spans="1:87" ht="14.25" customHeight="1" x14ac:dyDescent="0.2">
      <c r="A37" s="1115"/>
      <c r="B37" s="1087" t="s">
        <v>45</v>
      </c>
      <c r="C37" s="1088"/>
      <c r="D37" s="240">
        <f t="shared" si="4"/>
        <v>0</v>
      </c>
      <c r="E37" s="69"/>
      <c r="F37" s="70"/>
      <c r="G37" s="71"/>
      <c r="H37" s="72"/>
      <c r="I37" s="72"/>
      <c r="J37" s="238"/>
    </row>
    <row r="38" spans="1:87" ht="14.25" customHeight="1" x14ac:dyDescent="0.2">
      <c r="A38" s="1115"/>
      <c r="B38" s="1087" t="s">
        <v>46</v>
      </c>
      <c r="C38" s="1088"/>
      <c r="D38" s="240">
        <f t="shared" si="4"/>
        <v>0</v>
      </c>
      <c r="E38" s="69"/>
      <c r="F38" s="70"/>
      <c r="G38" s="71"/>
      <c r="H38" s="72"/>
      <c r="I38" s="72"/>
      <c r="J38" s="238"/>
    </row>
    <row r="39" spans="1:87" ht="25.5" customHeight="1" x14ac:dyDescent="0.2">
      <c r="A39" s="1115"/>
      <c r="B39" s="1087" t="s">
        <v>110</v>
      </c>
      <c r="C39" s="1088"/>
      <c r="D39" s="240">
        <f t="shared" si="4"/>
        <v>0</v>
      </c>
      <c r="E39" s="69"/>
      <c r="F39" s="70"/>
      <c r="G39" s="71"/>
      <c r="H39" s="72"/>
      <c r="I39" s="72"/>
      <c r="J39" s="238"/>
    </row>
    <row r="40" spans="1:87" ht="27.75" customHeight="1" x14ac:dyDescent="0.2">
      <c r="A40" s="1115"/>
      <c r="B40" s="1087" t="s">
        <v>111</v>
      </c>
      <c r="C40" s="1088"/>
      <c r="D40" s="240">
        <f t="shared" si="4"/>
        <v>0</v>
      </c>
      <c r="E40" s="69"/>
      <c r="F40" s="70"/>
      <c r="G40" s="71"/>
      <c r="H40" s="72"/>
      <c r="I40" s="72"/>
      <c r="J40" s="238"/>
    </row>
    <row r="41" spans="1:87" ht="26.25" customHeight="1" x14ac:dyDescent="0.2">
      <c r="A41" s="1115"/>
      <c r="B41" s="1087" t="s">
        <v>112</v>
      </c>
      <c r="C41" s="1088"/>
      <c r="D41" s="240">
        <f t="shared" si="4"/>
        <v>0</v>
      </c>
      <c r="E41" s="69"/>
      <c r="F41" s="70"/>
      <c r="G41" s="71"/>
      <c r="H41" s="72"/>
      <c r="I41" s="72"/>
      <c r="J41" s="238"/>
    </row>
    <row r="42" spans="1:87" x14ac:dyDescent="0.2">
      <c r="A42" s="1115"/>
      <c r="B42" s="1087" t="s">
        <v>113</v>
      </c>
      <c r="C42" s="1088"/>
      <c r="D42" s="240">
        <f t="shared" si="4"/>
        <v>0</v>
      </c>
      <c r="E42" s="69"/>
      <c r="F42" s="70"/>
      <c r="G42" s="71"/>
      <c r="H42" s="72"/>
      <c r="I42" s="72"/>
      <c r="J42" s="238"/>
      <c r="CG42" s="194">
        <v>0</v>
      </c>
      <c r="CH42" s="194">
        <v>0</v>
      </c>
      <c r="CI42" s="194">
        <v>0</v>
      </c>
    </row>
    <row r="43" spans="1:87" x14ac:dyDescent="0.2">
      <c r="A43" s="1142"/>
      <c r="B43" s="1143" t="s">
        <v>13</v>
      </c>
      <c r="C43" s="1144"/>
      <c r="D43" s="240">
        <f t="shared" si="4"/>
        <v>0</v>
      </c>
      <c r="E43" s="241"/>
      <c r="F43" s="242"/>
      <c r="G43" s="243"/>
      <c r="H43" s="244"/>
      <c r="I43" s="244"/>
      <c r="J43" s="238"/>
    </row>
    <row r="44" spans="1:87" x14ac:dyDescent="0.2">
      <c r="A44" s="1114" t="s">
        <v>114</v>
      </c>
      <c r="B44" s="1089" t="s">
        <v>115</v>
      </c>
      <c r="C44" s="1090"/>
      <c r="D44" s="239">
        <f t="shared" si="4"/>
        <v>0</v>
      </c>
      <c r="E44" s="77"/>
      <c r="F44" s="78"/>
      <c r="G44" s="79"/>
      <c r="H44" s="80"/>
      <c r="I44" s="80"/>
      <c r="J44" s="238"/>
    </row>
    <row r="45" spans="1:87" x14ac:dyDescent="0.2">
      <c r="A45" s="1115"/>
      <c r="B45" s="1087" t="s">
        <v>47</v>
      </c>
      <c r="C45" s="1088"/>
      <c r="D45" s="240">
        <f t="shared" si="4"/>
        <v>0</v>
      </c>
      <c r="E45" s="69"/>
      <c r="F45" s="70"/>
      <c r="G45" s="71"/>
      <c r="H45" s="72"/>
      <c r="I45" s="72"/>
      <c r="J45" s="238"/>
    </row>
    <row r="46" spans="1:87" x14ac:dyDescent="0.2">
      <c r="A46" s="1115"/>
      <c r="B46" s="1093" t="s">
        <v>13</v>
      </c>
      <c r="C46" s="1094"/>
      <c r="D46" s="245">
        <f t="shared" si="4"/>
        <v>0</v>
      </c>
      <c r="E46" s="69"/>
      <c r="F46" s="70"/>
      <c r="G46" s="71"/>
      <c r="H46" s="72"/>
      <c r="I46" s="72"/>
      <c r="J46" s="238"/>
    </row>
    <row r="47" spans="1:87" x14ac:dyDescent="0.2">
      <c r="A47" s="1114" t="s">
        <v>116</v>
      </c>
      <c r="B47" s="1089" t="s">
        <v>115</v>
      </c>
      <c r="C47" s="1090"/>
      <c r="D47" s="239">
        <f t="shared" si="4"/>
        <v>0</v>
      </c>
      <c r="E47" s="77"/>
      <c r="F47" s="78"/>
      <c r="G47" s="79"/>
      <c r="H47" s="80"/>
      <c r="I47" s="80"/>
      <c r="J47" s="238"/>
    </row>
    <row r="48" spans="1:87" x14ac:dyDescent="0.2">
      <c r="A48" s="1115"/>
      <c r="B48" s="1087" t="s">
        <v>47</v>
      </c>
      <c r="C48" s="1088"/>
      <c r="D48" s="240">
        <f t="shared" si="4"/>
        <v>0</v>
      </c>
      <c r="E48" s="69"/>
      <c r="F48" s="70"/>
      <c r="G48" s="71"/>
      <c r="H48" s="72"/>
      <c r="I48" s="72"/>
      <c r="J48" s="238"/>
    </row>
    <row r="49" spans="1:48" x14ac:dyDescent="0.2">
      <c r="A49" s="1142"/>
      <c r="B49" s="1143" t="s">
        <v>13</v>
      </c>
      <c r="C49" s="1144"/>
      <c r="D49" s="245">
        <f t="shared" si="4"/>
        <v>0</v>
      </c>
      <c r="E49" s="73"/>
      <c r="F49" s="74"/>
      <c r="G49" s="75"/>
      <c r="H49" s="76"/>
      <c r="I49" s="76"/>
      <c r="J49" s="238"/>
    </row>
    <row r="50" spans="1:48" x14ac:dyDescent="0.2">
      <c r="A50" s="181" t="s">
        <v>117</v>
      </c>
      <c r="B50" s="1112" t="s">
        <v>48</v>
      </c>
      <c r="C50" s="1113"/>
      <c r="D50" s="246">
        <f t="shared" si="4"/>
        <v>0</v>
      </c>
      <c r="E50" s="81"/>
      <c r="F50" s="82"/>
      <c r="G50" s="83"/>
      <c r="H50" s="84"/>
      <c r="I50" s="84"/>
      <c r="J50" s="238"/>
    </row>
    <row r="51" spans="1:48" x14ac:dyDescent="0.2">
      <c r="A51" s="247" t="s">
        <v>118</v>
      </c>
      <c r="B51" s="85"/>
      <c r="C51" s="85"/>
      <c r="D51" s="85"/>
      <c r="E51" s="85"/>
      <c r="F51" s="85"/>
      <c r="G51" s="85"/>
      <c r="H51" s="49"/>
      <c r="I51" s="49"/>
    </row>
    <row r="52" spans="1:48" x14ac:dyDescent="0.2">
      <c r="A52" s="1114" t="s">
        <v>49</v>
      </c>
      <c r="B52" s="1117" t="s">
        <v>50</v>
      </c>
      <c r="C52" s="1118"/>
      <c r="D52" s="1118"/>
      <c r="E52" s="1121" t="s">
        <v>14</v>
      </c>
      <c r="F52" s="1122"/>
      <c r="G52" s="1122"/>
      <c r="H52" s="1122"/>
      <c r="I52" s="1122"/>
      <c r="J52" s="1122"/>
      <c r="K52" s="1122"/>
      <c r="L52" s="1122"/>
      <c r="M52" s="1122"/>
      <c r="N52" s="1122"/>
      <c r="O52" s="1122"/>
      <c r="P52" s="1122"/>
      <c r="Q52" s="1122"/>
      <c r="R52" s="1122"/>
      <c r="S52" s="1122"/>
      <c r="T52" s="1122"/>
      <c r="U52" s="1122"/>
      <c r="V52" s="1122"/>
      <c r="W52" s="1122"/>
      <c r="X52" s="1122"/>
      <c r="Y52" s="1122"/>
      <c r="Z52" s="1122"/>
      <c r="AA52" s="1122"/>
      <c r="AB52" s="1122"/>
      <c r="AC52" s="1122"/>
      <c r="AD52" s="1122"/>
      <c r="AE52" s="1122"/>
      <c r="AF52" s="1122"/>
      <c r="AG52" s="1122"/>
      <c r="AH52" s="1122"/>
      <c r="AI52" s="1122"/>
      <c r="AJ52" s="1122"/>
      <c r="AK52" s="1122"/>
      <c r="AL52" s="1122"/>
      <c r="AM52" s="1122"/>
      <c r="AN52" s="1122"/>
      <c r="AO52" s="1122"/>
      <c r="AP52" s="1123"/>
      <c r="AQ52" s="1100" t="s">
        <v>119</v>
      </c>
      <c r="AR52" s="1136" t="s">
        <v>33</v>
      </c>
      <c r="AS52" s="1137"/>
      <c r="AT52" s="1156"/>
      <c r="AU52" s="1105" t="s">
        <v>13</v>
      </c>
    </row>
    <row r="53" spans="1:48" x14ac:dyDescent="0.2">
      <c r="A53" s="1115"/>
      <c r="B53" s="1119"/>
      <c r="C53" s="1120"/>
      <c r="D53" s="1120"/>
      <c r="E53" s="1095" t="s">
        <v>19</v>
      </c>
      <c r="F53" s="1096"/>
      <c r="G53" s="1095" t="s">
        <v>20</v>
      </c>
      <c r="H53" s="1096"/>
      <c r="I53" s="1151" t="s">
        <v>21</v>
      </c>
      <c r="J53" s="1152"/>
      <c r="K53" s="1151" t="s">
        <v>22</v>
      </c>
      <c r="L53" s="1152"/>
      <c r="M53" s="1151" t="s">
        <v>23</v>
      </c>
      <c r="N53" s="1152"/>
      <c r="O53" s="1095" t="s">
        <v>24</v>
      </c>
      <c r="P53" s="1096"/>
      <c r="Q53" s="1095" t="s">
        <v>25</v>
      </c>
      <c r="R53" s="1096"/>
      <c r="S53" s="1095" t="s">
        <v>26</v>
      </c>
      <c r="T53" s="1096"/>
      <c r="U53" s="1095" t="s">
        <v>27</v>
      </c>
      <c r="V53" s="1096"/>
      <c r="W53" s="1095" t="s">
        <v>2</v>
      </c>
      <c r="X53" s="1096"/>
      <c r="Y53" s="1095" t="s">
        <v>3</v>
      </c>
      <c r="Z53" s="1096"/>
      <c r="AA53" s="1095" t="s">
        <v>28</v>
      </c>
      <c r="AB53" s="1155"/>
      <c r="AC53" s="1095" t="s">
        <v>4</v>
      </c>
      <c r="AD53" s="1096"/>
      <c r="AE53" s="1095" t="s">
        <v>5</v>
      </c>
      <c r="AF53" s="1096"/>
      <c r="AG53" s="1095" t="s">
        <v>6</v>
      </c>
      <c r="AH53" s="1096"/>
      <c r="AI53" s="1095" t="s">
        <v>7</v>
      </c>
      <c r="AJ53" s="1096"/>
      <c r="AK53" s="1095" t="s">
        <v>8</v>
      </c>
      <c r="AL53" s="1096"/>
      <c r="AM53" s="1095" t="s">
        <v>9</v>
      </c>
      <c r="AN53" s="1096"/>
      <c r="AO53" s="1110" t="s">
        <v>10</v>
      </c>
      <c r="AP53" s="1111"/>
      <c r="AQ53" s="1101"/>
      <c r="AR53" s="1145" t="s">
        <v>35</v>
      </c>
      <c r="AS53" s="1147" t="s">
        <v>36</v>
      </c>
      <c r="AT53" s="1147" t="s">
        <v>37</v>
      </c>
      <c r="AU53" s="1108"/>
    </row>
    <row r="54" spans="1:48" x14ac:dyDescent="0.2">
      <c r="A54" s="1116"/>
      <c r="B54" s="185" t="s">
        <v>94</v>
      </c>
      <c r="C54" s="185" t="s">
        <v>11</v>
      </c>
      <c r="D54" s="248" t="s">
        <v>12</v>
      </c>
      <c r="E54" s="40" t="s">
        <v>11</v>
      </c>
      <c r="F54" s="249" t="s">
        <v>12</v>
      </c>
      <c r="G54" s="40" t="s">
        <v>11</v>
      </c>
      <c r="H54" s="249" t="s">
        <v>12</v>
      </c>
      <c r="I54" s="40" t="s">
        <v>11</v>
      </c>
      <c r="J54" s="249" t="s">
        <v>12</v>
      </c>
      <c r="K54" s="40" t="s">
        <v>11</v>
      </c>
      <c r="L54" s="249" t="s">
        <v>12</v>
      </c>
      <c r="M54" s="39" t="s">
        <v>11</v>
      </c>
      <c r="N54" s="41" t="s">
        <v>12</v>
      </c>
      <c r="O54" s="40" t="s">
        <v>11</v>
      </c>
      <c r="P54" s="249" t="s">
        <v>12</v>
      </c>
      <c r="Q54" s="39" t="s">
        <v>11</v>
      </c>
      <c r="R54" s="41" t="s">
        <v>12</v>
      </c>
      <c r="S54" s="39" t="s">
        <v>11</v>
      </c>
      <c r="T54" s="41" t="s">
        <v>12</v>
      </c>
      <c r="U54" s="40" t="s">
        <v>11</v>
      </c>
      <c r="V54" s="41" t="s">
        <v>12</v>
      </c>
      <c r="W54" s="40" t="s">
        <v>11</v>
      </c>
      <c r="X54" s="249" t="s">
        <v>12</v>
      </c>
      <c r="Y54" s="39" t="s">
        <v>11</v>
      </c>
      <c r="Z54" s="41" t="s">
        <v>12</v>
      </c>
      <c r="AA54" s="40" t="s">
        <v>11</v>
      </c>
      <c r="AB54" s="250" t="s">
        <v>12</v>
      </c>
      <c r="AC54" s="40" t="s">
        <v>11</v>
      </c>
      <c r="AD54" s="249" t="s">
        <v>12</v>
      </c>
      <c r="AE54" s="40" t="s">
        <v>11</v>
      </c>
      <c r="AF54" s="249" t="s">
        <v>12</v>
      </c>
      <c r="AG54" s="40" t="s">
        <v>11</v>
      </c>
      <c r="AH54" s="249" t="s">
        <v>12</v>
      </c>
      <c r="AI54" s="39" t="s">
        <v>11</v>
      </c>
      <c r="AJ54" s="41" t="s">
        <v>12</v>
      </c>
      <c r="AK54" s="40" t="s">
        <v>11</v>
      </c>
      <c r="AL54" s="249" t="s">
        <v>12</v>
      </c>
      <c r="AM54" s="39" t="s">
        <v>11</v>
      </c>
      <c r="AN54" s="41" t="s">
        <v>12</v>
      </c>
      <c r="AO54" s="86" t="s">
        <v>11</v>
      </c>
      <c r="AP54" s="41" t="s">
        <v>12</v>
      </c>
      <c r="AQ54" s="1102"/>
      <c r="AR54" s="1146"/>
      <c r="AS54" s="1148"/>
      <c r="AT54" s="1148"/>
      <c r="AU54" s="1154"/>
    </row>
    <row r="55" spans="1:48" x14ac:dyDescent="0.2">
      <c r="A55" s="87" t="s">
        <v>51</v>
      </c>
      <c r="B55" s="251">
        <f>SUM(C55+D55)</f>
        <v>0</v>
      </c>
      <c r="C55" s="251">
        <f t="shared" ref="C55:D59" si="5">SUM(E55+G55+I55+K55+M55+O55+Q55+S55+U55+W55+Y55+AA55+AC55+AE55+AG55+AI55+AK55+AM55+AO55)</f>
        <v>0</v>
      </c>
      <c r="D55" s="252">
        <f t="shared" si="5"/>
        <v>0</v>
      </c>
      <c r="E55" s="8"/>
      <c r="F55" s="202"/>
      <c r="G55" s="8"/>
      <c r="H55" s="9"/>
      <c r="I55" s="8"/>
      <c r="J55" s="9"/>
      <c r="K55" s="8"/>
      <c r="L55" s="9"/>
      <c r="M55" s="8"/>
      <c r="N55" s="9"/>
      <c r="O55" s="8"/>
      <c r="P55" s="9"/>
      <c r="Q55" s="8"/>
      <c r="R55" s="9"/>
      <c r="S55" s="8"/>
      <c r="T55" s="9"/>
      <c r="U55" s="8"/>
      <c r="V55" s="9"/>
      <c r="W55" s="8"/>
      <c r="X55" s="9"/>
      <c r="Y55" s="203"/>
      <c r="Z55" s="9"/>
      <c r="AA55" s="203"/>
      <c r="AB55" s="7"/>
      <c r="AC55" s="203"/>
      <c r="AD55" s="9"/>
      <c r="AE55" s="203"/>
      <c r="AF55" s="9"/>
      <c r="AG55" s="203"/>
      <c r="AH55" s="9"/>
      <c r="AI55" s="203"/>
      <c r="AJ55" s="9"/>
      <c r="AK55" s="203"/>
      <c r="AL55" s="9"/>
      <c r="AM55" s="203"/>
      <c r="AN55" s="9"/>
      <c r="AO55" s="253"/>
      <c r="AP55" s="7"/>
      <c r="AQ55" s="254"/>
      <c r="AR55" s="88"/>
      <c r="AS55" s="88"/>
      <c r="AT55" s="88"/>
      <c r="AU55" s="88"/>
      <c r="AV55" s="238" t="s">
        <v>120</v>
      </c>
    </row>
    <row r="56" spans="1:48" x14ac:dyDescent="0.2">
      <c r="A56" s="87" t="s">
        <v>52</v>
      </c>
      <c r="B56" s="255">
        <f>SUM(C56+D56)</f>
        <v>0</v>
      </c>
      <c r="C56" s="255">
        <f t="shared" si="5"/>
        <v>0</v>
      </c>
      <c r="D56" s="256">
        <f t="shared" si="5"/>
        <v>0</v>
      </c>
      <c r="E56" s="12"/>
      <c r="F56" s="27"/>
      <c r="G56" s="12"/>
      <c r="H56" s="13"/>
      <c r="I56" s="12"/>
      <c r="J56" s="13"/>
      <c r="K56" s="12"/>
      <c r="L56" s="13"/>
      <c r="M56" s="12"/>
      <c r="N56" s="13"/>
      <c r="O56" s="12"/>
      <c r="P56" s="13"/>
      <c r="Q56" s="12"/>
      <c r="R56" s="13"/>
      <c r="S56" s="12"/>
      <c r="T56" s="13"/>
      <c r="U56" s="12"/>
      <c r="V56" s="13"/>
      <c r="W56" s="12"/>
      <c r="X56" s="13"/>
      <c r="Y56" s="136"/>
      <c r="Z56" s="13"/>
      <c r="AA56" s="136"/>
      <c r="AB56" s="15"/>
      <c r="AC56" s="136"/>
      <c r="AD56" s="13"/>
      <c r="AE56" s="136"/>
      <c r="AF56" s="13"/>
      <c r="AG56" s="136"/>
      <c r="AH56" s="13"/>
      <c r="AI56" s="136"/>
      <c r="AJ56" s="13"/>
      <c r="AK56" s="136"/>
      <c r="AL56" s="13"/>
      <c r="AM56" s="136"/>
      <c r="AN56" s="13"/>
      <c r="AO56" s="257"/>
      <c r="AP56" s="15"/>
      <c r="AQ56" s="88"/>
      <c r="AR56" s="88"/>
      <c r="AS56" s="88"/>
      <c r="AT56" s="88"/>
      <c r="AU56" s="88"/>
      <c r="AV56" s="238" t="s">
        <v>120</v>
      </c>
    </row>
    <row r="57" spans="1:48" x14ac:dyDescent="0.2">
      <c r="A57" s="87" t="s">
        <v>53</v>
      </c>
      <c r="B57" s="255">
        <f>SUM(C57+D57)</f>
        <v>0</v>
      </c>
      <c r="C57" s="255">
        <f t="shared" si="5"/>
        <v>0</v>
      </c>
      <c r="D57" s="256">
        <f t="shared" si="5"/>
        <v>0</v>
      </c>
      <c r="E57" s="12"/>
      <c r="F57" s="27"/>
      <c r="G57" s="12"/>
      <c r="H57" s="13"/>
      <c r="I57" s="12"/>
      <c r="J57" s="13"/>
      <c r="K57" s="12"/>
      <c r="L57" s="13"/>
      <c r="M57" s="12"/>
      <c r="N57" s="13"/>
      <c r="O57" s="12"/>
      <c r="P57" s="13"/>
      <c r="Q57" s="12"/>
      <c r="R57" s="13"/>
      <c r="S57" s="12"/>
      <c r="T57" s="13"/>
      <c r="U57" s="12"/>
      <c r="V57" s="13"/>
      <c r="W57" s="12"/>
      <c r="X57" s="13"/>
      <c r="Y57" s="136"/>
      <c r="Z57" s="13"/>
      <c r="AA57" s="136"/>
      <c r="AB57" s="15"/>
      <c r="AC57" s="136"/>
      <c r="AD57" s="13"/>
      <c r="AE57" s="136"/>
      <c r="AF57" s="13"/>
      <c r="AG57" s="136"/>
      <c r="AH57" s="13"/>
      <c r="AI57" s="136"/>
      <c r="AJ57" s="13"/>
      <c r="AK57" s="136"/>
      <c r="AL57" s="13"/>
      <c r="AM57" s="136"/>
      <c r="AN57" s="13"/>
      <c r="AO57" s="257"/>
      <c r="AP57" s="15"/>
      <c r="AQ57" s="88"/>
      <c r="AR57" s="88"/>
      <c r="AS57" s="88"/>
      <c r="AT57" s="88"/>
      <c r="AU57" s="88"/>
      <c r="AV57" s="238" t="s">
        <v>120</v>
      </c>
    </row>
    <row r="58" spans="1:48" x14ac:dyDescent="0.2">
      <c r="A58" s="87" t="s">
        <v>54</v>
      </c>
      <c r="B58" s="255">
        <f>SUM(C58+D58)</f>
        <v>0</v>
      </c>
      <c r="C58" s="255">
        <f t="shared" si="5"/>
        <v>0</v>
      </c>
      <c r="D58" s="256">
        <f t="shared" si="5"/>
        <v>0</v>
      </c>
      <c r="E58" s="12"/>
      <c r="F58" s="27"/>
      <c r="G58" s="12"/>
      <c r="H58" s="13"/>
      <c r="I58" s="12"/>
      <c r="J58" s="13"/>
      <c r="K58" s="12"/>
      <c r="L58" s="13"/>
      <c r="M58" s="12"/>
      <c r="N58" s="13"/>
      <c r="O58" s="12"/>
      <c r="P58" s="13"/>
      <c r="Q58" s="12"/>
      <c r="R58" s="13"/>
      <c r="S58" s="12"/>
      <c r="T58" s="13"/>
      <c r="U58" s="12"/>
      <c r="V58" s="13"/>
      <c r="W58" s="12"/>
      <c r="X58" s="13"/>
      <c r="Y58" s="136"/>
      <c r="Z58" s="13"/>
      <c r="AA58" s="136"/>
      <c r="AB58" s="15"/>
      <c r="AC58" s="136"/>
      <c r="AD58" s="13"/>
      <c r="AE58" s="136"/>
      <c r="AF58" s="13"/>
      <c r="AG58" s="136"/>
      <c r="AH58" s="13"/>
      <c r="AI58" s="136"/>
      <c r="AJ58" s="13"/>
      <c r="AK58" s="136"/>
      <c r="AL58" s="13"/>
      <c r="AM58" s="136"/>
      <c r="AN58" s="13"/>
      <c r="AO58" s="257"/>
      <c r="AP58" s="15"/>
      <c r="AQ58" s="88"/>
      <c r="AR58" s="88"/>
      <c r="AS58" s="88"/>
      <c r="AT58" s="88"/>
      <c r="AU58" s="88"/>
      <c r="AV58" s="238" t="s">
        <v>120</v>
      </c>
    </row>
    <row r="59" spans="1:48" x14ac:dyDescent="0.2">
      <c r="A59" s="89" t="s">
        <v>55</v>
      </c>
      <c r="B59" s="258">
        <f>SUM(C59+D59)</f>
        <v>0</v>
      </c>
      <c r="C59" s="258">
        <f t="shared" si="5"/>
        <v>0</v>
      </c>
      <c r="D59" s="259">
        <f t="shared" si="5"/>
        <v>0</v>
      </c>
      <c r="E59" s="18"/>
      <c r="F59" s="28"/>
      <c r="G59" s="18"/>
      <c r="H59" s="19"/>
      <c r="I59" s="18"/>
      <c r="J59" s="19"/>
      <c r="K59" s="18"/>
      <c r="L59" s="19"/>
      <c r="M59" s="18"/>
      <c r="N59" s="19"/>
      <c r="O59" s="18"/>
      <c r="P59" s="19"/>
      <c r="Q59" s="18"/>
      <c r="R59" s="19"/>
      <c r="S59" s="18"/>
      <c r="T59" s="19"/>
      <c r="U59" s="18"/>
      <c r="V59" s="19"/>
      <c r="W59" s="18"/>
      <c r="X59" s="19"/>
      <c r="Y59" s="139"/>
      <c r="Z59" s="19"/>
      <c r="AA59" s="139"/>
      <c r="AB59" s="17"/>
      <c r="AC59" s="139"/>
      <c r="AD59" s="19"/>
      <c r="AE59" s="139"/>
      <c r="AF59" s="19"/>
      <c r="AG59" s="139"/>
      <c r="AH59" s="19"/>
      <c r="AI59" s="139"/>
      <c r="AJ59" s="19"/>
      <c r="AK59" s="139"/>
      <c r="AL59" s="19"/>
      <c r="AM59" s="139"/>
      <c r="AN59" s="19"/>
      <c r="AO59" s="260"/>
      <c r="AP59" s="17"/>
      <c r="AQ59" s="90"/>
      <c r="AR59" s="90"/>
      <c r="AS59" s="90"/>
      <c r="AT59" s="90"/>
      <c r="AU59" s="90"/>
      <c r="AV59" s="238" t="s">
        <v>120</v>
      </c>
    </row>
    <row r="60" spans="1:48" x14ac:dyDescent="0.2">
      <c r="A60" s="91" t="s">
        <v>1</v>
      </c>
      <c r="B60" s="261">
        <f t="shared" ref="B60:AU60" si="6">SUM(B55:B59)</f>
        <v>0</v>
      </c>
      <c r="C60" s="262">
        <f t="shared" si="6"/>
        <v>0</v>
      </c>
      <c r="D60" s="262">
        <f t="shared" si="6"/>
        <v>0</v>
      </c>
      <c r="E60" s="263">
        <f t="shared" si="6"/>
        <v>0</v>
      </c>
      <c r="F60" s="264">
        <f t="shared" si="6"/>
        <v>0</v>
      </c>
      <c r="G60" s="263">
        <f t="shared" si="6"/>
        <v>0</v>
      </c>
      <c r="H60" s="265">
        <f t="shared" si="6"/>
        <v>0</v>
      </c>
      <c r="I60" s="263">
        <f t="shared" si="6"/>
        <v>0</v>
      </c>
      <c r="J60" s="265">
        <f t="shared" si="6"/>
        <v>0</v>
      </c>
      <c r="K60" s="263">
        <f t="shared" si="6"/>
        <v>0</v>
      </c>
      <c r="L60" s="265">
        <f t="shared" si="6"/>
        <v>0</v>
      </c>
      <c r="M60" s="263">
        <f t="shared" si="6"/>
        <v>0</v>
      </c>
      <c r="N60" s="265">
        <f t="shared" si="6"/>
        <v>0</v>
      </c>
      <c r="O60" s="263">
        <f t="shared" si="6"/>
        <v>0</v>
      </c>
      <c r="P60" s="265">
        <f t="shared" si="6"/>
        <v>0</v>
      </c>
      <c r="Q60" s="263">
        <f t="shared" si="6"/>
        <v>0</v>
      </c>
      <c r="R60" s="265">
        <f t="shared" si="6"/>
        <v>0</v>
      </c>
      <c r="S60" s="263">
        <f t="shared" si="6"/>
        <v>0</v>
      </c>
      <c r="T60" s="265">
        <f t="shared" si="6"/>
        <v>0</v>
      </c>
      <c r="U60" s="263">
        <f t="shared" si="6"/>
        <v>0</v>
      </c>
      <c r="V60" s="265">
        <f t="shared" si="6"/>
        <v>0</v>
      </c>
      <c r="W60" s="263">
        <f t="shared" si="6"/>
        <v>0</v>
      </c>
      <c r="X60" s="265">
        <f t="shared" si="6"/>
        <v>0</v>
      </c>
      <c r="Y60" s="266">
        <f t="shared" si="6"/>
        <v>0</v>
      </c>
      <c r="Z60" s="265">
        <f t="shared" si="6"/>
        <v>0</v>
      </c>
      <c r="AA60" s="267">
        <f t="shared" si="6"/>
        <v>0</v>
      </c>
      <c r="AB60" s="268">
        <f t="shared" si="6"/>
        <v>0</v>
      </c>
      <c r="AC60" s="266">
        <f t="shared" si="6"/>
        <v>0</v>
      </c>
      <c r="AD60" s="265">
        <f t="shared" si="6"/>
        <v>0</v>
      </c>
      <c r="AE60" s="266">
        <f t="shared" si="6"/>
        <v>0</v>
      </c>
      <c r="AF60" s="265">
        <f t="shared" si="6"/>
        <v>0</v>
      </c>
      <c r="AG60" s="266">
        <f t="shared" si="6"/>
        <v>0</v>
      </c>
      <c r="AH60" s="265">
        <f t="shared" si="6"/>
        <v>0</v>
      </c>
      <c r="AI60" s="266">
        <f t="shared" si="6"/>
        <v>0</v>
      </c>
      <c r="AJ60" s="265">
        <f t="shared" si="6"/>
        <v>0</v>
      </c>
      <c r="AK60" s="266">
        <f t="shared" si="6"/>
        <v>0</v>
      </c>
      <c r="AL60" s="265">
        <f t="shared" si="6"/>
        <v>0</v>
      </c>
      <c r="AM60" s="266">
        <f t="shared" si="6"/>
        <v>0</v>
      </c>
      <c r="AN60" s="265">
        <f t="shared" si="6"/>
        <v>0</v>
      </c>
      <c r="AO60" s="267">
        <f t="shared" si="6"/>
        <v>0</v>
      </c>
      <c r="AP60" s="268">
        <f t="shared" si="6"/>
        <v>0</v>
      </c>
      <c r="AQ60" s="269">
        <f t="shared" si="6"/>
        <v>0</v>
      </c>
      <c r="AR60" s="269">
        <f t="shared" si="6"/>
        <v>0</v>
      </c>
      <c r="AS60" s="269">
        <f t="shared" si="6"/>
        <v>0</v>
      </c>
      <c r="AT60" s="269">
        <f t="shared" si="6"/>
        <v>0</v>
      </c>
      <c r="AU60" s="269">
        <f t="shared" si="6"/>
        <v>0</v>
      </c>
      <c r="AV60" s="238"/>
    </row>
    <row r="61" spans="1:48" x14ac:dyDescent="0.2">
      <c r="A61" s="97" t="s">
        <v>121</v>
      </c>
      <c r="B61" s="1"/>
      <c r="C61" s="85"/>
      <c r="D61" s="85"/>
      <c r="E61" s="85"/>
      <c r="F61" s="85"/>
      <c r="G61" s="85"/>
      <c r="H61" s="85"/>
      <c r="I61" s="85"/>
      <c r="J61" s="85"/>
      <c r="K61" s="85"/>
    </row>
    <row r="62" spans="1:48" x14ac:dyDescent="0.2">
      <c r="A62" s="185" t="s">
        <v>49</v>
      </c>
      <c r="B62" s="63" t="s">
        <v>50</v>
      </c>
      <c r="C62" s="52"/>
      <c r="D62" s="52"/>
      <c r="E62" s="52"/>
      <c r="F62" s="52"/>
      <c r="G62" s="52"/>
      <c r="H62" s="52"/>
      <c r="I62" s="52"/>
      <c r="J62" s="52"/>
      <c r="K62" s="52"/>
    </row>
    <row r="63" spans="1:48" x14ac:dyDescent="0.2">
      <c r="A63" s="98" t="s">
        <v>52</v>
      </c>
      <c r="B63" s="25"/>
      <c r="C63" s="270"/>
      <c r="D63" s="52"/>
      <c r="E63" s="52"/>
      <c r="F63" s="52"/>
      <c r="G63" s="52"/>
      <c r="H63" s="52"/>
      <c r="I63" s="52"/>
      <c r="J63" s="52"/>
      <c r="K63" s="52"/>
    </row>
    <row r="64" spans="1:48" x14ac:dyDescent="0.2">
      <c r="A64" s="87" t="s">
        <v>53</v>
      </c>
      <c r="B64" s="22"/>
      <c r="C64" s="270"/>
      <c r="D64" s="52"/>
      <c r="E64" s="52"/>
      <c r="F64" s="52"/>
      <c r="G64" s="52"/>
      <c r="H64" s="52"/>
      <c r="I64" s="52"/>
      <c r="J64" s="52"/>
      <c r="K64" s="52"/>
    </row>
    <row r="65" spans="1:11" x14ac:dyDescent="0.2">
      <c r="A65" s="87" t="s">
        <v>54</v>
      </c>
      <c r="B65" s="22"/>
      <c r="C65" s="270"/>
      <c r="D65" s="52"/>
      <c r="E65" s="52"/>
      <c r="F65" s="52"/>
      <c r="G65" s="52"/>
      <c r="H65" s="52"/>
      <c r="I65" s="52"/>
      <c r="J65" s="52"/>
      <c r="K65" s="52"/>
    </row>
    <row r="66" spans="1:11" x14ac:dyDescent="0.2">
      <c r="A66" s="89" t="s">
        <v>55</v>
      </c>
      <c r="B66" s="26"/>
      <c r="C66" s="270"/>
      <c r="D66" s="52"/>
      <c r="E66" s="52"/>
      <c r="F66" s="52"/>
      <c r="G66" s="52"/>
      <c r="H66" s="52"/>
      <c r="I66" s="52"/>
      <c r="J66" s="52"/>
      <c r="K66" s="52"/>
    </row>
    <row r="67" spans="1:11" x14ac:dyDescent="0.2">
      <c r="A67" s="91" t="s">
        <v>1</v>
      </c>
      <c r="B67" s="271">
        <f>SUM(B63:B66)</f>
        <v>0</v>
      </c>
      <c r="C67" s="270"/>
      <c r="D67" s="52"/>
      <c r="E67" s="52"/>
      <c r="F67" s="52"/>
      <c r="G67" s="52"/>
      <c r="H67" s="52"/>
      <c r="I67" s="52"/>
      <c r="J67" s="52"/>
      <c r="K67" s="52"/>
    </row>
    <row r="68" spans="1:11" x14ac:dyDescent="0.2">
      <c r="A68" s="97" t="s">
        <v>122</v>
      </c>
      <c r="B68" s="97"/>
      <c r="C68" s="52"/>
      <c r="D68" s="52"/>
      <c r="E68" s="52"/>
      <c r="F68" s="52"/>
      <c r="G68" s="52"/>
      <c r="H68" s="52"/>
      <c r="I68" s="52"/>
      <c r="J68" s="52"/>
      <c r="K68" s="52"/>
    </row>
    <row r="69" spans="1:11" x14ac:dyDescent="0.2">
      <c r="A69" s="185" t="s">
        <v>49</v>
      </c>
      <c r="B69" s="63" t="s">
        <v>50</v>
      </c>
      <c r="C69" s="52"/>
      <c r="D69" s="52"/>
      <c r="E69" s="52"/>
      <c r="F69" s="52"/>
      <c r="G69" s="52"/>
      <c r="H69" s="52"/>
      <c r="I69" s="52"/>
      <c r="J69" s="52"/>
      <c r="K69" s="52"/>
    </row>
    <row r="70" spans="1:11" x14ac:dyDescent="0.2">
      <c r="A70" s="98" t="s">
        <v>52</v>
      </c>
      <c r="B70" s="25"/>
      <c r="C70" s="270"/>
      <c r="D70" s="52"/>
      <c r="E70" s="52"/>
      <c r="F70" s="52"/>
      <c r="G70" s="52"/>
      <c r="H70" s="52"/>
      <c r="I70" s="52"/>
      <c r="J70" s="52"/>
      <c r="K70" s="52"/>
    </row>
    <row r="71" spans="1:11" x14ac:dyDescent="0.2">
      <c r="A71" s="87" t="s">
        <v>53</v>
      </c>
      <c r="B71" s="22"/>
      <c r="C71" s="270"/>
      <c r="D71" s="52"/>
      <c r="E71" s="52"/>
      <c r="F71" s="52"/>
      <c r="G71" s="52"/>
      <c r="H71" s="52"/>
      <c r="I71" s="52"/>
      <c r="J71" s="52"/>
      <c r="K71" s="52"/>
    </row>
    <row r="72" spans="1:11" x14ac:dyDescent="0.2">
      <c r="A72" s="87" t="s">
        <v>54</v>
      </c>
      <c r="B72" s="22"/>
      <c r="C72" s="270"/>
      <c r="D72" s="52"/>
      <c r="E72" s="52"/>
      <c r="F72" s="52"/>
      <c r="G72" s="52"/>
      <c r="H72" s="52"/>
      <c r="I72" s="52"/>
      <c r="J72" s="52"/>
      <c r="K72" s="52"/>
    </row>
    <row r="73" spans="1:11" x14ac:dyDescent="0.2">
      <c r="A73" s="89" t="s">
        <v>55</v>
      </c>
      <c r="B73" s="26"/>
      <c r="C73" s="270"/>
      <c r="D73" s="52"/>
      <c r="E73" s="52"/>
      <c r="F73" s="52"/>
      <c r="G73" s="52"/>
      <c r="H73" s="52"/>
      <c r="I73" s="52"/>
      <c r="J73" s="52"/>
      <c r="K73" s="52"/>
    </row>
    <row r="74" spans="1:11" x14ac:dyDescent="0.2">
      <c r="A74" s="91" t="s">
        <v>1</v>
      </c>
      <c r="B74" s="271">
        <f>SUM(B70:B73)</f>
        <v>0</v>
      </c>
      <c r="C74" s="270"/>
      <c r="D74" s="52"/>
      <c r="E74" s="52"/>
      <c r="F74" s="52"/>
      <c r="G74" s="52"/>
      <c r="H74" s="52"/>
      <c r="I74" s="52"/>
      <c r="J74" s="52"/>
      <c r="K74" s="52"/>
    </row>
    <row r="75" spans="1:11" x14ac:dyDescent="0.2">
      <c r="A75" s="272" t="s">
        <v>123</v>
      </c>
      <c r="B75" s="100"/>
      <c r="C75" s="101"/>
      <c r="D75" s="49"/>
    </row>
    <row r="76" spans="1:11" ht="21" x14ac:dyDescent="0.2">
      <c r="A76" s="183" t="s">
        <v>56</v>
      </c>
      <c r="B76" s="102" t="s">
        <v>57</v>
      </c>
      <c r="C76" s="103" t="s">
        <v>58</v>
      </c>
      <c r="D76" s="103" t="s">
        <v>59</v>
      </c>
      <c r="E76" s="103" t="s">
        <v>13</v>
      </c>
    </row>
    <row r="77" spans="1:11" x14ac:dyDescent="0.2">
      <c r="A77" s="104" t="s">
        <v>124</v>
      </c>
      <c r="B77" s="25"/>
      <c r="C77" s="25"/>
      <c r="D77" s="25"/>
      <c r="E77" s="25"/>
      <c r="F77" s="194"/>
    </row>
    <row r="78" spans="1:11" x14ac:dyDescent="0.2">
      <c r="A78" s="105" t="s">
        <v>125</v>
      </c>
      <c r="B78" s="22"/>
      <c r="C78" s="22"/>
      <c r="D78" s="22"/>
      <c r="E78" s="22"/>
      <c r="F78" s="194"/>
    </row>
    <row r="79" spans="1:11" x14ac:dyDescent="0.2">
      <c r="A79" s="105" t="s">
        <v>126</v>
      </c>
      <c r="B79" s="22"/>
      <c r="C79" s="22"/>
      <c r="D79" s="22"/>
      <c r="E79" s="22"/>
      <c r="F79" s="194"/>
    </row>
    <row r="80" spans="1:11" x14ac:dyDescent="0.2">
      <c r="A80" s="105" t="s">
        <v>127</v>
      </c>
      <c r="B80" s="22"/>
      <c r="C80" s="22"/>
      <c r="D80" s="22"/>
      <c r="E80" s="22"/>
      <c r="F80" s="194"/>
    </row>
    <row r="81" spans="1:47" x14ac:dyDescent="0.2">
      <c r="A81" s="105" t="s">
        <v>128</v>
      </c>
      <c r="B81" s="22"/>
      <c r="C81" s="22"/>
      <c r="D81" s="22"/>
      <c r="E81" s="22"/>
      <c r="F81" s="194"/>
    </row>
    <row r="82" spans="1:47" x14ac:dyDescent="0.2">
      <c r="A82" s="106" t="s">
        <v>129</v>
      </c>
      <c r="B82" s="22"/>
      <c r="C82" s="22"/>
      <c r="D82" s="22"/>
      <c r="E82" s="22"/>
      <c r="F82" s="194"/>
    </row>
    <row r="83" spans="1:47" x14ac:dyDescent="0.2">
      <c r="A83" s="105" t="s">
        <v>130</v>
      </c>
      <c r="B83" s="22"/>
      <c r="C83" s="22"/>
      <c r="D83" s="22"/>
      <c r="E83" s="22"/>
      <c r="F83" s="194"/>
    </row>
    <row r="84" spans="1:47" x14ac:dyDescent="0.2">
      <c r="A84" s="105" t="s">
        <v>131</v>
      </c>
      <c r="B84" s="22"/>
      <c r="C84" s="22"/>
      <c r="D84" s="22"/>
      <c r="E84" s="22"/>
      <c r="F84" s="194"/>
    </row>
    <row r="85" spans="1:47" x14ac:dyDescent="0.2">
      <c r="A85" s="105" t="s">
        <v>132</v>
      </c>
      <c r="B85" s="22"/>
      <c r="C85" s="22"/>
      <c r="D85" s="22"/>
      <c r="E85" s="22"/>
      <c r="F85" s="194"/>
    </row>
    <row r="86" spans="1:47" x14ac:dyDescent="0.2">
      <c r="A86" s="105" t="s">
        <v>133</v>
      </c>
      <c r="B86" s="22"/>
      <c r="C86" s="22"/>
      <c r="D86" s="22"/>
      <c r="E86" s="22"/>
      <c r="F86" s="194"/>
    </row>
    <row r="87" spans="1:47" x14ac:dyDescent="0.2">
      <c r="A87" s="107" t="s">
        <v>134</v>
      </c>
      <c r="B87" s="22"/>
      <c r="C87" s="23"/>
      <c r="D87" s="23"/>
      <c r="E87" s="23"/>
      <c r="F87" s="194"/>
    </row>
    <row r="88" spans="1:47" x14ac:dyDescent="0.2">
      <c r="A88" s="273" t="s">
        <v>135</v>
      </c>
      <c r="B88" s="22"/>
      <c r="C88" s="23"/>
      <c r="D88" s="23"/>
      <c r="E88" s="23"/>
      <c r="F88" s="194"/>
    </row>
    <row r="89" spans="1:47" x14ac:dyDescent="0.2">
      <c r="A89" s="274" t="s">
        <v>136</v>
      </c>
      <c r="B89" s="146"/>
      <c r="C89" s="23"/>
      <c r="D89" s="23"/>
      <c r="E89" s="23"/>
      <c r="F89" s="194"/>
    </row>
    <row r="90" spans="1:47" x14ac:dyDescent="0.2">
      <c r="A90" s="274" t="s">
        <v>137</v>
      </c>
      <c r="B90" s="22"/>
      <c r="C90" s="23"/>
      <c r="D90" s="23"/>
      <c r="E90" s="23"/>
      <c r="F90" s="194"/>
    </row>
    <row r="91" spans="1:47" x14ac:dyDescent="0.2">
      <c r="A91" s="275" t="s">
        <v>138</v>
      </c>
      <c r="B91" s="276"/>
      <c r="C91" s="26"/>
      <c r="D91" s="26"/>
      <c r="E91" s="26"/>
      <c r="F91" s="194"/>
    </row>
    <row r="92" spans="1:47" x14ac:dyDescent="0.2">
      <c r="A92" s="187" t="s">
        <v>1</v>
      </c>
      <c r="B92" s="271">
        <f>SUM(B77:B91)</f>
        <v>0</v>
      </c>
      <c r="C92" s="271">
        <f>SUM(C77:C91)</f>
        <v>0</v>
      </c>
      <c r="D92" s="271">
        <f>SUM(D77:D91)</f>
        <v>0</v>
      </c>
      <c r="E92" s="271">
        <f>SUM(E77:E91)</f>
        <v>0</v>
      </c>
      <c r="F92" s="194"/>
    </row>
    <row r="93" spans="1:47" x14ac:dyDescent="0.2">
      <c r="A93" s="99" t="s">
        <v>139</v>
      </c>
      <c r="B93" s="108"/>
      <c r="C93" s="108"/>
      <c r="D93" s="42"/>
      <c r="E93" s="42"/>
      <c r="F93" s="42"/>
      <c r="G93" s="42"/>
      <c r="H93" s="42"/>
      <c r="I93" s="42"/>
      <c r="J93" s="42"/>
      <c r="K93" s="42"/>
      <c r="L93" s="42"/>
      <c r="M93" s="42"/>
      <c r="N93" s="42"/>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4"/>
      <c r="AT93" s="44"/>
      <c r="AU93" s="44"/>
    </row>
    <row r="94" spans="1:47" ht="24.75" x14ac:dyDescent="0.3">
      <c r="A94" s="109" t="s">
        <v>49</v>
      </c>
      <c r="B94" s="103" t="s">
        <v>57</v>
      </c>
      <c r="C94" s="103" t="s">
        <v>58</v>
      </c>
      <c r="D94" s="103" t="s">
        <v>59</v>
      </c>
      <c r="E94" s="103" t="s">
        <v>13</v>
      </c>
      <c r="F94" s="110"/>
      <c r="G94" s="110"/>
      <c r="H94" s="42"/>
      <c r="I94" s="42"/>
      <c r="J94" s="42"/>
      <c r="K94" s="42"/>
      <c r="L94" s="42"/>
      <c r="M94" s="42"/>
      <c r="N94" s="42"/>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4"/>
      <c r="AT94" s="44"/>
      <c r="AU94" s="44"/>
    </row>
    <row r="95" spans="1:47" x14ac:dyDescent="0.2">
      <c r="A95" s="111" t="s">
        <v>52</v>
      </c>
      <c r="B95" s="27"/>
      <c r="C95" s="27"/>
      <c r="D95" s="27"/>
      <c r="E95" s="27"/>
      <c r="F95" s="277"/>
      <c r="G95" s="42"/>
      <c r="H95" s="42"/>
      <c r="I95" s="42"/>
      <c r="J95" s="42"/>
      <c r="K95" s="42"/>
      <c r="L95" s="42"/>
      <c r="M95" s="42"/>
      <c r="N95" s="42"/>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4"/>
      <c r="AT95" s="44"/>
      <c r="AU95" s="44"/>
    </row>
    <row r="96" spans="1:47" x14ac:dyDescent="0.2">
      <c r="A96" s="112" t="s">
        <v>53</v>
      </c>
      <c r="B96" s="27"/>
      <c r="C96" s="27"/>
      <c r="D96" s="27"/>
      <c r="E96" s="27"/>
      <c r="F96" s="277"/>
      <c r="G96" s="42"/>
      <c r="H96" s="42"/>
      <c r="I96" s="42"/>
      <c r="J96" s="42"/>
      <c r="K96" s="42"/>
      <c r="L96" s="42"/>
      <c r="M96" s="42"/>
      <c r="N96" s="42"/>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4"/>
      <c r="AT96" s="44"/>
      <c r="AU96" s="44"/>
    </row>
    <row r="97" spans="1:47" x14ac:dyDescent="0.2">
      <c r="A97" s="112" t="s">
        <v>54</v>
      </c>
      <c r="B97" s="27"/>
      <c r="C97" s="27"/>
      <c r="D97" s="27"/>
      <c r="E97" s="27"/>
      <c r="F97" s="277"/>
      <c r="G97" s="42"/>
      <c r="H97" s="42"/>
      <c r="I97" s="42"/>
      <c r="J97" s="42"/>
      <c r="K97" s="42"/>
      <c r="L97" s="42"/>
      <c r="M97" s="42"/>
      <c r="N97" s="42"/>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4"/>
      <c r="AT97" s="44"/>
      <c r="AU97" s="44"/>
    </row>
    <row r="98" spans="1:47" x14ac:dyDescent="0.2">
      <c r="A98" s="112" t="s">
        <v>55</v>
      </c>
      <c r="B98" s="27"/>
      <c r="C98" s="27"/>
      <c r="D98" s="27"/>
      <c r="E98" s="27"/>
      <c r="F98" s="277"/>
      <c r="G98" s="42"/>
      <c r="H98" s="42"/>
      <c r="I98" s="42"/>
      <c r="J98" s="42"/>
      <c r="K98" s="42"/>
      <c r="L98" s="42"/>
      <c r="M98" s="42"/>
      <c r="N98" s="42"/>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4"/>
      <c r="AT98" s="44"/>
      <c r="AU98" s="44"/>
    </row>
    <row r="99" spans="1:47" x14ac:dyDescent="0.2">
      <c r="A99" s="113" t="s">
        <v>60</v>
      </c>
      <c r="B99" s="28"/>
      <c r="C99" s="28"/>
      <c r="D99" s="28"/>
      <c r="E99" s="28"/>
      <c r="F99" s="277"/>
      <c r="G99" s="42"/>
      <c r="H99" s="42"/>
      <c r="I99" s="42"/>
      <c r="J99" s="42"/>
      <c r="K99" s="42"/>
      <c r="L99" s="42"/>
      <c r="M99" s="42"/>
      <c r="N99" s="42"/>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4"/>
      <c r="AT99" s="44"/>
      <c r="AU99" s="44"/>
    </row>
    <row r="100" spans="1:47" x14ac:dyDescent="0.2">
      <c r="A100" s="91" t="s">
        <v>1</v>
      </c>
      <c r="B100" s="271">
        <f>SUM(B95:B99)</f>
        <v>0</v>
      </c>
      <c r="C100" s="271">
        <f>SUM(C95:C99)</f>
        <v>0</v>
      </c>
      <c r="D100" s="271">
        <f>SUM(D95:D99)</f>
        <v>0</v>
      </c>
      <c r="E100" s="271">
        <f>SUM(E95:E99)</f>
        <v>0</v>
      </c>
      <c r="F100" s="277"/>
      <c r="G100" s="42"/>
      <c r="H100" s="42"/>
      <c r="I100" s="42"/>
      <c r="J100" s="42"/>
      <c r="K100" s="42"/>
      <c r="L100" s="42"/>
      <c r="M100" s="42"/>
      <c r="N100" s="42"/>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4"/>
      <c r="AT100" s="44"/>
      <c r="AU100" s="44"/>
    </row>
    <row r="101" spans="1:47" x14ac:dyDescent="0.2">
      <c r="A101" s="99" t="s">
        <v>140</v>
      </c>
      <c r="B101" s="114"/>
      <c r="C101" s="115"/>
      <c r="D101" s="42"/>
      <c r="E101" s="42"/>
      <c r="F101" s="42"/>
      <c r="G101" s="42"/>
      <c r="H101" s="42"/>
      <c r="I101" s="42"/>
      <c r="J101" s="42"/>
      <c r="K101" s="42"/>
      <c r="L101" s="42"/>
      <c r="M101" s="42"/>
      <c r="N101" s="42"/>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4"/>
      <c r="AT101" s="44"/>
      <c r="AU101" s="44"/>
    </row>
    <row r="102" spans="1:47" ht="21" x14ac:dyDescent="0.2">
      <c r="A102" s="109" t="s">
        <v>49</v>
      </c>
      <c r="B102" s="103" t="s">
        <v>57</v>
      </c>
      <c r="C102" s="103" t="s">
        <v>58</v>
      </c>
      <c r="D102" s="103" t="s">
        <v>59</v>
      </c>
      <c r="E102" s="103" t="s">
        <v>13</v>
      </c>
      <c r="F102" s="42"/>
      <c r="G102" s="42"/>
      <c r="H102" s="42"/>
      <c r="I102" s="42"/>
      <c r="J102" s="42"/>
      <c r="K102" s="42"/>
      <c r="L102" s="42"/>
      <c r="M102" s="42"/>
      <c r="N102" s="42"/>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4"/>
      <c r="AT102" s="44"/>
      <c r="AU102" s="44"/>
    </row>
    <row r="103" spans="1:47" x14ac:dyDescent="0.2">
      <c r="A103" s="111" t="s">
        <v>52</v>
      </c>
      <c r="B103" s="27"/>
      <c r="C103" s="27"/>
      <c r="D103" s="27"/>
      <c r="E103" s="27"/>
      <c r="F103" s="277"/>
      <c r="G103" s="42"/>
      <c r="H103" s="42"/>
      <c r="I103" s="42"/>
      <c r="J103" s="42"/>
      <c r="K103" s="42"/>
      <c r="L103" s="42"/>
      <c r="M103" s="42"/>
      <c r="N103" s="42"/>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4"/>
      <c r="AT103" s="44"/>
      <c r="AU103" s="44"/>
    </row>
    <row r="104" spans="1:47" x14ac:dyDescent="0.2">
      <c r="A104" s="112" t="s">
        <v>53</v>
      </c>
      <c r="B104" s="27"/>
      <c r="C104" s="27"/>
      <c r="D104" s="27"/>
      <c r="E104" s="27"/>
      <c r="F104" s="277"/>
      <c r="G104" s="42"/>
      <c r="H104" s="42"/>
      <c r="I104" s="42"/>
      <c r="J104" s="42"/>
      <c r="K104" s="42"/>
      <c r="L104" s="42"/>
      <c r="M104" s="42"/>
      <c r="N104" s="42"/>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4"/>
      <c r="AT104" s="44"/>
      <c r="AU104" s="44"/>
    </row>
    <row r="105" spans="1:47" x14ac:dyDescent="0.2">
      <c r="A105" s="112" t="s">
        <v>54</v>
      </c>
      <c r="B105" s="27"/>
      <c r="C105" s="27"/>
      <c r="D105" s="27"/>
      <c r="E105" s="27"/>
      <c r="F105" s="277"/>
      <c r="G105" s="42"/>
      <c r="H105" s="42"/>
      <c r="I105" s="42"/>
      <c r="J105" s="42"/>
      <c r="K105" s="42"/>
      <c r="L105" s="42"/>
      <c r="M105" s="42"/>
      <c r="N105" s="42"/>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4"/>
      <c r="AT105" s="44"/>
      <c r="AU105" s="44"/>
    </row>
    <row r="106" spans="1:47" x14ac:dyDescent="0.2">
      <c r="A106" s="112" t="s">
        <v>55</v>
      </c>
      <c r="B106" s="27"/>
      <c r="C106" s="27"/>
      <c r="D106" s="27"/>
      <c r="E106" s="27"/>
      <c r="F106" s="277"/>
      <c r="G106" s="42"/>
      <c r="H106" s="42"/>
      <c r="I106" s="42"/>
      <c r="J106" s="42"/>
      <c r="K106" s="42"/>
      <c r="L106" s="42"/>
      <c r="M106" s="42"/>
      <c r="N106" s="42"/>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4"/>
      <c r="AT106" s="44"/>
      <c r="AU106" s="44"/>
    </row>
    <row r="107" spans="1:47" x14ac:dyDescent="0.2">
      <c r="A107" s="113" t="s">
        <v>60</v>
      </c>
      <c r="B107" s="28"/>
      <c r="C107" s="28"/>
      <c r="D107" s="28"/>
      <c r="E107" s="28"/>
      <c r="F107" s="277"/>
      <c r="G107" s="42"/>
      <c r="H107" s="42"/>
      <c r="I107" s="42"/>
      <c r="J107" s="42"/>
      <c r="K107" s="42"/>
      <c r="L107" s="42"/>
      <c r="M107" s="42"/>
      <c r="N107" s="42"/>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4"/>
      <c r="AT107" s="44"/>
      <c r="AU107" s="44"/>
    </row>
    <row r="108" spans="1:47" x14ac:dyDescent="0.2">
      <c r="A108" s="91" t="s">
        <v>1</v>
      </c>
      <c r="B108" s="271">
        <f>SUM(B103:B107)</f>
        <v>0</v>
      </c>
      <c r="C108" s="271">
        <f>SUM(C103:C107)</f>
        <v>0</v>
      </c>
      <c r="D108" s="271">
        <f>SUM(D103:D107)</f>
        <v>0</v>
      </c>
      <c r="E108" s="271">
        <f>SUM(E103:E107)</f>
        <v>0</v>
      </c>
      <c r="F108" s="277"/>
      <c r="G108" s="42"/>
      <c r="H108" s="42"/>
      <c r="I108" s="42"/>
      <c r="J108" s="42"/>
      <c r="K108" s="42"/>
      <c r="L108" s="42"/>
      <c r="M108" s="42"/>
      <c r="N108" s="42"/>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4"/>
      <c r="AT108" s="44"/>
      <c r="AU108" s="44"/>
    </row>
    <row r="109" spans="1:47" x14ac:dyDescent="0.2">
      <c r="A109" s="99" t="s">
        <v>141</v>
      </c>
      <c r="B109" s="114"/>
      <c r="C109" s="115"/>
      <c r="D109" s="42"/>
      <c r="E109" s="42"/>
      <c r="F109" s="42"/>
      <c r="G109" s="43"/>
      <c r="H109" s="43"/>
      <c r="I109" s="43"/>
      <c r="J109" s="43"/>
      <c r="K109" s="42"/>
      <c r="L109" s="42"/>
      <c r="M109" s="42"/>
      <c r="N109" s="42"/>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4"/>
      <c r="AT109" s="44"/>
      <c r="AU109" s="44"/>
    </row>
    <row r="110" spans="1:47" x14ac:dyDescent="0.2">
      <c r="A110" s="1138" t="s">
        <v>61</v>
      </c>
      <c r="B110" s="1139"/>
      <c r="C110" s="1134" t="s">
        <v>1</v>
      </c>
      <c r="D110" s="1136" t="s">
        <v>33</v>
      </c>
      <c r="E110" s="1137"/>
      <c r="F110" s="1137"/>
      <c r="G110" s="1100" t="s">
        <v>34</v>
      </c>
      <c r="H110" s="43"/>
      <c r="I110" s="43"/>
      <c r="J110" s="43"/>
      <c r="K110" s="42"/>
      <c r="L110" s="42"/>
      <c r="M110" s="42"/>
      <c r="N110" s="42"/>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4"/>
      <c r="AT110" s="44"/>
      <c r="AU110" s="44"/>
    </row>
    <row r="111" spans="1:47" ht="21" x14ac:dyDescent="0.2">
      <c r="A111" s="1140"/>
      <c r="B111" s="1141"/>
      <c r="C111" s="1135"/>
      <c r="D111" s="184" t="s">
        <v>35</v>
      </c>
      <c r="E111" s="184" t="s">
        <v>36</v>
      </c>
      <c r="F111" s="184" t="s">
        <v>37</v>
      </c>
      <c r="G111" s="1102"/>
      <c r="H111" s="42"/>
      <c r="I111" s="42"/>
      <c r="J111" s="42"/>
      <c r="K111" s="42"/>
      <c r="L111" s="42"/>
      <c r="M111" s="42"/>
      <c r="N111" s="42"/>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4"/>
      <c r="AT111" s="44"/>
      <c r="AU111" s="44"/>
    </row>
    <row r="112" spans="1:47" x14ac:dyDescent="0.2">
      <c r="A112" s="1124" t="s">
        <v>62</v>
      </c>
      <c r="B112" s="1125"/>
      <c r="C112" s="271">
        <f>SUM(D112:G112)</f>
        <v>0</v>
      </c>
      <c r="D112" s="4"/>
      <c r="E112" s="3"/>
      <c r="F112" s="5"/>
      <c r="G112" s="5"/>
      <c r="H112" s="277"/>
      <c r="I112" s="42"/>
      <c r="J112" s="42"/>
      <c r="K112" s="42"/>
      <c r="L112" s="42"/>
      <c r="M112" s="42"/>
      <c r="N112" s="42"/>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4"/>
      <c r="AT112" s="44"/>
      <c r="AU112" s="44"/>
    </row>
    <row r="113" spans="1:47" x14ac:dyDescent="0.2">
      <c r="A113" s="1126" t="s">
        <v>63</v>
      </c>
      <c r="B113" s="1127"/>
      <c r="C113" s="198">
        <f>SUM(D113:G113)</f>
        <v>0</v>
      </c>
      <c r="D113" s="4"/>
      <c r="E113" s="3"/>
      <c r="F113" s="5"/>
      <c r="G113" s="5"/>
      <c r="H113" s="277"/>
      <c r="I113" s="42"/>
      <c r="J113" s="42"/>
      <c r="K113" s="42"/>
      <c r="L113" s="42"/>
      <c r="M113" s="42"/>
      <c r="N113" s="42"/>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4"/>
      <c r="AT113" s="44"/>
      <c r="AU113" s="44"/>
    </row>
    <row r="114" spans="1:47" ht="15" x14ac:dyDescent="0.2">
      <c r="A114" s="272" t="s">
        <v>142</v>
      </c>
      <c r="B114" s="191"/>
      <c r="C114" s="191"/>
      <c r="D114" s="191"/>
      <c r="E114" s="42"/>
      <c r="F114" s="42"/>
      <c r="G114" s="42"/>
      <c r="H114" s="42"/>
      <c r="I114" s="42"/>
      <c r="J114" s="42"/>
      <c r="K114" s="42"/>
      <c r="L114" s="42"/>
      <c r="M114" s="42"/>
      <c r="N114" s="42"/>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4"/>
      <c r="AT114" s="44"/>
      <c r="AU114" s="44"/>
    </row>
    <row r="115" spans="1:47" x14ac:dyDescent="0.2">
      <c r="A115" s="1128" t="s">
        <v>64</v>
      </c>
      <c r="B115" s="1129"/>
      <c r="C115" s="1130"/>
      <c r="D115" s="1134" t="s">
        <v>1</v>
      </c>
      <c r="E115" s="1136" t="s">
        <v>33</v>
      </c>
      <c r="F115" s="1137"/>
      <c r="G115" s="1137"/>
      <c r="H115" s="1100" t="s">
        <v>34</v>
      </c>
      <c r="I115" s="42"/>
      <c r="J115" s="42"/>
      <c r="K115" s="42"/>
      <c r="L115" s="42"/>
      <c r="M115" s="42"/>
      <c r="N115" s="42"/>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4"/>
      <c r="AT115" s="44"/>
      <c r="AU115" s="44"/>
    </row>
    <row r="116" spans="1:47" ht="31.5" x14ac:dyDescent="0.2">
      <c r="A116" s="1131"/>
      <c r="B116" s="1132"/>
      <c r="C116" s="1133"/>
      <c r="D116" s="1135"/>
      <c r="E116" s="184" t="s">
        <v>35</v>
      </c>
      <c r="F116" s="184" t="s">
        <v>36</v>
      </c>
      <c r="G116" s="184" t="s">
        <v>37</v>
      </c>
      <c r="H116" s="1102"/>
      <c r="I116" s="42"/>
      <c r="J116" s="42"/>
      <c r="K116" s="42"/>
      <c r="L116" s="42"/>
      <c r="M116" s="42"/>
      <c r="N116" s="42"/>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4"/>
      <c r="AT116" s="44"/>
      <c r="AU116" s="44"/>
    </row>
    <row r="117" spans="1:47" x14ac:dyDescent="0.2">
      <c r="A117" s="116" t="s">
        <v>143</v>
      </c>
      <c r="B117" s="117"/>
      <c r="C117" s="118"/>
      <c r="D117" s="271">
        <f>SUM(E117:H117)</f>
        <v>0</v>
      </c>
      <c r="E117" s="4"/>
      <c r="F117" s="3"/>
      <c r="G117" s="5"/>
      <c r="H117" s="5"/>
      <c r="I117" s="277"/>
      <c r="J117" s="42"/>
      <c r="K117" s="42"/>
      <c r="L117" s="42"/>
      <c r="M117" s="42"/>
      <c r="N117" s="42"/>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4"/>
      <c r="AT117" s="44"/>
      <c r="AU117" s="44"/>
    </row>
    <row r="118" spans="1:47" x14ac:dyDescent="0.2">
      <c r="A118" s="116" t="s">
        <v>144</v>
      </c>
      <c r="B118" s="117"/>
      <c r="C118" s="278"/>
      <c r="D118" s="271">
        <f>SUM(E118:H118)</f>
        <v>0</v>
      </c>
      <c r="E118" s="4"/>
      <c r="F118" s="3"/>
      <c r="G118" s="5"/>
      <c r="H118" s="5"/>
      <c r="I118" s="277"/>
      <c r="J118" s="42"/>
      <c r="K118" s="42"/>
      <c r="L118" s="42"/>
      <c r="M118" s="42"/>
      <c r="N118" s="42"/>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4"/>
      <c r="AT118" s="44"/>
      <c r="AU118" s="44"/>
    </row>
    <row r="119" spans="1:47" x14ac:dyDescent="0.2">
      <c r="A119" s="50" t="s">
        <v>145</v>
      </c>
      <c r="B119" s="120"/>
      <c r="C119" s="279"/>
      <c r="D119" s="121"/>
      <c r="E119" s="280"/>
      <c r="F119" s="281"/>
      <c r="G119" s="282"/>
      <c r="H119" s="283"/>
      <c r="I119" s="284"/>
      <c r="J119" s="284"/>
      <c r="K119" s="284"/>
      <c r="L119" s="285"/>
    </row>
    <row r="120" spans="1:47" x14ac:dyDescent="0.2">
      <c r="A120" s="1114" t="s">
        <v>65</v>
      </c>
      <c r="B120" s="1167" t="s">
        <v>1</v>
      </c>
      <c r="C120" s="1176" t="s">
        <v>66</v>
      </c>
      <c r="D120" s="1176"/>
      <c r="E120" s="1176"/>
      <c r="F120" s="1176" t="s">
        <v>67</v>
      </c>
      <c r="G120" s="1153" t="s">
        <v>68</v>
      </c>
      <c r="H120" s="1156" t="s">
        <v>33</v>
      </c>
      <c r="I120" s="1162"/>
      <c r="J120" s="1162"/>
      <c r="K120" s="1157" t="s">
        <v>13</v>
      </c>
      <c r="L120" s="1163" t="s">
        <v>146</v>
      </c>
    </row>
    <row r="121" spans="1:47" ht="60.75" customHeight="1" x14ac:dyDescent="0.2">
      <c r="A121" s="1142"/>
      <c r="B121" s="1168"/>
      <c r="C121" s="122" t="s">
        <v>147</v>
      </c>
      <c r="D121" s="102" t="s">
        <v>148</v>
      </c>
      <c r="E121" s="132" t="s">
        <v>149</v>
      </c>
      <c r="F121" s="1176"/>
      <c r="G121" s="1153"/>
      <c r="H121" s="41" t="s">
        <v>35</v>
      </c>
      <c r="I121" s="184" t="s">
        <v>36</v>
      </c>
      <c r="J121" s="184" t="s">
        <v>37</v>
      </c>
      <c r="K121" s="1157"/>
      <c r="L121" s="1164"/>
    </row>
    <row r="122" spans="1:47" x14ac:dyDescent="0.2">
      <c r="A122" s="123" t="s">
        <v>104</v>
      </c>
      <c r="B122" s="286">
        <f>SUM(C122:G122)</f>
        <v>0</v>
      </c>
      <c r="C122" s="29"/>
      <c r="D122" s="21"/>
      <c r="E122" s="30"/>
      <c r="F122" s="21"/>
      <c r="G122" s="124"/>
      <c r="H122" s="30"/>
      <c r="I122" s="21"/>
      <c r="J122" s="21"/>
      <c r="K122" s="21"/>
      <c r="L122" s="30"/>
      <c r="M122" s="194"/>
    </row>
    <row r="123" spans="1:47" x14ac:dyDescent="0.2">
      <c r="A123" s="125" t="s">
        <v>114</v>
      </c>
      <c r="B123" s="205">
        <f>SUM(C123:G123)</f>
        <v>0</v>
      </c>
      <c r="C123" s="12"/>
      <c r="D123" s="22"/>
      <c r="E123" s="27"/>
      <c r="F123" s="22"/>
      <c r="G123" s="126"/>
      <c r="H123" s="27"/>
      <c r="I123" s="22"/>
      <c r="J123" s="22"/>
      <c r="K123" s="22"/>
      <c r="L123" s="27"/>
      <c r="M123" s="194"/>
    </row>
    <row r="124" spans="1:47" x14ac:dyDescent="0.2">
      <c r="A124" s="127" t="s">
        <v>116</v>
      </c>
      <c r="B124" s="219">
        <f>SUM(C124:G124)</f>
        <v>0</v>
      </c>
      <c r="C124" s="18"/>
      <c r="D124" s="26"/>
      <c r="E124" s="28"/>
      <c r="F124" s="26"/>
      <c r="G124" s="128"/>
      <c r="H124" s="28"/>
      <c r="I124" s="26"/>
      <c r="J124" s="26"/>
      <c r="K124" s="26"/>
      <c r="L124" s="28"/>
      <c r="M124" s="194"/>
    </row>
    <row r="125" spans="1:47" ht="15" x14ac:dyDescent="0.2">
      <c r="A125" s="99" t="s">
        <v>150</v>
      </c>
      <c r="B125" s="191"/>
      <c r="C125" s="191"/>
      <c r="D125" s="191"/>
      <c r="E125" s="191"/>
      <c r="F125" s="191"/>
      <c r="G125" s="191"/>
      <c r="H125" s="191"/>
      <c r="I125" s="191"/>
      <c r="J125" s="191"/>
      <c r="K125" s="191"/>
      <c r="L125" s="191"/>
    </row>
    <row r="126" spans="1:47" ht="15" x14ac:dyDescent="0.2">
      <c r="A126" s="1165" t="s">
        <v>69</v>
      </c>
      <c r="B126" s="1167" t="s">
        <v>70</v>
      </c>
      <c r="C126" s="1169" t="s">
        <v>151</v>
      </c>
      <c r="D126" s="1170"/>
      <c r="E126" s="1171" t="s">
        <v>152</v>
      </c>
      <c r="F126" s="1170"/>
      <c r="G126" s="1171" t="s">
        <v>153</v>
      </c>
      <c r="H126" s="1170"/>
      <c r="I126" s="1171" t="s">
        <v>154</v>
      </c>
      <c r="J126" s="1170"/>
      <c r="K126" s="191"/>
      <c r="L126" s="191"/>
      <c r="M126" s="191"/>
      <c r="N126" s="42"/>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4"/>
      <c r="AT126" s="44"/>
      <c r="AU126" s="44"/>
    </row>
    <row r="127" spans="1:47" ht="15" x14ac:dyDescent="0.2">
      <c r="A127" s="1166"/>
      <c r="B127" s="1168"/>
      <c r="C127" s="186" t="s">
        <v>155</v>
      </c>
      <c r="D127" s="287" t="s">
        <v>156</v>
      </c>
      <c r="E127" s="132" t="s">
        <v>155</v>
      </c>
      <c r="F127" s="130" t="s">
        <v>156</v>
      </c>
      <c r="G127" s="131" t="s">
        <v>155</v>
      </c>
      <c r="H127" s="287" t="s">
        <v>156</v>
      </c>
      <c r="I127" s="132" t="s">
        <v>155</v>
      </c>
      <c r="J127" s="287" t="s">
        <v>156</v>
      </c>
      <c r="K127" s="191"/>
      <c r="L127" s="191"/>
      <c r="M127" s="191"/>
      <c r="N127" s="42"/>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4"/>
      <c r="AT127" s="44"/>
      <c r="AU127" s="44"/>
    </row>
    <row r="128" spans="1:47" ht="18.75" customHeight="1" x14ac:dyDescent="0.2">
      <c r="A128" s="1100" t="s">
        <v>157</v>
      </c>
      <c r="B128" s="123" t="s">
        <v>71</v>
      </c>
      <c r="C128" s="21"/>
      <c r="D128" s="133"/>
      <c r="E128" s="134"/>
      <c r="F128" s="135"/>
      <c r="G128" s="30"/>
      <c r="H128" s="135"/>
      <c r="I128" s="30"/>
      <c r="J128" s="135"/>
      <c r="K128" s="288"/>
      <c r="L128" s="191"/>
      <c r="M128" s="191"/>
      <c r="N128" s="42"/>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4"/>
      <c r="AT128" s="44"/>
      <c r="AU128" s="44"/>
    </row>
    <row r="129" spans="1:47" ht="21" customHeight="1" x14ac:dyDescent="0.2">
      <c r="A129" s="1101"/>
      <c r="B129" s="125" t="s">
        <v>72</v>
      </c>
      <c r="C129" s="22"/>
      <c r="D129" s="136"/>
      <c r="E129" s="137"/>
      <c r="F129" s="138"/>
      <c r="G129" s="27"/>
      <c r="H129" s="138"/>
      <c r="I129" s="27"/>
      <c r="J129" s="138"/>
      <c r="K129" s="288"/>
      <c r="L129" s="191"/>
      <c r="M129" s="191"/>
      <c r="N129" s="42"/>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4"/>
      <c r="AT129" s="44"/>
      <c r="AU129" s="44"/>
    </row>
    <row r="130" spans="1:47" ht="18.75" customHeight="1" x14ac:dyDescent="0.2">
      <c r="A130" s="1101"/>
      <c r="B130" s="125" t="s">
        <v>73</v>
      </c>
      <c r="C130" s="22"/>
      <c r="D130" s="136"/>
      <c r="E130" s="137"/>
      <c r="F130" s="138"/>
      <c r="G130" s="27"/>
      <c r="H130" s="138"/>
      <c r="I130" s="27"/>
      <c r="J130" s="138"/>
      <c r="K130" s="288"/>
      <c r="L130" s="191"/>
      <c r="M130" s="191"/>
      <c r="N130" s="42"/>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4"/>
      <c r="AT130" s="44"/>
      <c r="AU130" s="44"/>
    </row>
    <row r="131" spans="1:47" ht="18.75" customHeight="1" x14ac:dyDescent="0.2">
      <c r="A131" s="1102"/>
      <c r="B131" s="125" t="s">
        <v>74</v>
      </c>
      <c r="C131" s="26"/>
      <c r="D131" s="139"/>
      <c r="E131" s="140"/>
      <c r="F131" s="141"/>
      <c r="G131" s="28"/>
      <c r="H131" s="141"/>
      <c r="I131" s="28"/>
      <c r="J131" s="141"/>
      <c r="K131" s="288"/>
      <c r="L131" s="191"/>
      <c r="M131" s="191"/>
      <c r="N131" s="42"/>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4"/>
      <c r="AT131" s="44"/>
      <c r="AU131" s="44"/>
    </row>
    <row r="132" spans="1:47" ht="15" x14ac:dyDescent="0.2">
      <c r="A132" s="1157" t="s">
        <v>75</v>
      </c>
      <c r="B132" s="123" t="s">
        <v>76</v>
      </c>
      <c r="C132" s="21"/>
      <c r="D132" s="133"/>
      <c r="E132" s="134"/>
      <c r="F132" s="135"/>
      <c r="G132" s="30"/>
      <c r="H132" s="135"/>
      <c r="I132" s="30"/>
      <c r="J132" s="135"/>
      <c r="K132" s="288"/>
      <c r="L132" s="191"/>
      <c r="M132" s="191"/>
      <c r="N132" s="42"/>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4"/>
      <c r="AT132" s="44"/>
      <c r="AU132" s="44"/>
    </row>
    <row r="133" spans="1:47" ht="21.75" customHeight="1" x14ac:dyDescent="0.2">
      <c r="A133" s="1158"/>
      <c r="B133" s="125" t="s">
        <v>77</v>
      </c>
      <c r="C133" s="22"/>
      <c r="D133" s="136"/>
      <c r="E133" s="137"/>
      <c r="F133" s="138"/>
      <c r="G133" s="27"/>
      <c r="H133" s="138"/>
      <c r="I133" s="27"/>
      <c r="J133" s="138"/>
      <c r="K133" s="288"/>
      <c r="L133" s="191"/>
      <c r="M133" s="191"/>
      <c r="N133" s="42"/>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4"/>
      <c r="AT133" s="44"/>
      <c r="AU133" s="44"/>
    </row>
    <row r="134" spans="1:47" ht="15" x14ac:dyDescent="0.2">
      <c r="A134" s="1158"/>
      <c r="B134" s="125" t="s">
        <v>74</v>
      </c>
      <c r="C134" s="22"/>
      <c r="D134" s="136"/>
      <c r="E134" s="137"/>
      <c r="F134" s="138"/>
      <c r="G134" s="27"/>
      <c r="H134" s="138"/>
      <c r="I134" s="27"/>
      <c r="J134" s="138"/>
      <c r="K134" s="288"/>
      <c r="L134" s="191"/>
      <c r="M134" s="191"/>
      <c r="N134" s="42"/>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4"/>
      <c r="AT134" s="44"/>
      <c r="AU134" s="44"/>
    </row>
    <row r="135" spans="1:47" ht="15" x14ac:dyDescent="0.2">
      <c r="A135" s="1158"/>
      <c r="B135" s="142" t="s">
        <v>78</v>
      </c>
      <c r="C135" s="23"/>
      <c r="D135" s="143"/>
      <c r="E135" s="144"/>
      <c r="F135" s="145"/>
      <c r="G135" s="37"/>
      <c r="H135" s="145"/>
      <c r="I135" s="37"/>
      <c r="J135" s="145"/>
      <c r="K135" s="288"/>
      <c r="L135" s="191"/>
      <c r="M135" s="191"/>
      <c r="N135" s="42"/>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4"/>
      <c r="AT135" s="44"/>
      <c r="AU135" s="44"/>
    </row>
    <row r="136" spans="1:47" ht="15" x14ac:dyDescent="0.2">
      <c r="A136" s="1158"/>
      <c r="B136" s="127" t="s">
        <v>48</v>
      </c>
      <c r="C136" s="26"/>
      <c r="D136" s="139"/>
      <c r="E136" s="140"/>
      <c r="F136" s="141"/>
      <c r="G136" s="28"/>
      <c r="H136" s="141"/>
      <c r="I136" s="28"/>
      <c r="J136" s="141"/>
      <c r="K136" s="288"/>
      <c r="L136" s="191"/>
      <c r="M136" s="191"/>
      <c r="N136" s="42"/>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4"/>
      <c r="AT136" s="44"/>
      <c r="AU136" s="44"/>
    </row>
    <row r="137" spans="1:47" ht="15" x14ac:dyDescent="0.2">
      <c r="A137" s="1100" t="s">
        <v>79</v>
      </c>
      <c r="B137" s="123" t="s">
        <v>80</v>
      </c>
      <c r="C137" s="21"/>
      <c r="D137" s="133"/>
      <c r="E137" s="134"/>
      <c r="F137" s="135"/>
      <c r="G137" s="30"/>
      <c r="H137" s="135"/>
      <c r="I137" s="30"/>
      <c r="J137" s="135"/>
      <c r="K137" s="288"/>
      <c r="L137" s="191"/>
      <c r="M137" s="191"/>
      <c r="N137" s="42"/>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4"/>
      <c r="AT137" s="44"/>
      <c r="AU137" s="44"/>
    </row>
    <row r="138" spans="1:47" ht="20.25" customHeight="1" x14ac:dyDescent="0.2">
      <c r="A138" s="1101"/>
      <c r="B138" s="125" t="s">
        <v>77</v>
      </c>
      <c r="C138" s="22"/>
      <c r="D138" s="136"/>
      <c r="E138" s="137"/>
      <c r="F138" s="138"/>
      <c r="G138" s="27"/>
      <c r="H138" s="138"/>
      <c r="I138" s="27"/>
      <c r="J138" s="138"/>
      <c r="K138" s="288"/>
      <c r="L138" s="191"/>
      <c r="M138" s="191"/>
      <c r="N138" s="42"/>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4"/>
      <c r="AT138" s="44"/>
      <c r="AU138" s="44"/>
    </row>
    <row r="139" spans="1:47" x14ac:dyDescent="0.2">
      <c r="A139" s="1101"/>
      <c r="B139" s="125" t="s">
        <v>74</v>
      </c>
      <c r="C139" s="22"/>
      <c r="D139" s="136"/>
      <c r="E139" s="137"/>
      <c r="F139" s="138"/>
      <c r="G139" s="27"/>
      <c r="H139" s="138"/>
      <c r="I139" s="27"/>
      <c r="J139" s="138"/>
      <c r="K139" s="277"/>
      <c r="L139" s="42"/>
      <c r="M139" s="42"/>
      <c r="N139" s="42"/>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4"/>
      <c r="AT139" s="44"/>
      <c r="AU139" s="44"/>
    </row>
    <row r="140" spans="1:47" x14ac:dyDescent="0.2">
      <c r="A140" s="1101"/>
      <c r="B140" s="142" t="s">
        <v>81</v>
      </c>
      <c r="C140" s="22"/>
      <c r="D140" s="136"/>
      <c r="E140" s="137"/>
      <c r="F140" s="138"/>
      <c r="G140" s="27"/>
      <c r="H140" s="138"/>
      <c r="I140" s="27"/>
      <c r="J140" s="138"/>
      <c r="K140" s="277"/>
      <c r="L140" s="42"/>
      <c r="M140" s="42"/>
      <c r="N140" s="42"/>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4"/>
      <c r="AT140" s="44"/>
      <c r="AU140" s="44"/>
    </row>
    <row r="141" spans="1:47" x14ac:dyDescent="0.2">
      <c r="A141" s="1101"/>
      <c r="B141" s="142" t="s">
        <v>78</v>
      </c>
      <c r="C141" s="22"/>
      <c r="D141" s="136"/>
      <c r="E141" s="137"/>
      <c r="F141" s="138"/>
      <c r="G141" s="27"/>
      <c r="H141" s="138"/>
      <c r="I141" s="27"/>
      <c r="J141" s="138"/>
      <c r="K141" s="277"/>
      <c r="L141" s="42"/>
      <c r="M141" s="42"/>
      <c r="N141" s="42"/>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4"/>
      <c r="AT141" s="44"/>
      <c r="AU141" s="44"/>
    </row>
    <row r="142" spans="1:47" x14ac:dyDescent="0.2">
      <c r="A142" s="1102"/>
      <c r="B142" s="127" t="s">
        <v>48</v>
      </c>
      <c r="C142" s="146"/>
      <c r="D142" s="147"/>
      <c r="E142" s="148"/>
      <c r="F142" s="149"/>
      <c r="G142" s="150"/>
      <c r="H142" s="149"/>
      <c r="I142" s="150"/>
      <c r="J142" s="149"/>
      <c r="K142" s="277"/>
      <c r="L142" s="42"/>
      <c r="M142" s="42"/>
      <c r="N142" s="42"/>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4"/>
      <c r="AT142" s="44"/>
      <c r="AU142" s="44"/>
    </row>
    <row r="143" spans="1:47" x14ac:dyDescent="0.2">
      <c r="A143" s="1157" t="s">
        <v>82</v>
      </c>
      <c r="B143" s="123" t="s">
        <v>83</v>
      </c>
      <c r="C143" s="21"/>
      <c r="D143" s="133"/>
      <c r="E143" s="134"/>
      <c r="F143" s="135"/>
      <c r="G143" s="30"/>
      <c r="H143" s="135"/>
      <c r="I143" s="30"/>
      <c r="J143" s="135"/>
      <c r="K143" s="277"/>
      <c r="L143" s="42"/>
      <c r="M143" s="42"/>
      <c r="N143" s="42"/>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4"/>
      <c r="AT143" s="44"/>
      <c r="AU143" s="44"/>
    </row>
    <row r="144" spans="1:47" ht="21" x14ac:dyDescent="0.2">
      <c r="A144" s="1158"/>
      <c r="B144" s="127" t="s">
        <v>84</v>
      </c>
      <c r="C144" s="26"/>
      <c r="D144" s="139"/>
      <c r="E144" s="140"/>
      <c r="F144" s="141"/>
      <c r="G144" s="28"/>
      <c r="H144" s="141"/>
      <c r="I144" s="28"/>
      <c r="J144" s="141"/>
      <c r="K144" s="277"/>
      <c r="L144" s="42"/>
      <c r="M144" s="42"/>
      <c r="N144" s="42"/>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4"/>
      <c r="AT144" s="44"/>
      <c r="AU144" s="44"/>
    </row>
    <row r="145" spans="1:102" x14ac:dyDescent="0.2">
      <c r="A145" s="151" t="s">
        <v>158</v>
      </c>
      <c r="B145" s="152"/>
      <c r="C145" s="153"/>
      <c r="D145" s="153"/>
      <c r="E145" s="153"/>
      <c r="F145" s="153"/>
      <c r="G145" s="153"/>
      <c r="H145" s="153"/>
      <c r="I145" s="153"/>
      <c r="J145" s="153"/>
      <c r="K145" s="153"/>
      <c r="L145" s="153"/>
      <c r="M145" s="153"/>
      <c r="N145" s="153"/>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BY145" s="193"/>
      <c r="BZ145" s="193"/>
      <c r="CA145" s="193"/>
      <c r="CB145" s="193"/>
      <c r="CC145" s="193"/>
      <c r="CD145" s="193"/>
      <c r="CE145" s="193"/>
      <c r="CF145" s="193"/>
      <c r="CG145" s="193"/>
    </row>
    <row r="146" spans="1:102" s="296" customFormat="1" x14ac:dyDescent="0.2">
      <c r="A146" s="50" t="s">
        <v>159</v>
      </c>
      <c r="B146" s="289"/>
      <c r="C146" s="170"/>
      <c r="D146" s="170"/>
      <c r="E146" s="290"/>
      <c r="F146" s="170"/>
      <c r="G146" s="290"/>
      <c r="H146" s="290"/>
      <c r="I146" s="170"/>
      <c r="J146" s="291"/>
      <c r="K146" s="291"/>
      <c r="L146" s="291"/>
      <c r="M146" s="291"/>
      <c r="N146" s="291"/>
      <c r="O146" s="292"/>
      <c r="P146" s="292"/>
      <c r="Q146" s="292"/>
      <c r="R146" s="293"/>
      <c r="S146" s="45"/>
      <c r="T146" s="292"/>
      <c r="U146" s="292"/>
      <c r="V146" s="293"/>
      <c r="W146" s="293"/>
      <c r="X146" s="45"/>
      <c r="Y146" s="292"/>
      <c r="Z146" s="293"/>
      <c r="AA146" s="293"/>
      <c r="AB146" s="45"/>
      <c r="AC146" s="292"/>
      <c r="AD146" s="292"/>
      <c r="AE146" s="292"/>
      <c r="AF146" s="292"/>
      <c r="AG146" s="293"/>
      <c r="AH146" s="294"/>
      <c r="AI146" s="45"/>
      <c r="AJ146" s="293"/>
      <c r="AK146" s="293"/>
      <c r="AL146" s="293"/>
      <c r="AM146" s="293"/>
      <c r="AN146" s="293"/>
      <c r="AO146" s="294"/>
      <c r="AP146" s="45"/>
      <c r="AQ146" s="293"/>
      <c r="AR146" s="293"/>
      <c r="AS146" s="293"/>
      <c r="AT146" s="193"/>
      <c r="AU146" s="193"/>
      <c r="AV146" s="193"/>
      <c r="AW146" s="193"/>
      <c r="AX146" s="193"/>
      <c r="AY146" s="193"/>
      <c r="AZ146" s="193"/>
      <c r="BA146" s="193"/>
      <c r="BB146" s="193"/>
      <c r="BC146" s="193"/>
      <c r="BD146" s="193"/>
      <c r="BE146" s="193"/>
      <c r="BF146" s="193"/>
      <c r="BG146" s="193"/>
      <c r="BH146" s="193"/>
      <c r="BI146" s="193"/>
      <c r="BJ146" s="193"/>
      <c r="BK146" s="193"/>
      <c r="BL146" s="193"/>
      <c r="BM146" s="193"/>
      <c r="BN146" s="193"/>
      <c r="BO146" s="193"/>
      <c r="BP146" s="193"/>
      <c r="BQ146" s="193"/>
      <c r="BR146" s="193"/>
      <c r="BS146" s="193"/>
      <c r="BT146" s="193"/>
      <c r="BU146" s="193"/>
      <c r="BV146" s="193"/>
      <c r="BW146" s="193"/>
      <c r="BX146" s="193"/>
      <c r="BY146" s="193"/>
      <c r="BZ146" s="193"/>
      <c r="CA146" s="193"/>
      <c r="CB146" s="193"/>
      <c r="CC146" s="193"/>
      <c r="CD146" s="193"/>
      <c r="CE146" s="193"/>
      <c r="CF146" s="193"/>
      <c r="CG146" s="193"/>
      <c r="CH146" s="295"/>
      <c r="CI146" s="295"/>
      <c r="CJ146" s="295"/>
      <c r="CK146" s="295"/>
      <c r="CL146" s="295"/>
      <c r="CM146" s="295"/>
      <c r="CN146" s="295"/>
      <c r="CO146" s="295"/>
      <c r="CP146" s="295"/>
      <c r="CQ146" s="295"/>
      <c r="CR146" s="295"/>
      <c r="CS146" s="295"/>
      <c r="CT146" s="295"/>
      <c r="CU146" s="295"/>
      <c r="CV146" s="295"/>
      <c r="CW146" s="295"/>
      <c r="CX146" s="295"/>
    </row>
    <row r="147" spans="1:102" x14ac:dyDescent="0.2">
      <c r="A147" s="1159" t="s">
        <v>29</v>
      </c>
      <c r="B147" s="1103" t="s">
        <v>1</v>
      </c>
      <c r="C147" s="1104"/>
      <c r="D147" s="1105"/>
      <c r="E147" s="1121" t="s">
        <v>14</v>
      </c>
      <c r="F147" s="1122"/>
      <c r="G147" s="1122"/>
      <c r="H147" s="1122"/>
      <c r="I147" s="1122"/>
      <c r="J147" s="1122"/>
      <c r="K147" s="1122"/>
      <c r="L147" s="1122"/>
      <c r="M147" s="1122"/>
      <c r="N147" s="1122"/>
      <c r="O147" s="1122"/>
      <c r="P147" s="1122"/>
      <c r="Q147" s="1122"/>
      <c r="R147" s="1122"/>
      <c r="S147" s="1122"/>
      <c r="T147" s="1122"/>
      <c r="U147" s="1122"/>
      <c r="V147" s="1122"/>
      <c r="W147" s="1122"/>
      <c r="X147" s="1122"/>
      <c r="Y147" s="1122"/>
      <c r="Z147" s="1122"/>
      <c r="AA147" s="1122"/>
      <c r="AB147" s="1122"/>
      <c r="AC147" s="1122"/>
      <c r="AD147" s="1122"/>
      <c r="AE147" s="1122"/>
      <c r="AF147" s="1122"/>
      <c r="AG147" s="1122"/>
      <c r="AH147" s="1122"/>
      <c r="AI147" s="1122"/>
      <c r="AJ147" s="1122"/>
      <c r="AK147" s="1122"/>
      <c r="AL147" s="1122"/>
      <c r="AM147" s="1122"/>
      <c r="AN147" s="1122"/>
      <c r="AO147" s="1122"/>
      <c r="AP147" s="1174"/>
      <c r="AQ147" s="1177" t="s">
        <v>85</v>
      </c>
      <c r="AR147" s="1177"/>
      <c r="AS147" s="1178"/>
      <c r="BY147" s="193"/>
      <c r="BZ147" s="193"/>
      <c r="CA147" s="193"/>
      <c r="CB147" s="193"/>
      <c r="CC147" s="193"/>
      <c r="CD147" s="193"/>
      <c r="CE147" s="193"/>
      <c r="CF147" s="193"/>
      <c r="CG147" s="193"/>
    </row>
    <row r="148" spans="1:102" x14ac:dyDescent="0.2">
      <c r="A148" s="1160"/>
      <c r="B148" s="1172"/>
      <c r="C148" s="1173"/>
      <c r="D148" s="1154"/>
      <c r="E148" s="1095" t="s">
        <v>19</v>
      </c>
      <c r="F148" s="1096"/>
      <c r="G148" s="1095" t="s">
        <v>20</v>
      </c>
      <c r="H148" s="1096"/>
      <c r="I148" s="1151" t="s">
        <v>21</v>
      </c>
      <c r="J148" s="1152"/>
      <c r="K148" s="1151" t="s">
        <v>22</v>
      </c>
      <c r="L148" s="1152"/>
      <c r="M148" s="1151" t="s">
        <v>23</v>
      </c>
      <c r="N148" s="1152"/>
      <c r="O148" s="1095" t="s">
        <v>24</v>
      </c>
      <c r="P148" s="1096"/>
      <c r="Q148" s="1095" t="s">
        <v>25</v>
      </c>
      <c r="R148" s="1096"/>
      <c r="S148" s="1095" t="s">
        <v>26</v>
      </c>
      <c r="T148" s="1096"/>
      <c r="U148" s="1095" t="s">
        <v>27</v>
      </c>
      <c r="V148" s="1096"/>
      <c r="W148" s="1095" t="s">
        <v>2</v>
      </c>
      <c r="X148" s="1096"/>
      <c r="Y148" s="1095" t="s">
        <v>3</v>
      </c>
      <c r="Z148" s="1096"/>
      <c r="AA148" s="1095" t="s">
        <v>28</v>
      </c>
      <c r="AB148" s="1096"/>
      <c r="AC148" s="1095" t="s">
        <v>4</v>
      </c>
      <c r="AD148" s="1096"/>
      <c r="AE148" s="1095" t="s">
        <v>5</v>
      </c>
      <c r="AF148" s="1096"/>
      <c r="AG148" s="1095" t="s">
        <v>6</v>
      </c>
      <c r="AH148" s="1096"/>
      <c r="AI148" s="1095" t="s">
        <v>7</v>
      </c>
      <c r="AJ148" s="1096"/>
      <c r="AK148" s="1095" t="s">
        <v>8</v>
      </c>
      <c r="AL148" s="1096"/>
      <c r="AM148" s="1095" t="s">
        <v>9</v>
      </c>
      <c r="AN148" s="1096"/>
      <c r="AO148" s="1109" t="s">
        <v>10</v>
      </c>
      <c r="AP148" s="1175"/>
      <c r="AQ148" s="1179" t="s">
        <v>160</v>
      </c>
      <c r="AR148" s="1109" t="s">
        <v>161</v>
      </c>
      <c r="AS148" s="1110"/>
      <c r="AT148" s="297"/>
      <c r="AU148" s="298"/>
    </row>
    <row r="149" spans="1:102" ht="31.5" x14ac:dyDescent="0.2">
      <c r="A149" s="1161"/>
      <c r="B149" s="299" t="s">
        <v>94</v>
      </c>
      <c r="C149" s="300" t="s">
        <v>11</v>
      </c>
      <c r="D149" s="301" t="s">
        <v>12</v>
      </c>
      <c r="E149" s="20" t="s">
        <v>11</v>
      </c>
      <c r="F149" s="189" t="s">
        <v>12</v>
      </c>
      <c r="G149" s="20" t="s">
        <v>11</v>
      </c>
      <c r="H149" s="189" t="s">
        <v>12</v>
      </c>
      <c r="I149" s="20" t="s">
        <v>11</v>
      </c>
      <c r="J149" s="189" t="s">
        <v>12</v>
      </c>
      <c r="K149" s="20" t="s">
        <v>11</v>
      </c>
      <c r="L149" s="189" t="s">
        <v>12</v>
      </c>
      <c r="M149" s="20" t="s">
        <v>11</v>
      </c>
      <c r="N149" s="189" t="s">
        <v>12</v>
      </c>
      <c r="O149" s="20" t="s">
        <v>11</v>
      </c>
      <c r="P149" s="189" t="s">
        <v>12</v>
      </c>
      <c r="Q149" s="20" t="s">
        <v>11</v>
      </c>
      <c r="R149" s="189" t="s">
        <v>12</v>
      </c>
      <c r="S149" s="20" t="s">
        <v>11</v>
      </c>
      <c r="T149" s="189" t="s">
        <v>12</v>
      </c>
      <c r="U149" s="20" t="s">
        <v>11</v>
      </c>
      <c r="V149" s="189" t="s">
        <v>12</v>
      </c>
      <c r="W149" s="20" t="s">
        <v>11</v>
      </c>
      <c r="X149" s="189" t="s">
        <v>12</v>
      </c>
      <c r="Y149" s="20" t="s">
        <v>11</v>
      </c>
      <c r="Z149" s="189" t="s">
        <v>12</v>
      </c>
      <c r="AA149" s="20" t="s">
        <v>11</v>
      </c>
      <c r="AB149" s="189" t="s">
        <v>12</v>
      </c>
      <c r="AC149" s="20" t="s">
        <v>11</v>
      </c>
      <c r="AD149" s="189" t="s">
        <v>12</v>
      </c>
      <c r="AE149" s="20" t="s">
        <v>11</v>
      </c>
      <c r="AF149" s="189" t="s">
        <v>12</v>
      </c>
      <c r="AG149" s="20" t="s">
        <v>11</v>
      </c>
      <c r="AH149" s="189" t="s">
        <v>12</v>
      </c>
      <c r="AI149" s="20" t="s">
        <v>11</v>
      </c>
      <c r="AJ149" s="189" t="s">
        <v>12</v>
      </c>
      <c r="AK149" s="20" t="s">
        <v>11</v>
      </c>
      <c r="AL149" s="189" t="s">
        <v>12</v>
      </c>
      <c r="AM149" s="20" t="s">
        <v>11</v>
      </c>
      <c r="AN149" s="189" t="s">
        <v>12</v>
      </c>
      <c r="AO149" s="20" t="s">
        <v>11</v>
      </c>
      <c r="AP149" s="190" t="s">
        <v>12</v>
      </c>
      <c r="AQ149" s="1180"/>
      <c r="AR149" s="184" t="s">
        <v>162</v>
      </c>
      <c r="AS149" s="41" t="s">
        <v>163</v>
      </c>
      <c r="AT149" s="49"/>
      <c r="AU149" s="51"/>
    </row>
    <row r="150" spans="1:102" x14ac:dyDescent="0.2">
      <c r="A150" s="155" t="s">
        <v>43</v>
      </c>
      <c r="B150" s="261">
        <f t="shared" ref="B150:B168" si="7">SUM(C150+D150)</f>
        <v>277</v>
      </c>
      <c r="C150" s="262">
        <f t="shared" ref="C150:D168" si="8">SUM(E150+G150+I150+K150+M150+O150+Q150+S150+U150+W150+Y150+AA150+AC150+AE150+AG150+AI150+AK150+AM150+AO150)</f>
        <v>121</v>
      </c>
      <c r="D150" s="302">
        <f t="shared" si="8"/>
        <v>156</v>
      </c>
      <c r="E150" s="4">
        <v>2</v>
      </c>
      <c r="F150" s="53"/>
      <c r="G150" s="4">
        <v>1</v>
      </c>
      <c r="H150" s="5"/>
      <c r="I150" s="4">
        <v>3</v>
      </c>
      <c r="J150" s="5">
        <v>2</v>
      </c>
      <c r="K150" s="4">
        <v>4</v>
      </c>
      <c r="L150" s="5">
        <v>2</v>
      </c>
      <c r="M150" s="4">
        <v>8</v>
      </c>
      <c r="N150" s="5">
        <v>2</v>
      </c>
      <c r="O150" s="4">
        <v>2</v>
      </c>
      <c r="P150" s="5">
        <v>3</v>
      </c>
      <c r="Q150" s="4">
        <v>2</v>
      </c>
      <c r="R150" s="5">
        <v>6</v>
      </c>
      <c r="S150" s="4">
        <v>3</v>
      </c>
      <c r="T150" s="5">
        <v>2</v>
      </c>
      <c r="U150" s="4">
        <v>2</v>
      </c>
      <c r="V150" s="5">
        <v>3</v>
      </c>
      <c r="W150" s="4">
        <v>2</v>
      </c>
      <c r="X150" s="5">
        <v>4</v>
      </c>
      <c r="Y150" s="4">
        <v>4</v>
      </c>
      <c r="Z150" s="5">
        <v>11</v>
      </c>
      <c r="AA150" s="4">
        <v>8</v>
      </c>
      <c r="AB150" s="5">
        <v>9</v>
      </c>
      <c r="AC150" s="4">
        <v>5</v>
      </c>
      <c r="AD150" s="5">
        <v>8</v>
      </c>
      <c r="AE150" s="4">
        <v>6</v>
      </c>
      <c r="AF150" s="5">
        <v>10</v>
      </c>
      <c r="AG150" s="4">
        <v>14</v>
      </c>
      <c r="AH150" s="5">
        <v>15</v>
      </c>
      <c r="AI150" s="4">
        <v>9</v>
      </c>
      <c r="AJ150" s="5">
        <v>15</v>
      </c>
      <c r="AK150" s="4">
        <v>10</v>
      </c>
      <c r="AL150" s="5">
        <v>16</v>
      </c>
      <c r="AM150" s="4">
        <v>15</v>
      </c>
      <c r="AN150" s="5">
        <v>18</v>
      </c>
      <c r="AO150" s="199">
        <v>21</v>
      </c>
      <c r="AP150" s="337">
        <v>30</v>
      </c>
      <c r="AQ150" s="303">
        <v>128</v>
      </c>
      <c r="AR150" s="119">
        <v>90</v>
      </c>
      <c r="AS150" s="53">
        <v>59</v>
      </c>
      <c r="AT150" s="304" t="s">
        <v>120</v>
      </c>
      <c r="AU150" s="52"/>
      <c r="CA150" s="194" t="str">
        <f t="shared" ref="CA150:CA168" si="9">IF(B150&lt;&gt;SUM(AQ150+AR150+AS150)," El número de consultas según tipo atención NO puede ser diferente al Total.","")</f>
        <v/>
      </c>
      <c r="CB150" s="194" t="str">
        <f>IF(AND(E150&lt;=SUM(E152:E168),F150&lt;=SUM(F152:F168),G150&lt;=SUM(G152:G168),H150&lt;=SUM(H152:H168),I150&lt;=SUM(I152:I168),J150&lt;=SUM(J152:J168),K150&lt;=SUM(K152:K168),L150&lt;=SUM(L152:L168),M150&lt;=SUM(M152:M168),N150&lt;=SUM(N152:N168),O150&lt;=SUM(O152:O168),P150&lt;=SUM(P152:P168),W150&lt;=SUM(W152:W168),X150&lt;=SUM(X152:X168),Y150&lt;=SUM(Y152:Y168),Z150&lt;=SUM(Z152:Z168),AA150&lt;=SUM(AA152:AA168),AB150&lt;=SUM(AB152:AB168),AC150&lt;=SUM(AC152:AC168),AD150&lt;=SUM(AD152:AD168),AE150&lt;=SUM(AE152:AE168),AF150&lt;=SUM(AF152:AF168),AG150&lt;=SUM(AG152:AG168),AH150&lt;=SUM(AH152:AH168),AI150&lt;=SUM(AI152:AI168),AJ150&lt;=SUM(AJ152:AJ168),AK150&lt;=SUM(AK152:AK168),AL150&lt;=SUM(AL152:AL168),AM150&lt;=SUM(AM152:AM168),AN150&lt;=SUM(AN152:AN168),AO150&lt;=SUM(AO152:AO168),AP150&lt;=SUM(AP152:AP168)),"","Total de ingreso debe ser igual o menor al desagregado por condición")</f>
        <v/>
      </c>
      <c r="CG150" s="194">
        <f t="shared" ref="CG150:CG168" si="10">IF(B150&lt;&gt;SUM(AQ150+AR150+AS150),1,0)</f>
        <v>0</v>
      </c>
    </row>
    <row r="151" spans="1:102" x14ac:dyDescent="0.2">
      <c r="A151" s="156" t="s">
        <v>30</v>
      </c>
      <c r="B151" s="305">
        <f t="shared" si="7"/>
        <v>277</v>
      </c>
      <c r="C151" s="306">
        <f t="shared" si="8"/>
        <v>121</v>
      </c>
      <c r="D151" s="307">
        <f t="shared" si="8"/>
        <v>156</v>
      </c>
      <c r="E151" s="32">
        <v>2</v>
      </c>
      <c r="F151" s="235"/>
      <c r="G151" s="32">
        <v>1</v>
      </c>
      <c r="H151" s="33"/>
      <c r="I151" s="32">
        <v>3</v>
      </c>
      <c r="J151" s="33">
        <v>2</v>
      </c>
      <c r="K151" s="32">
        <v>4</v>
      </c>
      <c r="L151" s="33">
        <v>2</v>
      </c>
      <c r="M151" s="32">
        <v>8</v>
      </c>
      <c r="N151" s="33">
        <v>2</v>
      </c>
      <c r="O151" s="32">
        <v>2</v>
      </c>
      <c r="P151" s="33">
        <v>3</v>
      </c>
      <c r="Q151" s="32">
        <v>2</v>
      </c>
      <c r="R151" s="33">
        <v>6</v>
      </c>
      <c r="S151" s="32">
        <v>3</v>
      </c>
      <c r="T151" s="33">
        <v>2</v>
      </c>
      <c r="U151" s="32">
        <v>2</v>
      </c>
      <c r="V151" s="33">
        <v>3</v>
      </c>
      <c r="W151" s="32">
        <v>2</v>
      </c>
      <c r="X151" s="33">
        <v>4</v>
      </c>
      <c r="Y151" s="32">
        <v>4</v>
      </c>
      <c r="Z151" s="33">
        <v>11</v>
      </c>
      <c r="AA151" s="32">
        <v>8</v>
      </c>
      <c r="AB151" s="33">
        <v>9</v>
      </c>
      <c r="AC151" s="32">
        <v>5</v>
      </c>
      <c r="AD151" s="33">
        <v>8</v>
      </c>
      <c r="AE151" s="32">
        <v>6</v>
      </c>
      <c r="AF151" s="33">
        <v>10</v>
      </c>
      <c r="AG151" s="32">
        <v>14</v>
      </c>
      <c r="AH151" s="33">
        <v>15</v>
      </c>
      <c r="AI151" s="32">
        <v>9</v>
      </c>
      <c r="AJ151" s="33">
        <v>15</v>
      </c>
      <c r="AK151" s="32">
        <v>10</v>
      </c>
      <c r="AL151" s="33">
        <v>16</v>
      </c>
      <c r="AM151" s="32">
        <v>15</v>
      </c>
      <c r="AN151" s="33">
        <v>18</v>
      </c>
      <c r="AO151" s="224">
        <v>21</v>
      </c>
      <c r="AP151" s="338">
        <v>30</v>
      </c>
      <c r="AQ151" s="308">
        <v>128</v>
      </c>
      <c r="AR151" s="276">
        <v>90</v>
      </c>
      <c r="AS151" s="235">
        <v>59</v>
      </c>
      <c r="AT151" s="304"/>
      <c r="AU151" s="52"/>
      <c r="CA151" s="194" t="str">
        <f t="shared" si="9"/>
        <v/>
      </c>
      <c r="CG151" s="194">
        <f t="shared" si="10"/>
        <v>0</v>
      </c>
    </row>
    <row r="152" spans="1:102" ht="21.75" x14ac:dyDescent="0.2">
      <c r="A152" s="157" t="s">
        <v>164</v>
      </c>
      <c r="B152" s="309">
        <f t="shared" si="7"/>
        <v>0</v>
      </c>
      <c r="C152" s="310">
        <f t="shared" si="8"/>
        <v>0</v>
      </c>
      <c r="D152" s="311">
        <f t="shared" si="8"/>
        <v>0</v>
      </c>
      <c r="E152" s="8"/>
      <c r="F152" s="202"/>
      <c r="G152" s="8"/>
      <c r="H152" s="9"/>
      <c r="I152" s="8"/>
      <c r="J152" s="9"/>
      <c r="K152" s="8"/>
      <c r="L152" s="9"/>
      <c r="M152" s="8"/>
      <c r="N152" s="9"/>
      <c r="O152" s="8"/>
      <c r="P152" s="9"/>
      <c r="Q152" s="8"/>
      <c r="R152" s="9"/>
      <c r="S152" s="8"/>
      <c r="T152" s="9"/>
      <c r="U152" s="8"/>
      <c r="V152" s="9"/>
      <c r="W152" s="8"/>
      <c r="X152" s="9"/>
      <c r="Y152" s="8"/>
      <c r="Z152" s="9"/>
      <c r="AA152" s="8"/>
      <c r="AB152" s="9"/>
      <c r="AC152" s="8"/>
      <c r="AD152" s="9"/>
      <c r="AE152" s="8"/>
      <c r="AF152" s="9"/>
      <c r="AG152" s="8"/>
      <c r="AH152" s="9"/>
      <c r="AI152" s="8"/>
      <c r="AJ152" s="9"/>
      <c r="AK152" s="8"/>
      <c r="AL152" s="9"/>
      <c r="AM152" s="8"/>
      <c r="AN152" s="9"/>
      <c r="AO152" s="203"/>
      <c r="AP152" s="339"/>
      <c r="AQ152" s="253"/>
      <c r="AR152" s="25"/>
      <c r="AS152" s="202"/>
      <c r="AT152" s="304"/>
      <c r="AU152" s="52"/>
      <c r="CA152" s="194" t="str">
        <f t="shared" si="9"/>
        <v/>
      </c>
      <c r="CG152" s="194">
        <f t="shared" si="10"/>
        <v>0</v>
      </c>
    </row>
    <row r="153" spans="1:102" x14ac:dyDescent="0.2">
      <c r="A153" s="158" t="s">
        <v>165</v>
      </c>
      <c r="B153" s="312">
        <f t="shared" si="7"/>
        <v>0</v>
      </c>
      <c r="C153" s="313">
        <f t="shared" si="8"/>
        <v>0</v>
      </c>
      <c r="D153" s="314">
        <f t="shared" si="8"/>
        <v>0</v>
      </c>
      <c r="E153" s="12"/>
      <c r="F153" s="27"/>
      <c r="G153" s="12"/>
      <c r="H153" s="27"/>
      <c r="I153" s="12"/>
      <c r="J153" s="27"/>
      <c r="K153" s="12"/>
      <c r="L153" s="13"/>
      <c r="M153" s="12"/>
      <c r="N153" s="13"/>
      <c r="O153" s="12"/>
      <c r="P153" s="13"/>
      <c r="Q153" s="12"/>
      <c r="R153" s="13"/>
      <c r="S153" s="12"/>
      <c r="T153" s="13"/>
      <c r="U153" s="12"/>
      <c r="V153" s="13"/>
      <c r="W153" s="12"/>
      <c r="X153" s="13"/>
      <c r="Y153" s="12"/>
      <c r="Z153" s="13"/>
      <c r="AA153" s="12"/>
      <c r="AB153" s="27"/>
      <c r="AC153" s="12"/>
      <c r="AD153" s="27"/>
      <c r="AE153" s="12"/>
      <c r="AF153" s="13"/>
      <c r="AG153" s="12"/>
      <c r="AH153" s="13"/>
      <c r="AI153" s="12"/>
      <c r="AJ153" s="13"/>
      <c r="AK153" s="12"/>
      <c r="AL153" s="13"/>
      <c r="AM153" s="12"/>
      <c r="AN153" s="13"/>
      <c r="AO153" s="136"/>
      <c r="AP153" s="340"/>
      <c r="AQ153" s="257"/>
      <c r="AR153" s="22"/>
      <c r="AS153" s="27"/>
      <c r="AT153" s="304"/>
      <c r="AU153" s="52"/>
      <c r="CA153" s="194" t="str">
        <f t="shared" si="9"/>
        <v/>
      </c>
      <c r="CG153" s="194">
        <f t="shared" si="10"/>
        <v>0</v>
      </c>
    </row>
    <row r="154" spans="1:102" x14ac:dyDescent="0.2">
      <c r="A154" s="158" t="s">
        <v>166</v>
      </c>
      <c r="B154" s="312">
        <f t="shared" si="7"/>
        <v>41</v>
      </c>
      <c r="C154" s="313">
        <f t="shared" si="8"/>
        <v>25</v>
      </c>
      <c r="D154" s="314">
        <f t="shared" si="8"/>
        <v>16</v>
      </c>
      <c r="E154" s="12"/>
      <c r="F154" s="27"/>
      <c r="G154" s="12"/>
      <c r="H154" s="27"/>
      <c r="I154" s="12"/>
      <c r="J154" s="27"/>
      <c r="K154" s="12"/>
      <c r="L154" s="13"/>
      <c r="M154" s="12"/>
      <c r="N154" s="13"/>
      <c r="O154" s="12"/>
      <c r="P154" s="13"/>
      <c r="Q154" s="12"/>
      <c r="R154" s="13"/>
      <c r="S154" s="12"/>
      <c r="T154" s="13"/>
      <c r="U154" s="12"/>
      <c r="V154" s="13"/>
      <c r="W154" s="12">
        <v>1</v>
      </c>
      <c r="X154" s="13"/>
      <c r="Y154" s="12"/>
      <c r="Z154" s="13"/>
      <c r="AA154" s="12">
        <v>2</v>
      </c>
      <c r="AB154" s="27">
        <v>1</v>
      </c>
      <c r="AC154" s="12">
        <v>1</v>
      </c>
      <c r="AD154" s="27"/>
      <c r="AE154" s="12"/>
      <c r="AF154" s="13"/>
      <c r="AG154" s="12">
        <v>4</v>
      </c>
      <c r="AH154" s="13">
        <v>2</v>
      </c>
      <c r="AI154" s="12">
        <v>2</v>
      </c>
      <c r="AJ154" s="13">
        <v>2</v>
      </c>
      <c r="AK154" s="12">
        <v>4</v>
      </c>
      <c r="AL154" s="13">
        <v>2</v>
      </c>
      <c r="AM154" s="12">
        <v>4</v>
      </c>
      <c r="AN154" s="13">
        <v>4</v>
      </c>
      <c r="AO154" s="136">
        <v>7</v>
      </c>
      <c r="AP154" s="340">
        <v>5</v>
      </c>
      <c r="AQ154" s="257">
        <v>14</v>
      </c>
      <c r="AR154" s="22">
        <v>20</v>
      </c>
      <c r="AS154" s="27">
        <v>7</v>
      </c>
      <c r="AT154" s="304"/>
      <c r="AU154" s="52"/>
      <c r="CA154" s="194" t="str">
        <f t="shared" si="9"/>
        <v/>
      </c>
      <c r="CG154" s="194">
        <f t="shared" si="10"/>
        <v>0</v>
      </c>
    </row>
    <row r="155" spans="1:102" x14ac:dyDescent="0.2">
      <c r="A155" s="158" t="s">
        <v>167</v>
      </c>
      <c r="B155" s="312">
        <f t="shared" si="7"/>
        <v>0</v>
      </c>
      <c r="C155" s="313">
        <f t="shared" si="8"/>
        <v>0</v>
      </c>
      <c r="D155" s="314">
        <f t="shared" si="8"/>
        <v>0</v>
      </c>
      <c r="E155" s="12"/>
      <c r="F155" s="27"/>
      <c r="G155" s="12"/>
      <c r="H155" s="27"/>
      <c r="I155" s="12"/>
      <c r="J155" s="27"/>
      <c r="K155" s="12"/>
      <c r="L155" s="13"/>
      <c r="M155" s="12"/>
      <c r="N155" s="13"/>
      <c r="O155" s="12"/>
      <c r="P155" s="13"/>
      <c r="Q155" s="12"/>
      <c r="R155" s="13"/>
      <c r="S155" s="12"/>
      <c r="T155" s="13"/>
      <c r="U155" s="12"/>
      <c r="V155" s="13"/>
      <c r="W155" s="12"/>
      <c r="X155" s="13"/>
      <c r="Y155" s="12"/>
      <c r="Z155" s="13"/>
      <c r="AA155" s="12"/>
      <c r="AB155" s="27"/>
      <c r="AC155" s="12"/>
      <c r="AD155" s="27"/>
      <c r="AE155" s="12"/>
      <c r="AF155" s="13"/>
      <c r="AG155" s="12"/>
      <c r="AH155" s="13"/>
      <c r="AI155" s="12"/>
      <c r="AJ155" s="13"/>
      <c r="AK155" s="12"/>
      <c r="AL155" s="13"/>
      <c r="AM155" s="12"/>
      <c r="AN155" s="13"/>
      <c r="AO155" s="136"/>
      <c r="AP155" s="340"/>
      <c r="AQ155" s="257"/>
      <c r="AR155" s="22"/>
      <c r="AS155" s="27"/>
      <c r="AT155" s="304"/>
      <c r="AU155" s="52"/>
      <c r="CA155" s="194" t="str">
        <f t="shared" si="9"/>
        <v/>
      </c>
      <c r="CG155" s="194">
        <f t="shared" si="10"/>
        <v>0</v>
      </c>
    </row>
    <row r="156" spans="1:102" x14ac:dyDescent="0.2">
      <c r="A156" s="158" t="s">
        <v>168</v>
      </c>
      <c r="B156" s="312">
        <f t="shared" si="7"/>
        <v>0</v>
      </c>
      <c r="C156" s="313">
        <f t="shared" si="8"/>
        <v>0</v>
      </c>
      <c r="D156" s="314">
        <f t="shared" si="8"/>
        <v>0</v>
      </c>
      <c r="E156" s="12"/>
      <c r="F156" s="27"/>
      <c r="G156" s="12"/>
      <c r="H156" s="27"/>
      <c r="I156" s="12"/>
      <c r="J156" s="27"/>
      <c r="K156" s="12"/>
      <c r="L156" s="13"/>
      <c r="M156" s="12"/>
      <c r="N156" s="13"/>
      <c r="O156" s="12"/>
      <c r="P156" s="13"/>
      <c r="Q156" s="12"/>
      <c r="R156" s="13"/>
      <c r="S156" s="12"/>
      <c r="T156" s="13"/>
      <c r="U156" s="12"/>
      <c r="V156" s="13"/>
      <c r="W156" s="12"/>
      <c r="X156" s="13"/>
      <c r="Y156" s="12"/>
      <c r="Z156" s="13"/>
      <c r="AA156" s="12"/>
      <c r="AB156" s="27"/>
      <c r="AC156" s="12"/>
      <c r="AD156" s="27"/>
      <c r="AE156" s="12"/>
      <c r="AF156" s="13"/>
      <c r="AG156" s="12"/>
      <c r="AH156" s="13"/>
      <c r="AI156" s="12"/>
      <c r="AJ156" s="13"/>
      <c r="AK156" s="12"/>
      <c r="AL156" s="13"/>
      <c r="AM156" s="12"/>
      <c r="AN156" s="13"/>
      <c r="AO156" s="136"/>
      <c r="AP156" s="340"/>
      <c r="AQ156" s="257"/>
      <c r="AR156" s="22"/>
      <c r="AS156" s="27"/>
      <c r="AT156" s="304"/>
      <c r="AU156" s="52"/>
      <c r="CA156" s="194" t="str">
        <f t="shared" si="9"/>
        <v/>
      </c>
      <c r="CG156" s="194">
        <f t="shared" si="10"/>
        <v>0</v>
      </c>
    </row>
    <row r="157" spans="1:102" x14ac:dyDescent="0.2">
      <c r="A157" s="158" t="s">
        <v>169</v>
      </c>
      <c r="B157" s="312">
        <f t="shared" si="7"/>
        <v>0</v>
      </c>
      <c r="C157" s="313">
        <f t="shared" si="8"/>
        <v>0</v>
      </c>
      <c r="D157" s="314">
        <f t="shared" si="8"/>
        <v>0</v>
      </c>
      <c r="E157" s="12"/>
      <c r="F157" s="27"/>
      <c r="G157" s="12"/>
      <c r="H157" s="27"/>
      <c r="I157" s="12"/>
      <c r="J157" s="27"/>
      <c r="K157" s="12"/>
      <c r="L157" s="13"/>
      <c r="M157" s="12"/>
      <c r="N157" s="13"/>
      <c r="O157" s="12"/>
      <c r="P157" s="13"/>
      <c r="Q157" s="12"/>
      <c r="R157" s="13"/>
      <c r="S157" s="12"/>
      <c r="T157" s="13"/>
      <c r="U157" s="12"/>
      <c r="V157" s="13"/>
      <c r="W157" s="12"/>
      <c r="X157" s="13"/>
      <c r="Y157" s="12"/>
      <c r="Z157" s="13"/>
      <c r="AA157" s="12"/>
      <c r="AB157" s="27"/>
      <c r="AC157" s="12"/>
      <c r="AD157" s="27"/>
      <c r="AE157" s="12"/>
      <c r="AF157" s="13"/>
      <c r="AG157" s="12"/>
      <c r="AH157" s="13"/>
      <c r="AI157" s="12"/>
      <c r="AJ157" s="13"/>
      <c r="AK157" s="12"/>
      <c r="AL157" s="13"/>
      <c r="AM157" s="12"/>
      <c r="AN157" s="13"/>
      <c r="AO157" s="136"/>
      <c r="AP157" s="340"/>
      <c r="AQ157" s="257"/>
      <c r="AR157" s="22"/>
      <c r="AS157" s="27"/>
      <c r="AT157" s="304"/>
      <c r="AU157" s="52"/>
      <c r="CA157" s="194" t="str">
        <f t="shared" si="9"/>
        <v/>
      </c>
      <c r="CG157" s="194">
        <f t="shared" si="10"/>
        <v>0</v>
      </c>
    </row>
    <row r="158" spans="1:102" x14ac:dyDescent="0.2">
      <c r="A158" s="158" t="s">
        <v>170</v>
      </c>
      <c r="B158" s="312">
        <f t="shared" si="7"/>
        <v>0</v>
      </c>
      <c r="C158" s="313">
        <f t="shared" si="8"/>
        <v>0</v>
      </c>
      <c r="D158" s="314">
        <f t="shared" si="8"/>
        <v>0</v>
      </c>
      <c r="E158" s="12"/>
      <c r="F158" s="27"/>
      <c r="G158" s="12"/>
      <c r="H158" s="27"/>
      <c r="I158" s="12"/>
      <c r="J158" s="27"/>
      <c r="K158" s="12"/>
      <c r="L158" s="13"/>
      <c r="M158" s="12"/>
      <c r="N158" s="13"/>
      <c r="O158" s="12"/>
      <c r="P158" s="13"/>
      <c r="Q158" s="12"/>
      <c r="R158" s="13"/>
      <c r="S158" s="12"/>
      <c r="T158" s="13"/>
      <c r="U158" s="12"/>
      <c r="V158" s="13"/>
      <c r="W158" s="12"/>
      <c r="X158" s="13"/>
      <c r="Y158" s="12"/>
      <c r="Z158" s="13"/>
      <c r="AA158" s="12"/>
      <c r="AB158" s="27"/>
      <c r="AC158" s="12"/>
      <c r="AD158" s="27"/>
      <c r="AE158" s="12"/>
      <c r="AF158" s="13"/>
      <c r="AG158" s="12"/>
      <c r="AH158" s="13"/>
      <c r="AI158" s="12"/>
      <c r="AJ158" s="13"/>
      <c r="AK158" s="12"/>
      <c r="AL158" s="13"/>
      <c r="AM158" s="12"/>
      <c r="AN158" s="13"/>
      <c r="AO158" s="136"/>
      <c r="AP158" s="340"/>
      <c r="AQ158" s="257"/>
      <c r="AR158" s="22"/>
      <c r="AS158" s="27"/>
      <c r="AT158" s="304"/>
      <c r="AU158" s="52"/>
      <c r="CA158" s="194" t="str">
        <f t="shared" si="9"/>
        <v/>
      </c>
      <c r="CG158" s="194">
        <f t="shared" si="10"/>
        <v>0</v>
      </c>
    </row>
    <row r="159" spans="1:102" x14ac:dyDescent="0.2">
      <c r="A159" s="158" t="s">
        <v>171</v>
      </c>
      <c r="B159" s="312">
        <f t="shared" si="7"/>
        <v>0</v>
      </c>
      <c r="C159" s="313">
        <f t="shared" si="8"/>
        <v>0</v>
      </c>
      <c r="D159" s="314">
        <f t="shared" si="8"/>
        <v>0</v>
      </c>
      <c r="E159" s="12"/>
      <c r="F159" s="27"/>
      <c r="G159" s="12"/>
      <c r="H159" s="27"/>
      <c r="I159" s="12"/>
      <c r="J159" s="27"/>
      <c r="K159" s="12"/>
      <c r="L159" s="13"/>
      <c r="M159" s="12"/>
      <c r="N159" s="13"/>
      <c r="O159" s="12"/>
      <c r="P159" s="13"/>
      <c r="Q159" s="12"/>
      <c r="R159" s="13"/>
      <c r="S159" s="12"/>
      <c r="T159" s="13"/>
      <c r="U159" s="12"/>
      <c r="V159" s="13"/>
      <c r="W159" s="12"/>
      <c r="X159" s="13"/>
      <c r="Y159" s="12"/>
      <c r="Z159" s="13"/>
      <c r="AA159" s="12"/>
      <c r="AB159" s="27"/>
      <c r="AC159" s="12"/>
      <c r="AD159" s="27"/>
      <c r="AE159" s="12"/>
      <c r="AF159" s="13"/>
      <c r="AG159" s="12"/>
      <c r="AH159" s="13"/>
      <c r="AI159" s="12"/>
      <c r="AJ159" s="13"/>
      <c r="AK159" s="12"/>
      <c r="AL159" s="13"/>
      <c r="AM159" s="12"/>
      <c r="AN159" s="13"/>
      <c r="AO159" s="136"/>
      <c r="AP159" s="340"/>
      <c r="AQ159" s="257"/>
      <c r="AR159" s="22"/>
      <c r="AS159" s="27"/>
      <c r="AT159" s="304"/>
      <c r="AU159" s="52"/>
      <c r="CA159" s="194" t="str">
        <f t="shared" si="9"/>
        <v/>
      </c>
      <c r="CG159" s="194">
        <f t="shared" si="10"/>
        <v>0</v>
      </c>
    </row>
    <row r="160" spans="1:102" x14ac:dyDescent="0.2">
      <c r="A160" s="158" t="s">
        <v>172</v>
      </c>
      <c r="B160" s="312">
        <f t="shared" si="7"/>
        <v>100</v>
      </c>
      <c r="C160" s="313">
        <f t="shared" si="8"/>
        <v>28</v>
      </c>
      <c r="D160" s="314">
        <f t="shared" si="8"/>
        <v>72</v>
      </c>
      <c r="E160" s="12">
        <v>1</v>
      </c>
      <c r="F160" s="27"/>
      <c r="G160" s="12"/>
      <c r="H160" s="27"/>
      <c r="I160" s="12"/>
      <c r="J160" s="27"/>
      <c r="K160" s="12">
        <v>4</v>
      </c>
      <c r="L160" s="13">
        <v>1</v>
      </c>
      <c r="M160" s="12">
        <v>6</v>
      </c>
      <c r="N160" s="13">
        <v>2</v>
      </c>
      <c r="O160" s="12">
        <v>2</v>
      </c>
      <c r="P160" s="13">
        <v>2</v>
      </c>
      <c r="Q160" s="12">
        <v>1</v>
      </c>
      <c r="R160" s="13">
        <v>4</v>
      </c>
      <c r="S160" s="12">
        <v>2</v>
      </c>
      <c r="T160" s="13">
        <v>2</v>
      </c>
      <c r="U160" s="12">
        <v>1</v>
      </c>
      <c r="V160" s="13">
        <v>2</v>
      </c>
      <c r="W160" s="12">
        <v>1</v>
      </c>
      <c r="X160" s="13">
        <v>3</v>
      </c>
      <c r="Y160" s="12">
        <v>2</v>
      </c>
      <c r="Z160" s="13">
        <v>8</v>
      </c>
      <c r="AA160" s="12">
        <v>2</v>
      </c>
      <c r="AB160" s="27">
        <v>7</v>
      </c>
      <c r="AC160" s="12">
        <v>2</v>
      </c>
      <c r="AD160" s="27">
        <v>8</v>
      </c>
      <c r="AE160" s="12">
        <v>1</v>
      </c>
      <c r="AF160" s="13">
        <v>6</v>
      </c>
      <c r="AG160" s="12">
        <v>1</v>
      </c>
      <c r="AH160" s="13">
        <v>6</v>
      </c>
      <c r="AI160" s="12">
        <v>1</v>
      </c>
      <c r="AJ160" s="13">
        <v>7</v>
      </c>
      <c r="AK160" s="12"/>
      <c r="AL160" s="13">
        <v>6</v>
      </c>
      <c r="AM160" s="12">
        <v>1</v>
      </c>
      <c r="AN160" s="13">
        <v>2</v>
      </c>
      <c r="AO160" s="136"/>
      <c r="AP160" s="340">
        <v>6</v>
      </c>
      <c r="AQ160" s="257">
        <v>93</v>
      </c>
      <c r="AR160" s="22"/>
      <c r="AS160" s="27">
        <v>7</v>
      </c>
      <c r="AT160" s="304"/>
      <c r="AU160" s="52"/>
      <c r="CA160" s="194" t="str">
        <f t="shared" si="9"/>
        <v/>
      </c>
      <c r="CG160" s="194">
        <f t="shared" si="10"/>
        <v>0</v>
      </c>
    </row>
    <row r="161" spans="1:85" x14ac:dyDescent="0.2">
      <c r="A161" s="158" t="s">
        <v>173</v>
      </c>
      <c r="B161" s="312">
        <f t="shared" si="7"/>
        <v>2</v>
      </c>
      <c r="C161" s="313">
        <f t="shared" si="8"/>
        <v>0</v>
      </c>
      <c r="D161" s="314">
        <f t="shared" si="8"/>
        <v>2</v>
      </c>
      <c r="E161" s="12"/>
      <c r="F161" s="27"/>
      <c r="G161" s="12"/>
      <c r="H161" s="27"/>
      <c r="I161" s="12"/>
      <c r="J161" s="27"/>
      <c r="K161" s="12"/>
      <c r="L161" s="13"/>
      <c r="M161" s="12"/>
      <c r="N161" s="13"/>
      <c r="O161" s="12"/>
      <c r="P161" s="13"/>
      <c r="Q161" s="12"/>
      <c r="R161" s="13"/>
      <c r="S161" s="12"/>
      <c r="T161" s="13"/>
      <c r="U161" s="12"/>
      <c r="V161" s="13"/>
      <c r="W161" s="12"/>
      <c r="X161" s="13"/>
      <c r="Y161" s="12"/>
      <c r="Z161" s="13"/>
      <c r="AA161" s="12"/>
      <c r="AB161" s="27"/>
      <c r="AC161" s="12"/>
      <c r="AD161" s="27"/>
      <c r="AE161" s="12"/>
      <c r="AF161" s="13"/>
      <c r="AG161" s="12"/>
      <c r="AH161" s="13">
        <v>1</v>
      </c>
      <c r="AI161" s="12"/>
      <c r="AJ161" s="13"/>
      <c r="AK161" s="12"/>
      <c r="AL161" s="13"/>
      <c r="AM161" s="12"/>
      <c r="AN161" s="13">
        <v>1</v>
      </c>
      <c r="AO161" s="136"/>
      <c r="AP161" s="340"/>
      <c r="AQ161" s="257">
        <v>2</v>
      </c>
      <c r="AR161" s="22"/>
      <c r="AS161" s="27"/>
      <c r="AT161" s="304"/>
      <c r="AU161" s="52"/>
      <c r="CA161" s="194" t="str">
        <f t="shared" si="9"/>
        <v/>
      </c>
      <c r="CG161" s="194">
        <f t="shared" si="10"/>
        <v>0</v>
      </c>
    </row>
    <row r="162" spans="1:85" x14ac:dyDescent="0.2">
      <c r="A162" s="158" t="s">
        <v>174</v>
      </c>
      <c r="B162" s="312">
        <f t="shared" si="7"/>
        <v>0</v>
      </c>
      <c r="C162" s="313">
        <f t="shared" si="8"/>
        <v>0</v>
      </c>
      <c r="D162" s="314">
        <f t="shared" si="8"/>
        <v>0</v>
      </c>
      <c r="E162" s="12"/>
      <c r="F162" s="27"/>
      <c r="G162" s="12"/>
      <c r="H162" s="27"/>
      <c r="I162" s="12"/>
      <c r="J162" s="27"/>
      <c r="K162" s="12"/>
      <c r="L162" s="13"/>
      <c r="M162" s="12"/>
      <c r="N162" s="13"/>
      <c r="O162" s="12"/>
      <c r="P162" s="13"/>
      <c r="Q162" s="12"/>
      <c r="R162" s="13"/>
      <c r="S162" s="12"/>
      <c r="T162" s="13"/>
      <c r="U162" s="12"/>
      <c r="V162" s="13"/>
      <c r="W162" s="12"/>
      <c r="X162" s="13"/>
      <c r="Y162" s="12"/>
      <c r="Z162" s="13"/>
      <c r="AA162" s="12"/>
      <c r="AB162" s="27"/>
      <c r="AC162" s="12"/>
      <c r="AD162" s="27"/>
      <c r="AE162" s="12"/>
      <c r="AF162" s="13"/>
      <c r="AG162" s="12"/>
      <c r="AH162" s="13"/>
      <c r="AI162" s="12"/>
      <c r="AJ162" s="13"/>
      <c r="AK162" s="12"/>
      <c r="AL162" s="13"/>
      <c r="AM162" s="12"/>
      <c r="AN162" s="13"/>
      <c r="AO162" s="136"/>
      <c r="AP162" s="340"/>
      <c r="AQ162" s="257"/>
      <c r="AR162" s="22"/>
      <c r="AS162" s="27"/>
      <c r="AT162" s="304"/>
      <c r="AU162" s="52"/>
      <c r="CA162" s="194" t="str">
        <f t="shared" si="9"/>
        <v/>
      </c>
      <c r="CG162" s="194">
        <f t="shared" si="10"/>
        <v>0</v>
      </c>
    </row>
    <row r="163" spans="1:85" x14ac:dyDescent="0.2">
      <c r="A163" s="158" t="s">
        <v>175</v>
      </c>
      <c r="B163" s="312">
        <f t="shared" si="7"/>
        <v>0</v>
      </c>
      <c r="C163" s="313">
        <f t="shared" si="8"/>
        <v>0</v>
      </c>
      <c r="D163" s="314">
        <f t="shared" si="8"/>
        <v>0</v>
      </c>
      <c r="E163" s="12"/>
      <c r="F163" s="27"/>
      <c r="G163" s="12"/>
      <c r="H163" s="27"/>
      <c r="I163" s="12"/>
      <c r="J163" s="27"/>
      <c r="K163" s="12"/>
      <c r="L163" s="13"/>
      <c r="M163" s="12"/>
      <c r="N163" s="13"/>
      <c r="O163" s="12"/>
      <c r="P163" s="13"/>
      <c r="Q163" s="12"/>
      <c r="R163" s="13"/>
      <c r="S163" s="12"/>
      <c r="T163" s="13"/>
      <c r="U163" s="12"/>
      <c r="V163" s="13"/>
      <c r="W163" s="12"/>
      <c r="X163" s="13"/>
      <c r="Y163" s="12"/>
      <c r="Z163" s="13"/>
      <c r="AA163" s="12"/>
      <c r="AB163" s="27"/>
      <c r="AC163" s="12"/>
      <c r="AD163" s="27"/>
      <c r="AE163" s="12"/>
      <c r="AF163" s="13"/>
      <c r="AG163" s="12"/>
      <c r="AH163" s="13"/>
      <c r="AI163" s="12"/>
      <c r="AJ163" s="13"/>
      <c r="AK163" s="12"/>
      <c r="AL163" s="13"/>
      <c r="AM163" s="12"/>
      <c r="AN163" s="13"/>
      <c r="AO163" s="136"/>
      <c r="AP163" s="340"/>
      <c r="AQ163" s="257"/>
      <c r="AR163" s="22"/>
      <c r="AS163" s="27"/>
      <c r="AT163" s="304"/>
      <c r="AU163" s="52"/>
      <c r="CA163" s="194" t="str">
        <f t="shared" si="9"/>
        <v/>
      </c>
      <c r="CG163" s="194">
        <f t="shared" si="10"/>
        <v>0</v>
      </c>
    </row>
    <row r="164" spans="1:85" x14ac:dyDescent="0.2">
      <c r="A164" s="158" t="s">
        <v>176</v>
      </c>
      <c r="B164" s="312">
        <f t="shared" si="7"/>
        <v>71</v>
      </c>
      <c r="C164" s="313">
        <f t="shared" si="8"/>
        <v>33</v>
      </c>
      <c r="D164" s="314">
        <f t="shared" si="8"/>
        <v>38</v>
      </c>
      <c r="E164" s="12"/>
      <c r="F164" s="27"/>
      <c r="G164" s="12">
        <v>1</v>
      </c>
      <c r="H164" s="27"/>
      <c r="I164" s="12">
        <v>2</v>
      </c>
      <c r="J164" s="27">
        <v>2</v>
      </c>
      <c r="K164" s="12"/>
      <c r="L164" s="13">
        <v>1</v>
      </c>
      <c r="M164" s="12">
        <v>1</v>
      </c>
      <c r="N164" s="13"/>
      <c r="O164" s="12"/>
      <c r="P164" s="13"/>
      <c r="Q164" s="12"/>
      <c r="R164" s="13"/>
      <c r="S164" s="12"/>
      <c r="T164" s="13"/>
      <c r="U164" s="12"/>
      <c r="V164" s="13"/>
      <c r="W164" s="12"/>
      <c r="X164" s="13">
        <v>1</v>
      </c>
      <c r="Y164" s="12"/>
      <c r="Z164" s="13"/>
      <c r="AA164" s="12">
        <v>1</v>
      </c>
      <c r="AB164" s="27">
        <v>1</v>
      </c>
      <c r="AC164" s="12">
        <v>1</v>
      </c>
      <c r="AD164" s="27"/>
      <c r="AE164" s="12">
        <v>3</v>
      </c>
      <c r="AF164" s="13">
        <v>3</v>
      </c>
      <c r="AG164" s="12">
        <v>2</v>
      </c>
      <c r="AH164" s="13">
        <v>4</v>
      </c>
      <c r="AI164" s="12">
        <v>3</v>
      </c>
      <c r="AJ164" s="13">
        <v>4</v>
      </c>
      <c r="AK164" s="12">
        <v>4</v>
      </c>
      <c r="AL164" s="13">
        <v>4</v>
      </c>
      <c r="AM164" s="12">
        <v>6</v>
      </c>
      <c r="AN164" s="13">
        <v>7</v>
      </c>
      <c r="AO164" s="136">
        <v>9</v>
      </c>
      <c r="AP164" s="340">
        <v>11</v>
      </c>
      <c r="AQ164" s="257">
        <v>6</v>
      </c>
      <c r="AR164" s="22">
        <v>45</v>
      </c>
      <c r="AS164" s="27">
        <v>20</v>
      </c>
      <c r="AT164" s="304"/>
      <c r="AU164" s="52"/>
      <c r="CA164" s="194" t="str">
        <f t="shared" si="9"/>
        <v/>
      </c>
      <c r="CG164" s="194">
        <f t="shared" si="10"/>
        <v>0</v>
      </c>
    </row>
    <row r="165" spans="1:85" x14ac:dyDescent="0.2">
      <c r="A165" s="158" t="s">
        <v>177</v>
      </c>
      <c r="B165" s="312">
        <f t="shared" si="7"/>
        <v>0</v>
      </c>
      <c r="C165" s="313">
        <f t="shared" si="8"/>
        <v>0</v>
      </c>
      <c r="D165" s="314">
        <f t="shared" si="8"/>
        <v>0</v>
      </c>
      <c r="E165" s="12"/>
      <c r="F165" s="27"/>
      <c r="G165" s="12"/>
      <c r="H165" s="27"/>
      <c r="I165" s="12"/>
      <c r="J165" s="27"/>
      <c r="K165" s="12"/>
      <c r="L165" s="13"/>
      <c r="M165" s="12"/>
      <c r="N165" s="13"/>
      <c r="O165" s="12"/>
      <c r="P165" s="13"/>
      <c r="Q165" s="12"/>
      <c r="R165" s="13"/>
      <c r="S165" s="12"/>
      <c r="T165" s="13"/>
      <c r="U165" s="12"/>
      <c r="V165" s="13"/>
      <c r="W165" s="12"/>
      <c r="X165" s="13"/>
      <c r="Y165" s="12"/>
      <c r="Z165" s="13"/>
      <c r="AA165" s="12"/>
      <c r="AB165" s="27"/>
      <c r="AC165" s="12"/>
      <c r="AD165" s="27"/>
      <c r="AE165" s="12"/>
      <c r="AF165" s="13"/>
      <c r="AG165" s="12"/>
      <c r="AH165" s="13"/>
      <c r="AI165" s="12"/>
      <c r="AJ165" s="13"/>
      <c r="AK165" s="12"/>
      <c r="AL165" s="13"/>
      <c r="AM165" s="12"/>
      <c r="AN165" s="13"/>
      <c r="AO165" s="136"/>
      <c r="AP165" s="340"/>
      <c r="AQ165" s="257"/>
      <c r="AR165" s="22"/>
      <c r="AS165" s="27"/>
      <c r="AT165" s="304"/>
      <c r="AU165" s="52"/>
      <c r="CA165" s="194" t="str">
        <f t="shared" si="9"/>
        <v/>
      </c>
      <c r="CG165" s="194">
        <f t="shared" si="10"/>
        <v>0</v>
      </c>
    </row>
    <row r="166" spans="1:85" x14ac:dyDescent="0.2">
      <c r="A166" s="158" t="s">
        <v>178</v>
      </c>
      <c r="B166" s="312">
        <f t="shared" si="7"/>
        <v>0</v>
      </c>
      <c r="C166" s="313">
        <f t="shared" si="8"/>
        <v>0</v>
      </c>
      <c r="D166" s="314">
        <f t="shared" si="8"/>
        <v>0</v>
      </c>
      <c r="E166" s="12"/>
      <c r="F166" s="27"/>
      <c r="G166" s="12"/>
      <c r="H166" s="27"/>
      <c r="I166" s="12"/>
      <c r="J166" s="27"/>
      <c r="K166" s="12"/>
      <c r="L166" s="13"/>
      <c r="M166" s="12"/>
      <c r="N166" s="13"/>
      <c r="O166" s="12"/>
      <c r="P166" s="13"/>
      <c r="Q166" s="12"/>
      <c r="R166" s="13"/>
      <c r="S166" s="12"/>
      <c r="T166" s="13"/>
      <c r="U166" s="12"/>
      <c r="V166" s="13"/>
      <c r="W166" s="12"/>
      <c r="X166" s="13"/>
      <c r="Y166" s="12"/>
      <c r="Z166" s="13"/>
      <c r="AA166" s="12"/>
      <c r="AB166" s="27"/>
      <c r="AC166" s="12"/>
      <c r="AD166" s="27"/>
      <c r="AE166" s="12"/>
      <c r="AF166" s="13"/>
      <c r="AG166" s="12"/>
      <c r="AH166" s="13"/>
      <c r="AI166" s="12"/>
      <c r="AJ166" s="13"/>
      <c r="AK166" s="12"/>
      <c r="AL166" s="13"/>
      <c r="AM166" s="12"/>
      <c r="AN166" s="13"/>
      <c r="AO166" s="136"/>
      <c r="AP166" s="340"/>
      <c r="AQ166" s="257"/>
      <c r="AR166" s="22"/>
      <c r="AS166" s="27"/>
      <c r="AT166" s="315"/>
      <c r="CA166" s="194" t="str">
        <f t="shared" si="9"/>
        <v/>
      </c>
      <c r="CG166" s="194">
        <f t="shared" si="10"/>
        <v>0</v>
      </c>
    </row>
    <row r="167" spans="1:85" x14ac:dyDescent="0.2">
      <c r="A167" s="158" t="s">
        <v>179</v>
      </c>
      <c r="B167" s="312">
        <f t="shared" si="7"/>
        <v>3</v>
      </c>
      <c r="C167" s="313">
        <f t="shared" si="8"/>
        <v>1</v>
      </c>
      <c r="D167" s="314">
        <f t="shared" si="8"/>
        <v>2</v>
      </c>
      <c r="E167" s="12"/>
      <c r="F167" s="27"/>
      <c r="G167" s="12"/>
      <c r="H167" s="27"/>
      <c r="I167" s="12"/>
      <c r="J167" s="27"/>
      <c r="K167" s="12"/>
      <c r="L167" s="13"/>
      <c r="M167" s="12"/>
      <c r="N167" s="13"/>
      <c r="O167" s="12"/>
      <c r="P167" s="13"/>
      <c r="Q167" s="12"/>
      <c r="R167" s="13"/>
      <c r="S167" s="12"/>
      <c r="T167" s="13"/>
      <c r="U167" s="12"/>
      <c r="V167" s="13"/>
      <c r="W167" s="12"/>
      <c r="X167" s="13"/>
      <c r="Y167" s="12"/>
      <c r="Z167" s="13"/>
      <c r="AA167" s="12"/>
      <c r="AB167" s="27"/>
      <c r="AC167" s="12"/>
      <c r="AD167" s="27"/>
      <c r="AE167" s="12">
        <v>1</v>
      </c>
      <c r="AF167" s="13"/>
      <c r="AG167" s="12"/>
      <c r="AH167" s="13"/>
      <c r="AI167" s="12"/>
      <c r="AJ167" s="13">
        <v>1</v>
      </c>
      <c r="AK167" s="12"/>
      <c r="AL167" s="13">
        <v>1</v>
      </c>
      <c r="AM167" s="12"/>
      <c r="AN167" s="13"/>
      <c r="AO167" s="136"/>
      <c r="AP167" s="340"/>
      <c r="AQ167" s="257">
        <v>3</v>
      </c>
      <c r="AR167" s="22"/>
      <c r="AS167" s="27"/>
      <c r="AT167" s="315"/>
      <c r="CA167" s="194" t="str">
        <f t="shared" si="9"/>
        <v/>
      </c>
      <c r="CG167" s="194">
        <f t="shared" si="10"/>
        <v>0</v>
      </c>
    </row>
    <row r="168" spans="1:85" x14ac:dyDescent="0.2">
      <c r="A168" s="160" t="s">
        <v>13</v>
      </c>
      <c r="B168" s="316">
        <f t="shared" si="7"/>
        <v>60</v>
      </c>
      <c r="C168" s="317">
        <f t="shared" si="8"/>
        <v>34</v>
      </c>
      <c r="D168" s="318">
        <f t="shared" si="8"/>
        <v>26</v>
      </c>
      <c r="E168" s="212">
        <v>1</v>
      </c>
      <c r="F168" s="37"/>
      <c r="G168" s="212"/>
      <c r="H168" s="213"/>
      <c r="I168" s="212">
        <v>1</v>
      </c>
      <c r="J168" s="213"/>
      <c r="K168" s="212"/>
      <c r="L168" s="213"/>
      <c r="M168" s="212">
        <v>1</v>
      </c>
      <c r="N168" s="213"/>
      <c r="O168" s="212"/>
      <c r="P168" s="213">
        <v>1</v>
      </c>
      <c r="Q168" s="212">
        <v>1</v>
      </c>
      <c r="R168" s="213">
        <v>2</v>
      </c>
      <c r="S168" s="212">
        <v>1</v>
      </c>
      <c r="T168" s="213"/>
      <c r="U168" s="212">
        <v>1</v>
      </c>
      <c r="V168" s="213">
        <v>1</v>
      </c>
      <c r="W168" s="212"/>
      <c r="X168" s="213"/>
      <c r="Y168" s="212">
        <v>2</v>
      </c>
      <c r="Z168" s="213">
        <v>3</v>
      </c>
      <c r="AA168" s="212">
        <v>3</v>
      </c>
      <c r="AB168" s="213"/>
      <c r="AC168" s="212">
        <v>1</v>
      </c>
      <c r="AD168" s="213"/>
      <c r="AE168" s="212">
        <v>1</v>
      </c>
      <c r="AF168" s="213">
        <v>1</v>
      </c>
      <c r="AG168" s="212">
        <v>7</v>
      </c>
      <c r="AH168" s="213">
        <v>2</v>
      </c>
      <c r="AI168" s="212">
        <v>3</v>
      </c>
      <c r="AJ168" s="213">
        <v>1</v>
      </c>
      <c r="AK168" s="212">
        <v>2</v>
      </c>
      <c r="AL168" s="213">
        <v>3</v>
      </c>
      <c r="AM168" s="212">
        <v>4</v>
      </c>
      <c r="AN168" s="213">
        <v>4</v>
      </c>
      <c r="AO168" s="143">
        <v>5</v>
      </c>
      <c r="AP168" s="341">
        <v>8</v>
      </c>
      <c r="AQ168" s="319">
        <v>10</v>
      </c>
      <c r="AR168" s="23">
        <v>25</v>
      </c>
      <c r="AS168" s="37">
        <v>25</v>
      </c>
      <c r="AT168" s="315"/>
      <c r="CA168" s="194" t="str">
        <f t="shared" si="9"/>
        <v/>
      </c>
      <c r="CG168" s="194">
        <f t="shared" si="10"/>
        <v>0</v>
      </c>
    </row>
    <row r="169" spans="1:85" x14ac:dyDescent="0.2">
      <c r="A169" s="320" t="s">
        <v>98</v>
      </c>
      <c r="B169" s="261">
        <f t="shared" ref="B169:AS169" si="11">SUM(B170:B174)</f>
        <v>0</v>
      </c>
      <c r="C169" s="262">
        <f t="shared" si="11"/>
        <v>0</v>
      </c>
      <c r="D169" s="302">
        <f t="shared" si="11"/>
        <v>0</v>
      </c>
      <c r="E169" s="342">
        <f t="shared" si="11"/>
        <v>0</v>
      </c>
      <c r="F169" s="321">
        <f t="shared" si="11"/>
        <v>0</v>
      </c>
      <c r="G169" s="321">
        <f t="shared" si="11"/>
        <v>0</v>
      </c>
      <c r="H169" s="227">
        <f t="shared" si="11"/>
        <v>0</v>
      </c>
      <c r="I169" s="225">
        <f t="shared" si="11"/>
        <v>0</v>
      </c>
      <c r="J169" s="227">
        <f t="shared" si="11"/>
        <v>0</v>
      </c>
      <c r="K169" s="225">
        <f t="shared" si="11"/>
        <v>0</v>
      </c>
      <c r="L169" s="227">
        <f t="shared" si="11"/>
        <v>0</v>
      </c>
      <c r="M169" s="225">
        <f t="shared" si="11"/>
        <v>0</v>
      </c>
      <c r="N169" s="227">
        <f t="shared" si="11"/>
        <v>0</v>
      </c>
      <c r="O169" s="225">
        <f t="shared" si="11"/>
        <v>0</v>
      </c>
      <c r="P169" s="227">
        <f t="shared" si="11"/>
        <v>0</v>
      </c>
      <c r="Q169" s="225">
        <f t="shared" si="11"/>
        <v>0</v>
      </c>
      <c r="R169" s="227">
        <f t="shared" si="11"/>
        <v>0</v>
      </c>
      <c r="S169" s="225">
        <f t="shared" si="11"/>
        <v>0</v>
      </c>
      <c r="T169" s="227">
        <f t="shared" si="11"/>
        <v>0</v>
      </c>
      <c r="U169" s="225">
        <f t="shared" si="11"/>
        <v>0</v>
      </c>
      <c r="V169" s="227">
        <f t="shared" si="11"/>
        <v>0</v>
      </c>
      <c r="W169" s="225">
        <f t="shared" si="11"/>
        <v>0</v>
      </c>
      <c r="X169" s="227">
        <f t="shared" si="11"/>
        <v>0</v>
      </c>
      <c r="Y169" s="225">
        <f t="shared" si="11"/>
        <v>0</v>
      </c>
      <c r="Z169" s="227">
        <f t="shared" si="11"/>
        <v>0</v>
      </c>
      <c r="AA169" s="225">
        <f t="shared" si="11"/>
        <v>0</v>
      </c>
      <c r="AB169" s="227">
        <f t="shared" si="11"/>
        <v>0</v>
      </c>
      <c r="AC169" s="225">
        <f t="shared" si="11"/>
        <v>0</v>
      </c>
      <c r="AD169" s="227">
        <f t="shared" si="11"/>
        <v>0</v>
      </c>
      <c r="AE169" s="225">
        <f t="shared" si="11"/>
        <v>0</v>
      </c>
      <c r="AF169" s="227">
        <f t="shared" si="11"/>
        <v>0</v>
      </c>
      <c r="AG169" s="225">
        <f t="shared" si="11"/>
        <v>0</v>
      </c>
      <c r="AH169" s="227">
        <f t="shared" si="11"/>
        <v>0</v>
      </c>
      <c r="AI169" s="225">
        <f t="shared" si="11"/>
        <v>0</v>
      </c>
      <c r="AJ169" s="227">
        <f t="shared" si="11"/>
        <v>0</v>
      </c>
      <c r="AK169" s="225">
        <f t="shared" si="11"/>
        <v>0</v>
      </c>
      <c r="AL169" s="227">
        <f t="shared" si="11"/>
        <v>0</v>
      </c>
      <c r="AM169" s="225">
        <f t="shared" si="11"/>
        <v>0</v>
      </c>
      <c r="AN169" s="227">
        <f t="shared" si="11"/>
        <v>0</v>
      </c>
      <c r="AO169" s="228">
        <f t="shared" si="11"/>
        <v>0</v>
      </c>
      <c r="AP169" s="343">
        <f t="shared" si="11"/>
        <v>0</v>
      </c>
      <c r="AQ169" s="332">
        <f t="shared" si="11"/>
        <v>46</v>
      </c>
      <c r="AR169" s="198">
        <f t="shared" si="11"/>
        <v>50</v>
      </c>
      <c r="AS169" s="226">
        <f t="shared" si="11"/>
        <v>50</v>
      </c>
      <c r="AT169" s="315"/>
    </row>
    <row r="170" spans="1:85" x14ac:dyDescent="0.2">
      <c r="A170" s="54" t="s">
        <v>38</v>
      </c>
      <c r="B170" s="322">
        <f>SUM(C170+D170)</f>
        <v>0</v>
      </c>
      <c r="C170" s="322">
        <f t="shared" ref="C170:D174" si="12">SUM(E170+G170+I170+K170+M170+O170+Q170+S170+U170+W170+Y170+AA170+AC170+AE170+AG170+AI170+AK170+AM170+AO170)</f>
        <v>0</v>
      </c>
      <c r="D170" s="323">
        <f t="shared" si="12"/>
        <v>0</v>
      </c>
      <c r="E170" s="216"/>
      <c r="F170" s="9"/>
      <c r="G170" s="216"/>
      <c r="H170" s="214"/>
      <c r="I170" s="216"/>
      <c r="J170" s="214"/>
      <c r="K170" s="216"/>
      <c r="L170" s="214"/>
      <c r="M170" s="216"/>
      <c r="N170" s="214"/>
      <c r="O170" s="216"/>
      <c r="P170" s="214"/>
      <c r="Q170" s="216"/>
      <c r="R170" s="214"/>
      <c r="S170" s="216"/>
      <c r="T170" s="214"/>
      <c r="U170" s="216"/>
      <c r="V170" s="214"/>
      <c r="W170" s="216"/>
      <c r="X170" s="214"/>
      <c r="Y170" s="216"/>
      <c r="Z170" s="214"/>
      <c r="AA170" s="216"/>
      <c r="AB170" s="214"/>
      <c r="AC170" s="216"/>
      <c r="AD170" s="214"/>
      <c r="AE170" s="216"/>
      <c r="AF170" s="214"/>
      <c r="AG170" s="216"/>
      <c r="AH170" s="214"/>
      <c r="AI170" s="216"/>
      <c r="AJ170" s="214"/>
      <c r="AK170" s="216"/>
      <c r="AL170" s="214"/>
      <c r="AM170" s="216"/>
      <c r="AN170" s="214"/>
      <c r="AO170" s="147"/>
      <c r="AP170" s="344"/>
      <c r="AQ170" s="150">
        <v>46</v>
      </c>
      <c r="AR170" s="214">
        <v>40</v>
      </c>
      <c r="AS170" s="214">
        <v>46</v>
      </c>
      <c r="AT170" s="315"/>
    </row>
    <row r="171" spans="1:85" x14ac:dyDescent="0.2">
      <c r="A171" s="55" t="s">
        <v>39</v>
      </c>
      <c r="B171" s="313">
        <f>SUM(C171+D171)</f>
        <v>0</v>
      </c>
      <c r="C171" s="313">
        <f t="shared" si="12"/>
        <v>0</v>
      </c>
      <c r="D171" s="314">
        <f t="shared" si="12"/>
        <v>0</v>
      </c>
      <c r="E171" s="212"/>
      <c r="F171" s="13"/>
      <c r="G171" s="12"/>
      <c r="H171" s="15"/>
      <c r="I171" s="12"/>
      <c r="J171" s="13"/>
      <c r="K171" s="12"/>
      <c r="L171" s="13"/>
      <c r="M171" s="12"/>
      <c r="N171" s="13"/>
      <c r="O171" s="12"/>
      <c r="P171" s="13"/>
      <c r="Q171" s="12"/>
      <c r="R171" s="13"/>
      <c r="S171" s="12"/>
      <c r="T171" s="13"/>
      <c r="U171" s="12"/>
      <c r="V171" s="13"/>
      <c r="W171" s="12"/>
      <c r="X171" s="13"/>
      <c r="Y171" s="12"/>
      <c r="Z171" s="13"/>
      <c r="AA171" s="12"/>
      <c r="AB171" s="13"/>
      <c r="AC171" s="12"/>
      <c r="AD171" s="13"/>
      <c r="AE171" s="12"/>
      <c r="AF171" s="13"/>
      <c r="AG171" s="12"/>
      <c r="AH171" s="13"/>
      <c r="AI171" s="12"/>
      <c r="AJ171" s="13"/>
      <c r="AK171" s="12"/>
      <c r="AL171" s="13"/>
      <c r="AM171" s="12"/>
      <c r="AN171" s="13"/>
      <c r="AO171" s="136"/>
      <c r="AP171" s="340"/>
      <c r="AQ171" s="27"/>
      <c r="AR171" s="13"/>
      <c r="AS171" s="15"/>
      <c r="AT171" s="324"/>
    </row>
    <row r="172" spans="1:85" x14ac:dyDescent="0.2">
      <c r="A172" s="59" t="s">
        <v>40</v>
      </c>
      <c r="B172" s="313">
        <f>SUM(C172+D172)</f>
        <v>0</v>
      </c>
      <c r="C172" s="313">
        <f t="shared" si="12"/>
        <v>0</v>
      </c>
      <c r="D172" s="314">
        <f t="shared" si="12"/>
        <v>0</v>
      </c>
      <c r="E172" s="12"/>
      <c r="F172" s="213"/>
      <c r="G172" s="212"/>
      <c r="H172" s="213"/>
      <c r="I172" s="216"/>
      <c r="J172" s="214"/>
      <c r="K172" s="216"/>
      <c r="L172" s="214"/>
      <c r="M172" s="216"/>
      <c r="N172" s="214"/>
      <c r="O172" s="216"/>
      <c r="P172" s="214"/>
      <c r="Q172" s="216"/>
      <c r="R172" s="214"/>
      <c r="S172" s="216"/>
      <c r="T172" s="214"/>
      <c r="U172" s="216"/>
      <c r="V172" s="214"/>
      <c r="W172" s="216"/>
      <c r="X172" s="214"/>
      <c r="Y172" s="216"/>
      <c r="Z172" s="214"/>
      <c r="AA172" s="216"/>
      <c r="AB172" s="214"/>
      <c r="AC172" s="216"/>
      <c r="AD172" s="214"/>
      <c r="AE172" s="216"/>
      <c r="AF172" s="214"/>
      <c r="AG172" s="216"/>
      <c r="AH172" s="214"/>
      <c r="AI172" s="216"/>
      <c r="AJ172" s="214"/>
      <c r="AK172" s="216"/>
      <c r="AL172" s="214"/>
      <c r="AM172" s="216"/>
      <c r="AN172" s="214"/>
      <c r="AO172" s="147"/>
      <c r="AP172" s="344"/>
      <c r="AQ172" s="150"/>
      <c r="AR172" s="214">
        <v>10</v>
      </c>
      <c r="AS172" s="214">
        <v>4</v>
      </c>
      <c r="AT172" s="315"/>
    </row>
    <row r="173" spans="1:85" x14ac:dyDescent="0.2">
      <c r="A173" s="325" t="s">
        <v>86</v>
      </c>
      <c r="B173" s="313">
        <f>SUM(C173+D173)</f>
        <v>0</v>
      </c>
      <c r="C173" s="313">
        <f t="shared" si="12"/>
        <v>0</v>
      </c>
      <c r="D173" s="326">
        <f t="shared" si="12"/>
        <v>0</v>
      </c>
      <c r="E173" s="216"/>
      <c r="F173" s="13"/>
      <c r="G173" s="12"/>
      <c r="H173" s="13"/>
      <c r="I173" s="12"/>
      <c r="J173" s="13"/>
      <c r="K173" s="12"/>
      <c r="L173" s="13"/>
      <c r="M173" s="12"/>
      <c r="N173" s="13"/>
      <c r="O173" s="12"/>
      <c r="P173" s="13"/>
      <c r="Q173" s="12"/>
      <c r="R173" s="13"/>
      <c r="S173" s="12"/>
      <c r="T173" s="13"/>
      <c r="U173" s="12"/>
      <c r="V173" s="13"/>
      <c r="W173" s="12"/>
      <c r="X173" s="13"/>
      <c r="Y173" s="12"/>
      <c r="Z173" s="13"/>
      <c r="AA173" s="12"/>
      <c r="AB173" s="13"/>
      <c r="AC173" s="12"/>
      <c r="AD173" s="13"/>
      <c r="AE173" s="12"/>
      <c r="AF173" s="13"/>
      <c r="AG173" s="12"/>
      <c r="AH173" s="13"/>
      <c r="AI173" s="12"/>
      <c r="AJ173" s="13"/>
      <c r="AK173" s="12"/>
      <c r="AL173" s="13"/>
      <c r="AM173" s="12"/>
      <c r="AN173" s="13"/>
      <c r="AO173" s="136"/>
      <c r="AP173" s="340"/>
      <c r="AQ173" s="27"/>
      <c r="AR173" s="13"/>
      <c r="AS173" s="15"/>
      <c r="AT173" s="324"/>
    </row>
    <row r="174" spans="1:85" x14ac:dyDescent="0.2">
      <c r="A174" s="60" t="s">
        <v>13</v>
      </c>
      <c r="B174" s="327">
        <f>SUM(C174+D174)</f>
        <v>0</v>
      </c>
      <c r="C174" s="328">
        <f t="shared" si="12"/>
        <v>0</v>
      </c>
      <c r="D174" s="329">
        <f t="shared" si="12"/>
        <v>0</v>
      </c>
      <c r="E174" s="18"/>
      <c r="F174" s="33"/>
      <c r="G174" s="32"/>
      <c r="H174" s="33"/>
      <c r="I174" s="32"/>
      <c r="J174" s="33"/>
      <c r="K174" s="32"/>
      <c r="L174" s="33"/>
      <c r="M174" s="32"/>
      <c r="N174" s="33"/>
      <c r="O174" s="32"/>
      <c r="P174" s="33"/>
      <c r="Q174" s="32"/>
      <c r="R174" s="33"/>
      <c r="S174" s="32"/>
      <c r="T174" s="33"/>
      <c r="U174" s="32"/>
      <c r="V174" s="33"/>
      <c r="W174" s="32"/>
      <c r="X174" s="33"/>
      <c r="Y174" s="32"/>
      <c r="Z174" s="33"/>
      <c r="AA174" s="32"/>
      <c r="AB174" s="33"/>
      <c r="AC174" s="32"/>
      <c r="AD174" s="33"/>
      <c r="AE174" s="32"/>
      <c r="AF174" s="33"/>
      <c r="AG174" s="32"/>
      <c r="AH174" s="33"/>
      <c r="AI174" s="32"/>
      <c r="AJ174" s="33"/>
      <c r="AK174" s="32"/>
      <c r="AL174" s="33"/>
      <c r="AM174" s="32"/>
      <c r="AN174" s="33"/>
      <c r="AO174" s="224"/>
      <c r="AP174" s="338"/>
      <c r="AQ174" s="235"/>
      <c r="AR174" s="33"/>
      <c r="AS174" s="33"/>
      <c r="AT174" s="315"/>
    </row>
    <row r="175" spans="1:85" x14ac:dyDescent="0.2">
      <c r="A175" s="85" t="s">
        <v>180</v>
      </c>
      <c r="B175" s="85"/>
      <c r="C175" s="85"/>
      <c r="D175" s="85"/>
      <c r="E175" s="345"/>
      <c r="F175" s="345"/>
      <c r="G175" s="345"/>
      <c r="H175" s="345"/>
      <c r="I175" s="345"/>
      <c r="J175" s="345"/>
      <c r="K175" s="345"/>
      <c r="L175" s="345"/>
      <c r="M175" s="345"/>
      <c r="N175" s="345"/>
      <c r="O175" s="345"/>
      <c r="P175" s="345"/>
      <c r="Q175" s="345"/>
      <c r="R175" s="345"/>
      <c r="S175" s="345"/>
      <c r="T175" s="345"/>
      <c r="U175" s="345"/>
      <c r="V175" s="345"/>
      <c r="W175" s="345"/>
      <c r="X175" s="345"/>
      <c r="Y175" s="345"/>
      <c r="Z175" s="345"/>
      <c r="AA175" s="345"/>
      <c r="AB175" s="345"/>
      <c r="AC175" s="345"/>
      <c r="AD175" s="345"/>
      <c r="AE175" s="345"/>
      <c r="AF175" s="345"/>
      <c r="AG175" s="345"/>
      <c r="AH175" s="345"/>
      <c r="AI175" s="345"/>
      <c r="AJ175" s="345"/>
      <c r="AK175" s="345"/>
      <c r="AL175" s="345"/>
      <c r="AM175" s="345"/>
      <c r="AN175" s="345"/>
      <c r="AO175" s="345"/>
      <c r="AP175" s="345"/>
      <c r="AQ175" s="52"/>
      <c r="AR175" s="52"/>
      <c r="AS175" s="52"/>
      <c r="AT175" s="52"/>
      <c r="AU175" s="52"/>
    </row>
    <row r="176" spans="1:85" ht="21" customHeight="1" x14ac:dyDescent="0.2">
      <c r="A176" s="1114" t="s">
        <v>49</v>
      </c>
      <c r="B176" s="1117" t="s">
        <v>50</v>
      </c>
      <c r="C176" s="1118"/>
      <c r="D176" s="1182"/>
      <c r="E176" s="1121" t="s">
        <v>14</v>
      </c>
      <c r="F176" s="1122"/>
      <c r="G176" s="1122"/>
      <c r="H176" s="1122"/>
      <c r="I176" s="1122"/>
      <c r="J176" s="1122"/>
      <c r="K176" s="1122"/>
      <c r="L176" s="1122"/>
      <c r="M176" s="1122"/>
      <c r="N176" s="1122"/>
      <c r="O176" s="1122"/>
      <c r="P176" s="1122"/>
      <c r="Q176" s="1122"/>
      <c r="R176" s="1122"/>
      <c r="S176" s="1122"/>
      <c r="T176" s="1122"/>
      <c r="U176" s="1122"/>
      <c r="V176" s="1122"/>
      <c r="W176" s="1122"/>
      <c r="X176" s="1122"/>
      <c r="Y176" s="1122"/>
      <c r="Z176" s="1122"/>
      <c r="AA176" s="1122"/>
      <c r="AB176" s="1122"/>
      <c r="AC176" s="1122"/>
      <c r="AD176" s="1122"/>
      <c r="AE176" s="1122"/>
      <c r="AF176" s="1122"/>
      <c r="AG176" s="1122"/>
      <c r="AH176" s="1122"/>
      <c r="AI176" s="1122"/>
      <c r="AJ176" s="1122"/>
      <c r="AK176" s="1122"/>
      <c r="AL176" s="1122"/>
      <c r="AM176" s="1122"/>
      <c r="AN176" s="1122"/>
      <c r="AO176" s="1122"/>
      <c r="AP176" s="1123"/>
      <c r="AQ176" s="1105" t="s">
        <v>119</v>
      </c>
      <c r="AR176" s="1105" t="s">
        <v>87</v>
      </c>
      <c r="AS176" s="52"/>
      <c r="AT176" s="52"/>
      <c r="AU176" s="52"/>
    </row>
    <row r="177" spans="1:86" ht="21.75" customHeight="1" x14ac:dyDescent="0.2">
      <c r="A177" s="1115"/>
      <c r="B177" s="1119"/>
      <c r="C177" s="1120"/>
      <c r="D177" s="1120"/>
      <c r="E177" s="1095" t="s">
        <v>19</v>
      </c>
      <c r="F177" s="1096"/>
      <c r="G177" s="1095" t="s">
        <v>20</v>
      </c>
      <c r="H177" s="1096"/>
      <c r="I177" s="1151" t="s">
        <v>21</v>
      </c>
      <c r="J177" s="1152"/>
      <c r="K177" s="1151" t="s">
        <v>22</v>
      </c>
      <c r="L177" s="1152"/>
      <c r="M177" s="1151" t="s">
        <v>23</v>
      </c>
      <c r="N177" s="1152"/>
      <c r="O177" s="1095" t="s">
        <v>24</v>
      </c>
      <c r="P177" s="1096"/>
      <c r="Q177" s="1095" t="s">
        <v>25</v>
      </c>
      <c r="R177" s="1096"/>
      <c r="S177" s="1095" t="s">
        <v>26</v>
      </c>
      <c r="T177" s="1096"/>
      <c r="U177" s="1095" t="s">
        <v>27</v>
      </c>
      <c r="V177" s="1096"/>
      <c r="W177" s="1095" t="s">
        <v>2</v>
      </c>
      <c r="X177" s="1096"/>
      <c r="Y177" s="1095" t="s">
        <v>3</v>
      </c>
      <c r="Z177" s="1096"/>
      <c r="AA177" s="1095" t="s">
        <v>28</v>
      </c>
      <c r="AB177" s="1096"/>
      <c r="AC177" s="1095" t="s">
        <v>4</v>
      </c>
      <c r="AD177" s="1096"/>
      <c r="AE177" s="1095" t="s">
        <v>5</v>
      </c>
      <c r="AF177" s="1096"/>
      <c r="AG177" s="1095" t="s">
        <v>6</v>
      </c>
      <c r="AH177" s="1096"/>
      <c r="AI177" s="1095" t="s">
        <v>7</v>
      </c>
      <c r="AJ177" s="1096"/>
      <c r="AK177" s="1095" t="s">
        <v>8</v>
      </c>
      <c r="AL177" s="1096"/>
      <c r="AM177" s="1095" t="s">
        <v>9</v>
      </c>
      <c r="AN177" s="1096"/>
      <c r="AO177" s="1109" t="s">
        <v>10</v>
      </c>
      <c r="AP177" s="1111"/>
      <c r="AQ177" s="1108"/>
      <c r="AR177" s="1108"/>
      <c r="AS177" s="52"/>
      <c r="AT177" s="52"/>
      <c r="AU177" s="52"/>
    </row>
    <row r="178" spans="1:86" ht="13.5" customHeight="1" x14ac:dyDescent="0.2">
      <c r="A178" s="1181"/>
      <c r="B178" s="185" t="s">
        <v>94</v>
      </c>
      <c r="C178" s="184" t="s">
        <v>11</v>
      </c>
      <c r="D178" s="184" t="s">
        <v>12</v>
      </c>
      <c r="E178" s="39" t="s">
        <v>11</v>
      </c>
      <c r="F178" s="41" t="s">
        <v>12</v>
      </c>
      <c r="G178" s="39" t="s">
        <v>11</v>
      </c>
      <c r="H178" s="41" t="s">
        <v>12</v>
      </c>
      <c r="I178" s="39" t="s">
        <v>11</v>
      </c>
      <c r="J178" s="41" t="s">
        <v>12</v>
      </c>
      <c r="K178" s="39" t="s">
        <v>11</v>
      </c>
      <c r="L178" s="41" t="s">
        <v>12</v>
      </c>
      <c r="M178" s="39" t="s">
        <v>11</v>
      </c>
      <c r="N178" s="41" t="s">
        <v>12</v>
      </c>
      <c r="O178" s="39" t="s">
        <v>11</v>
      </c>
      <c r="P178" s="41" t="s">
        <v>12</v>
      </c>
      <c r="Q178" s="39" t="s">
        <v>11</v>
      </c>
      <c r="R178" s="41" t="s">
        <v>12</v>
      </c>
      <c r="S178" s="39" t="s">
        <v>11</v>
      </c>
      <c r="T178" s="41" t="s">
        <v>12</v>
      </c>
      <c r="U178" s="39" t="s">
        <v>11</v>
      </c>
      <c r="V178" s="41" t="s">
        <v>12</v>
      </c>
      <c r="W178" s="39" t="s">
        <v>11</v>
      </c>
      <c r="X178" s="41" t="s">
        <v>12</v>
      </c>
      <c r="Y178" s="39" t="s">
        <v>11</v>
      </c>
      <c r="Z178" s="41" t="s">
        <v>12</v>
      </c>
      <c r="AA178" s="39" t="s">
        <v>11</v>
      </c>
      <c r="AB178" s="41" t="s">
        <v>12</v>
      </c>
      <c r="AC178" s="39" t="s">
        <v>11</v>
      </c>
      <c r="AD178" s="41" t="s">
        <v>12</v>
      </c>
      <c r="AE178" s="39" t="s">
        <v>11</v>
      </c>
      <c r="AF178" s="41" t="s">
        <v>12</v>
      </c>
      <c r="AG178" s="39" t="s">
        <v>11</v>
      </c>
      <c r="AH178" s="41" t="s">
        <v>12</v>
      </c>
      <c r="AI178" s="39" t="s">
        <v>11</v>
      </c>
      <c r="AJ178" s="41" t="s">
        <v>12</v>
      </c>
      <c r="AK178" s="39" t="s">
        <v>11</v>
      </c>
      <c r="AL178" s="41" t="s">
        <v>12</v>
      </c>
      <c r="AM178" s="39" t="s">
        <v>11</v>
      </c>
      <c r="AN178" s="41" t="s">
        <v>12</v>
      </c>
      <c r="AO178" s="39" t="s">
        <v>11</v>
      </c>
      <c r="AP178" s="41" t="s">
        <v>12</v>
      </c>
      <c r="AQ178" s="1154"/>
      <c r="AR178" s="1154"/>
      <c r="AS178" s="330"/>
      <c r="AT178" s="52"/>
    </row>
    <row r="179" spans="1:86" x14ac:dyDescent="0.2">
      <c r="A179" s="87" t="s">
        <v>52</v>
      </c>
      <c r="B179" s="322">
        <f>SUM(C179+D179)</f>
        <v>128</v>
      </c>
      <c r="C179" s="322">
        <f t="shared" ref="C179:D183" si="13">SUM(E179+G179+I179+K179+M179+O179+Q179+S179+U179+W179+Y179+AA179+AC179+AE179+AG179+AI179+AK179+AM179+AO179)</f>
        <v>39</v>
      </c>
      <c r="D179" s="323">
        <f t="shared" si="13"/>
        <v>89</v>
      </c>
      <c r="E179" s="8">
        <v>1</v>
      </c>
      <c r="F179" s="202"/>
      <c r="G179" s="8"/>
      <c r="H179" s="9"/>
      <c r="I179" s="8"/>
      <c r="J179" s="9"/>
      <c r="K179" s="8">
        <v>2</v>
      </c>
      <c r="L179" s="9">
        <v>3</v>
      </c>
      <c r="M179" s="8">
        <v>2</v>
      </c>
      <c r="N179" s="9">
        <v>6</v>
      </c>
      <c r="O179" s="8">
        <v>2</v>
      </c>
      <c r="P179" s="9">
        <v>2</v>
      </c>
      <c r="Q179" s="8">
        <v>1</v>
      </c>
      <c r="R179" s="9">
        <v>3</v>
      </c>
      <c r="S179" s="8">
        <v>1</v>
      </c>
      <c r="T179" s="9">
        <v>3</v>
      </c>
      <c r="U179" s="8">
        <v>2</v>
      </c>
      <c r="V179" s="9">
        <v>2</v>
      </c>
      <c r="W179" s="8"/>
      <c r="X179" s="9">
        <v>4</v>
      </c>
      <c r="Y179" s="203">
        <v>3</v>
      </c>
      <c r="Z179" s="9">
        <v>8</v>
      </c>
      <c r="AA179" s="203">
        <v>4</v>
      </c>
      <c r="AB179" s="9">
        <v>5</v>
      </c>
      <c r="AC179" s="203">
        <v>5</v>
      </c>
      <c r="AD179" s="9">
        <v>5</v>
      </c>
      <c r="AE179" s="203">
        <v>2</v>
      </c>
      <c r="AF179" s="9">
        <v>6</v>
      </c>
      <c r="AG179" s="203">
        <v>4</v>
      </c>
      <c r="AH179" s="9">
        <v>10</v>
      </c>
      <c r="AI179" s="203">
        <v>5</v>
      </c>
      <c r="AJ179" s="9">
        <v>6</v>
      </c>
      <c r="AK179" s="203">
        <v>2</v>
      </c>
      <c r="AL179" s="9">
        <v>7</v>
      </c>
      <c r="AM179" s="203">
        <v>2</v>
      </c>
      <c r="AN179" s="9">
        <v>8</v>
      </c>
      <c r="AO179" s="203">
        <v>1</v>
      </c>
      <c r="AP179" s="9">
        <v>11</v>
      </c>
      <c r="AQ179" s="161">
        <v>128</v>
      </c>
      <c r="AR179" s="162"/>
      <c r="AS179" s="331" t="s">
        <v>120</v>
      </c>
      <c r="AT179" s="52"/>
      <c r="CA179" s="194" t="str">
        <f>IF(B179=0,"",IF(AQ179="",IF(B179="",""," No olvide escribir la columna Beneficiarios."),""))</f>
        <v/>
      </c>
      <c r="CB179" s="194" t="str">
        <f>IF(B179&lt;AQ179," El número de Beneficiarios NO puede ser mayor que el Total.","")</f>
        <v/>
      </c>
      <c r="CG179" s="194">
        <f>IF(B179&lt;AQ179,1,0)</f>
        <v>0</v>
      </c>
      <c r="CH179" s="194">
        <f>IF(B179=0,"",IF(AQ179="",IF(B179="","",1),0))</f>
        <v>0</v>
      </c>
    </row>
    <row r="180" spans="1:86" x14ac:dyDescent="0.2">
      <c r="A180" s="87" t="s">
        <v>53</v>
      </c>
      <c r="B180" s="313">
        <f>SUM(C180+D180)</f>
        <v>0</v>
      </c>
      <c r="C180" s="313">
        <f t="shared" si="13"/>
        <v>0</v>
      </c>
      <c r="D180" s="314">
        <f t="shared" si="13"/>
        <v>0</v>
      </c>
      <c r="E180" s="12"/>
      <c r="F180" s="27"/>
      <c r="G180" s="12"/>
      <c r="H180" s="13"/>
      <c r="I180" s="12"/>
      <c r="J180" s="13"/>
      <c r="K180" s="12"/>
      <c r="L180" s="13"/>
      <c r="M180" s="12"/>
      <c r="N180" s="13"/>
      <c r="O180" s="12"/>
      <c r="P180" s="13"/>
      <c r="Q180" s="12"/>
      <c r="R180" s="13"/>
      <c r="S180" s="12"/>
      <c r="T180" s="13"/>
      <c r="U180" s="12"/>
      <c r="V180" s="13"/>
      <c r="W180" s="12"/>
      <c r="X180" s="13"/>
      <c r="Y180" s="136"/>
      <c r="Z180" s="13"/>
      <c r="AA180" s="136"/>
      <c r="AB180" s="13"/>
      <c r="AC180" s="136"/>
      <c r="AD180" s="13"/>
      <c r="AE180" s="136"/>
      <c r="AF180" s="13"/>
      <c r="AG180" s="136"/>
      <c r="AH180" s="13"/>
      <c r="AI180" s="136"/>
      <c r="AJ180" s="13"/>
      <c r="AK180" s="136"/>
      <c r="AL180" s="13"/>
      <c r="AM180" s="136"/>
      <c r="AN180" s="13"/>
      <c r="AO180" s="136"/>
      <c r="AP180" s="13"/>
      <c r="AQ180" s="161"/>
      <c r="AR180" s="163"/>
      <c r="AS180" s="331" t="s">
        <v>120</v>
      </c>
      <c r="AT180" s="52"/>
      <c r="CA180" s="194" t="str">
        <f>IF(B180=0,"",IF(AQ180="",IF(B180="",""," No olvide escribir la columna Beneficiarios."),""))</f>
        <v/>
      </c>
      <c r="CB180" s="194" t="str">
        <f>IF(B180&lt;AQ180," El número de Beneficiarios NO puede ser mayor que el Total.","")</f>
        <v/>
      </c>
      <c r="CG180" s="194">
        <f>IF(B180&lt;AQ180,1,0)</f>
        <v>0</v>
      </c>
      <c r="CH180" s="194" t="str">
        <f>IF(B180=0,"",IF(AQ180="",IF(B180="","",1),0))</f>
        <v/>
      </c>
    </row>
    <row r="181" spans="1:86" x14ac:dyDescent="0.2">
      <c r="A181" s="87" t="s">
        <v>54</v>
      </c>
      <c r="B181" s="313">
        <f>SUM(C181+D181)</f>
        <v>0</v>
      </c>
      <c r="C181" s="313">
        <f t="shared" si="13"/>
        <v>0</v>
      </c>
      <c r="D181" s="314">
        <f t="shared" si="13"/>
        <v>0</v>
      </c>
      <c r="E181" s="12"/>
      <c r="F181" s="27"/>
      <c r="G181" s="12"/>
      <c r="H181" s="13"/>
      <c r="I181" s="12"/>
      <c r="J181" s="13"/>
      <c r="K181" s="12"/>
      <c r="L181" s="13"/>
      <c r="M181" s="12"/>
      <c r="N181" s="13"/>
      <c r="O181" s="12"/>
      <c r="P181" s="13"/>
      <c r="Q181" s="12"/>
      <c r="R181" s="13"/>
      <c r="S181" s="12"/>
      <c r="T181" s="13"/>
      <c r="U181" s="12"/>
      <c r="V181" s="13"/>
      <c r="W181" s="12"/>
      <c r="X181" s="13"/>
      <c r="Y181" s="136"/>
      <c r="Z181" s="13"/>
      <c r="AA181" s="136"/>
      <c r="AB181" s="13"/>
      <c r="AC181" s="136"/>
      <c r="AD181" s="13"/>
      <c r="AE181" s="136"/>
      <c r="AF181" s="13"/>
      <c r="AG181" s="136"/>
      <c r="AH181" s="13"/>
      <c r="AI181" s="136"/>
      <c r="AJ181" s="13"/>
      <c r="AK181" s="136"/>
      <c r="AL181" s="13"/>
      <c r="AM181" s="136"/>
      <c r="AN181" s="13"/>
      <c r="AO181" s="136"/>
      <c r="AP181" s="13"/>
      <c r="AQ181" s="161"/>
      <c r="AR181" s="163"/>
      <c r="AS181" s="331" t="s">
        <v>120</v>
      </c>
      <c r="AT181" s="52"/>
      <c r="CA181" s="194" t="str">
        <f>IF(B181=0,"",IF(AQ181="",IF(B181="",""," No olvide escribir la columna Beneficiarios."),""))</f>
        <v/>
      </c>
      <c r="CB181" s="194" t="str">
        <f>IF(B181&lt;AQ181," El número de Beneficiarios NO puede ser mayor que el Total.","")</f>
        <v/>
      </c>
      <c r="CG181" s="194">
        <f>IF(B181&lt;AQ181,1,0)</f>
        <v>0</v>
      </c>
      <c r="CH181" s="194" t="str">
        <f>IF(B181=0,"",IF(AQ181="",IF(B181="","",1),0))</f>
        <v/>
      </c>
    </row>
    <row r="182" spans="1:86" x14ac:dyDescent="0.2">
      <c r="A182" s="164" t="s">
        <v>55</v>
      </c>
      <c r="B182" s="313">
        <f>SUM(C182+D182)</f>
        <v>0</v>
      </c>
      <c r="C182" s="313">
        <f t="shared" si="13"/>
        <v>0</v>
      </c>
      <c r="D182" s="326">
        <f t="shared" si="13"/>
        <v>0</v>
      </c>
      <c r="E182" s="12"/>
      <c r="F182" s="27"/>
      <c r="G182" s="12"/>
      <c r="H182" s="13"/>
      <c r="I182" s="12"/>
      <c r="J182" s="13"/>
      <c r="K182" s="12"/>
      <c r="L182" s="13"/>
      <c r="M182" s="12"/>
      <c r="N182" s="13"/>
      <c r="O182" s="12"/>
      <c r="P182" s="13"/>
      <c r="Q182" s="12"/>
      <c r="R182" s="13"/>
      <c r="S182" s="12"/>
      <c r="T182" s="13"/>
      <c r="U182" s="12"/>
      <c r="V182" s="13"/>
      <c r="W182" s="12"/>
      <c r="X182" s="13"/>
      <c r="Y182" s="136"/>
      <c r="Z182" s="13"/>
      <c r="AA182" s="136"/>
      <c r="AB182" s="13"/>
      <c r="AC182" s="136"/>
      <c r="AD182" s="13"/>
      <c r="AE182" s="136"/>
      <c r="AF182" s="13"/>
      <c r="AG182" s="136"/>
      <c r="AH182" s="13"/>
      <c r="AI182" s="136"/>
      <c r="AJ182" s="13"/>
      <c r="AK182" s="136"/>
      <c r="AL182" s="13"/>
      <c r="AM182" s="136"/>
      <c r="AN182" s="13"/>
      <c r="AO182" s="136"/>
      <c r="AP182" s="13"/>
      <c r="AQ182" s="161"/>
      <c r="AR182" s="163"/>
      <c r="AS182" s="331" t="s">
        <v>120</v>
      </c>
      <c r="AT182" s="52"/>
      <c r="CA182" s="194" t="str">
        <f>IF(B182=0,"",IF(AQ182="",IF(B182="",""," No olvide escribir la columna Beneficiarios."),""))</f>
        <v/>
      </c>
      <c r="CB182" s="194" t="str">
        <f>IF(B182&lt;AQ182," El número de Beneficiarios NO puede ser mayor que el Total.","")</f>
        <v/>
      </c>
      <c r="CG182" s="194">
        <f>IF(B182&lt;AQ182,1,0)</f>
        <v>0</v>
      </c>
      <c r="CH182" s="194" t="str">
        <f>IF(B182=0,"",IF(AQ182="",IF(B182="","",1),0))</f>
        <v/>
      </c>
    </row>
    <row r="183" spans="1:86" x14ac:dyDescent="0.2">
      <c r="A183" s="165" t="s">
        <v>60</v>
      </c>
      <c r="B183" s="327">
        <f>SUM(C183+D183)</f>
        <v>0</v>
      </c>
      <c r="C183" s="328">
        <f t="shared" si="13"/>
        <v>0</v>
      </c>
      <c r="D183" s="329">
        <f t="shared" si="13"/>
        <v>0</v>
      </c>
      <c r="E183" s="18"/>
      <c r="F183" s="28"/>
      <c r="G183" s="18"/>
      <c r="H183" s="19"/>
      <c r="I183" s="18"/>
      <c r="J183" s="19"/>
      <c r="K183" s="18"/>
      <c r="L183" s="19"/>
      <c r="M183" s="18"/>
      <c r="N183" s="19"/>
      <c r="O183" s="18"/>
      <c r="P183" s="19"/>
      <c r="Q183" s="18"/>
      <c r="R183" s="19"/>
      <c r="S183" s="18"/>
      <c r="T183" s="19"/>
      <c r="U183" s="18"/>
      <c r="V183" s="19"/>
      <c r="W183" s="18"/>
      <c r="X183" s="19"/>
      <c r="Y183" s="139"/>
      <c r="Z183" s="19"/>
      <c r="AA183" s="139"/>
      <c r="AB183" s="19"/>
      <c r="AC183" s="139"/>
      <c r="AD183" s="19"/>
      <c r="AE183" s="139"/>
      <c r="AF183" s="19"/>
      <c r="AG183" s="139"/>
      <c r="AH183" s="19"/>
      <c r="AI183" s="139"/>
      <c r="AJ183" s="19"/>
      <c r="AK183" s="139"/>
      <c r="AL183" s="19"/>
      <c r="AM183" s="139"/>
      <c r="AN183" s="19"/>
      <c r="AO183" s="139"/>
      <c r="AP183" s="19"/>
      <c r="AQ183" s="166"/>
      <c r="AR183" s="167"/>
      <c r="AS183" s="331" t="s">
        <v>120</v>
      </c>
      <c r="AT183" s="52"/>
      <c r="CA183" s="194" t="str">
        <f>IF(B183=0,"",IF(AQ183="",IF(B183="",""," No olvide escribir la columna Beneficiarios."),""))</f>
        <v/>
      </c>
      <c r="CB183" s="194" t="str">
        <f>IF(B183&lt;AQ183," El número de Beneficiarios NO puede ser mayor que el Total.","")</f>
        <v/>
      </c>
      <c r="CG183" s="194">
        <f>IF(B183&lt;AQ183,1,0)</f>
        <v>0</v>
      </c>
      <c r="CH183" s="194" t="str">
        <f>IF(B183=0,"",IF(AQ183="",IF(B183="","",1),0))</f>
        <v/>
      </c>
    </row>
    <row r="184" spans="1:86" x14ac:dyDescent="0.2">
      <c r="A184" s="155" t="s">
        <v>1</v>
      </c>
      <c r="B184" s="225">
        <f t="shared" ref="B184:AR184" si="14">SUM(B179:B183)</f>
        <v>128</v>
      </c>
      <c r="C184" s="225">
        <f t="shared" si="14"/>
        <v>39</v>
      </c>
      <c r="D184" s="225">
        <f t="shared" si="14"/>
        <v>89</v>
      </c>
      <c r="E184" s="225">
        <f t="shared" si="14"/>
        <v>1</v>
      </c>
      <c r="F184" s="226">
        <f t="shared" si="14"/>
        <v>0</v>
      </c>
      <c r="G184" s="225">
        <f t="shared" si="14"/>
        <v>0</v>
      </c>
      <c r="H184" s="227">
        <f t="shared" si="14"/>
        <v>0</v>
      </c>
      <c r="I184" s="225">
        <f t="shared" si="14"/>
        <v>0</v>
      </c>
      <c r="J184" s="227">
        <f t="shared" si="14"/>
        <v>0</v>
      </c>
      <c r="K184" s="225">
        <f t="shared" si="14"/>
        <v>2</v>
      </c>
      <c r="L184" s="227">
        <f t="shared" si="14"/>
        <v>3</v>
      </c>
      <c r="M184" s="225">
        <f t="shared" si="14"/>
        <v>2</v>
      </c>
      <c r="N184" s="227">
        <f t="shared" si="14"/>
        <v>6</v>
      </c>
      <c r="O184" s="225">
        <f t="shared" si="14"/>
        <v>2</v>
      </c>
      <c r="P184" s="227">
        <f t="shared" si="14"/>
        <v>2</v>
      </c>
      <c r="Q184" s="225">
        <f t="shared" si="14"/>
        <v>1</v>
      </c>
      <c r="R184" s="227">
        <f t="shared" si="14"/>
        <v>3</v>
      </c>
      <c r="S184" s="225">
        <f t="shared" si="14"/>
        <v>1</v>
      </c>
      <c r="T184" s="227">
        <f t="shared" si="14"/>
        <v>3</v>
      </c>
      <c r="U184" s="225">
        <f t="shared" si="14"/>
        <v>2</v>
      </c>
      <c r="V184" s="227">
        <f t="shared" si="14"/>
        <v>2</v>
      </c>
      <c r="W184" s="225">
        <f t="shared" si="14"/>
        <v>0</v>
      </c>
      <c r="X184" s="227">
        <f t="shared" si="14"/>
        <v>4</v>
      </c>
      <c r="Y184" s="225">
        <f t="shared" si="14"/>
        <v>3</v>
      </c>
      <c r="Z184" s="227">
        <f t="shared" si="14"/>
        <v>8</v>
      </c>
      <c r="AA184" s="225">
        <f t="shared" si="14"/>
        <v>4</v>
      </c>
      <c r="AB184" s="227">
        <f t="shared" si="14"/>
        <v>5</v>
      </c>
      <c r="AC184" s="225">
        <f t="shared" si="14"/>
        <v>5</v>
      </c>
      <c r="AD184" s="227">
        <f t="shared" si="14"/>
        <v>5</v>
      </c>
      <c r="AE184" s="225">
        <f t="shared" si="14"/>
        <v>2</v>
      </c>
      <c r="AF184" s="227">
        <f t="shared" si="14"/>
        <v>6</v>
      </c>
      <c r="AG184" s="225">
        <f t="shared" si="14"/>
        <v>4</v>
      </c>
      <c r="AH184" s="227">
        <f t="shared" si="14"/>
        <v>10</v>
      </c>
      <c r="AI184" s="225">
        <f t="shared" si="14"/>
        <v>5</v>
      </c>
      <c r="AJ184" s="227">
        <f t="shared" si="14"/>
        <v>6</v>
      </c>
      <c r="AK184" s="225">
        <f t="shared" si="14"/>
        <v>2</v>
      </c>
      <c r="AL184" s="227">
        <f t="shared" si="14"/>
        <v>7</v>
      </c>
      <c r="AM184" s="225">
        <f t="shared" si="14"/>
        <v>2</v>
      </c>
      <c r="AN184" s="227">
        <f t="shared" si="14"/>
        <v>8</v>
      </c>
      <c r="AO184" s="228">
        <f t="shared" si="14"/>
        <v>1</v>
      </c>
      <c r="AP184" s="227">
        <f t="shared" si="14"/>
        <v>11</v>
      </c>
      <c r="AQ184" s="332">
        <f t="shared" si="14"/>
        <v>128</v>
      </c>
      <c r="AR184" s="333">
        <f t="shared" si="14"/>
        <v>0</v>
      </c>
      <c r="AS184" s="331"/>
      <c r="AT184" s="52"/>
    </row>
    <row r="185" spans="1:86" x14ac:dyDescent="0.2">
      <c r="A185" s="334" t="s">
        <v>181</v>
      </c>
      <c r="B185" s="1"/>
    </row>
    <row r="186" spans="1:86" x14ac:dyDescent="0.2">
      <c r="A186" s="185" t="s">
        <v>49</v>
      </c>
      <c r="B186" s="182" t="s">
        <v>50</v>
      </c>
      <c r="C186" s="194"/>
    </row>
    <row r="187" spans="1:86" x14ac:dyDescent="0.2">
      <c r="A187" s="98" t="s">
        <v>52</v>
      </c>
      <c r="B187" s="21">
        <v>444</v>
      </c>
      <c r="C187" s="194"/>
    </row>
    <row r="188" spans="1:86" x14ac:dyDescent="0.2">
      <c r="A188" s="87" t="s">
        <v>53</v>
      </c>
      <c r="B188" s="22"/>
      <c r="C188" s="194"/>
    </row>
    <row r="189" spans="1:86" x14ac:dyDescent="0.2">
      <c r="A189" s="87" t="s">
        <v>54</v>
      </c>
      <c r="B189" s="22"/>
      <c r="C189" s="194"/>
    </row>
    <row r="190" spans="1:86" x14ac:dyDescent="0.2">
      <c r="A190" s="89" t="s">
        <v>55</v>
      </c>
      <c r="B190" s="26"/>
      <c r="C190" s="194"/>
    </row>
    <row r="191" spans="1:86" x14ac:dyDescent="0.2">
      <c r="A191" s="155" t="s">
        <v>1</v>
      </c>
      <c r="B191" s="219">
        <f>SUM(B187:B190)</f>
        <v>444</v>
      </c>
      <c r="C191" s="194"/>
    </row>
    <row r="192" spans="1:86" x14ac:dyDescent="0.2">
      <c r="A192" s="97" t="s">
        <v>182</v>
      </c>
      <c r="B192" s="97"/>
      <c r="C192" s="194"/>
    </row>
    <row r="193" spans="1:3" x14ac:dyDescent="0.2">
      <c r="A193" s="185" t="s">
        <v>49</v>
      </c>
      <c r="B193" s="63" t="s">
        <v>50</v>
      </c>
      <c r="C193" s="194"/>
    </row>
    <row r="194" spans="1:3" x14ac:dyDescent="0.2">
      <c r="A194" s="98" t="s">
        <v>52</v>
      </c>
      <c r="B194" s="25">
        <v>1209</v>
      </c>
      <c r="C194" s="194"/>
    </row>
    <row r="195" spans="1:3" x14ac:dyDescent="0.2">
      <c r="A195" s="87" t="s">
        <v>53</v>
      </c>
      <c r="B195" s="22"/>
      <c r="C195" s="194"/>
    </row>
    <row r="196" spans="1:3" x14ac:dyDescent="0.2">
      <c r="A196" s="87" t="s">
        <v>54</v>
      </c>
      <c r="B196" s="22"/>
      <c r="C196" s="194"/>
    </row>
    <row r="197" spans="1:3" x14ac:dyDescent="0.2">
      <c r="A197" s="89" t="s">
        <v>55</v>
      </c>
      <c r="B197" s="26"/>
      <c r="C197" s="194"/>
    </row>
    <row r="198" spans="1:3" x14ac:dyDescent="0.2">
      <c r="A198" s="155" t="s">
        <v>1</v>
      </c>
      <c r="B198" s="219">
        <f>SUM(B194:B197)</f>
        <v>1209</v>
      </c>
      <c r="C198" s="194"/>
    </row>
    <row r="199" spans="1:3" x14ac:dyDescent="0.2">
      <c r="A199" s="48" t="s">
        <v>183</v>
      </c>
      <c r="B199" s="51"/>
      <c r="C199" s="194"/>
    </row>
    <row r="200" spans="1:3" x14ac:dyDescent="0.2">
      <c r="A200" s="38" t="s">
        <v>88</v>
      </c>
      <c r="B200" s="63" t="s">
        <v>50</v>
      </c>
      <c r="C200" s="194"/>
    </row>
    <row r="201" spans="1:3" x14ac:dyDescent="0.2">
      <c r="A201" s="171" t="s">
        <v>89</v>
      </c>
      <c r="B201" s="25"/>
      <c r="C201" s="194"/>
    </row>
    <row r="202" spans="1:3" x14ac:dyDescent="0.2">
      <c r="A202" s="172" t="s">
        <v>90</v>
      </c>
      <c r="B202" s="22"/>
      <c r="C202" s="194"/>
    </row>
    <row r="203" spans="1:3" x14ac:dyDescent="0.2">
      <c r="A203" s="173" t="s">
        <v>91</v>
      </c>
      <c r="B203" s="26"/>
      <c r="C203" s="194"/>
    </row>
    <row r="204" spans="1:3" x14ac:dyDescent="0.2">
      <c r="A204" s="174" t="s">
        <v>184</v>
      </c>
      <c r="B204" s="61"/>
      <c r="C204" s="194"/>
    </row>
    <row r="205" spans="1:3" x14ac:dyDescent="0.2">
      <c r="A205" s="40" t="s">
        <v>56</v>
      </c>
      <c r="B205" s="63" t="s">
        <v>1</v>
      </c>
      <c r="C205" s="194"/>
    </row>
    <row r="206" spans="1:3" x14ac:dyDescent="0.2">
      <c r="A206" s="175" t="s">
        <v>124</v>
      </c>
      <c r="B206" s="21">
        <v>444</v>
      </c>
      <c r="C206" s="194"/>
    </row>
    <row r="207" spans="1:3" x14ac:dyDescent="0.2">
      <c r="A207" s="335" t="s">
        <v>135</v>
      </c>
      <c r="B207" s="25"/>
      <c r="C207" s="194"/>
    </row>
    <row r="208" spans="1:3" x14ac:dyDescent="0.2">
      <c r="A208" s="106" t="s">
        <v>125</v>
      </c>
      <c r="B208" s="22">
        <v>1025</v>
      </c>
      <c r="C208" s="194"/>
    </row>
    <row r="209" spans="1:3" x14ac:dyDescent="0.2">
      <c r="A209" s="106" t="s">
        <v>185</v>
      </c>
      <c r="B209" s="22">
        <v>142</v>
      </c>
      <c r="C209" s="194"/>
    </row>
    <row r="210" spans="1:3" x14ac:dyDescent="0.2">
      <c r="A210" s="176" t="s">
        <v>186</v>
      </c>
      <c r="B210" s="22">
        <v>15</v>
      </c>
      <c r="C210" s="194"/>
    </row>
    <row r="211" spans="1:3" x14ac:dyDescent="0.2">
      <c r="A211" s="106" t="s">
        <v>187</v>
      </c>
      <c r="B211" s="22"/>
      <c r="C211" s="194"/>
    </row>
    <row r="212" spans="1:3" x14ac:dyDescent="0.2">
      <c r="A212" s="106" t="s">
        <v>188</v>
      </c>
      <c r="B212" s="22"/>
      <c r="C212" s="194"/>
    </row>
    <row r="213" spans="1:3" x14ac:dyDescent="0.2">
      <c r="A213" s="106" t="s">
        <v>189</v>
      </c>
      <c r="B213" s="22"/>
      <c r="C213" s="194"/>
    </row>
    <row r="214" spans="1:3" x14ac:dyDescent="0.2">
      <c r="A214" s="106" t="s">
        <v>190</v>
      </c>
      <c r="B214" s="22"/>
      <c r="C214" s="194"/>
    </row>
    <row r="215" spans="1:3" x14ac:dyDescent="0.2">
      <c r="A215" s="177" t="s">
        <v>127</v>
      </c>
      <c r="B215" s="22">
        <v>1282</v>
      </c>
      <c r="C215" s="194"/>
    </row>
    <row r="216" spans="1:3" x14ac:dyDescent="0.2">
      <c r="A216" s="176" t="s">
        <v>191</v>
      </c>
      <c r="B216" s="22"/>
      <c r="C216" s="194"/>
    </row>
    <row r="217" spans="1:3" x14ac:dyDescent="0.2">
      <c r="A217" s="176" t="s">
        <v>192</v>
      </c>
      <c r="B217" s="22"/>
      <c r="C217" s="194"/>
    </row>
    <row r="218" spans="1:3" x14ac:dyDescent="0.2">
      <c r="A218" s="106" t="s">
        <v>193</v>
      </c>
      <c r="B218" s="22"/>
      <c r="C218" s="194"/>
    </row>
    <row r="219" spans="1:3" x14ac:dyDescent="0.2">
      <c r="A219" s="177" t="s">
        <v>194</v>
      </c>
      <c r="B219" s="22"/>
      <c r="C219" s="194"/>
    </row>
    <row r="220" spans="1:3" ht="21.75" x14ac:dyDescent="0.2">
      <c r="A220" s="176" t="s">
        <v>195</v>
      </c>
      <c r="B220" s="22"/>
      <c r="C220" s="194"/>
    </row>
    <row r="221" spans="1:3" x14ac:dyDescent="0.2">
      <c r="A221" s="177" t="s">
        <v>196</v>
      </c>
      <c r="B221" s="22"/>
      <c r="C221" s="194"/>
    </row>
    <row r="222" spans="1:3" x14ac:dyDescent="0.2">
      <c r="A222" s="178" t="s">
        <v>197</v>
      </c>
      <c r="B222" s="22"/>
      <c r="C222" s="194"/>
    </row>
    <row r="223" spans="1:3" x14ac:dyDescent="0.2">
      <c r="A223" s="106" t="s">
        <v>129</v>
      </c>
      <c r="B223" s="22"/>
      <c r="C223" s="194"/>
    </row>
    <row r="224" spans="1:3" ht="21.75" x14ac:dyDescent="0.2">
      <c r="A224" s="176" t="s">
        <v>198</v>
      </c>
      <c r="B224" s="22"/>
      <c r="C224" s="194"/>
    </row>
    <row r="225" spans="1:3" x14ac:dyDescent="0.2">
      <c r="A225" s="106" t="s">
        <v>199</v>
      </c>
      <c r="B225" s="22"/>
      <c r="C225" s="194"/>
    </row>
    <row r="226" spans="1:3" x14ac:dyDescent="0.2">
      <c r="A226" s="176" t="s">
        <v>200</v>
      </c>
      <c r="B226" s="22"/>
      <c r="C226" s="194"/>
    </row>
    <row r="227" spans="1:3" x14ac:dyDescent="0.2">
      <c r="A227" s="106" t="s">
        <v>132</v>
      </c>
      <c r="B227" s="22"/>
      <c r="C227" s="194"/>
    </row>
    <row r="228" spans="1:3" x14ac:dyDescent="0.2">
      <c r="A228" s="106" t="s">
        <v>133</v>
      </c>
      <c r="B228" s="22"/>
      <c r="C228" s="194"/>
    </row>
    <row r="229" spans="1:3" x14ac:dyDescent="0.2">
      <c r="A229" s="177" t="s">
        <v>201</v>
      </c>
      <c r="B229" s="22"/>
      <c r="C229" s="194"/>
    </row>
    <row r="230" spans="1:3" x14ac:dyDescent="0.2">
      <c r="A230" s="179" t="s">
        <v>202</v>
      </c>
      <c r="B230" s="26"/>
      <c r="C230" s="194"/>
    </row>
    <row r="231" spans="1:3" x14ac:dyDescent="0.2">
      <c r="A231" s="155" t="s">
        <v>1</v>
      </c>
      <c r="B231" s="219">
        <f>SUM(B206:B230)</f>
        <v>2908</v>
      </c>
      <c r="C231" s="194"/>
    </row>
    <row r="295" spans="1:2" x14ac:dyDescent="0.2">
      <c r="A295" s="346">
        <f>SUM(B13:B27,D30,B60,B67,B74,B92:E92,B100:E100,B108:E108,C112:C113,D117:D118,B122:B124,B150,B170:B174,B184,B191,B198,B231,C128:J144,B169:AS169,D31:D50,B201:B203,B151,B152:B168)</f>
        <v>5666</v>
      </c>
      <c r="B295" s="347">
        <f>SUM(CG6:CT241)</f>
        <v>0</v>
      </c>
    </row>
  </sheetData>
  <mergeCells count="158">
    <mergeCell ref="B147:D148"/>
    <mergeCell ref="E147:AP147"/>
    <mergeCell ref="AQ147:AS147"/>
    <mergeCell ref="AO177:AP177"/>
    <mergeCell ref="AE177:AF177"/>
    <mergeCell ref="AG177:AH177"/>
    <mergeCell ref="AI177:AJ177"/>
    <mergeCell ref="AK177:AL177"/>
    <mergeCell ref="AM177:AN177"/>
    <mergeCell ref="U177:V177"/>
    <mergeCell ref="W177:X177"/>
    <mergeCell ref="Y177:Z177"/>
    <mergeCell ref="AA177:AB177"/>
    <mergeCell ref="AC177:AD177"/>
    <mergeCell ref="O148:P148"/>
    <mergeCell ref="Q148:R148"/>
    <mergeCell ref="S148:T148"/>
    <mergeCell ref="U148:V148"/>
    <mergeCell ref="AO148:AP148"/>
    <mergeCell ref="AQ148:AQ149"/>
    <mergeCell ref="AR148:AS148"/>
    <mergeCell ref="AE148:AF148"/>
    <mergeCell ref="AG148:AH148"/>
    <mergeCell ref="AI148:AJ148"/>
    <mergeCell ref="A176:A178"/>
    <mergeCell ref="B176:D177"/>
    <mergeCell ref="E176:AP176"/>
    <mergeCell ref="AQ176:AQ178"/>
    <mergeCell ref="AR176:AR178"/>
    <mergeCell ref="E177:F177"/>
    <mergeCell ref="G177:H177"/>
    <mergeCell ref="I177:J177"/>
    <mergeCell ref="K177:L177"/>
    <mergeCell ref="M177:N177"/>
    <mergeCell ref="O177:P177"/>
    <mergeCell ref="Q177:R177"/>
    <mergeCell ref="S177:T177"/>
    <mergeCell ref="AK148:AL148"/>
    <mergeCell ref="AQ52:AQ54"/>
    <mergeCell ref="AR52:AT52"/>
    <mergeCell ref="W148:X148"/>
    <mergeCell ref="Y148:Z148"/>
    <mergeCell ref="AA148:AB148"/>
    <mergeCell ref="AC148:AD148"/>
    <mergeCell ref="L120:L121"/>
    <mergeCell ref="AR53:AR54"/>
    <mergeCell ref="AS53:AS54"/>
    <mergeCell ref="AA53:AB53"/>
    <mergeCell ref="AC53:AD53"/>
    <mergeCell ref="AE53:AF53"/>
    <mergeCell ref="AG53:AH53"/>
    <mergeCell ref="AI53:AJ53"/>
    <mergeCell ref="E52:AP52"/>
    <mergeCell ref="AM148:AN148"/>
    <mergeCell ref="A126:A127"/>
    <mergeCell ref="B126:B127"/>
    <mergeCell ref="C126:D126"/>
    <mergeCell ref="E126:F126"/>
    <mergeCell ref="G126:H126"/>
    <mergeCell ref="I126:J126"/>
    <mergeCell ref="K120:K121"/>
    <mergeCell ref="A128:A131"/>
    <mergeCell ref="A132:A136"/>
    <mergeCell ref="A137:A142"/>
    <mergeCell ref="A143:A144"/>
    <mergeCell ref="A147:A149"/>
    <mergeCell ref="E148:F148"/>
    <mergeCell ref="G148:H148"/>
    <mergeCell ref="I148:J148"/>
    <mergeCell ref="K148:L148"/>
    <mergeCell ref="M148:N148"/>
    <mergeCell ref="AU52:AU54"/>
    <mergeCell ref="E53:F53"/>
    <mergeCell ref="G53:H53"/>
    <mergeCell ref="I53:J53"/>
    <mergeCell ref="K53:L53"/>
    <mergeCell ref="M53:N53"/>
    <mergeCell ref="O53:P53"/>
    <mergeCell ref="Q53:R53"/>
    <mergeCell ref="S53:T53"/>
    <mergeCell ref="U53:V53"/>
    <mergeCell ref="W53:X53"/>
    <mergeCell ref="Y53:Z53"/>
    <mergeCell ref="AT53:AT54"/>
    <mergeCell ref="AK53:AL53"/>
    <mergeCell ref="AM53:AN53"/>
    <mergeCell ref="AO53:AP53"/>
    <mergeCell ref="AQ11:AQ12"/>
    <mergeCell ref="AR11:AR12"/>
    <mergeCell ref="AS11:AS12"/>
    <mergeCell ref="A30:C30"/>
    <mergeCell ref="A31:A43"/>
    <mergeCell ref="AQ10:AS10"/>
    <mergeCell ref="AT10:AT12"/>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B29:C29"/>
    <mergeCell ref="B31:C31"/>
    <mergeCell ref="B32:C32"/>
    <mergeCell ref="A6:N6"/>
    <mergeCell ref="A10:A12"/>
    <mergeCell ref="B10:D11"/>
    <mergeCell ref="E10:AP10"/>
    <mergeCell ref="AG11:AH11"/>
    <mergeCell ref="AI11:AJ11"/>
    <mergeCell ref="AK11:AL11"/>
    <mergeCell ref="AM11:AN11"/>
    <mergeCell ref="AO11:AP11"/>
    <mergeCell ref="B33:C33"/>
    <mergeCell ref="B34:C34"/>
    <mergeCell ref="B35:C35"/>
    <mergeCell ref="B36:C36"/>
    <mergeCell ref="B37:C37"/>
    <mergeCell ref="B38:C38"/>
    <mergeCell ref="B39:C39"/>
    <mergeCell ref="B40:C40"/>
    <mergeCell ref="B41:C41"/>
    <mergeCell ref="B42:C42"/>
    <mergeCell ref="B43:C43"/>
    <mergeCell ref="B44:C44"/>
    <mergeCell ref="B45:C45"/>
    <mergeCell ref="A44:A46"/>
    <mergeCell ref="B46:C46"/>
    <mergeCell ref="A47:A49"/>
    <mergeCell ref="B47:C47"/>
    <mergeCell ref="B48:C48"/>
    <mergeCell ref="B49:C49"/>
    <mergeCell ref="B50:C50"/>
    <mergeCell ref="A52:A54"/>
    <mergeCell ref="A112:B112"/>
    <mergeCell ref="A113:B113"/>
    <mergeCell ref="A115:C116"/>
    <mergeCell ref="D115:D116"/>
    <mergeCell ref="E115:G115"/>
    <mergeCell ref="H115:H116"/>
    <mergeCell ref="A120:A121"/>
    <mergeCell ref="B120:B121"/>
    <mergeCell ref="C120:E120"/>
    <mergeCell ref="F120:F121"/>
    <mergeCell ref="G120:G121"/>
    <mergeCell ref="H120:J120"/>
    <mergeCell ref="A110:B111"/>
    <mergeCell ref="C110:C111"/>
    <mergeCell ref="D110:F110"/>
    <mergeCell ref="G110:G111"/>
    <mergeCell ref="B52:D53"/>
  </mergeCells>
  <dataValidations count="2">
    <dataValidation type="whole" allowBlank="1" showInputMessage="1" showErrorMessage="1" errorTitle="ERROR" error="Por favor ingrese solo Números." sqref="A27:A1048576 A1:A24 AV151:AV1048576 AT152:AT1048576 AV1:AV149 B1:D1048576 E176:AP1048576 E1:AP174 AQ1:AS1048576 AU1:AU1048576 AT1:AT150 AW1:CA1048576 CC1:XFD1048576 CB1:CB149 CB151:CB1048576">
      <formula1>0</formula1>
      <formula2>1000000000</formula2>
    </dataValidation>
    <dataValidation allowBlank="1" showInputMessage="1" showErrorMessage="1" errorTitle="ERROR" error="Por favor ingrese solo Números." sqref="A25:A26 AV150 E175:AP175 AT151 CB150"/>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95"/>
  <sheetViews>
    <sheetView topLeftCell="A188" workbookViewId="0">
      <selection activeCell="E21" sqref="E21"/>
    </sheetView>
  </sheetViews>
  <sheetFormatPr baseColWidth="10" defaultRowHeight="14.25" x14ac:dyDescent="0.2"/>
  <cols>
    <col min="1" max="1" width="49.85546875" style="193" customWidth="1"/>
    <col min="2" max="2" width="29.85546875" style="193" customWidth="1"/>
    <col min="3" max="3" width="18.7109375" style="193" customWidth="1"/>
    <col min="4" max="4" width="17.28515625" style="193" customWidth="1"/>
    <col min="5" max="5" width="16.140625" style="193" customWidth="1"/>
    <col min="6" max="6" width="15.42578125" style="193" customWidth="1"/>
    <col min="7" max="11" width="14.7109375" style="193" customWidth="1"/>
    <col min="12" max="12" width="16.42578125" style="193" customWidth="1"/>
    <col min="13" max="39" width="11.42578125" style="193"/>
    <col min="40" max="40" width="12.7109375" style="193" customWidth="1"/>
    <col min="41" max="41" width="11.42578125" style="193"/>
    <col min="42" max="42" width="13" style="193" customWidth="1"/>
    <col min="43" max="43" width="15.85546875" style="193" customWidth="1"/>
    <col min="44" max="44" width="17.140625" style="193" customWidth="1"/>
    <col min="45" max="45" width="11.42578125" style="193"/>
    <col min="46" max="46" width="32.140625" style="193" customWidth="1"/>
    <col min="47" max="47" width="11.42578125" style="193"/>
    <col min="48" max="48" width="14.5703125" style="193" customWidth="1"/>
    <col min="49" max="74" width="11.42578125" style="193" customWidth="1"/>
    <col min="75" max="76" width="49.140625" style="193" customWidth="1"/>
    <col min="77" max="94" width="49.140625" style="194" customWidth="1"/>
    <col min="95" max="96" width="11.42578125" style="194" customWidth="1"/>
    <col min="97" max="102" width="11.42578125" style="194"/>
    <col min="103" max="16384" width="11.42578125" style="193"/>
  </cols>
  <sheetData>
    <row r="1" spans="1:47" x14ac:dyDescent="0.2">
      <c r="A1" s="192" t="s">
        <v>0</v>
      </c>
    </row>
    <row r="2" spans="1:47" x14ac:dyDescent="0.2">
      <c r="A2" s="192" t="str">
        <f>CONCATENATE("COMUNA: ",[4]NOMBRE!B2," - ","( ",[4]NOMBRE!C2,[4]NOMBRE!D2,[4]NOMBRE!E2,[4]NOMBRE!F2,[4]NOMBRE!G2," )")</f>
        <v>COMUNA: Linares - ( 07401 )</v>
      </c>
    </row>
    <row r="3" spans="1:47" x14ac:dyDescent="0.2">
      <c r="A3" s="192" t="str">
        <f>CONCATENATE("ESTABLECIMIENTO/ESTRATEGIA: ",[4]NOMBRE!B3," - ","( ",[4]NOMBRE!C3,[4]NOMBRE!D3,[4]NOMBRE!E3,[4]NOMBRE!F3,[4]NOMBRE!G3,[4]NOMBRE!H3," )")</f>
        <v>ESTABLECIMIENTO/ESTRATEGIA: Hospital Presidente Carlos Ibáñez del Campo - ( 116108 )</v>
      </c>
    </row>
    <row r="4" spans="1:47" x14ac:dyDescent="0.2">
      <c r="A4" s="192" t="str">
        <f>CONCATENATE("MES: ",[4]NOMBRE!B6," - ","( ",[4]NOMBRE!C6,[4]NOMBRE!D6," )")</f>
        <v>MES: ABRIL - ( 04 )</v>
      </c>
    </row>
    <row r="5" spans="1:47" x14ac:dyDescent="0.2">
      <c r="A5" s="192" t="str">
        <f>CONCATENATE("AÑO: ",[4]NOMBRE!B7)</f>
        <v>AÑO: 2017</v>
      </c>
    </row>
    <row r="6" spans="1:47" ht="15" x14ac:dyDescent="0.2">
      <c r="A6" s="1086" t="s">
        <v>92</v>
      </c>
      <c r="B6" s="1086"/>
      <c r="C6" s="1086"/>
      <c r="D6" s="1086"/>
      <c r="E6" s="1086"/>
      <c r="F6" s="1086"/>
      <c r="G6" s="1086"/>
      <c r="H6" s="1086"/>
      <c r="I6" s="1086"/>
      <c r="J6" s="1086"/>
      <c r="K6" s="1086"/>
      <c r="L6" s="1086"/>
      <c r="M6" s="1086"/>
      <c r="N6" s="1086"/>
      <c r="O6" s="47"/>
      <c r="P6" s="43"/>
      <c r="Q6" s="43"/>
      <c r="R6" s="43"/>
      <c r="S6" s="43"/>
      <c r="T6" s="43"/>
      <c r="U6" s="43"/>
      <c r="V6" s="43"/>
      <c r="W6" s="43"/>
      <c r="X6" s="43"/>
      <c r="Y6" s="43"/>
      <c r="Z6" s="43"/>
      <c r="AA6" s="43"/>
      <c r="AB6" s="43"/>
      <c r="AC6" s="43"/>
      <c r="AD6" s="43"/>
      <c r="AE6" s="43"/>
      <c r="AF6" s="43"/>
      <c r="AG6" s="43"/>
      <c r="AH6" s="43"/>
      <c r="AI6" s="43"/>
      <c r="AJ6" s="43"/>
      <c r="AK6" s="43"/>
      <c r="AL6" s="43"/>
      <c r="AM6" s="44"/>
      <c r="AN6" s="44"/>
      <c r="AO6" s="44"/>
    </row>
    <row r="7" spans="1:47" x14ac:dyDescent="0.2">
      <c r="A7" s="42"/>
      <c r="B7" s="42"/>
      <c r="C7" s="42"/>
      <c r="D7" s="42"/>
      <c r="E7" s="42"/>
      <c r="F7" s="42"/>
      <c r="G7" s="42"/>
      <c r="H7" s="42"/>
      <c r="I7" s="42"/>
      <c r="J7" s="42"/>
      <c r="K7" s="42"/>
      <c r="L7" s="42"/>
      <c r="M7" s="42"/>
      <c r="N7" s="42"/>
      <c r="O7" s="43"/>
      <c r="P7" s="43"/>
      <c r="Q7" s="43"/>
      <c r="R7" s="43"/>
      <c r="S7" s="43"/>
      <c r="T7" s="43"/>
      <c r="U7" s="43"/>
      <c r="V7" s="43"/>
      <c r="W7" s="43"/>
      <c r="X7" s="43"/>
      <c r="Y7" s="43"/>
      <c r="Z7" s="43"/>
      <c r="AA7" s="43"/>
      <c r="AB7" s="43"/>
      <c r="AC7" s="43"/>
      <c r="AD7" s="43"/>
      <c r="AE7" s="43"/>
      <c r="AF7" s="43"/>
      <c r="AG7" s="43"/>
      <c r="AH7" s="43"/>
      <c r="AI7" s="43"/>
      <c r="AJ7" s="43"/>
      <c r="AK7" s="43"/>
      <c r="AL7" s="43"/>
      <c r="AM7" s="44"/>
      <c r="AN7" s="44"/>
      <c r="AO7" s="44"/>
    </row>
    <row r="8" spans="1:47" x14ac:dyDescent="0.2">
      <c r="A8" s="48" t="s">
        <v>15</v>
      </c>
      <c r="B8" s="42"/>
      <c r="C8" s="42"/>
      <c r="D8" s="42"/>
      <c r="E8" s="42"/>
    </row>
    <row r="9" spans="1:47" x14ac:dyDescent="0.2">
      <c r="A9" s="50" t="s">
        <v>93</v>
      </c>
      <c r="B9" s="50"/>
      <c r="C9" s="1"/>
      <c r="AQ9" s="195"/>
      <c r="AR9" s="195"/>
      <c r="AS9" s="195"/>
      <c r="AT9" s="195"/>
      <c r="AU9" s="196"/>
    </row>
    <row r="10" spans="1:47" ht="14.25" customHeight="1" x14ac:dyDescent="0.2">
      <c r="A10" s="1100" t="s">
        <v>16</v>
      </c>
      <c r="B10" s="1103" t="s">
        <v>1</v>
      </c>
      <c r="C10" s="1104"/>
      <c r="D10" s="1105"/>
      <c r="E10" s="1109" t="s">
        <v>17</v>
      </c>
      <c r="F10" s="1110"/>
      <c r="G10" s="1110"/>
      <c r="H10" s="1110"/>
      <c r="I10" s="1110"/>
      <c r="J10" s="1110"/>
      <c r="K10" s="1110"/>
      <c r="L10" s="1110"/>
      <c r="M10" s="1110"/>
      <c r="N10" s="1110"/>
      <c r="O10" s="1110"/>
      <c r="P10" s="1110"/>
      <c r="Q10" s="1110"/>
      <c r="R10" s="1110"/>
      <c r="S10" s="1110"/>
      <c r="T10" s="1110"/>
      <c r="U10" s="1110"/>
      <c r="V10" s="1110"/>
      <c r="W10" s="1110"/>
      <c r="X10" s="1110"/>
      <c r="Y10" s="1110"/>
      <c r="Z10" s="1110"/>
      <c r="AA10" s="1110"/>
      <c r="AB10" s="1110"/>
      <c r="AC10" s="1110"/>
      <c r="AD10" s="1110"/>
      <c r="AE10" s="1110"/>
      <c r="AF10" s="1110"/>
      <c r="AG10" s="1110"/>
      <c r="AH10" s="1110"/>
      <c r="AI10" s="1110"/>
      <c r="AJ10" s="1110"/>
      <c r="AK10" s="1110"/>
      <c r="AL10" s="1110"/>
      <c r="AM10" s="1110"/>
      <c r="AN10" s="1110"/>
      <c r="AO10" s="1110"/>
      <c r="AP10" s="1111"/>
      <c r="AQ10" s="1136" t="s">
        <v>33</v>
      </c>
      <c r="AR10" s="1137"/>
      <c r="AS10" s="1137"/>
      <c r="AT10" s="1100" t="s">
        <v>13</v>
      </c>
      <c r="AU10" s="197"/>
    </row>
    <row r="11" spans="1:47" x14ac:dyDescent="0.2">
      <c r="A11" s="1101"/>
      <c r="B11" s="1106"/>
      <c r="C11" s="1107"/>
      <c r="D11" s="1108"/>
      <c r="E11" s="1095" t="s">
        <v>19</v>
      </c>
      <c r="F11" s="1096"/>
      <c r="G11" s="1095" t="s">
        <v>20</v>
      </c>
      <c r="H11" s="1096"/>
      <c r="I11" s="1151" t="s">
        <v>21</v>
      </c>
      <c r="J11" s="1152"/>
      <c r="K11" s="1151" t="s">
        <v>22</v>
      </c>
      <c r="L11" s="1152"/>
      <c r="M11" s="1151" t="s">
        <v>23</v>
      </c>
      <c r="N11" s="1152"/>
      <c r="O11" s="1095" t="s">
        <v>24</v>
      </c>
      <c r="P11" s="1096"/>
      <c r="Q11" s="1095" t="s">
        <v>25</v>
      </c>
      <c r="R11" s="1096"/>
      <c r="S11" s="1095" t="s">
        <v>26</v>
      </c>
      <c r="T11" s="1096"/>
      <c r="U11" s="1095" t="s">
        <v>27</v>
      </c>
      <c r="V11" s="1096"/>
      <c r="W11" s="1095" t="s">
        <v>2</v>
      </c>
      <c r="X11" s="1096"/>
      <c r="Y11" s="1095" t="s">
        <v>3</v>
      </c>
      <c r="Z11" s="1096"/>
      <c r="AA11" s="1095" t="s">
        <v>28</v>
      </c>
      <c r="AB11" s="1096"/>
      <c r="AC11" s="1095" t="s">
        <v>4</v>
      </c>
      <c r="AD11" s="1096"/>
      <c r="AE11" s="1095" t="s">
        <v>5</v>
      </c>
      <c r="AF11" s="1096"/>
      <c r="AG11" s="1095" t="s">
        <v>6</v>
      </c>
      <c r="AH11" s="1096"/>
      <c r="AI11" s="1095" t="s">
        <v>7</v>
      </c>
      <c r="AJ11" s="1096"/>
      <c r="AK11" s="1095" t="s">
        <v>8</v>
      </c>
      <c r="AL11" s="1096"/>
      <c r="AM11" s="1095" t="s">
        <v>9</v>
      </c>
      <c r="AN11" s="1096"/>
      <c r="AO11" s="1109" t="s">
        <v>10</v>
      </c>
      <c r="AP11" s="1111"/>
      <c r="AQ11" s="1145" t="s">
        <v>35</v>
      </c>
      <c r="AR11" s="1147" t="s">
        <v>36</v>
      </c>
      <c r="AS11" s="1149" t="s">
        <v>37</v>
      </c>
      <c r="AT11" s="1101"/>
    </row>
    <row r="12" spans="1:47" ht="21" customHeight="1" x14ac:dyDescent="0.2">
      <c r="A12" s="1102"/>
      <c r="B12" s="355" t="s">
        <v>94</v>
      </c>
      <c r="C12" s="355" t="s">
        <v>11</v>
      </c>
      <c r="D12" s="355" t="s">
        <v>12</v>
      </c>
      <c r="E12" s="39" t="s">
        <v>11</v>
      </c>
      <c r="F12" s="349" t="s">
        <v>12</v>
      </c>
      <c r="G12" s="39" t="s">
        <v>11</v>
      </c>
      <c r="H12" s="349" t="s">
        <v>12</v>
      </c>
      <c r="I12" s="39" t="s">
        <v>11</v>
      </c>
      <c r="J12" s="349" t="s">
        <v>12</v>
      </c>
      <c r="K12" s="39" t="s">
        <v>11</v>
      </c>
      <c r="L12" s="349" t="s">
        <v>12</v>
      </c>
      <c r="M12" s="39" t="s">
        <v>11</v>
      </c>
      <c r="N12" s="349" t="s">
        <v>12</v>
      </c>
      <c r="O12" s="39" t="s">
        <v>11</v>
      </c>
      <c r="P12" s="349" t="s">
        <v>12</v>
      </c>
      <c r="Q12" s="39" t="s">
        <v>11</v>
      </c>
      <c r="R12" s="349" t="s">
        <v>12</v>
      </c>
      <c r="S12" s="39" t="s">
        <v>11</v>
      </c>
      <c r="T12" s="349" t="s">
        <v>12</v>
      </c>
      <c r="U12" s="39" t="s">
        <v>11</v>
      </c>
      <c r="V12" s="349" t="s">
        <v>12</v>
      </c>
      <c r="W12" s="39" t="s">
        <v>11</v>
      </c>
      <c r="X12" s="349" t="s">
        <v>12</v>
      </c>
      <c r="Y12" s="39" t="s">
        <v>11</v>
      </c>
      <c r="Z12" s="349" t="s">
        <v>12</v>
      </c>
      <c r="AA12" s="39" t="s">
        <v>11</v>
      </c>
      <c r="AB12" s="349" t="s">
        <v>12</v>
      </c>
      <c r="AC12" s="39" t="s">
        <v>11</v>
      </c>
      <c r="AD12" s="349" t="s">
        <v>12</v>
      </c>
      <c r="AE12" s="39" t="s">
        <v>11</v>
      </c>
      <c r="AF12" s="349" t="s">
        <v>12</v>
      </c>
      <c r="AG12" s="39" t="s">
        <v>11</v>
      </c>
      <c r="AH12" s="349" t="s">
        <v>12</v>
      </c>
      <c r="AI12" s="39" t="s">
        <v>11</v>
      </c>
      <c r="AJ12" s="349" t="s">
        <v>12</v>
      </c>
      <c r="AK12" s="39" t="s">
        <v>11</v>
      </c>
      <c r="AL12" s="349" t="s">
        <v>12</v>
      </c>
      <c r="AM12" s="39" t="s">
        <v>11</v>
      </c>
      <c r="AN12" s="349" t="s">
        <v>12</v>
      </c>
      <c r="AO12" s="39" t="s">
        <v>11</v>
      </c>
      <c r="AP12" s="349" t="s">
        <v>12</v>
      </c>
      <c r="AQ12" s="1146"/>
      <c r="AR12" s="1148"/>
      <c r="AS12" s="1150"/>
      <c r="AT12" s="1102"/>
    </row>
    <row r="13" spans="1:47" x14ac:dyDescent="0.2">
      <c r="A13" s="2" t="s">
        <v>29</v>
      </c>
      <c r="B13" s="2">
        <f t="shared" ref="B13:B27" si="0">SUM(C13+D13)</f>
        <v>0</v>
      </c>
      <c r="C13" s="2">
        <f t="shared" ref="C13:D19" si="1">SUM(E13+G13+I13+K13+M13+O13+Q13+S13+U13+W13+Y13+AA13+AC13+AE13+AG13+AI13+AK13+AM13+AO13)</f>
        <v>0</v>
      </c>
      <c r="D13" s="2">
        <f t="shared" si="1"/>
        <v>0</v>
      </c>
      <c r="E13" s="4"/>
      <c r="F13" s="53"/>
      <c r="G13" s="4"/>
      <c r="H13" s="5"/>
      <c r="I13" s="4"/>
      <c r="J13" s="5"/>
      <c r="K13" s="4"/>
      <c r="L13" s="5"/>
      <c r="M13" s="4"/>
      <c r="N13" s="5"/>
      <c r="O13" s="4"/>
      <c r="P13" s="5"/>
      <c r="Q13" s="4"/>
      <c r="R13" s="5"/>
      <c r="S13" s="4"/>
      <c r="T13" s="5"/>
      <c r="U13" s="4"/>
      <c r="V13" s="5"/>
      <c r="W13" s="4"/>
      <c r="X13" s="5"/>
      <c r="Y13" s="4"/>
      <c r="Z13" s="5"/>
      <c r="AA13" s="4"/>
      <c r="AB13" s="5"/>
      <c r="AC13" s="4"/>
      <c r="AD13" s="5"/>
      <c r="AE13" s="4"/>
      <c r="AF13" s="5"/>
      <c r="AG13" s="4"/>
      <c r="AH13" s="5"/>
      <c r="AI13" s="4"/>
      <c r="AJ13" s="5"/>
      <c r="AK13" s="4"/>
      <c r="AL13" s="5"/>
      <c r="AM13" s="4"/>
      <c r="AN13" s="5"/>
      <c r="AO13" s="199"/>
      <c r="AP13" s="5"/>
      <c r="AQ13" s="4"/>
      <c r="AR13" s="5"/>
      <c r="AS13" s="5"/>
      <c r="AT13" s="5"/>
      <c r="AU13" s="194"/>
    </row>
    <row r="14" spans="1:47" x14ac:dyDescent="0.2">
      <c r="A14" s="54" t="s">
        <v>30</v>
      </c>
      <c r="B14" s="679">
        <f t="shared" si="0"/>
        <v>0</v>
      </c>
      <c r="C14" s="679">
        <f t="shared" si="1"/>
        <v>0</v>
      </c>
      <c r="D14" s="6">
        <f t="shared" si="1"/>
        <v>0</v>
      </c>
      <c r="E14" s="8"/>
      <c r="F14" s="202"/>
      <c r="G14" s="8"/>
      <c r="H14" s="9"/>
      <c r="I14" s="8"/>
      <c r="J14" s="9"/>
      <c r="K14" s="8"/>
      <c r="L14" s="9"/>
      <c r="M14" s="8"/>
      <c r="N14" s="9"/>
      <c r="O14" s="8"/>
      <c r="P14" s="9"/>
      <c r="Q14" s="8"/>
      <c r="R14" s="9"/>
      <c r="S14" s="8"/>
      <c r="T14" s="9"/>
      <c r="U14" s="8"/>
      <c r="V14" s="9"/>
      <c r="W14" s="8"/>
      <c r="X14" s="9"/>
      <c r="Y14" s="8"/>
      <c r="Z14" s="9"/>
      <c r="AA14" s="8"/>
      <c r="AB14" s="9"/>
      <c r="AC14" s="8"/>
      <c r="AD14" s="9"/>
      <c r="AE14" s="8"/>
      <c r="AF14" s="9"/>
      <c r="AG14" s="8"/>
      <c r="AH14" s="9"/>
      <c r="AI14" s="8"/>
      <c r="AJ14" s="9"/>
      <c r="AK14" s="8"/>
      <c r="AL14" s="9"/>
      <c r="AM14" s="8"/>
      <c r="AN14" s="9"/>
      <c r="AO14" s="203"/>
      <c r="AP14" s="9"/>
      <c r="AQ14" s="8"/>
      <c r="AR14" s="9"/>
      <c r="AS14" s="9"/>
      <c r="AT14" s="9"/>
      <c r="AU14" s="194"/>
    </row>
    <row r="15" spans="1:47" ht="21" x14ac:dyDescent="0.2">
      <c r="A15" s="55" t="s">
        <v>95</v>
      </c>
      <c r="B15" s="680">
        <f t="shared" si="0"/>
        <v>0</v>
      </c>
      <c r="C15" s="680">
        <f t="shared" si="1"/>
        <v>0</v>
      </c>
      <c r="D15" s="10">
        <f t="shared" si="1"/>
        <v>0</v>
      </c>
      <c r="E15" s="206"/>
      <c r="F15" s="207"/>
      <c r="G15" s="206"/>
      <c r="H15" s="56"/>
      <c r="I15" s="206"/>
      <c r="J15" s="56"/>
      <c r="K15" s="206"/>
      <c r="L15" s="56"/>
      <c r="M15" s="206"/>
      <c r="N15" s="56"/>
      <c r="O15" s="206"/>
      <c r="P15" s="56"/>
      <c r="Q15" s="12"/>
      <c r="R15" s="13"/>
      <c r="S15" s="12"/>
      <c r="T15" s="13"/>
      <c r="U15" s="12"/>
      <c r="V15" s="13"/>
      <c r="W15" s="12"/>
      <c r="X15" s="13"/>
      <c r="Y15" s="12"/>
      <c r="Z15" s="13"/>
      <c r="AA15" s="12"/>
      <c r="AB15" s="13"/>
      <c r="AC15" s="12"/>
      <c r="AD15" s="13"/>
      <c r="AE15" s="12"/>
      <c r="AF15" s="13"/>
      <c r="AG15" s="12"/>
      <c r="AH15" s="13"/>
      <c r="AI15" s="12"/>
      <c r="AJ15" s="13"/>
      <c r="AK15" s="12"/>
      <c r="AL15" s="13"/>
      <c r="AM15" s="12"/>
      <c r="AN15" s="13"/>
      <c r="AO15" s="136"/>
      <c r="AP15" s="13"/>
      <c r="AQ15" s="12"/>
      <c r="AR15" s="13"/>
      <c r="AS15" s="13"/>
      <c r="AT15" s="13"/>
      <c r="AU15" s="194"/>
    </row>
    <row r="16" spans="1:47" x14ac:dyDescent="0.2">
      <c r="A16" s="57" t="s">
        <v>31</v>
      </c>
      <c r="B16" s="681">
        <f t="shared" si="0"/>
        <v>0</v>
      </c>
      <c r="C16" s="682">
        <f t="shared" si="1"/>
        <v>0</v>
      </c>
      <c r="D16" s="34">
        <f t="shared" si="1"/>
        <v>0</v>
      </c>
      <c r="E16" s="12"/>
      <c r="F16" s="27"/>
      <c r="G16" s="12"/>
      <c r="H16" s="13"/>
      <c r="I16" s="12"/>
      <c r="J16" s="13"/>
      <c r="K16" s="12"/>
      <c r="L16" s="13"/>
      <c r="M16" s="12"/>
      <c r="N16" s="13"/>
      <c r="O16" s="12"/>
      <c r="P16" s="13"/>
      <c r="Q16" s="12"/>
      <c r="R16" s="13"/>
      <c r="S16" s="12"/>
      <c r="T16" s="13"/>
      <c r="U16" s="12"/>
      <c r="V16" s="13"/>
      <c r="W16" s="12"/>
      <c r="X16" s="13"/>
      <c r="Y16" s="12"/>
      <c r="Z16" s="13"/>
      <c r="AA16" s="12"/>
      <c r="AB16" s="13"/>
      <c r="AC16" s="12"/>
      <c r="AD16" s="13"/>
      <c r="AE16" s="12"/>
      <c r="AF16" s="13"/>
      <c r="AG16" s="12"/>
      <c r="AH16" s="13"/>
      <c r="AI16" s="12"/>
      <c r="AJ16" s="13"/>
      <c r="AK16" s="12"/>
      <c r="AL16" s="13"/>
      <c r="AM16" s="12"/>
      <c r="AN16" s="13"/>
      <c r="AO16" s="136"/>
      <c r="AP16" s="13"/>
      <c r="AQ16" s="12"/>
      <c r="AR16" s="13"/>
      <c r="AS16" s="13"/>
      <c r="AT16" s="13"/>
      <c r="AU16" s="194"/>
    </row>
    <row r="17" spans="1:88" x14ac:dyDescent="0.2">
      <c r="A17" s="57" t="s">
        <v>32</v>
      </c>
      <c r="B17" s="683">
        <f t="shared" si="0"/>
        <v>0</v>
      </c>
      <c r="C17" s="682">
        <f t="shared" si="1"/>
        <v>0</v>
      </c>
      <c r="D17" s="34">
        <f t="shared" si="1"/>
        <v>0</v>
      </c>
      <c r="E17" s="212"/>
      <c r="F17" s="37"/>
      <c r="G17" s="212"/>
      <c r="H17" s="213"/>
      <c r="I17" s="212"/>
      <c r="J17" s="213"/>
      <c r="K17" s="212"/>
      <c r="L17" s="213"/>
      <c r="M17" s="212"/>
      <c r="N17" s="213"/>
      <c r="O17" s="212"/>
      <c r="P17" s="213"/>
      <c r="Q17" s="212"/>
      <c r="R17" s="213"/>
      <c r="S17" s="212"/>
      <c r="T17" s="213"/>
      <c r="U17" s="212"/>
      <c r="V17" s="213"/>
      <c r="W17" s="212"/>
      <c r="X17" s="213"/>
      <c r="Y17" s="212"/>
      <c r="Z17" s="213"/>
      <c r="AA17" s="212"/>
      <c r="AB17" s="213"/>
      <c r="AC17" s="212"/>
      <c r="AD17" s="213"/>
      <c r="AE17" s="212"/>
      <c r="AF17" s="213"/>
      <c r="AG17" s="212"/>
      <c r="AH17" s="213"/>
      <c r="AI17" s="212"/>
      <c r="AJ17" s="213"/>
      <c r="AK17" s="212"/>
      <c r="AL17" s="213"/>
      <c r="AM17" s="212"/>
      <c r="AN17" s="213"/>
      <c r="AO17" s="143"/>
      <c r="AP17" s="213"/>
      <c r="AQ17" s="212"/>
      <c r="AR17" s="213"/>
      <c r="AS17" s="22"/>
      <c r="AT17" s="213"/>
      <c r="AU17" s="194"/>
    </row>
    <row r="18" spans="1:88" x14ac:dyDescent="0.2">
      <c r="A18" s="55" t="s">
        <v>96</v>
      </c>
      <c r="B18" s="682">
        <f t="shared" si="0"/>
        <v>0</v>
      </c>
      <c r="C18" s="682">
        <f t="shared" si="1"/>
        <v>0</v>
      </c>
      <c r="D18" s="10">
        <f t="shared" si="1"/>
        <v>0</v>
      </c>
      <c r="E18" s="14"/>
      <c r="F18" s="27"/>
      <c r="G18" s="12"/>
      <c r="H18" s="13"/>
      <c r="I18" s="12"/>
      <c r="J18" s="13"/>
      <c r="K18" s="12"/>
      <c r="L18" s="13"/>
      <c r="M18" s="12"/>
      <c r="N18" s="13"/>
      <c r="O18" s="12"/>
      <c r="P18" s="13"/>
      <c r="Q18" s="12"/>
      <c r="R18" s="13"/>
      <c r="S18" s="12"/>
      <c r="T18" s="13"/>
      <c r="U18" s="12"/>
      <c r="V18" s="13"/>
      <c r="W18" s="12"/>
      <c r="X18" s="13"/>
      <c r="Y18" s="12"/>
      <c r="Z18" s="13"/>
      <c r="AA18" s="12"/>
      <c r="AB18" s="13"/>
      <c r="AC18" s="12"/>
      <c r="AD18" s="13"/>
      <c r="AE18" s="12"/>
      <c r="AF18" s="13"/>
      <c r="AG18" s="12"/>
      <c r="AH18" s="13"/>
      <c r="AI18" s="12"/>
      <c r="AJ18" s="13"/>
      <c r="AK18" s="12"/>
      <c r="AL18" s="13"/>
      <c r="AM18" s="12"/>
      <c r="AN18" s="13"/>
      <c r="AO18" s="136"/>
      <c r="AP18" s="13"/>
      <c r="AQ18" s="12"/>
      <c r="AR18" s="213"/>
      <c r="AS18" s="214"/>
      <c r="AT18" s="23"/>
      <c r="AU18" s="194"/>
    </row>
    <row r="19" spans="1:88" x14ac:dyDescent="0.2">
      <c r="A19" s="55" t="s">
        <v>97</v>
      </c>
      <c r="B19" s="682">
        <f t="shared" si="0"/>
        <v>0</v>
      </c>
      <c r="C19" s="681">
        <f t="shared" si="1"/>
        <v>0</v>
      </c>
      <c r="D19" s="684">
        <f t="shared" si="1"/>
        <v>0</v>
      </c>
      <c r="E19" s="216"/>
      <c r="F19" s="13"/>
      <c r="G19" s="12"/>
      <c r="H19" s="13"/>
      <c r="I19" s="12"/>
      <c r="J19" s="13"/>
      <c r="K19" s="12"/>
      <c r="L19" s="13"/>
      <c r="M19" s="12"/>
      <c r="N19" s="13"/>
      <c r="O19" s="12"/>
      <c r="P19" s="13"/>
      <c r="Q19" s="12"/>
      <c r="R19" s="13"/>
      <c r="S19" s="12"/>
      <c r="T19" s="13"/>
      <c r="U19" s="12"/>
      <c r="V19" s="13"/>
      <c r="W19" s="12"/>
      <c r="X19" s="13"/>
      <c r="Y19" s="12"/>
      <c r="Z19" s="13"/>
      <c r="AA19" s="12"/>
      <c r="AB19" s="13"/>
      <c r="AC19" s="12"/>
      <c r="AD19" s="13"/>
      <c r="AE19" s="12"/>
      <c r="AF19" s="13"/>
      <c r="AG19" s="12"/>
      <c r="AH19" s="13"/>
      <c r="AI19" s="12"/>
      <c r="AJ19" s="13"/>
      <c r="AK19" s="12"/>
      <c r="AL19" s="13"/>
      <c r="AM19" s="12"/>
      <c r="AN19" s="13"/>
      <c r="AO19" s="136"/>
      <c r="AP19" s="13"/>
      <c r="AQ19" s="12"/>
      <c r="AR19" s="15"/>
      <c r="AS19" s="22"/>
      <c r="AT19" s="23"/>
      <c r="AU19" s="194"/>
    </row>
    <row r="20" spans="1:88" x14ac:dyDescent="0.2">
      <c r="A20" s="55" t="s">
        <v>18</v>
      </c>
      <c r="B20" s="685">
        <f t="shared" si="0"/>
        <v>0</v>
      </c>
      <c r="C20" s="686">
        <f>SUM(O20+Q20+S20+U20+W20+Y20+AA20+AC20+AE20+AG20+AI20+AK20+AM20+AO20)</f>
        <v>0</v>
      </c>
      <c r="D20" s="16">
        <f>SUM(P20+R20+T20+V20+X20+Z20+AB20+AD20+AF20+AH20+AJ20+AL20+AN20+AP20)</f>
        <v>0</v>
      </c>
      <c r="E20" s="220"/>
      <c r="F20" s="221"/>
      <c r="G20" s="222"/>
      <c r="H20" s="223"/>
      <c r="I20" s="222"/>
      <c r="J20" s="223"/>
      <c r="K20" s="222"/>
      <c r="L20" s="223"/>
      <c r="M20" s="222"/>
      <c r="N20" s="223"/>
      <c r="O20" s="32"/>
      <c r="P20" s="33"/>
      <c r="Q20" s="32"/>
      <c r="R20" s="33"/>
      <c r="S20" s="32"/>
      <c r="T20" s="33"/>
      <c r="U20" s="32"/>
      <c r="V20" s="33"/>
      <c r="W20" s="32"/>
      <c r="X20" s="33"/>
      <c r="Y20" s="32"/>
      <c r="Z20" s="33"/>
      <c r="AA20" s="32"/>
      <c r="AB20" s="33"/>
      <c r="AC20" s="32"/>
      <c r="AD20" s="33"/>
      <c r="AE20" s="32"/>
      <c r="AF20" s="33"/>
      <c r="AG20" s="32"/>
      <c r="AH20" s="33"/>
      <c r="AI20" s="32"/>
      <c r="AJ20" s="33"/>
      <c r="AK20" s="32"/>
      <c r="AL20" s="33"/>
      <c r="AM20" s="32"/>
      <c r="AN20" s="33"/>
      <c r="AO20" s="224"/>
      <c r="AP20" s="33"/>
      <c r="AQ20" s="32"/>
      <c r="AR20" s="33"/>
      <c r="AS20" s="26"/>
      <c r="AT20" s="26"/>
      <c r="AU20" s="194"/>
    </row>
    <row r="21" spans="1:88" x14ac:dyDescent="0.2">
      <c r="A21" s="2" t="s">
        <v>98</v>
      </c>
      <c r="B21" s="685">
        <f t="shared" si="0"/>
        <v>0</v>
      </c>
      <c r="C21" s="685">
        <f>SUM(C22+C23+C24+C25)</f>
        <v>0</v>
      </c>
      <c r="D21" s="2">
        <f>SUM(D22+D23+D24+D25)</f>
        <v>0</v>
      </c>
      <c r="E21" s="35">
        <f>SUM(E22:E25)</f>
        <v>0</v>
      </c>
      <c r="F21" s="687">
        <f t="shared" ref="F21:AT21" si="2">SUM(F22:F25)</f>
        <v>0</v>
      </c>
      <c r="G21" s="35">
        <f t="shared" si="2"/>
        <v>0</v>
      </c>
      <c r="H21" s="36">
        <f t="shared" si="2"/>
        <v>0</v>
      </c>
      <c r="I21" s="35">
        <f t="shared" si="2"/>
        <v>0</v>
      </c>
      <c r="J21" s="36">
        <f t="shared" si="2"/>
        <v>0</v>
      </c>
      <c r="K21" s="35">
        <f t="shared" si="2"/>
        <v>0</v>
      </c>
      <c r="L21" s="36">
        <f t="shared" si="2"/>
        <v>0</v>
      </c>
      <c r="M21" s="35">
        <f t="shared" si="2"/>
        <v>0</v>
      </c>
      <c r="N21" s="36">
        <f t="shared" si="2"/>
        <v>0</v>
      </c>
      <c r="O21" s="35">
        <f t="shared" si="2"/>
        <v>0</v>
      </c>
      <c r="P21" s="36">
        <f t="shared" si="2"/>
        <v>0</v>
      </c>
      <c r="Q21" s="35">
        <f t="shared" si="2"/>
        <v>0</v>
      </c>
      <c r="R21" s="36">
        <f t="shared" si="2"/>
        <v>0</v>
      </c>
      <c r="S21" s="35">
        <f t="shared" si="2"/>
        <v>0</v>
      </c>
      <c r="T21" s="36">
        <f t="shared" si="2"/>
        <v>0</v>
      </c>
      <c r="U21" s="35">
        <f t="shared" si="2"/>
        <v>0</v>
      </c>
      <c r="V21" s="36">
        <f t="shared" si="2"/>
        <v>0</v>
      </c>
      <c r="W21" s="35">
        <f t="shared" si="2"/>
        <v>0</v>
      </c>
      <c r="X21" s="36">
        <f t="shared" si="2"/>
        <v>0</v>
      </c>
      <c r="Y21" s="35">
        <f t="shared" si="2"/>
        <v>0</v>
      </c>
      <c r="Z21" s="36">
        <f t="shared" si="2"/>
        <v>0</v>
      </c>
      <c r="AA21" s="35">
        <f t="shared" si="2"/>
        <v>0</v>
      </c>
      <c r="AB21" s="36">
        <f t="shared" si="2"/>
        <v>0</v>
      </c>
      <c r="AC21" s="35">
        <f t="shared" si="2"/>
        <v>0</v>
      </c>
      <c r="AD21" s="36">
        <f t="shared" si="2"/>
        <v>0</v>
      </c>
      <c r="AE21" s="35">
        <f t="shared" si="2"/>
        <v>0</v>
      </c>
      <c r="AF21" s="36">
        <f t="shared" si="2"/>
        <v>0</v>
      </c>
      <c r="AG21" s="35">
        <f t="shared" si="2"/>
        <v>0</v>
      </c>
      <c r="AH21" s="36">
        <f t="shared" si="2"/>
        <v>0</v>
      </c>
      <c r="AI21" s="35">
        <f t="shared" si="2"/>
        <v>0</v>
      </c>
      <c r="AJ21" s="36">
        <f t="shared" si="2"/>
        <v>0</v>
      </c>
      <c r="AK21" s="35">
        <f t="shared" si="2"/>
        <v>0</v>
      </c>
      <c r="AL21" s="36">
        <f t="shared" si="2"/>
        <v>0</v>
      </c>
      <c r="AM21" s="35">
        <f t="shared" si="2"/>
        <v>0</v>
      </c>
      <c r="AN21" s="36">
        <f t="shared" si="2"/>
        <v>0</v>
      </c>
      <c r="AO21" s="688">
        <f t="shared" si="2"/>
        <v>0</v>
      </c>
      <c r="AP21" s="36">
        <f t="shared" si="2"/>
        <v>0</v>
      </c>
      <c r="AQ21" s="35">
        <f t="shared" si="2"/>
        <v>0</v>
      </c>
      <c r="AR21" s="36">
        <f t="shared" si="2"/>
        <v>0</v>
      </c>
      <c r="AS21" s="36">
        <f t="shared" si="2"/>
        <v>0</v>
      </c>
      <c r="AT21" s="36">
        <f t="shared" si="2"/>
        <v>0</v>
      </c>
      <c r="AU21" s="194"/>
    </row>
    <row r="22" spans="1:88" x14ac:dyDescent="0.2">
      <c r="A22" s="58" t="s">
        <v>38</v>
      </c>
      <c r="B22" s="682">
        <f t="shared" si="0"/>
        <v>0</v>
      </c>
      <c r="C22" s="682">
        <f t="shared" ref="C22:D27" si="3">SUM(E22+G22+I22+K22+M22+O22+Q22+S22+U22+W22+Y22+AA22+AC22+AE22+AG22+AI22+AK22+AM22+AO22)</f>
        <v>0</v>
      </c>
      <c r="D22" s="689">
        <f t="shared" si="3"/>
        <v>0</v>
      </c>
      <c r="E22" s="212"/>
      <c r="F22" s="37"/>
      <c r="G22" s="212"/>
      <c r="H22" s="213"/>
      <c r="I22" s="212"/>
      <c r="J22" s="213"/>
      <c r="K22" s="212"/>
      <c r="L22" s="213"/>
      <c r="M22" s="212"/>
      <c r="N22" s="213"/>
      <c r="O22" s="212"/>
      <c r="P22" s="213"/>
      <c r="Q22" s="212"/>
      <c r="R22" s="213"/>
      <c r="S22" s="212"/>
      <c r="T22" s="213"/>
      <c r="U22" s="212"/>
      <c r="V22" s="213"/>
      <c r="W22" s="212"/>
      <c r="X22" s="213"/>
      <c r="Y22" s="212"/>
      <c r="Z22" s="213"/>
      <c r="AA22" s="212"/>
      <c r="AB22" s="213"/>
      <c r="AC22" s="212"/>
      <c r="AD22" s="213"/>
      <c r="AE22" s="212"/>
      <c r="AF22" s="213"/>
      <c r="AG22" s="212"/>
      <c r="AH22" s="213"/>
      <c r="AI22" s="212"/>
      <c r="AJ22" s="213"/>
      <c r="AK22" s="212"/>
      <c r="AL22" s="213"/>
      <c r="AM22" s="212"/>
      <c r="AN22" s="213"/>
      <c r="AO22" s="143"/>
      <c r="AP22" s="213"/>
      <c r="AQ22" s="213"/>
      <c r="AR22" s="213"/>
      <c r="AS22" s="213"/>
      <c r="AT22" s="230"/>
      <c r="AU22" s="194"/>
    </row>
    <row r="23" spans="1:88" x14ac:dyDescent="0.2">
      <c r="A23" s="55" t="s">
        <v>39</v>
      </c>
      <c r="B23" s="681">
        <f t="shared" si="0"/>
        <v>0</v>
      </c>
      <c r="C23" s="681">
        <f t="shared" si="3"/>
        <v>0</v>
      </c>
      <c r="D23" s="10">
        <f t="shared" si="3"/>
        <v>0</v>
      </c>
      <c r="E23" s="12"/>
      <c r="F23" s="27"/>
      <c r="G23" s="12"/>
      <c r="H23" s="13"/>
      <c r="I23" s="12"/>
      <c r="J23" s="13"/>
      <c r="K23" s="12"/>
      <c r="L23" s="13"/>
      <c r="M23" s="12"/>
      <c r="N23" s="13"/>
      <c r="O23" s="12"/>
      <c r="P23" s="13"/>
      <c r="Q23" s="12"/>
      <c r="R23" s="13"/>
      <c r="S23" s="12"/>
      <c r="T23" s="13"/>
      <c r="U23" s="12"/>
      <c r="V23" s="13"/>
      <c r="W23" s="12"/>
      <c r="X23" s="13"/>
      <c r="Y23" s="12"/>
      <c r="Z23" s="13"/>
      <c r="AA23" s="12"/>
      <c r="AB23" s="13"/>
      <c r="AC23" s="12"/>
      <c r="AD23" s="13"/>
      <c r="AE23" s="12"/>
      <c r="AF23" s="13"/>
      <c r="AG23" s="12"/>
      <c r="AH23" s="13"/>
      <c r="AI23" s="12"/>
      <c r="AJ23" s="13"/>
      <c r="AK23" s="12"/>
      <c r="AL23" s="13"/>
      <c r="AM23" s="12"/>
      <c r="AN23" s="13"/>
      <c r="AO23" s="136"/>
      <c r="AP23" s="13"/>
      <c r="AQ23" s="13"/>
      <c r="AR23" s="13"/>
      <c r="AS23" s="13"/>
      <c r="AT23" s="22"/>
      <c r="AU23" s="194"/>
    </row>
    <row r="24" spans="1:88" x14ac:dyDescent="0.2">
      <c r="A24" s="59" t="s">
        <v>40</v>
      </c>
      <c r="B24" s="683">
        <f t="shared" si="0"/>
        <v>0</v>
      </c>
      <c r="C24" s="683">
        <f t="shared" si="3"/>
        <v>0</v>
      </c>
      <c r="D24" s="684">
        <f t="shared" si="3"/>
        <v>0</v>
      </c>
      <c r="E24" s="216"/>
      <c r="F24" s="150"/>
      <c r="G24" s="216"/>
      <c r="H24" s="214"/>
      <c r="I24" s="216"/>
      <c r="J24" s="214"/>
      <c r="K24" s="216"/>
      <c r="L24" s="214"/>
      <c r="M24" s="216"/>
      <c r="N24" s="214"/>
      <c r="O24" s="216"/>
      <c r="P24" s="214"/>
      <c r="Q24" s="216"/>
      <c r="R24" s="214"/>
      <c r="S24" s="216"/>
      <c r="T24" s="214"/>
      <c r="U24" s="216"/>
      <c r="V24" s="214"/>
      <c r="W24" s="216"/>
      <c r="X24" s="214"/>
      <c r="Y24" s="216"/>
      <c r="Z24" s="214"/>
      <c r="AA24" s="216"/>
      <c r="AB24" s="214"/>
      <c r="AC24" s="216"/>
      <c r="AD24" s="214"/>
      <c r="AE24" s="216"/>
      <c r="AF24" s="214"/>
      <c r="AG24" s="216"/>
      <c r="AH24" s="214"/>
      <c r="AI24" s="216"/>
      <c r="AJ24" s="214"/>
      <c r="AK24" s="216"/>
      <c r="AL24" s="214"/>
      <c r="AM24" s="216"/>
      <c r="AN24" s="214"/>
      <c r="AO24" s="147"/>
      <c r="AP24" s="214"/>
      <c r="AQ24" s="214"/>
      <c r="AR24" s="214"/>
      <c r="AS24" s="214"/>
      <c r="AT24" s="146"/>
      <c r="AU24" s="194"/>
    </row>
    <row r="25" spans="1:88" x14ac:dyDescent="0.2">
      <c r="A25" s="231" t="s">
        <v>203</v>
      </c>
      <c r="B25" s="681">
        <f t="shared" si="0"/>
        <v>0</v>
      </c>
      <c r="C25" s="681">
        <f t="shared" si="3"/>
        <v>0</v>
      </c>
      <c r="D25" s="10">
        <f t="shared" si="3"/>
        <v>0</v>
      </c>
      <c r="E25" s="12"/>
      <c r="F25" s="27"/>
      <c r="G25" s="12"/>
      <c r="H25" s="13"/>
      <c r="I25" s="12"/>
      <c r="J25" s="13"/>
      <c r="K25" s="12"/>
      <c r="L25" s="13"/>
      <c r="M25" s="12"/>
      <c r="N25" s="13"/>
      <c r="O25" s="12"/>
      <c r="P25" s="13"/>
      <c r="Q25" s="12"/>
      <c r="R25" s="13"/>
      <c r="S25" s="12"/>
      <c r="T25" s="13"/>
      <c r="U25" s="12"/>
      <c r="V25" s="13"/>
      <c r="W25" s="12"/>
      <c r="X25" s="13"/>
      <c r="Y25" s="12"/>
      <c r="Z25" s="13"/>
      <c r="AA25" s="12"/>
      <c r="AB25" s="13"/>
      <c r="AC25" s="12"/>
      <c r="AD25" s="13"/>
      <c r="AE25" s="12"/>
      <c r="AF25" s="13"/>
      <c r="AG25" s="12"/>
      <c r="AH25" s="13"/>
      <c r="AI25" s="12"/>
      <c r="AJ25" s="13"/>
      <c r="AK25" s="12"/>
      <c r="AL25" s="13"/>
      <c r="AM25" s="12"/>
      <c r="AN25" s="13"/>
      <c r="AO25" s="136"/>
      <c r="AP25" s="13"/>
      <c r="AQ25" s="13"/>
      <c r="AR25" s="13"/>
      <c r="AS25" s="13"/>
      <c r="AT25" s="22"/>
      <c r="AU25" s="194"/>
    </row>
    <row r="26" spans="1:88" x14ac:dyDescent="0.2">
      <c r="A26" s="232" t="s">
        <v>99</v>
      </c>
      <c r="B26" s="681">
        <f t="shared" si="0"/>
        <v>0</v>
      </c>
      <c r="C26" s="681">
        <f t="shared" si="3"/>
        <v>0</v>
      </c>
      <c r="D26" s="10">
        <f t="shared" si="3"/>
        <v>0</v>
      </c>
      <c r="E26" s="12"/>
      <c r="F26" s="27"/>
      <c r="G26" s="12"/>
      <c r="H26" s="13"/>
      <c r="I26" s="12"/>
      <c r="J26" s="13"/>
      <c r="K26" s="12"/>
      <c r="L26" s="13"/>
      <c r="M26" s="12"/>
      <c r="N26" s="13"/>
      <c r="O26" s="12"/>
      <c r="P26" s="13"/>
      <c r="Q26" s="12"/>
      <c r="R26" s="13"/>
      <c r="S26" s="12"/>
      <c r="T26" s="13"/>
      <c r="U26" s="12"/>
      <c r="V26" s="13"/>
      <c r="W26" s="12"/>
      <c r="X26" s="13"/>
      <c r="Y26" s="12"/>
      <c r="Z26" s="13"/>
      <c r="AA26" s="12"/>
      <c r="AB26" s="13"/>
      <c r="AC26" s="12"/>
      <c r="AD26" s="13"/>
      <c r="AE26" s="12"/>
      <c r="AF26" s="13"/>
      <c r="AG26" s="12"/>
      <c r="AH26" s="13"/>
      <c r="AI26" s="12"/>
      <c r="AJ26" s="13"/>
      <c r="AK26" s="12"/>
      <c r="AL26" s="13"/>
      <c r="AM26" s="12"/>
      <c r="AN26" s="13"/>
      <c r="AO26" s="136"/>
      <c r="AP26" s="13"/>
      <c r="AQ26" s="13"/>
      <c r="AR26" s="13"/>
      <c r="AS26" s="13"/>
      <c r="AT26" s="22"/>
      <c r="AU26" s="194"/>
    </row>
    <row r="27" spans="1:88" x14ac:dyDescent="0.2">
      <c r="A27" s="233" t="s">
        <v>100</v>
      </c>
      <c r="B27" s="685">
        <f t="shared" si="0"/>
        <v>0</v>
      </c>
      <c r="C27" s="685">
        <f t="shared" si="3"/>
        <v>0</v>
      </c>
      <c r="D27" s="31">
        <f t="shared" si="3"/>
        <v>0</v>
      </c>
      <c r="E27" s="32"/>
      <c r="F27" s="235"/>
      <c r="G27" s="32"/>
      <c r="H27" s="33"/>
      <c r="I27" s="32"/>
      <c r="J27" s="33"/>
      <c r="K27" s="32"/>
      <c r="L27" s="33"/>
      <c r="M27" s="32"/>
      <c r="N27" s="33"/>
      <c r="O27" s="32"/>
      <c r="P27" s="33"/>
      <c r="Q27" s="32"/>
      <c r="R27" s="33"/>
      <c r="S27" s="32"/>
      <c r="T27" s="33"/>
      <c r="U27" s="32"/>
      <c r="V27" s="33"/>
      <c r="W27" s="32"/>
      <c r="X27" s="33"/>
      <c r="Y27" s="32"/>
      <c r="Z27" s="33"/>
      <c r="AA27" s="32"/>
      <c r="AB27" s="33"/>
      <c r="AC27" s="32"/>
      <c r="AD27" s="33"/>
      <c r="AE27" s="32"/>
      <c r="AF27" s="33"/>
      <c r="AG27" s="32"/>
      <c r="AH27" s="33"/>
      <c r="AI27" s="32"/>
      <c r="AJ27" s="33"/>
      <c r="AK27" s="32"/>
      <c r="AL27" s="33"/>
      <c r="AM27" s="32"/>
      <c r="AN27" s="33"/>
      <c r="AO27" s="224"/>
      <c r="AP27" s="33"/>
      <c r="AQ27" s="33"/>
      <c r="AR27" s="33"/>
      <c r="AS27" s="33"/>
      <c r="AT27" s="33"/>
      <c r="AU27" s="194"/>
    </row>
    <row r="28" spans="1:88" x14ac:dyDescent="0.2">
      <c r="A28" s="61" t="s">
        <v>101</v>
      </c>
      <c r="B28" s="61"/>
      <c r="C28" s="49"/>
      <c r="D28" s="61"/>
      <c r="E28" s="61"/>
      <c r="F28" s="49"/>
      <c r="G28" s="49"/>
      <c r="H28" s="49"/>
      <c r="I28" s="49"/>
    </row>
    <row r="29" spans="1:88" ht="31.5" x14ac:dyDescent="0.2">
      <c r="A29" s="356" t="s">
        <v>102</v>
      </c>
      <c r="B29" s="1095" t="s">
        <v>41</v>
      </c>
      <c r="C29" s="1096"/>
      <c r="D29" s="354" t="s">
        <v>1</v>
      </c>
      <c r="E29" s="63" t="s">
        <v>35</v>
      </c>
      <c r="F29" s="63" t="s">
        <v>42</v>
      </c>
      <c r="G29" s="63" t="s">
        <v>37</v>
      </c>
      <c r="H29" s="350" t="s">
        <v>13</v>
      </c>
      <c r="I29" s="352" t="s">
        <v>98</v>
      </c>
    </row>
    <row r="30" spans="1:88" x14ac:dyDescent="0.2">
      <c r="A30" s="1097" t="s">
        <v>43</v>
      </c>
      <c r="B30" s="1098"/>
      <c r="C30" s="1099"/>
      <c r="D30" s="64">
        <f t="shared" ref="D30:D50" si="4">SUM(E30:H30)</f>
        <v>0</v>
      </c>
      <c r="E30" s="65"/>
      <c r="F30" s="66"/>
      <c r="G30" s="67"/>
      <c r="H30" s="68"/>
      <c r="I30" s="237"/>
      <c r="J30" s="238" t="s">
        <v>103</v>
      </c>
      <c r="CA30" s="194" t="str">
        <f>IF(E30&lt;MAX(E31:E49),"EN RBC existen patologías que son mayores a los Ingresos-personas","")</f>
        <v/>
      </c>
      <c r="CB30" s="194" t="str">
        <f>IF(F30&lt;MAX(F31:F49),"EN RI existen patologías que son mayores a los Ingresos-personas","")</f>
        <v/>
      </c>
      <c r="CC30" s="194" t="str">
        <f>IF(G30&lt;MAX(G31:G49),"EN RR existen patologías que son mayores a los Ingresos-personas","")</f>
        <v/>
      </c>
      <c r="CD30" s="194" t="str">
        <f>IF(H30&lt;MAX(H31:H49),"EN Otros existen patologías que son mayores a los Ingresos-personas","")</f>
        <v/>
      </c>
      <c r="CG30" s="194" t="str">
        <f>IF(E30&lt;MAX(E31:E49),1,"")</f>
        <v/>
      </c>
      <c r="CH30" s="194" t="str">
        <f>IF(F30&lt;MAX(F31:F49),1,"")</f>
        <v/>
      </c>
      <c r="CI30" s="194" t="str">
        <f>IF(G30&lt;MAX(G31:G49),1,"")</f>
        <v/>
      </c>
      <c r="CJ30" s="194" t="str">
        <f>IF(H30&lt;MAX(H31:H49),1,"")</f>
        <v/>
      </c>
    </row>
    <row r="31" spans="1:88" ht="14.25" customHeight="1" x14ac:dyDescent="0.2">
      <c r="A31" s="1114" t="s">
        <v>104</v>
      </c>
      <c r="B31" s="1089" t="s">
        <v>105</v>
      </c>
      <c r="C31" s="1090"/>
      <c r="D31" s="690">
        <f t="shared" si="4"/>
        <v>0</v>
      </c>
      <c r="E31" s="69"/>
      <c r="F31" s="70"/>
      <c r="G31" s="71"/>
      <c r="H31" s="72"/>
      <c r="I31" s="72"/>
      <c r="J31" s="238"/>
      <c r="CA31" s="194" t="str">
        <f>IF(D30&lt;&gt;B13,"EL NÚMERO DE INGRESOS NO PUEDE SER DISTINTO AL TOTAL DE INGRESOS DE LA SECCION A.1","")</f>
        <v/>
      </c>
      <c r="CG31" s="194" t="str">
        <f>IF(D30&lt;&gt;B13,1,"")</f>
        <v/>
      </c>
    </row>
    <row r="32" spans="1:88" ht="14.25" customHeight="1" x14ac:dyDescent="0.2">
      <c r="A32" s="1115"/>
      <c r="B32" s="1087" t="s">
        <v>106</v>
      </c>
      <c r="C32" s="1088"/>
      <c r="D32" s="691">
        <f t="shared" si="4"/>
        <v>0</v>
      </c>
      <c r="E32" s="69"/>
      <c r="F32" s="70"/>
      <c r="G32" s="71"/>
      <c r="H32" s="72"/>
      <c r="I32" s="72"/>
      <c r="J32" s="238"/>
    </row>
    <row r="33" spans="1:87" ht="14.25" customHeight="1" x14ac:dyDescent="0.2">
      <c r="A33" s="1115"/>
      <c r="B33" s="1091" t="s">
        <v>44</v>
      </c>
      <c r="C33" s="1092"/>
      <c r="D33" s="691">
        <f t="shared" si="4"/>
        <v>0</v>
      </c>
      <c r="E33" s="69"/>
      <c r="F33" s="70"/>
      <c r="G33" s="71"/>
      <c r="H33" s="72"/>
      <c r="I33" s="72"/>
      <c r="J33" s="238"/>
    </row>
    <row r="34" spans="1:87" ht="14.25" customHeight="1" x14ac:dyDescent="0.2">
      <c r="A34" s="1115"/>
      <c r="B34" s="1087" t="s">
        <v>107</v>
      </c>
      <c r="C34" s="1088"/>
      <c r="D34" s="691">
        <f t="shared" si="4"/>
        <v>0</v>
      </c>
      <c r="E34" s="69"/>
      <c r="F34" s="70"/>
      <c r="G34" s="71"/>
      <c r="H34" s="72"/>
      <c r="I34" s="72"/>
      <c r="J34" s="238"/>
    </row>
    <row r="35" spans="1:87" ht="14.25" customHeight="1" x14ac:dyDescent="0.2">
      <c r="A35" s="1115"/>
      <c r="B35" s="1087" t="s">
        <v>108</v>
      </c>
      <c r="C35" s="1088"/>
      <c r="D35" s="691">
        <f t="shared" si="4"/>
        <v>0</v>
      </c>
      <c r="E35" s="69"/>
      <c r="F35" s="70"/>
      <c r="G35" s="71"/>
      <c r="H35" s="72"/>
      <c r="I35" s="72"/>
      <c r="J35" s="238"/>
    </row>
    <row r="36" spans="1:87" ht="14.25" customHeight="1" x14ac:dyDescent="0.2">
      <c r="A36" s="1115"/>
      <c r="B36" s="1087" t="s">
        <v>109</v>
      </c>
      <c r="C36" s="1088"/>
      <c r="D36" s="691">
        <f t="shared" si="4"/>
        <v>0</v>
      </c>
      <c r="E36" s="69"/>
      <c r="F36" s="70"/>
      <c r="G36" s="71"/>
      <c r="H36" s="72"/>
      <c r="I36" s="72"/>
      <c r="J36" s="238"/>
    </row>
    <row r="37" spans="1:87" ht="14.25" customHeight="1" x14ac:dyDescent="0.2">
      <c r="A37" s="1115"/>
      <c r="B37" s="1087" t="s">
        <v>45</v>
      </c>
      <c r="C37" s="1088"/>
      <c r="D37" s="691">
        <f t="shared" si="4"/>
        <v>0</v>
      </c>
      <c r="E37" s="69"/>
      <c r="F37" s="70"/>
      <c r="G37" s="71"/>
      <c r="H37" s="72"/>
      <c r="I37" s="72"/>
      <c r="J37" s="238"/>
    </row>
    <row r="38" spans="1:87" ht="14.25" customHeight="1" x14ac:dyDescent="0.2">
      <c r="A38" s="1115"/>
      <c r="B38" s="1087" t="s">
        <v>46</v>
      </c>
      <c r="C38" s="1088"/>
      <c r="D38" s="691">
        <f t="shared" si="4"/>
        <v>0</v>
      </c>
      <c r="E38" s="69"/>
      <c r="F38" s="70"/>
      <c r="G38" s="71"/>
      <c r="H38" s="72"/>
      <c r="I38" s="72"/>
      <c r="J38" s="238"/>
    </row>
    <row r="39" spans="1:87" ht="25.5" customHeight="1" x14ac:dyDescent="0.2">
      <c r="A39" s="1115"/>
      <c r="B39" s="1087" t="s">
        <v>110</v>
      </c>
      <c r="C39" s="1088"/>
      <c r="D39" s="691">
        <f t="shared" si="4"/>
        <v>0</v>
      </c>
      <c r="E39" s="69"/>
      <c r="F39" s="70"/>
      <c r="G39" s="71"/>
      <c r="H39" s="72"/>
      <c r="I39" s="72"/>
      <c r="J39" s="238"/>
    </row>
    <row r="40" spans="1:87" ht="27.75" customHeight="1" x14ac:dyDescent="0.2">
      <c r="A40" s="1115"/>
      <c r="B40" s="1087" t="s">
        <v>111</v>
      </c>
      <c r="C40" s="1088"/>
      <c r="D40" s="691">
        <f t="shared" si="4"/>
        <v>0</v>
      </c>
      <c r="E40" s="69"/>
      <c r="F40" s="70"/>
      <c r="G40" s="71"/>
      <c r="H40" s="72"/>
      <c r="I40" s="72"/>
      <c r="J40" s="238"/>
    </row>
    <row r="41" spans="1:87" ht="26.25" customHeight="1" x14ac:dyDescent="0.2">
      <c r="A41" s="1115"/>
      <c r="B41" s="1087" t="s">
        <v>112</v>
      </c>
      <c r="C41" s="1088"/>
      <c r="D41" s="691">
        <f t="shared" si="4"/>
        <v>0</v>
      </c>
      <c r="E41" s="69"/>
      <c r="F41" s="70"/>
      <c r="G41" s="71"/>
      <c r="H41" s="72"/>
      <c r="I41" s="72"/>
      <c r="J41" s="238"/>
    </row>
    <row r="42" spans="1:87" x14ac:dyDescent="0.2">
      <c r="A42" s="1115"/>
      <c r="B42" s="1087" t="s">
        <v>113</v>
      </c>
      <c r="C42" s="1088"/>
      <c r="D42" s="691">
        <f t="shared" si="4"/>
        <v>0</v>
      </c>
      <c r="E42" s="69"/>
      <c r="F42" s="70"/>
      <c r="G42" s="71"/>
      <c r="H42" s="72"/>
      <c r="I42" s="72"/>
      <c r="J42" s="238"/>
      <c r="CG42" s="194">
        <v>0</v>
      </c>
      <c r="CH42" s="194">
        <v>0</v>
      </c>
      <c r="CI42" s="194">
        <v>0</v>
      </c>
    </row>
    <row r="43" spans="1:87" x14ac:dyDescent="0.2">
      <c r="A43" s="1142"/>
      <c r="B43" s="1143" t="s">
        <v>13</v>
      </c>
      <c r="C43" s="1144"/>
      <c r="D43" s="691">
        <f t="shared" si="4"/>
        <v>0</v>
      </c>
      <c r="E43" s="241"/>
      <c r="F43" s="242"/>
      <c r="G43" s="243"/>
      <c r="H43" s="244"/>
      <c r="I43" s="244"/>
      <c r="J43" s="238"/>
    </row>
    <row r="44" spans="1:87" x14ac:dyDescent="0.2">
      <c r="A44" s="1114" t="s">
        <v>114</v>
      </c>
      <c r="B44" s="1089" t="s">
        <v>115</v>
      </c>
      <c r="C44" s="1090"/>
      <c r="D44" s="690">
        <f t="shared" si="4"/>
        <v>0</v>
      </c>
      <c r="E44" s="77"/>
      <c r="F44" s="78"/>
      <c r="G44" s="79"/>
      <c r="H44" s="80"/>
      <c r="I44" s="80"/>
      <c r="J44" s="238"/>
    </row>
    <row r="45" spans="1:87" x14ac:dyDescent="0.2">
      <c r="A45" s="1115"/>
      <c r="B45" s="1087" t="s">
        <v>47</v>
      </c>
      <c r="C45" s="1088"/>
      <c r="D45" s="691">
        <f t="shared" si="4"/>
        <v>0</v>
      </c>
      <c r="E45" s="69"/>
      <c r="F45" s="70"/>
      <c r="G45" s="71"/>
      <c r="H45" s="72"/>
      <c r="I45" s="72"/>
      <c r="J45" s="238"/>
    </row>
    <row r="46" spans="1:87" x14ac:dyDescent="0.2">
      <c r="A46" s="1115"/>
      <c r="B46" s="1093" t="s">
        <v>13</v>
      </c>
      <c r="C46" s="1094"/>
      <c r="D46" s="692">
        <f t="shared" si="4"/>
        <v>0</v>
      </c>
      <c r="E46" s="69"/>
      <c r="F46" s="70"/>
      <c r="G46" s="71"/>
      <c r="H46" s="72"/>
      <c r="I46" s="72"/>
      <c r="J46" s="238"/>
    </row>
    <row r="47" spans="1:87" x14ac:dyDescent="0.2">
      <c r="A47" s="1114" t="s">
        <v>116</v>
      </c>
      <c r="B47" s="1089" t="s">
        <v>115</v>
      </c>
      <c r="C47" s="1090"/>
      <c r="D47" s="690">
        <f t="shared" si="4"/>
        <v>0</v>
      </c>
      <c r="E47" s="77"/>
      <c r="F47" s="78"/>
      <c r="G47" s="79"/>
      <c r="H47" s="80"/>
      <c r="I47" s="80"/>
      <c r="J47" s="238"/>
    </row>
    <row r="48" spans="1:87" x14ac:dyDescent="0.2">
      <c r="A48" s="1115"/>
      <c r="B48" s="1087" t="s">
        <v>47</v>
      </c>
      <c r="C48" s="1088"/>
      <c r="D48" s="691">
        <f t="shared" si="4"/>
        <v>0</v>
      </c>
      <c r="E48" s="69"/>
      <c r="F48" s="70"/>
      <c r="G48" s="71"/>
      <c r="H48" s="72"/>
      <c r="I48" s="72"/>
      <c r="J48" s="238"/>
    </row>
    <row r="49" spans="1:86" x14ac:dyDescent="0.2">
      <c r="A49" s="1142"/>
      <c r="B49" s="1143" t="s">
        <v>13</v>
      </c>
      <c r="C49" s="1144"/>
      <c r="D49" s="692">
        <f t="shared" si="4"/>
        <v>0</v>
      </c>
      <c r="E49" s="73"/>
      <c r="F49" s="74"/>
      <c r="G49" s="75"/>
      <c r="H49" s="76"/>
      <c r="I49" s="76"/>
      <c r="J49" s="238"/>
    </row>
    <row r="50" spans="1:86" x14ac:dyDescent="0.2">
      <c r="A50" s="358" t="s">
        <v>117</v>
      </c>
      <c r="B50" s="1112" t="s">
        <v>48</v>
      </c>
      <c r="C50" s="1113"/>
      <c r="D50" s="693">
        <f t="shared" si="4"/>
        <v>0</v>
      </c>
      <c r="E50" s="81"/>
      <c r="F50" s="82"/>
      <c r="G50" s="83"/>
      <c r="H50" s="84"/>
      <c r="I50" s="84"/>
      <c r="J50" s="238"/>
    </row>
    <row r="51" spans="1:86" x14ac:dyDescent="0.2">
      <c r="A51" s="247" t="s">
        <v>118</v>
      </c>
      <c r="B51" s="85"/>
      <c r="C51" s="85"/>
      <c r="D51" s="85"/>
      <c r="E51" s="85"/>
      <c r="F51" s="85"/>
      <c r="G51" s="85"/>
      <c r="H51" s="49"/>
      <c r="I51" s="49"/>
    </row>
    <row r="52" spans="1:86" x14ac:dyDescent="0.2">
      <c r="A52" s="1114" t="s">
        <v>49</v>
      </c>
      <c r="B52" s="1117" t="s">
        <v>50</v>
      </c>
      <c r="C52" s="1118"/>
      <c r="D52" s="1118"/>
      <c r="E52" s="1121" t="s">
        <v>14</v>
      </c>
      <c r="F52" s="1122"/>
      <c r="G52" s="1122"/>
      <c r="H52" s="1122"/>
      <c r="I52" s="1122"/>
      <c r="J52" s="1122"/>
      <c r="K52" s="1122"/>
      <c r="L52" s="1122"/>
      <c r="M52" s="1122"/>
      <c r="N52" s="1122"/>
      <c r="O52" s="1122"/>
      <c r="P52" s="1122"/>
      <c r="Q52" s="1122"/>
      <c r="R52" s="1122"/>
      <c r="S52" s="1122"/>
      <c r="T52" s="1122"/>
      <c r="U52" s="1122"/>
      <c r="V52" s="1122"/>
      <c r="W52" s="1122"/>
      <c r="X52" s="1122"/>
      <c r="Y52" s="1122"/>
      <c r="Z52" s="1122"/>
      <c r="AA52" s="1122"/>
      <c r="AB52" s="1122"/>
      <c r="AC52" s="1122"/>
      <c r="AD52" s="1122"/>
      <c r="AE52" s="1122"/>
      <c r="AF52" s="1122"/>
      <c r="AG52" s="1122"/>
      <c r="AH52" s="1122"/>
      <c r="AI52" s="1122"/>
      <c r="AJ52" s="1122"/>
      <c r="AK52" s="1122"/>
      <c r="AL52" s="1122"/>
      <c r="AM52" s="1122"/>
      <c r="AN52" s="1122"/>
      <c r="AO52" s="1122"/>
      <c r="AP52" s="1123"/>
      <c r="AQ52" s="1100" t="s">
        <v>119</v>
      </c>
      <c r="AR52" s="1136" t="s">
        <v>33</v>
      </c>
      <c r="AS52" s="1137"/>
      <c r="AT52" s="1156"/>
      <c r="AU52" s="1105" t="s">
        <v>13</v>
      </c>
    </row>
    <row r="53" spans="1:86" x14ac:dyDescent="0.2">
      <c r="A53" s="1115"/>
      <c r="B53" s="1119"/>
      <c r="C53" s="1120"/>
      <c r="D53" s="1120"/>
      <c r="E53" s="1095" t="s">
        <v>19</v>
      </c>
      <c r="F53" s="1096"/>
      <c r="G53" s="1095" t="s">
        <v>20</v>
      </c>
      <c r="H53" s="1096"/>
      <c r="I53" s="1151" t="s">
        <v>21</v>
      </c>
      <c r="J53" s="1152"/>
      <c r="K53" s="1151" t="s">
        <v>22</v>
      </c>
      <c r="L53" s="1152"/>
      <c r="M53" s="1151" t="s">
        <v>23</v>
      </c>
      <c r="N53" s="1152"/>
      <c r="O53" s="1095" t="s">
        <v>24</v>
      </c>
      <c r="P53" s="1096"/>
      <c r="Q53" s="1095" t="s">
        <v>25</v>
      </c>
      <c r="R53" s="1096"/>
      <c r="S53" s="1095" t="s">
        <v>26</v>
      </c>
      <c r="T53" s="1096"/>
      <c r="U53" s="1095" t="s">
        <v>27</v>
      </c>
      <c r="V53" s="1096"/>
      <c r="W53" s="1095" t="s">
        <v>2</v>
      </c>
      <c r="X53" s="1096"/>
      <c r="Y53" s="1095" t="s">
        <v>3</v>
      </c>
      <c r="Z53" s="1096"/>
      <c r="AA53" s="1095" t="s">
        <v>28</v>
      </c>
      <c r="AB53" s="1155"/>
      <c r="AC53" s="1095" t="s">
        <v>4</v>
      </c>
      <c r="AD53" s="1096"/>
      <c r="AE53" s="1095" t="s">
        <v>5</v>
      </c>
      <c r="AF53" s="1096"/>
      <c r="AG53" s="1095" t="s">
        <v>6</v>
      </c>
      <c r="AH53" s="1096"/>
      <c r="AI53" s="1095" t="s">
        <v>7</v>
      </c>
      <c r="AJ53" s="1096"/>
      <c r="AK53" s="1095" t="s">
        <v>8</v>
      </c>
      <c r="AL53" s="1096"/>
      <c r="AM53" s="1095" t="s">
        <v>9</v>
      </c>
      <c r="AN53" s="1096"/>
      <c r="AO53" s="1110" t="s">
        <v>10</v>
      </c>
      <c r="AP53" s="1111"/>
      <c r="AQ53" s="1101"/>
      <c r="AR53" s="1145" t="s">
        <v>35</v>
      </c>
      <c r="AS53" s="1147" t="s">
        <v>36</v>
      </c>
      <c r="AT53" s="1147" t="s">
        <v>37</v>
      </c>
      <c r="AU53" s="1108"/>
    </row>
    <row r="54" spans="1:86" x14ac:dyDescent="0.2">
      <c r="A54" s="1116"/>
      <c r="B54" s="356" t="s">
        <v>94</v>
      </c>
      <c r="C54" s="356" t="s">
        <v>11</v>
      </c>
      <c r="D54" s="248" t="s">
        <v>12</v>
      </c>
      <c r="E54" s="348" t="s">
        <v>11</v>
      </c>
      <c r="F54" s="249" t="s">
        <v>12</v>
      </c>
      <c r="G54" s="348" t="s">
        <v>11</v>
      </c>
      <c r="H54" s="249" t="s">
        <v>12</v>
      </c>
      <c r="I54" s="348" t="s">
        <v>11</v>
      </c>
      <c r="J54" s="249" t="s">
        <v>12</v>
      </c>
      <c r="K54" s="348" t="s">
        <v>11</v>
      </c>
      <c r="L54" s="249" t="s">
        <v>12</v>
      </c>
      <c r="M54" s="39" t="s">
        <v>11</v>
      </c>
      <c r="N54" s="349" t="s">
        <v>12</v>
      </c>
      <c r="O54" s="348" t="s">
        <v>11</v>
      </c>
      <c r="P54" s="249" t="s">
        <v>12</v>
      </c>
      <c r="Q54" s="39" t="s">
        <v>11</v>
      </c>
      <c r="R54" s="349" t="s">
        <v>12</v>
      </c>
      <c r="S54" s="39" t="s">
        <v>11</v>
      </c>
      <c r="T54" s="349" t="s">
        <v>12</v>
      </c>
      <c r="U54" s="348" t="s">
        <v>11</v>
      </c>
      <c r="V54" s="349" t="s">
        <v>12</v>
      </c>
      <c r="W54" s="348" t="s">
        <v>11</v>
      </c>
      <c r="X54" s="249" t="s">
        <v>12</v>
      </c>
      <c r="Y54" s="39" t="s">
        <v>11</v>
      </c>
      <c r="Z54" s="349" t="s">
        <v>12</v>
      </c>
      <c r="AA54" s="348" t="s">
        <v>11</v>
      </c>
      <c r="AB54" s="250" t="s">
        <v>12</v>
      </c>
      <c r="AC54" s="348" t="s">
        <v>11</v>
      </c>
      <c r="AD54" s="249" t="s">
        <v>12</v>
      </c>
      <c r="AE54" s="348" t="s">
        <v>11</v>
      </c>
      <c r="AF54" s="249" t="s">
        <v>12</v>
      </c>
      <c r="AG54" s="348" t="s">
        <v>11</v>
      </c>
      <c r="AH54" s="249" t="s">
        <v>12</v>
      </c>
      <c r="AI54" s="39" t="s">
        <v>11</v>
      </c>
      <c r="AJ54" s="349" t="s">
        <v>12</v>
      </c>
      <c r="AK54" s="348" t="s">
        <v>11</v>
      </c>
      <c r="AL54" s="249" t="s">
        <v>12</v>
      </c>
      <c r="AM54" s="39" t="s">
        <v>11</v>
      </c>
      <c r="AN54" s="349" t="s">
        <v>12</v>
      </c>
      <c r="AO54" s="86" t="s">
        <v>11</v>
      </c>
      <c r="AP54" s="349" t="s">
        <v>12</v>
      </c>
      <c r="AQ54" s="1102"/>
      <c r="AR54" s="1146"/>
      <c r="AS54" s="1148"/>
      <c r="AT54" s="1148"/>
      <c r="AU54" s="1154"/>
    </row>
    <row r="55" spans="1:86" x14ac:dyDescent="0.2">
      <c r="A55" s="87" t="s">
        <v>51</v>
      </c>
      <c r="B55" s="694">
        <f>SUM(C55+D55)</f>
        <v>0</v>
      </c>
      <c r="C55" s="694">
        <f t="shared" ref="C55:D59" si="5">SUM(E55+G55+I55+K55+M55+O55+Q55+S55+U55+W55+Y55+AA55+AC55+AE55+AG55+AI55+AK55+AM55+AO55)</f>
        <v>0</v>
      </c>
      <c r="D55" s="695">
        <f t="shared" si="5"/>
        <v>0</v>
      </c>
      <c r="E55" s="8"/>
      <c r="F55" s="202"/>
      <c r="G55" s="8"/>
      <c r="H55" s="9"/>
      <c r="I55" s="8"/>
      <c r="J55" s="9"/>
      <c r="K55" s="8"/>
      <c r="L55" s="9"/>
      <c r="M55" s="8"/>
      <c r="N55" s="9"/>
      <c r="O55" s="8"/>
      <c r="P55" s="9"/>
      <c r="Q55" s="8"/>
      <c r="R55" s="9"/>
      <c r="S55" s="8"/>
      <c r="T55" s="9"/>
      <c r="U55" s="8"/>
      <c r="V55" s="9"/>
      <c r="W55" s="8"/>
      <c r="X55" s="9"/>
      <c r="Y55" s="203"/>
      <c r="Z55" s="9"/>
      <c r="AA55" s="203"/>
      <c r="AB55" s="7"/>
      <c r="AC55" s="203"/>
      <c r="AD55" s="9"/>
      <c r="AE55" s="203"/>
      <c r="AF55" s="9"/>
      <c r="AG55" s="203"/>
      <c r="AH55" s="9"/>
      <c r="AI55" s="203"/>
      <c r="AJ55" s="9"/>
      <c r="AK55" s="203"/>
      <c r="AL55" s="9"/>
      <c r="AM55" s="203"/>
      <c r="AN55" s="9"/>
      <c r="AO55" s="253"/>
      <c r="AP55" s="7"/>
      <c r="AQ55" s="254"/>
      <c r="AR55" s="88"/>
      <c r="AS55" s="88"/>
      <c r="AT55" s="88"/>
      <c r="AU55" s="88"/>
      <c r="AV55" s="238" t="s">
        <v>120</v>
      </c>
      <c r="CA55" s="194" t="str">
        <f>IF(B55=0,"",IF(AQ55="",IF(B55="",""," No olvide escribir la columna Beneficiarios.-"),""))</f>
        <v/>
      </c>
      <c r="CB55" s="194" t="str">
        <f>IF(B55&lt;AQ55," El número de Beneficiarios NO puede ser mayor que el Total.-","")</f>
        <v/>
      </c>
      <c r="CG55" s="194">
        <f>IF(B55&lt;AQ55,1,0)</f>
        <v>0</v>
      </c>
      <c r="CH55" s="194" t="str">
        <f>IF(B55=0,"",IF(AQ55="",IF(B55="","",1),0))</f>
        <v/>
      </c>
    </row>
    <row r="56" spans="1:86" x14ac:dyDescent="0.2">
      <c r="A56" s="87" t="s">
        <v>52</v>
      </c>
      <c r="B56" s="696">
        <f>SUM(C56+D56)</f>
        <v>0</v>
      </c>
      <c r="C56" s="696">
        <f t="shared" si="5"/>
        <v>0</v>
      </c>
      <c r="D56" s="697">
        <f t="shared" si="5"/>
        <v>0</v>
      </c>
      <c r="E56" s="12"/>
      <c r="F56" s="27"/>
      <c r="G56" s="12"/>
      <c r="H56" s="13"/>
      <c r="I56" s="12"/>
      <c r="J56" s="13"/>
      <c r="K56" s="12"/>
      <c r="L56" s="13"/>
      <c r="M56" s="12"/>
      <c r="N56" s="13"/>
      <c r="O56" s="12"/>
      <c r="P56" s="13"/>
      <c r="Q56" s="12"/>
      <c r="R56" s="13"/>
      <c r="S56" s="12"/>
      <c r="T56" s="13"/>
      <c r="U56" s="12"/>
      <c r="V56" s="13"/>
      <c r="W56" s="12"/>
      <c r="X56" s="13"/>
      <c r="Y56" s="136"/>
      <c r="Z56" s="13"/>
      <c r="AA56" s="136"/>
      <c r="AB56" s="15"/>
      <c r="AC56" s="136"/>
      <c r="AD56" s="13"/>
      <c r="AE56" s="136"/>
      <c r="AF56" s="13"/>
      <c r="AG56" s="136"/>
      <c r="AH56" s="13"/>
      <c r="AI56" s="136"/>
      <c r="AJ56" s="13"/>
      <c r="AK56" s="136"/>
      <c r="AL56" s="13"/>
      <c r="AM56" s="136"/>
      <c r="AN56" s="13"/>
      <c r="AO56" s="257"/>
      <c r="AP56" s="15"/>
      <c r="AQ56" s="88"/>
      <c r="AR56" s="88"/>
      <c r="AS56" s="88"/>
      <c r="AT56" s="88"/>
      <c r="AU56" s="88"/>
      <c r="AV56" s="238" t="s">
        <v>120</v>
      </c>
      <c r="CA56" s="194" t="str">
        <f>IF(B56=0,"",IF(AQ56="",IF(B56="",""," No olvide escribir la columna Beneficiarios.-"),""))</f>
        <v/>
      </c>
      <c r="CB56" s="194" t="str">
        <f>IF(B56&lt;AQ56," El número de Beneficiarios NO puede ser mayor que el Total.-","")</f>
        <v/>
      </c>
      <c r="CG56" s="194">
        <f>IF(B56&lt;AQ56,1,0)</f>
        <v>0</v>
      </c>
      <c r="CH56" s="194" t="str">
        <f>IF(B56=0,"",IF(AQ56="",IF(B56="","",1),0))</f>
        <v/>
      </c>
    </row>
    <row r="57" spans="1:86" x14ac:dyDescent="0.2">
      <c r="A57" s="87" t="s">
        <v>53</v>
      </c>
      <c r="B57" s="696">
        <f>SUM(C57+D57)</f>
        <v>0</v>
      </c>
      <c r="C57" s="696">
        <f t="shared" si="5"/>
        <v>0</v>
      </c>
      <c r="D57" s="697">
        <f t="shared" si="5"/>
        <v>0</v>
      </c>
      <c r="E57" s="12"/>
      <c r="F57" s="27"/>
      <c r="G57" s="12"/>
      <c r="H57" s="13"/>
      <c r="I57" s="12"/>
      <c r="J57" s="13"/>
      <c r="K57" s="12"/>
      <c r="L57" s="13"/>
      <c r="M57" s="12"/>
      <c r="N57" s="13"/>
      <c r="O57" s="12"/>
      <c r="P57" s="13"/>
      <c r="Q57" s="12"/>
      <c r="R57" s="13"/>
      <c r="S57" s="12"/>
      <c r="T57" s="13"/>
      <c r="U57" s="12"/>
      <c r="V57" s="13"/>
      <c r="W57" s="12"/>
      <c r="X57" s="13"/>
      <c r="Y57" s="136"/>
      <c r="Z57" s="13"/>
      <c r="AA57" s="136"/>
      <c r="AB57" s="15"/>
      <c r="AC57" s="136"/>
      <c r="AD57" s="13"/>
      <c r="AE57" s="136"/>
      <c r="AF57" s="13"/>
      <c r="AG57" s="136"/>
      <c r="AH57" s="13"/>
      <c r="AI57" s="136"/>
      <c r="AJ57" s="13"/>
      <c r="AK57" s="136"/>
      <c r="AL57" s="13"/>
      <c r="AM57" s="136"/>
      <c r="AN57" s="13"/>
      <c r="AO57" s="257"/>
      <c r="AP57" s="15"/>
      <c r="AQ57" s="88"/>
      <c r="AR57" s="88"/>
      <c r="AS57" s="88"/>
      <c r="AT57" s="88"/>
      <c r="AU57" s="88"/>
      <c r="AV57" s="238" t="s">
        <v>120</v>
      </c>
      <c r="CA57" s="194" t="str">
        <f>IF(B57=0,"",IF(AQ57="",IF(B57="",""," No olvide escribir la columna Beneficiarios.-"),""))</f>
        <v/>
      </c>
      <c r="CB57" s="194" t="str">
        <f>IF(B57&lt;AQ57," El número de Beneficiarios NO puede ser mayor que el Total.-","")</f>
        <v/>
      </c>
      <c r="CG57" s="194">
        <f>IF(B57&lt;AQ57,1,0)</f>
        <v>0</v>
      </c>
      <c r="CH57" s="194" t="str">
        <f>IF(B57=0,"",IF(AQ57="",IF(B57="","",1),0))</f>
        <v/>
      </c>
    </row>
    <row r="58" spans="1:86" x14ac:dyDescent="0.2">
      <c r="A58" s="87" t="s">
        <v>54</v>
      </c>
      <c r="B58" s="696">
        <f>SUM(C58+D58)</f>
        <v>0</v>
      </c>
      <c r="C58" s="696">
        <f t="shared" si="5"/>
        <v>0</v>
      </c>
      <c r="D58" s="697">
        <f t="shared" si="5"/>
        <v>0</v>
      </c>
      <c r="E58" s="12"/>
      <c r="F58" s="27"/>
      <c r="G58" s="12"/>
      <c r="H58" s="13"/>
      <c r="I58" s="12"/>
      <c r="J58" s="13"/>
      <c r="K58" s="12"/>
      <c r="L58" s="13"/>
      <c r="M58" s="12"/>
      <c r="N58" s="13"/>
      <c r="O58" s="12"/>
      <c r="P58" s="13"/>
      <c r="Q58" s="12"/>
      <c r="R58" s="13"/>
      <c r="S58" s="12"/>
      <c r="T58" s="13"/>
      <c r="U58" s="12"/>
      <c r="V58" s="13"/>
      <c r="W58" s="12"/>
      <c r="X58" s="13"/>
      <c r="Y58" s="136"/>
      <c r="Z58" s="13"/>
      <c r="AA58" s="136"/>
      <c r="AB58" s="15"/>
      <c r="AC58" s="136"/>
      <c r="AD58" s="13"/>
      <c r="AE58" s="136"/>
      <c r="AF58" s="13"/>
      <c r="AG58" s="136"/>
      <c r="AH58" s="13"/>
      <c r="AI58" s="136"/>
      <c r="AJ58" s="13"/>
      <c r="AK58" s="136"/>
      <c r="AL58" s="13"/>
      <c r="AM58" s="136"/>
      <c r="AN58" s="13"/>
      <c r="AO58" s="257"/>
      <c r="AP58" s="15"/>
      <c r="AQ58" s="88"/>
      <c r="AR58" s="88"/>
      <c r="AS58" s="88"/>
      <c r="AT58" s="88"/>
      <c r="AU58" s="88"/>
      <c r="AV58" s="238" t="s">
        <v>120</v>
      </c>
      <c r="CA58" s="194" t="str">
        <f>IF(B58=0,"",IF(AQ58="",IF(B58="",""," No olvide escribir la columna Beneficiarios.-"),""))</f>
        <v/>
      </c>
      <c r="CB58" s="194" t="str">
        <f>IF(B58&lt;AQ58," El número de Beneficiarios NO puede ser mayor que el Total.-","")</f>
        <v/>
      </c>
      <c r="CG58" s="194">
        <f>IF(B58&lt;AQ58,1,0)</f>
        <v>0</v>
      </c>
      <c r="CH58" s="194" t="str">
        <f>IF(B58=0,"",IF(AQ58="",IF(B58="","",1),0))</f>
        <v/>
      </c>
    </row>
    <row r="59" spans="1:86" x14ac:dyDescent="0.2">
      <c r="A59" s="89" t="s">
        <v>55</v>
      </c>
      <c r="B59" s="698">
        <f>SUM(C59+D59)</f>
        <v>0</v>
      </c>
      <c r="C59" s="698">
        <f t="shared" si="5"/>
        <v>0</v>
      </c>
      <c r="D59" s="699">
        <f t="shared" si="5"/>
        <v>0</v>
      </c>
      <c r="E59" s="18"/>
      <c r="F59" s="28"/>
      <c r="G59" s="18"/>
      <c r="H59" s="19"/>
      <c r="I59" s="18"/>
      <c r="J59" s="19"/>
      <c r="K59" s="18"/>
      <c r="L59" s="19"/>
      <c r="M59" s="18"/>
      <c r="N59" s="19"/>
      <c r="O59" s="18"/>
      <c r="P59" s="19"/>
      <c r="Q59" s="18"/>
      <c r="R59" s="19"/>
      <c r="S59" s="18"/>
      <c r="T59" s="19"/>
      <c r="U59" s="18"/>
      <c r="V59" s="19"/>
      <c r="W59" s="18"/>
      <c r="X59" s="19"/>
      <c r="Y59" s="139"/>
      <c r="Z59" s="19"/>
      <c r="AA59" s="139"/>
      <c r="AB59" s="17"/>
      <c r="AC59" s="139"/>
      <c r="AD59" s="19"/>
      <c r="AE59" s="139"/>
      <c r="AF59" s="19"/>
      <c r="AG59" s="139"/>
      <c r="AH59" s="19"/>
      <c r="AI59" s="139"/>
      <c r="AJ59" s="19"/>
      <c r="AK59" s="139"/>
      <c r="AL59" s="19"/>
      <c r="AM59" s="139"/>
      <c r="AN59" s="19"/>
      <c r="AO59" s="260"/>
      <c r="AP59" s="17"/>
      <c r="AQ59" s="90"/>
      <c r="AR59" s="90"/>
      <c r="AS59" s="90"/>
      <c r="AT59" s="90"/>
      <c r="AU59" s="90"/>
      <c r="AV59" s="238" t="s">
        <v>120</v>
      </c>
      <c r="CA59" s="194" t="str">
        <f>IF(B59=0,"",IF(AQ59="",IF(B59="",""," No olvide escribir la columna Beneficiarios.-"),""))</f>
        <v/>
      </c>
      <c r="CB59" s="194" t="str">
        <f>IF(B59&lt;AQ59," El número de Beneficiarios NO puede ser mayor que el Total.-","")</f>
        <v/>
      </c>
      <c r="CG59" s="194">
        <f>IF(B59&lt;AQ59,1,0)</f>
        <v>0</v>
      </c>
      <c r="CH59" s="194" t="str">
        <f>IF(B59=0,"",IF(AQ59="",IF(B59="","",1),0))</f>
        <v/>
      </c>
    </row>
    <row r="60" spans="1:86" x14ac:dyDescent="0.2">
      <c r="A60" s="91" t="s">
        <v>1</v>
      </c>
      <c r="B60" s="700">
        <f t="shared" ref="B60:AU60" si="6">SUM(B55:B59)</f>
        <v>0</v>
      </c>
      <c r="C60" s="701">
        <f t="shared" si="6"/>
        <v>0</v>
      </c>
      <c r="D60" s="701">
        <f t="shared" si="6"/>
        <v>0</v>
      </c>
      <c r="E60" s="93">
        <f t="shared" si="6"/>
        <v>0</v>
      </c>
      <c r="F60" s="702">
        <f t="shared" si="6"/>
        <v>0</v>
      </c>
      <c r="G60" s="93">
        <f t="shared" si="6"/>
        <v>0</v>
      </c>
      <c r="H60" s="95">
        <f t="shared" si="6"/>
        <v>0</v>
      </c>
      <c r="I60" s="93">
        <f t="shared" si="6"/>
        <v>0</v>
      </c>
      <c r="J60" s="95">
        <f t="shared" si="6"/>
        <v>0</v>
      </c>
      <c r="K60" s="93">
        <f t="shared" si="6"/>
        <v>0</v>
      </c>
      <c r="L60" s="95">
        <f t="shared" si="6"/>
        <v>0</v>
      </c>
      <c r="M60" s="93">
        <f t="shared" si="6"/>
        <v>0</v>
      </c>
      <c r="N60" s="95">
        <f t="shared" si="6"/>
        <v>0</v>
      </c>
      <c r="O60" s="93">
        <f t="shared" si="6"/>
        <v>0</v>
      </c>
      <c r="P60" s="95">
        <f t="shared" si="6"/>
        <v>0</v>
      </c>
      <c r="Q60" s="93">
        <f t="shared" si="6"/>
        <v>0</v>
      </c>
      <c r="R60" s="95">
        <f t="shared" si="6"/>
        <v>0</v>
      </c>
      <c r="S60" s="93">
        <f t="shared" si="6"/>
        <v>0</v>
      </c>
      <c r="T60" s="95">
        <f t="shared" si="6"/>
        <v>0</v>
      </c>
      <c r="U60" s="93">
        <f t="shared" si="6"/>
        <v>0</v>
      </c>
      <c r="V60" s="95">
        <f t="shared" si="6"/>
        <v>0</v>
      </c>
      <c r="W60" s="93">
        <f t="shared" si="6"/>
        <v>0</v>
      </c>
      <c r="X60" s="95">
        <f t="shared" si="6"/>
        <v>0</v>
      </c>
      <c r="Y60" s="703">
        <f t="shared" si="6"/>
        <v>0</v>
      </c>
      <c r="Z60" s="95">
        <f t="shared" si="6"/>
        <v>0</v>
      </c>
      <c r="AA60" s="704">
        <f t="shared" si="6"/>
        <v>0</v>
      </c>
      <c r="AB60" s="94">
        <f t="shared" si="6"/>
        <v>0</v>
      </c>
      <c r="AC60" s="703">
        <f t="shared" si="6"/>
        <v>0</v>
      </c>
      <c r="AD60" s="95">
        <f t="shared" si="6"/>
        <v>0</v>
      </c>
      <c r="AE60" s="703">
        <f t="shared" si="6"/>
        <v>0</v>
      </c>
      <c r="AF60" s="95">
        <f t="shared" si="6"/>
        <v>0</v>
      </c>
      <c r="AG60" s="703">
        <f t="shared" si="6"/>
        <v>0</v>
      </c>
      <c r="AH60" s="95">
        <f t="shared" si="6"/>
        <v>0</v>
      </c>
      <c r="AI60" s="703">
        <f t="shared" si="6"/>
        <v>0</v>
      </c>
      <c r="AJ60" s="95">
        <f t="shared" si="6"/>
        <v>0</v>
      </c>
      <c r="AK60" s="703">
        <f t="shared" si="6"/>
        <v>0</v>
      </c>
      <c r="AL60" s="95">
        <f t="shared" si="6"/>
        <v>0</v>
      </c>
      <c r="AM60" s="703">
        <f t="shared" si="6"/>
        <v>0</v>
      </c>
      <c r="AN60" s="95">
        <f t="shared" si="6"/>
        <v>0</v>
      </c>
      <c r="AO60" s="704">
        <f t="shared" si="6"/>
        <v>0</v>
      </c>
      <c r="AP60" s="94">
        <f t="shared" si="6"/>
        <v>0</v>
      </c>
      <c r="AQ60" s="96">
        <f t="shared" si="6"/>
        <v>0</v>
      </c>
      <c r="AR60" s="96">
        <f t="shared" si="6"/>
        <v>0</v>
      </c>
      <c r="AS60" s="96">
        <f t="shared" si="6"/>
        <v>0</v>
      </c>
      <c r="AT60" s="96">
        <f t="shared" si="6"/>
        <v>0</v>
      </c>
      <c r="AU60" s="96">
        <f t="shared" si="6"/>
        <v>0</v>
      </c>
      <c r="AV60" s="238"/>
    </row>
    <row r="61" spans="1:86" x14ac:dyDescent="0.2">
      <c r="A61" s="97" t="s">
        <v>121</v>
      </c>
      <c r="B61" s="1"/>
      <c r="C61" s="85"/>
      <c r="D61" s="85"/>
      <c r="E61" s="85"/>
      <c r="F61" s="85"/>
      <c r="G61" s="85"/>
      <c r="H61" s="85"/>
      <c r="I61" s="85"/>
      <c r="J61" s="85"/>
      <c r="K61" s="85"/>
    </row>
    <row r="62" spans="1:86" x14ac:dyDescent="0.2">
      <c r="A62" s="356" t="s">
        <v>49</v>
      </c>
      <c r="B62" s="63" t="s">
        <v>50</v>
      </c>
      <c r="C62" s="52"/>
      <c r="D62" s="52"/>
      <c r="E62" s="52"/>
      <c r="F62" s="52"/>
      <c r="G62" s="52"/>
      <c r="H62" s="52"/>
      <c r="I62" s="52"/>
      <c r="J62" s="52"/>
      <c r="K62" s="52"/>
    </row>
    <row r="63" spans="1:86" x14ac:dyDescent="0.2">
      <c r="A63" s="98" t="s">
        <v>52</v>
      </c>
      <c r="B63" s="25"/>
      <c r="C63" s="270"/>
      <c r="D63" s="52"/>
      <c r="E63" s="52"/>
      <c r="F63" s="52"/>
      <c r="G63" s="52"/>
      <c r="H63" s="52"/>
      <c r="I63" s="52"/>
      <c r="J63" s="52"/>
      <c r="K63" s="52"/>
    </row>
    <row r="64" spans="1:86" x14ac:dyDescent="0.2">
      <c r="A64" s="87" t="s">
        <v>53</v>
      </c>
      <c r="B64" s="22"/>
      <c r="C64" s="270"/>
      <c r="D64" s="52"/>
      <c r="E64" s="52"/>
      <c r="F64" s="52"/>
      <c r="G64" s="52"/>
      <c r="H64" s="52"/>
      <c r="I64" s="52"/>
      <c r="J64" s="52"/>
      <c r="K64" s="52"/>
    </row>
    <row r="65" spans="1:11" x14ac:dyDescent="0.2">
      <c r="A65" s="87" t="s">
        <v>54</v>
      </c>
      <c r="B65" s="22"/>
      <c r="C65" s="270"/>
      <c r="D65" s="52"/>
      <c r="E65" s="52"/>
      <c r="F65" s="52"/>
      <c r="G65" s="52"/>
      <c r="H65" s="52"/>
      <c r="I65" s="52"/>
      <c r="J65" s="52"/>
      <c r="K65" s="52"/>
    </row>
    <row r="66" spans="1:11" x14ac:dyDescent="0.2">
      <c r="A66" s="89" t="s">
        <v>55</v>
      </c>
      <c r="B66" s="26"/>
      <c r="C66" s="270"/>
      <c r="D66" s="52"/>
      <c r="E66" s="52"/>
      <c r="F66" s="52"/>
      <c r="G66" s="52"/>
      <c r="H66" s="52"/>
      <c r="I66" s="52"/>
      <c r="J66" s="52"/>
      <c r="K66" s="52"/>
    </row>
    <row r="67" spans="1:11" x14ac:dyDescent="0.2">
      <c r="A67" s="91" t="s">
        <v>1</v>
      </c>
      <c r="B67" s="92">
        <f>SUM(B63:B66)</f>
        <v>0</v>
      </c>
      <c r="C67" s="270"/>
      <c r="D67" s="52"/>
      <c r="E67" s="52"/>
      <c r="F67" s="52"/>
      <c r="G67" s="52"/>
      <c r="H67" s="52"/>
      <c r="I67" s="52"/>
      <c r="J67" s="52"/>
      <c r="K67" s="52"/>
    </row>
    <row r="68" spans="1:11" x14ac:dyDescent="0.2">
      <c r="A68" s="97" t="s">
        <v>122</v>
      </c>
      <c r="B68" s="97"/>
      <c r="C68" s="52"/>
      <c r="D68" s="52"/>
      <c r="E68" s="52"/>
      <c r="F68" s="52"/>
      <c r="G68" s="52"/>
      <c r="H68" s="52"/>
      <c r="I68" s="52"/>
      <c r="J68" s="52"/>
      <c r="K68" s="52"/>
    </row>
    <row r="69" spans="1:11" x14ac:dyDescent="0.2">
      <c r="A69" s="356" t="s">
        <v>49</v>
      </c>
      <c r="B69" s="63" t="s">
        <v>50</v>
      </c>
      <c r="C69" s="52"/>
      <c r="D69" s="52"/>
      <c r="E69" s="52"/>
      <c r="F69" s="52"/>
      <c r="G69" s="52"/>
      <c r="H69" s="52"/>
      <c r="I69" s="52"/>
      <c r="J69" s="52"/>
      <c r="K69" s="52"/>
    </row>
    <row r="70" spans="1:11" x14ac:dyDescent="0.2">
      <c r="A70" s="98" t="s">
        <v>52</v>
      </c>
      <c r="B70" s="25"/>
      <c r="C70" s="270"/>
      <c r="D70" s="52"/>
      <c r="E70" s="52"/>
      <c r="F70" s="52"/>
      <c r="G70" s="52"/>
      <c r="H70" s="52"/>
      <c r="I70" s="52"/>
      <c r="J70" s="52"/>
      <c r="K70" s="52"/>
    </row>
    <row r="71" spans="1:11" x14ac:dyDescent="0.2">
      <c r="A71" s="87" t="s">
        <v>53</v>
      </c>
      <c r="B71" s="22"/>
      <c r="C71" s="270"/>
      <c r="D71" s="52"/>
      <c r="E71" s="52"/>
      <c r="F71" s="52"/>
      <c r="G71" s="52"/>
      <c r="H71" s="52"/>
      <c r="I71" s="52"/>
      <c r="J71" s="52"/>
      <c r="K71" s="52"/>
    </row>
    <row r="72" spans="1:11" x14ac:dyDescent="0.2">
      <c r="A72" s="87" t="s">
        <v>54</v>
      </c>
      <c r="B72" s="22"/>
      <c r="C72" s="270"/>
      <c r="D72" s="52"/>
      <c r="E72" s="52"/>
      <c r="F72" s="52"/>
      <c r="G72" s="52"/>
      <c r="H72" s="52"/>
      <c r="I72" s="52"/>
      <c r="J72" s="52"/>
      <c r="K72" s="52"/>
    </row>
    <row r="73" spans="1:11" x14ac:dyDescent="0.2">
      <c r="A73" s="89" t="s">
        <v>55</v>
      </c>
      <c r="B73" s="26"/>
      <c r="C73" s="270"/>
      <c r="D73" s="52"/>
      <c r="E73" s="52"/>
      <c r="F73" s="52"/>
      <c r="G73" s="52"/>
      <c r="H73" s="52"/>
      <c r="I73" s="52"/>
      <c r="J73" s="52"/>
      <c r="K73" s="52"/>
    </row>
    <row r="74" spans="1:11" x14ac:dyDescent="0.2">
      <c r="A74" s="91" t="s">
        <v>1</v>
      </c>
      <c r="B74" s="92">
        <f>SUM(B70:B73)</f>
        <v>0</v>
      </c>
      <c r="C74" s="270"/>
      <c r="D74" s="52"/>
      <c r="E74" s="52"/>
      <c r="F74" s="52"/>
      <c r="G74" s="52"/>
      <c r="H74" s="52"/>
      <c r="I74" s="52"/>
      <c r="J74" s="52"/>
      <c r="K74" s="52"/>
    </row>
    <row r="75" spans="1:11" x14ac:dyDescent="0.2">
      <c r="A75" s="272" t="s">
        <v>123</v>
      </c>
      <c r="B75" s="100"/>
      <c r="C75" s="101"/>
      <c r="D75" s="49"/>
    </row>
    <row r="76" spans="1:11" ht="21" x14ac:dyDescent="0.2">
      <c r="A76" s="351" t="s">
        <v>56</v>
      </c>
      <c r="B76" s="102" t="s">
        <v>57</v>
      </c>
      <c r="C76" s="103" t="s">
        <v>58</v>
      </c>
      <c r="D76" s="103" t="s">
        <v>59</v>
      </c>
      <c r="E76" s="103" t="s">
        <v>13</v>
      </c>
    </row>
    <row r="77" spans="1:11" x14ac:dyDescent="0.2">
      <c r="A77" s="104" t="s">
        <v>124</v>
      </c>
      <c r="B77" s="25"/>
      <c r="C77" s="25"/>
      <c r="D77" s="25"/>
      <c r="E77" s="25"/>
      <c r="F77" s="194"/>
    </row>
    <row r="78" spans="1:11" x14ac:dyDescent="0.2">
      <c r="A78" s="105" t="s">
        <v>125</v>
      </c>
      <c r="B78" s="22"/>
      <c r="C78" s="22"/>
      <c r="D78" s="22"/>
      <c r="E78" s="22"/>
      <c r="F78" s="194"/>
    </row>
    <row r="79" spans="1:11" x14ac:dyDescent="0.2">
      <c r="A79" s="105" t="s">
        <v>126</v>
      </c>
      <c r="B79" s="22"/>
      <c r="C79" s="22"/>
      <c r="D79" s="22"/>
      <c r="E79" s="22"/>
      <c r="F79" s="194"/>
    </row>
    <row r="80" spans="1:11" x14ac:dyDescent="0.2">
      <c r="A80" s="105" t="s">
        <v>127</v>
      </c>
      <c r="B80" s="22"/>
      <c r="C80" s="22"/>
      <c r="D80" s="22"/>
      <c r="E80" s="22"/>
      <c r="F80" s="194"/>
    </row>
    <row r="81" spans="1:47" x14ac:dyDescent="0.2">
      <c r="A81" s="105" t="s">
        <v>128</v>
      </c>
      <c r="B81" s="22"/>
      <c r="C81" s="22"/>
      <c r="D81" s="22"/>
      <c r="E81" s="22"/>
      <c r="F81" s="194"/>
    </row>
    <row r="82" spans="1:47" x14ac:dyDescent="0.2">
      <c r="A82" s="106" t="s">
        <v>129</v>
      </c>
      <c r="B82" s="22"/>
      <c r="C82" s="22"/>
      <c r="D82" s="22"/>
      <c r="E82" s="22"/>
      <c r="F82" s="194"/>
    </row>
    <row r="83" spans="1:47" x14ac:dyDescent="0.2">
      <c r="A83" s="105" t="s">
        <v>130</v>
      </c>
      <c r="B83" s="22"/>
      <c r="C83" s="22"/>
      <c r="D83" s="22"/>
      <c r="E83" s="22"/>
      <c r="F83" s="194"/>
    </row>
    <row r="84" spans="1:47" x14ac:dyDescent="0.2">
      <c r="A84" s="105" t="s">
        <v>131</v>
      </c>
      <c r="B84" s="22"/>
      <c r="C84" s="22"/>
      <c r="D84" s="22"/>
      <c r="E84" s="22"/>
      <c r="F84" s="194"/>
    </row>
    <row r="85" spans="1:47" x14ac:dyDescent="0.2">
      <c r="A85" s="105" t="s">
        <v>132</v>
      </c>
      <c r="B85" s="22"/>
      <c r="C85" s="22"/>
      <c r="D85" s="22"/>
      <c r="E85" s="22"/>
      <c r="F85" s="194"/>
    </row>
    <row r="86" spans="1:47" x14ac:dyDescent="0.2">
      <c r="A86" s="105" t="s">
        <v>133</v>
      </c>
      <c r="B86" s="22"/>
      <c r="C86" s="22"/>
      <c r="D86" s="22"/>
      <c r="E86" s="22"/>
      <c r="F86" s="194"/>
    </row>
    <row r="87" spans="1:47" x14ac:dyDescent="0.2">
      <c r="A87" s="107" t="s">
        <v>134</v>
      </c>
      <c r="B87" s="22"/>
      <c r="C87" s="23"/>
      <c r="D87" s="23"/>
      <c r="E87" s="23"/>
      <c r="F87" s="194"/>
    </row>
    <row r="88" spans="1:47" x14ac:dyDescent="0.2">
      <c r="A88" s="273" t="s">
        <v>135</v>
      </c>
      <c r="B88" s="22"/>
      <c r="C88" s="23"/>
      <c r="D88" s="23"/>
      <c r="E88" s="23"/>
      <c r="F88" s="194"/>
    </row>
    <row r="89" spans="1:47" x14ac:dyDescent="0.2">
      <c r="A89" s="274" t="s">
        <v>136</v>
      </c>
      <c r="B89" s="146"/>
      <c r="C89" s="23"/>
      <c r="D89" s="23"/>
      <c r="E89" s="23"/>
      <c r="F89" s="194"/>
    </row>
    <row r="90" spans="1:47" x14ac:dyDescent="0.2">
      <c r="A90" s="274" t="s">
        <v>137</v>
      </c>
      <c r="B90" s="22"/>
      <c r="C90" s="23"/>
      <c r="D90" s="23"/>
      <c r="E90" s="23"/>
      <c r="F90" s="194"/>
    </row>
    <row r="91" spans="1:47" x14ac:dyDescent="0.2">
      <c r="A91" s="275" t="s">
        <v>138</v>
      </c>
      <c r="B91" s="276"/>
      <c r="C91" s="26"/>
      <c r="D91" s="26"/>
      <c r="E91" s="26"/>
      <c r="F91" s="194"/>
    </row>
    <row r="92" spans="1:47" x14ac:dyDescent="0.2">
      <c r="A92" s="360" t="s">
        <v>1</v>
      </c>
      <c r="B92" s="92">
        <f>SUM(B77:B91)</f>
        <v>0</v>
      </c>
      <c r="C92" s="92">
        <f>SUM(C77:C91)</f>
        <v>0</v>
      </c>
      <c r="D92" s="92">
        <f>SUM(D77:D91)</f>
        <v>0</v>
      </c>
      <c r="E92" s="92">
        <f>SUM(E77:E91)</f>
        <v>0</v>
      </c>
      <c r="F92" s="194"/>
    </row>
    <row r="93" spans="1:47" x14ac:dyDescent="0.2">
      <c r="A93" s="99" t="s">
        <v>139</v>
      </c>
      <c r="B93" s="108"/>
      <c r="C93" s="108"/>
      <c r="D93" s="42"/>
      <c r="E93" s="42"/>
      <c r="F93" s="42"/>
      <c r="G93" s="42"/>
      <c r="H93" s="42"/>
      <c r="I93" s="42"/>
      <c r="J93" s="42"/>
      <c r="K93" s="42"/>
      <c r="L93" s="42"/>
      <c r="M93" s="42"/>
      <c r="N93" s="42"/>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4"/>
      <c r="AT93" s="44"/>
      <c r="AU93" s="44"/>
    </row>
    <row r="94" spans="1:47" ht="24.75" x14ac:dyDescent="0.3">
      <c r="A94" s="109" t="s">
        <v>49</v>
      </c>
      <c r="B94" s="103" t="s">
        <v>57</v>
      </c>
      <c r="C94" s="103" t="s">
        <v>58</v>
      </c>
      <c r="D94" s="103" t="s">
        <v>59</v>
      </c>
      <c r="E94" s="103" t="s">
        <v>13</v>
      </c>
      <c r="F94" s="110"/>
      <c r="G94" s="110"/>
      <c r="H94" s="42"/>
      <c r="I94" s="42"/>
      <c r="J94" s="42"/>
      <c r="K94" s="42"/>
      <c r="L94" s="42"/>
      <c r="M94" s="42"/>
      <c r="N94" s="42"/>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4"/>
      <c r="AT94" s="44"/>
      <c r="AU94" s="44"/>
    </row>
    <row r="95" spans="1:47" x14ac:dyDescent="0.2">
      <c r="A95" s="111" t="s">
        <v>52</v>
      </c>
      <c r="B95" s="27"/>
      <c r="C95" s="27"/>
      <c r="D95" s="27"/>
      <c r="E95" s="27"/>
      <c r="F95" s="277"/>
      <c r="G95" s="42"/>
      <c r="H95" s="42"/>
      <c r="I95" s="42"/>
      <c r="J95" s="42"/>
      <c r="K95" s="42"/>
      <c r="L95" s="42"/>
      <c r="M95" s="42"/>
      <c r="N95" s="42"/>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4"/>
      <c r="AT95" s="44"/>
      <c r="AU95" s="44"/>
    </row>
    <row r="96" spans="1:47" x14ac:dyDescent="0.2">
      <c r="A96" s="112" t="s">
        <v>53</v>
      </c>
      <c r="B96" s="27"/>
      <c r="C96" s="27"/>
      <c r="D96" s="27"/>
      <c r="E96" s="27"/>
      <c r="F96" s="277"/>
      <c r="G96" s="42"/>
      <c r="H96" s="42"/>
      <c r="I96" s="42"/>
      <c r="J96" s="42"/>
      <c r="K96" s="42"/>
      <c r="L96" s="42"/>
      <c r="M96" s="42"/>
      <c r="N96" s="42"/>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4"/>
      <c r="AT96" s="44"/>
      <c r="AU96" s="44"/>
    </row>
    <row r="97" spans="1:47" x14ac:dyDescent="0.2">
      <c r="A97" s="112" t="s">
        <v>54</v>
      </c>
      <c r="B97" s="27"/>
      <c r="C97" s="27"/>
      <c r="D97" s="27"/>
      <c r="E97" s="27"/>
      <c r="F97" s="277"/>
      <c r="G97" s="42"/>
      <c r="H97" s="42"/>
      <c r="I97" s="42"/>
      <c r="J97" s="42"/>
      <c r="K97" s="42"/>
      <c r="L97" s="42"/>
      <c r="M97" s="42"/>
      <c r="N97" s="42"/>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4"/>
      <c r="AT97" s="44"/>
      <c r="AU97" s="44"/>
    </row>
    <row r="98" spans="1:47" x14ac:dyDescent="0.2">
      <c r="A98" s="112" t="s">
        <v>55</v>
      </c>
      <c r="B98" s="27"/>
      <c r="C98" s="27"/>
      <c r="D98" s="27"/>
      <c r="E98" s="27"/>
      <c r="F98" s="277"/>
      <c r="G98" s="42"/>
      <c r="H98" s="42"/>
      <c r="I98" s="42"/>
      <c r="J98" s="42"/>
      <c r="K98" s="42"/>
      <c r="L98" s="42"/>
      <c r="M98" s="42"/>
      <c r="N98" s="42"/>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4"/>
      <c r="AT98" s="44"/>
      <c r="AU98" s="44"/>
    </row>
    <row r="99" spans="1:47" x14ac:dyDescent="0.2">
      <c r="A99" s="113" t="s">
        <v>60</v>
      </c>
      <c r="B99" s="28"/>
      <c r="C99" s="28"/>
      <c r="D99" s="28"/>
      <c r="E99" s="28"/>
      <c r="F99" s="277"/>
      <c r="G99" s="42"/>
      <c r="H99" s="42"/>
      <c r="I99" s="42"/>
      <c r="J99" s="42"/>
      <c r="K99" s="42"/>
      <c r="L99" s="42"/>
      <c r="M99" s="42"/>
      <c r="N99" s="42"/>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4"/>
      <c r="AT99" s="44"/>
      <c r="AU99" s="44"/>
    </row>
    <row r="100" spans="1:47" x14ac:dyDescent="0.2">
      <c r="A100" s="91" t="s">
        <v>1</v>
      </c>
      <c r="B100" s="92">
        <f>SUM(B95:B99)</f>
        <v>0</v>
      </c>
      <c r="C100" s="92">
        <f>SUM(C95:C99)</f>
        <v>0</v>
      </c>
      <c r="D100" s="92">
        <f>SUM(D95:D99)</f>
        <v>0</v>
      </c>
      <c r="E100" s="92">
        <f>SUM(E95:E99)</f>
        <v>0</v>
      </c>
      <c r="F100" s="277"/>
      <c r="G100" s="42"/>
      <c r="H100" s="42"/>
      <c r="I100" s="42"/>
      <c r="J100" s="42"/>
      <c r="K100" s="42"/>
      <c r="L100" s="42"/>
      <c r="M100" s="42"/>
      <c r="N100" s="42"/>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4"/>
      <c r="AT100" s="44"/>
      <c r="AU100" s="44"/>
    </row>
    <row r="101" spans="1:47" x14ac:dyDescent="0.2">
      <c r="A101" s="99" t="s">
        <v>140</v>
      </c>
      <c r="B101" s="114"/>
      <c r="C101" s="115"/>
      <c r="D101" s="42"/>
      <c r="E101" s="42"/>
      <c r="F101" s="42"/>
      <c r="G101" s="42"/>
      <c r="H101" s="42"/>
      <c r="I101" s="42"/>
      <c r="J101" s="42"/>
      <c r="K101" s="42"/>
      <c r="L101" s="42"/>
      <c r="M101" s="42"/>
      <c r="N101" s="42"/>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4"/>
      <c r="AT101" s="44"/>
      <c r="AU101" s="44"/>
    </row>
    <row r="102" spans="1:47" ht="21" x14ac:dyDescent="0.2">
      <c r="A102" s="109" t="s">
        <v>49</v>
      </c>
      <c r="B102" s="103" t="s">
        <v>57</v>
      </c>
      <c r="C102" s="103" t="s">
        <v>58</v>
      </c>
      <c r="D102" s="103" t="s">
        <v>59</v>
      </c>
      <c r="E102" s="103" t="s">
        <v>13</v>
      </c>
      <c r="F102" s="42"/>
      <c r="G102" s="42"/>
      <c r="H102" s="42"/>
      <c r="I102" s="42"/>
      <c r="J102" s="42"/>
      <c r="K102" s="42"/>
      <c r="L102" s="42"/>
      <c r="M102" s="42"/>
      <c r="N102" s="42"/>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4"/>
      <c r="AT102" s="44"/>
      <c r="AU102" s="44"/>
    </row>
    <row r="103" spans="1:47" x14ac:dyDescent="0.2">
      <c r="A103" s="111" t="s">
        <v>52</v>
      </c>
      <c r="B103" s="27"/>
      <c r="C103" s="27"/>
      <c r="D103" s="27"/>
      <c r="E103" s="27"/>
      <c r="F103" s="277"/>
      <c r="G103" s="42"/>
      <c r="H103" s="42"/>
      <c r="I103" s="42"/>
      <c r="J103" s="42"/>
      <c r="K103" s="42"/>
      <c r="L103" s="42"/>
      <c r="M103" s="42"/>
      <c r="N103" s="42"/>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4"/>
      <c r="AT103" s="44"/>
      <c r="AU103" s="44"/>
    </row>
    <row r="104" spans="1:47" x14ac:dyDescent="0.2">
      <c r="A104" s="112" t="s">
        <v>53</v>
      </c>
      <c r="B104" s="27"/>
      <c r="C104" s="27"/>
      <c r="D104" s="27"/>
      <c r="E104" s="27"/>
      <c r="F104" s="277"/>
      <c r="G104" s="42"/>
      <c r="H104" s="42"/>
      <c r="I104" s="42"/>
      <c r="J104" s="42"/>
      <c r="K104" s="42"/>
      <c r="L104" s="42"/>
      <c r="M104" s="42"/>
      <c r="N104" s="42"/>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4"/>
      <c r="AT104" s="44"/>
      <c r="AU104" s="44"/>
    </row>
    <row r="105" spans="1:47" x14ac:dyDescent="0.2">
      <c r="A105" s="112" t="s">
        <v>54</v>
      </c>
      <c r="B105" s="27"/>
      <c r="C105" s="27"/>
      <c r="D105" s="27"/>
      <c r="E105" s="27"/>
      <c r="F105" s="277"/>
      <c r="G105" s="42"/>
      <c r="H105" s="42"/>
      <c r="I105" s="42"/>
      <c r="J105" s="42"/>
      <c r="K105" s="42"/>
      <c r="L105" s="42"/>
      <c r="M105" s="42"/>
      <c r="N105" s="42"/>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4"/>
      <c r="AT105" s="44"/>
      <c r="AU105" s="44"/>
    </row>
    <row r="106" spans="1:47" x14ac:dyDescent="0.2">
      <c r="A106" s="112" t="s">
        <v>55</v>
      </c>
      <c r="B106" s="27"/>
      <c r="C106" s="27"/>
      <c r="D106" s="27"/>
      <c r="E106" s="27"/>
      <c r="F106" s="277"/>
      <c r="G106" s="42"/>
      <c r="H106" s="42"/>
      <c r="I106" s="42"/>
      <c r="J106" s="42"/>
      <c r="K106" s="42"/>
      <c r="L106" s="42"/>
      <c r="M106" s="42"/>
      <c r="N106" s="42"/>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4"/>
      <c r="AT106" s="44"/>
      <c r="AU106" s="44"/>
    </row>
    <row r="107" spans="1:47" x14ac:dyDescent="0.2">
      <c r="A107" s="113" t="s">
        <v>60</v>
      </c>
      <c r="B107" s="28"/>
      <c r="C107" s="28"/>
      <c r="D107" s="28"/>
      <c r="E107" s="28"/>
      <c r="F107" s="277"/>
      <c r="G107" s="42"/>
      <c r="H107" s="42"/>
      <c r="I107" s="42"/>
      <c r="J107" s="42"/>
      <c r="K107" s="42"/>
      <c r="L107" s="42"/>
      <c r="M107" s="42"/>
      <c r="N107" s="42"/>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4"/>
      <c r="AT107" s="44"/>
      <c r="AU107" s="44"/>
    </row>
    <row r="108" spans="1:47" x14ac:dyDescent="0.2">
      <c r="A108" s="91" t="s">
        <v>1</v>
      </c>
      <c r="B108" s="92">
        <f>SUM(B103:B107)</f>
        <v>0</v>
      </c>
      <c r="C108" s="92">
        <f>SUM(C103:C107)</f>
        <v>0</v>
      </c>
      <c r="D108" s="92">
        <f>SUM(D103:D107)</f>
        <v>0</v>
      </c>
      <c r="E108" s="92">
        <f>SUM(E103:E107)</f>
        <v>0</v>
      </c>
      <c r="F108" s="277"/>
      <c r="G108" s="42"/>
      <c r="H108" s="42"/>
      <c r="I108" s="42"/>
      <c r="J108" s="42"/>
      <c r="K108" s="42"/>
      <c r="L108" s="42"/>
      <c r="M108" s="42"/>
      <c r="N108" s="42"/>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4"/>
      <c r="AT108" s="44"/>
      <c r="AU108" s="44"/>
    </row>
    <row r="109" spans="1:47" x14ac:dyDescent="0.2">
      <c r="A109" s="99" t="s">
        <v>141</v>
      </c>
      <c r="B109" s="114"/>
      <c r="C109" s="115"/>
      <c r="D109" s="42"/>
      <c r="E109" s="42"/>
      <c r="F109" s="42"/>
      <c r="G109" s="43"/>
      <c r="H109" s="43"/>
      <c r="I109" s="43"/>
      <c r="J109" s="43"/>
      <c r="K109" s="42"/>
      <c r="L109" s="42"/>
      <c r="M109" s="42"/>
      <c r="N109" s="42"/>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4"/>
      <c r="AT109" s="44"/>
      <c r="AU109" s="44"/>
    </row>
    <row r="110" spans="1:47" x14ac:dyDescent="0.2">
      <c r="A110" s="1138" t="s">
        <v>61</v>
      </c>
      <c r="B110" s="1139"/>
      <c r="C110" s="1134" t="s">
        <v>1</v>
      </c>
      <c r="D110" s="1136" t="s">
        <v>33</v>
      </c>
      <c r="E110" s="1137"/>
      <c r="F110" s="1137"/>
      <c r="G110" s="1100" t="s">
        <v>34</v>
      </c>
      <c r="H110" s="43"/>
      <c r="I110" s="43"/>
      <c r="J110" s="43"/>
      <c r="K110" s="42"/>
      <c r="L110" s="42"/>
      <c r="M110" s="42"/>
      <c r="N110" s="42"/>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4"/>
      <c r="AT110" s="44"/>
      <c r="AU110" s="44"/>
    </row>
    <row r="111" spans="1:47" ht="21" x14ac:dyDescent="0.2">
      <c r="A111" s="1140"/>
      <c r="B111" s="1141"/>
      <c r="C111" s="1135"/>
      <c r="D111" s="355" t="s">
        <v>35</v>
      </c>
      <c r="E111" s="355" t="s">
        <v>36</v>
      </c>
      <c r="F111" s="355" t="s">
        <v>37</v>
      </c>
      <c r="G111" s="1102"/>
      <c r="H111" s="42"/>
      <c r="I111" s="42"/>
      <c r="J111" s="42"/>
      <c r="K111" s="42"/>
      <c r="L111" s="42"/>
      <c r="M111" s="42"/>
      <c r="N111" s="42"/>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4"/>
      <c r="AT111" s="44"/>
      <c r="AU111" s="44"/>
    </row>
    <row r="112" spans="1:47" x14ac:dyDescent="0.2">
      <c r="A112" s="1124" t="s">
        <v>62</v>
      </c>
      <c r="B112" s="1125"/>
      <c r="C112" s="92">
        <f>SUM(D112:G112)</f>
        <v>0</v>
      </c>
      <c r="D112" s="4"/>
      <c r="E112" s="3"/>
      <c r="F112" s="5"/>
      <c r="G112" s="5"/>
      <c r="H112" s="277"/>
      <c r="I112" s="42"/>
      <c r="J112" s="42"/>
      <c r="K112" s="42"/>
      <c r="L112" s="42"/>
      <c r="M112" s="42"/>
      <c r="N112" s="42"/>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4"/>
      <c r="AT112" s="44"/>
      <c r="AU112" s="44"/>
    </row>
    <row r="113" spans="1:85" x14ac:dyDescent="0.2">
      <c r="A113" s="1126" t="s">
        <v>63</v>
      </c>
      <c r="B113" s="1127"/>
      <c r="C113" s="2">
        <f>SUM(D113:G113)</f>
        <v>0</v>
      </c>
      <c r="D113" s="4"/>
      <c r="E113" s="3"/>
      <c r="F113" s="5"/>
      <c r="G113" s="5"/>
      <c r="H113" s="277"/>
      <c r="I113" s="42"/>
      <c r="J113" s="42"/>
      <c r="K113" s="42"/>
      <c r="L113" s="42"/>
      <c r="M113" s="42"/>
      <c r="N113" s="42"/>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4"/>
      <c r="AT113" s="44"/>
      <c r="AU113" s="44"/>
    </row>
    <row r="114" spans="1:85" ht="15" x14ac:dyDescent="0.2">
      <c r="A114" s="272" t="s">
        <v>142</v>
      </c>
      <c r="B114" s="363"/>
      <c r="C114" s="363"/>
      <c r="D114" s="363"/>
      <c r="E114" s="42"/>
      <c r="F114" s="42"/>
      <c r="G114" s="42"/>
      <c r="H114" s="42"/>
      <c r="I114" s="42"/>
      <c r="J114" s="42"/>
      <c r="K114" s="42"/>
      <c r="L114" s="42"/>
      <c r="M114" s="42"/>
      <c r="N114" s="42"/>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4"/>
      <c r="AT114" s="44"/>
      <c r="AU114" s="44"/>
    </row>
    <row r="115" spans="1:85" x14ac:dyDescent="0.2">
      <c r="A115" s="1128" t="s">
        <v>64</v>
      </c>
      <c r="B115" s="1129"/>
      <c r="C115" s="1130"/>
      <c r="D115" s="1134" t="s">
        <v>1</v>
      </c>
      <c r="E115" s="1136" t="s">
        <v>33</v>
      </c>
      <c r="F115" s="1137"/>
      <c r="G115" s="1137"/>
      <c r="H115" s="1100" t="s">
        <v>34</v>
      </c>
      <c r="I115" s="42"/>
      <c r="J115" s="42"/>
      <c r="K115" s="42"/>
      <c r="L115" s="42"/>
      <c r="M115" s="42"/>
      <c r="N115" s="42"/>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4"/>
      <c r="AT115" s="44"/>
      <c r="AU115" s="44"/>
    </row>
    <row r="116" spans="1:85" ht="31.5" x14ac:dyDescent="0.2">
      <c r="A116" s="1131"/>
      <c r="B116" s="1132"/>
      <c r="C116" s="1133"/>
      <c r="D116" s="1135"/>
      <c r="E116" s="355" t="s">
        <v>35</v>
      </c>
      <c r="F116" s="355" t="s">
        <v>36</v>
      </c>
      <c r="G116" s="355" t="s">
        <v>37</v>
      </c>
      <c r="H116" s="1102"/>
      <c r="I116" s="42"/>
      <c r="J116" s="42"/>
      <c r="K116" s="42"/>
      <c r="L116" s="42"/>
      <c r="M116" s="42"/>
      <c r="N116" s="42"/>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4"/>
      <c r="AT116" s="44"/>
      <c r="AU116" s="44"/>
    </row>
    <row r="117" spans="1:85" x14ac:dyDescent="0.2">
      <c r="A117" s="116" t="s">
        <v>143</v>
      </c>
      <c r="B117" s="117"/>
      <c r="C117" s="118"/>
      <c r="D117" s="92">
        <f>SUM(E117:H117)</f>
        <v>0</v>
      </c>
      <c r="E117" s="4"/>
      <c r="F117" s="3"/>
      <c r="G117" s="5"/>
      <c r="H117" s="5"/>
      <c r="I117" s="277"/>
      <c r="J117" s="42"/>
      <c r="K117" s="42"/>
      <c r="L117" s="42"/>
      <c r="M117" s="42"/>
      <c r="N117" s="42"/>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4"/>
      <c r="AT117" s="44"/>
      <c r="AU117" s="44"/>
    </row>
    <row r="118" spans="1:85" x14ac:dyDescent="0.2">
      <c r="A118" s="116" t="s">
        <v>144</v>
      </c>
      <c r="B118" s="117"/>
      <c r="C118" s="278"/>
      <c r="D118" s="92">
        <f>SUM(E118:H118)</f>
        <v>0</v>
      </c>
      <c r="E118" s="4"/>
      <c r="F118" s="3"/>
      <c r="G118" s="5"/>
      <c r="H118" s="5"/>
      <c r="I118" s="277"/>
      <c r="J118" s="42"/>
      <c r="K118" s="42"/>
      <c r="L118" s="42"/>
      <c r="M118" s="42"/>
      <c r="N118" s="42"/>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4"/>
      <c r="AT118" s="44"/>
      <c r="AU118" s="44"/>
    </row>
    <row r="119" spans="1:85" x14ac:dyDescent="0.2">
      <c r="A119" s="50" t="s">
        <v>145</v>
      </c>
      <c r="B119" s="120"/>
      <c r="C119" s="279"/>
      <c r="D119" s="121"/>
      <c r="E119" s="280"/>
      <c r="F119" s="281"/>
      <c r="G119" s="282"/>
      <c r="H119" s="283"/>
      <c r="I119" s="284"/>
      <c r="J119" s="284"/>
      <c r="K119" s="284"/>
      <c r="L119" s="285"/>
    </row>
    <row r="120" spans="1:85" x14ac:dyDescent="0.2">
      <c r="A120" s="1114" t="s">
        <v>65</v>
      </c>
      <c r="B120" s="1167" t="s">
        <v>1</v>
      </c>
      <c r="C120" s="1176" t="s">
        <v>66</v>
      </c>
      <c r="D120" s="1176"/>
      <c r="E120" s="1176"/>
      <c r="F120" s="1176" t="s">
        <v>67</v>
      </c>
      <c r="G120" s="1153" t="s">
        <v>68</v>
      </c>
      <c r="H120" s="1156" t="s">
        <v>33</v>
      </c>
      <c r="I120" s="1162"/>
      <c r="J120" s="1162"/>
      <c r="K120" s="1157" t="s">
        <v>13</v>
      </c>
      <c r="L120" s="1163" t="s">
        <v>146</v>
      </c>
    </row>
    <row r="121" spans="1:85" ht="60.75" customHeight="1" x14ac:dyDescent="0.2">
      <c r="A121" s="1142"/>
      <c r="B121" s="1168"/>
      <c r="C121" s="122" t="s">
        <v>147</v>
      </c>
      <c r="D121" s="102" t="s">
        <v>148</v>
      </c>
      <c r="E121" s="132" t="s">
        <v>149</v>
      </c>
      <c r="F121" s="1176"/>
      <c r="G121" s="1153"/>
      <c r="H121" s="349" t="s">
        <v>35</v>
      </c>
      <c r="I121" s="355" t="s">
        <v>36</v>
      </c>
      <c r="J121" s="355" t="s">
        <v>37</v>
      </c>
      <c r="K121" s="1157"/>
      <c r="L121" s="1164"/>
    </row>
    <row r="122" spans="1:85" x14ac:dyDescent="0.2">
      <c r="A122" s="123" t="s">
        <v>104</v>
      </c>
      <c r="B122" s="24">
        <f>SUM(C122:G122)</f>
        <v>0</v>
      </c>
      <c r="C122" s="29"/>
      <c r="D122" s="21"/>
      <c r="E122" s="30"/>
      <c r="F122" s="21"/>
      <c r="G122" s="124"/>
      <c r="H122" s="30"/>
      <c r="I122" s="21"/>
      <c r="J122" s="21"/>
      <c r="K122" s="21"/>
      <c r="L122" s="30"/>
      <c r="M122" s="315"/>
      <c r="CA122" s="194" t="str">
        <f>IF(B122&lt;&gt;SUM(H122:K122),"Total personas  debe ser igual que según Tipo estrategia + otros","")</f>
        <v/>
      </c>
      <c r="CG122" s="194">
        <f>IF(B122&lt;&gt;SUM(H122:K122),1,0)</f>
        <v>0</v>
      </c>
    </row>
    <row r="123" spans="1:85" x14ac:dyDescent="0.2">
      <c r="A123" s="125" t="s">
        <v>114</v>
      </c>
      <c r="B123" s="10">
        <f>SUM(C123:G123)</f>
        <v>0</v>
      </c>
      <c r="C123" s="12"/>
      <c r="D123" s="22"/>
      <c r="E123" s="27"/>
      <c r="F123" s="22"/>
      <c r="G123" s="126"/>
      <c r="H123" s="27"/>
      <c r="I123" s="22"/>
      <c r="J123" s="22"/>
      <c r="K123" s="22"/>
      <c r="L123" s="27"/>
      <c r="M123" s="315"/>
      <c r="CA123" s="194" t="str">
        <f>IF(B123&lt;&gt;SUM(H123:K123),"Total personas  debe ser igual que según Tipo estrategia + otros","")</f>
        <v/>
      </c>
      <c r="CG123" s="194">
        <f>IF(B123&lt;&gt;SUM(H123:K123),1,0)</f>
        <v>0</v>
      </c>
    </row>
    <row r="124" spans="1:85" x14ac:dyDescent="0.2">
      <c r="A124" s="127" t="s">
        <v>116</v>
      </c>
      <c r="B124" s="16">
        <f>SUM(C124:G124)</f>
        <v>0</v>
      </c>
      <c r="C124" s="18"/>
      <c r="D124" s="26"/>
      <c r="E124" s="28"/>
      <c r="F124" s="26"/>
      <c r="G124" s="128"/>
      <c r="H124" s="28"/>
      <c r="I124" s="26"/>
      <c r="J124" s="26"/>
      <c r="K124" s="26"/>
      <c r="L124" s="28"/>
      <c r="M124" s="315"/>
      <c r="CA124" s="194" t="str">
        <f>IF(B124&lt;&gt;SUM(H124:K124),"Total personas  debe ser igual que según Tipo estrategia + otros","")</f>
        <v/>
      </c>
      <c r="CG124" s="194">
        <f>IF(B124&lt;&gt;SUM(H124:K124),1,0)</f>
        <v>0</v>
      </c>
    </row>
    <row r="125" spans="1:85" ht="15" x14ac:dyDescent="0.2">
      <c r="A125" s="99" t="s">
        <v>150</v>
      </c>
      <c r="B125" s="363"/>
      <c r="C125" s="363"/>
      <c r="D125" s="363"/>
      <c r="E125" s="363"/>
      <c r="F125" s="363"/>
      <c r="G125" s="363"/>
      <c r="H125" s="363"/>
      <c r="I125" s="363"/>
      <c r="J125" s="363"/>
      <c r="K125" s="363"/>
      <c r="L125" s="363"/>
    </row>
    <row r="126" spans="1:85" ht="15" x14ac:dyDescent="0.2">
      <c r="A126" s="1165" t="s">
        <v>69</v>
      </c>
      <c r="B126" s="1167" t="s">
        <v>70</v>
      </c>
      <c r="C126" s="1169" t="s">
        <v>151</v>
      </c>
      <c r="D126" s="1170"/>
      <c r="E126" s="1171" t="s">
        <v>152</v>
      </c>
      <c r="F126" s="1170"/>
      <c r="G126" s="1171" t="s">
        <v>153</v>
      </c>
      <c r="H126" s="1170"/>
      <c r="I126" s="1171" t="s">
        <v>154</v>
      </c>
      <c r="J126" s="1170"/>
      <c r="K126" s="363"/>
      <c r="L126" s="363"/>
      <c r="M126" s="363"/>
      <c r="N126" s="42"/>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4"/>
      <c r="AT126" s="44"/>
      <c r="AU126" s="44"/>
    </row>
    <row r="127" spans="1:85" ht="15" x14ac:dyDescent="0.2">
      <c r="A127" s="1166"/>
      <c r="B127" s="1168"/>
      <c r="C127" s="359" t="s">
        <v>155</v>
      </c>
      <c r="D127" s="287" t="s">
        <v>156</v>
      </c>
      <c r="E127" s="132" t="s">
        <v>155</v>
      </c>
      <c r="F127" s="357" t="s">
        <v>156</v>
      </c>
      <c r="G127" s="131" t="s">
        <v>155</v>
      </c>
      <c r="H127" s="287" t="s">
        <v>156</v>
      </c>
      <c r="I127" s="132" t="s">
        <v>155</v>
      </c>
      <c r="J127" s="287" t="s">
        <v>156</v>
      </c>
      <c r="K127" s="363"/>
      <c r="L127" s="363"/>
      <c r="M127" s="363"/>
      <c r="N127" s="42"/>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4"/>
      <c r="AT127" s="44"/>
      <c r="AU127" s="44"/>
    </row>
    <row r="128" spans="1:85" ht="18.75" customHeight="1" x14ac:dyDescent="0.2">
      <c r="A128" s="1100" t="s">
        <v>157</v>
      </c>
      <c r="B128" s="123" t="s">
        <v>71</v>
      </c>
      <c r="C128" s="21"/>
      <c r="D128" s="133"/>
      <c r="E128" s="134"/>
      <c r="F128" s="135"/>
      <c r="G128" s="30"/>
      <c r="H128" s="135"/>
      <c r="I128" s="30"/>
      <c r="J128" s="135"/>
      <c r="K128" s="288"/>
      <c r="L128" s="363"/>
      <c r="M128" s="363"/>
      <c r="N128" s="42"/>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4"/>
      <c r="AT128" s="44"/>
      <c r="AU128" s="44"/>
    </row>
    <row r="129" spans="1:47" ht="21" customHeight="1" x14ac:dyDescent="0.2">
      <c r="A129" s="1101"/>
      <c r="B129" s="125" t="s">
        <v>72</v>
      </c>
      <c r="C129" s="22"/>
      <c r="D129" s="136"/>
      <c r="E129" s="137"/>
      <c r="F129" s="138"/>
      <c r="G129" s="27"/>
      <c r="H129" s="138"/>
      <c r="I129" s="27"/>
      <c r="J129" s="138"/>
      <c r="K129" s="288"/>
      <c r="L129" s="363"/>
      <c r="M129" s="363"/>
      <c r="N129" s="42"/>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4"/>
      <c r="AT129" s="44"/>
      <c r="AU129" s="44"/>
    </row>
    <row r="130" spans="1:47" ht="18.75" customHeight="1" x14ac:dyDescent="0.2">
      <c r="A130" s="1101"/>
      <c r="B130" s="125" t="s">
        <v>73</v>
      </c>
      <c r="C130" s="22"/>
      <c r="D130" s="136"/>
      <c r="E130" s="137"/>
      <c r="F130" s="138"/>
      <c r="G130" s="27"/>
      <c r="H130" s="138"/>
      <c r="I130" s="27"/>
      <c r="J130" s="138"/>
      <c r="K130" s="288"/>
      <c r="L130" s="363"/>
      <c r="M130" s="363"/>
      <c r="N130" s="42"/>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4"/>
      <c r="AT130" s="44"/>
      <c r="AU130" s="44"/>
    </row>
    <row r="131" spans="1:47" ht="18.75" customHeight="1" x14ac:dyDescent="0.2">
      <c r="A131" s="1102"/>
      <c r="B131" s="125" t="s">
        <v>74</v>
      </c>
      <c r="C131" s="26"/>
      <c r="D131" s="139"/>
      <c r="E131" s="140"/>
      <c r="F131" s="141"/>
      <c r="G131" s="28"/>
      <c r="H131" s="141"/>
      <c r="I131" s="28"/>
      <c r="J131" s="141"/>
      <c r="K131" s="288"/>
      <c r="L131" s="363"/>
      <c r="M131" s="363"/>
      <c r="N131" s="42"/>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4"/>
      <c r="AT131" s="44"/>
      <c r="AU131" s="44"/>
    </row>
    <row r="132" spans="1:47" ht="15" x14ac:dyDescent="0.2">
      <c r="A132" s="1157" t="s">
        <v>75</v>
      </c>
      <c r="B132" s="123" t="s">
        <v>76</v>
      </c>
      <c r="C132" s="21"/>
      <c r="D132" s="133"/>
      <c r="E132" s="134"/>
      <c r="F132" s="135"/>
      <c r="G132" s="30"/>
      <c r="H132" s="135"/>
      <c r="I132" s="30"/>
      <c r="J132" s="135"/>
      <c r="K132" s="288"/>
      <c r="L132" s="363"/>
      <c r="M132" s="363"/>
      <c r="N132" s="42"/>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4"/>
      <c r="AT132" s="44"/>
      <c r="AU132" s="44"/>
    </row>
    <row r="133" spans="1:47" ht="21.75" customHeight="1" x14ac:dyDescent="0.2">
      <c r="A133" s="1158"/>
      <c r="B133" s="125" t="s">
        <v>77</v>
      </c>
      <c r="C133" s="22"/>
      <c r="D133" s="136"/>
      <c r="E133" s="137"/>
      <c r="F133" s="138"/>
      <c r="G133" s="27"/>
      <c r="H133" s="138"/>
      <c r="I133" s="27"/>
      <c r="J133" s="138"/>
      <c r="K133" s="288"/>
      <c r="L133" s="363"/>
      <c r="M133" s="363"/>
      <c r="N133" s="42"/>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4"/>
      <c r="AT133" s="44"/>
      <c r="AU133" s="44"/>
    </row>
    <row r="134" spans="1:47" ht="15" x14ac:dyDescent="0.2">
      <c r="A134" s="1158"/>
      <c r="B134" s="125" t="s">
        <v>74</v>
      </c>
      <c r="C134" s="22"/>
      <c r="D134" s="136"/>
      <c r="E134" s="137"/>
      <c r="F134" s="138"/>
      <c r="G134" s="27"/>
      <c r="H134" s="138"/>
      <c r="I134" s="27"/>
      <c r="J134" s="138"/>
      <c r="K134" s="288"/>
      <c r="L134" s="363"/>
      <c r="M134" s="363"/>
      <c r="N134" s="42"/>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4"/>
      <c r="AT134" s="44"/>
      <c r="AU134" s="44"/>
    </row>
    <row r="135" spans="1:47" ht="15" x14ac:dyDescent="0.2">
      <c r="A135" s="1158"/>
      <c r="B135" s="142" t="s">
        <v>78</v>
      </c>
      <c r="C135" s="23"/>
      <c r="D135" s="143"/>
      <c r="E135" s="144"/>
      <c r="F135" s="145"/>
      <c r="G135" s="37"/>
      <c r="H135" s="145"/>
      <c r="I135" s="37"/>
      <c r="J135" s="145"/>
      <c r="K135" s="288"/>
      <c r="L135" s="363"/>
      <c r="M135" s="363"/>
      <c r="N135" s="42"/>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4"/>
      <c r="AT135" s="44"/>
      <c r="AU135" s="44"/>
    </row>
    <row r="136" spans="1:47" ht="15" x14ac:dyDescent="0.2">
      <c r="A136" s="1158"/>
      <c r="B136" s="127" t="s">
        <v>48</v>
      </c>
      <c r="C136" s="26"/>
      <c r="D136" s="139"/>
      <c r="E136" s="140"/>
      <c r="F136" s="141"/>
      <c r="G136" s="28"/>
      <c r="H136" s="141"/>
      <c r="I136" s="28"/>
      <c r="J136" s="141"/>
      <c r="K136" s="288"/>
      <c r="L136" s="363"/>
      <c r="M136" s="363"/>
      <c r="N136" s="42"/>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4"/>
      <c r="AT136" s="44"/>
      <c r="AU136" s="44"/>
    </row>
    <row r="137" spans="1:47" ht="15" x14ac:dyDescent="0.2">
      <c r="A137" s="1100" t="s">
        <v>79</v>
      </c>
      <c r="B137" s="123" t="s">
        <v>80</v>
      </c>
      <c r="C137" s="21"/>
      <c r="D137" s="133"/>
      <c r="E137" s="134"/>
      <c r="F137" s="135"/>
      <c r="G137" s="30"/>
      <c r="H137" s="135"/>
      <c r="I137" s="30"/>
      <c r="J137" s="135"/>
      <c r="K137" s="288"/>
      <c r="L137" s="363"/>
      <c r="M137" s="363"/>
      <c r="N137" s="42"/>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4"/>
      <c r="AT137" s="44"/>
      <c r="AU137" s="44"/>
    </row>
    <row r="138" spans="1:47" ht="20.25" customHeight="1" x14ac:dyDescent="0.2">
      <c r="A138" s="1101"/>
      <c r="B138" s="125" t="s">
        <v>77</v>
      </c>
      <c r="C138" s="22"/>
      <c r="D138" s="136"/>
      <c r="E138" s="137"/>
      <c r="F138" s="138"/>
      <c r="G138" s="27"/>
      <c r="H138" s="138"/>
      <c r="I138" s="27"/>
      <c r="J138" s="138"/>
      <c r="K138" s="288"/>
      <c r="L138" s="363"/>
      <c r="M138" s="363"/>
      <c r="N138" s="42"/>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4"/>
      <c r="AT138" s="44"/>
      <c r="AU138" s="44"/>
    </row>
    <row r="139" spans="1:47" x14ac:dyDescent="0.2">
      <c r="A139" s="1101"/>
      <c r="B139" s="125" t="s">
        <v>74</v>
      </c>
      <c r="C139" s="22"/>
      <c r="D139" s="136"/>
      <c r="E139" s="137"/>
      <c r="F139" s="138"/>
      <c r="G139" s="27"/>
      <c r="H139" s="138"/>
      <c r="I139" s="27"/>
      <c r="J139" s="138"/>
      <c r="K139" s="277"/>
      <c r="L139" s="42"/>
      <c r="M139" s="42"/>
      <c r="N139" s="42"/>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4"/>
      <c r="AT139" s="44"/>
      <c r="AU139" s="44"/>
    </row>
    <row r="140" spans="1:47" x14ac:dyDescent="0.2">
      <c r="A140" s="1101"/>
      <c r="B140" s="142" t="s">
        <v>81</v>
      </c>
      <c r="C140" s="22"/>
      <c r="D140" s="136"/>
      <c r="E140" s="137"/>
      <c r="F140" s="138"/>
      <c r="G140" s="27"/>
      <c r="H140" s="138"/>
      <c r="I140" s="27"/>
      <c r="J140" s="138"/>
      <c r="K140" s="277"/>
      <c r="L140" s="42"/>
      <c r="M140" s="42"/>
      <c r="N140" s="42"/>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4"/>
      <c r="AT140" s="44"/>
      <c r="AU140" s="44"/>
    </row>
    <row r="141" spans="1:47" x14ac:dyDescent="0.2">
      <c r="A141" s="1101"/>
      <c r="B141" s="142" t="s">
        <v>78</v>
      </c>
      <c r="C141" s="22"/>
      <c r="D141" s="136"/>
      <c r="E141" s="137"/>
      <c r="F141" s="138"/>
      <c r="G141" s="27"/>
      <c r="H141" s="138"/>
      <c r="I141" s="27"/>
      <c r="J141" s="138"/>
      <c r="K141" s="277"/>
      <c r="L141" s="42"/>
      <c r="M141" s="42"/>
      <c r="N141" s="42"/>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4"/>
      <c r="AT141" s="44"/>
      <c r="AU141" s="44"/>
    </row>
    <row r="142" spans="1:47" x14ac:dyDescent="0.2">
      <c r="A142" s="1102"/>
      <c r="B142" s="127" t="s">
        <v>48</v>
      </c>
      <c r="C142" s="146"/>
      <c r="D142" s="147"/>
      <c r="E142" s="148"/>
      <c r="F142" s="149"/>
      <c r="G142" s="150"/>
      <c r="H142" s="149"/>
      <c r="I142" s="150"/>
      <c r="J142" s="149"/>
      <c r="K142" s="277"/>
      <c r="L142" s="42"/>
      <c r="M142" s="42"/>
      <c r="N142" s="42"/>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4"/>
      <c r="AT142" s="44"/>
      <c r="AU142" s="44"/>
    </row>
    <row r="143" spans="1:47" x14ac:dyDescent="0.2">
      <c r="A143" s="1157" t="s">
        <v>82</v>
      </c>
      <c r="B143" s="123" t="s">
        <v>83</v>
      </c>
      <c r="C143" s="21"/>
      <c r="D143" s="133"/>
      <c r="E143" s="134"/>
      <c r="F143" s="135"/>
      <c r="G143" s="30"/>
      <c r="H143" s="135"/>
      <c r="I143" s="30"/>
      <c r="J143" s="135"/>
      <c r="K143" s="277"/>
      <c r="L143" s="42"/>
      <c r="M143" s="42"/>
      <c r="N143" s="42"/>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4"/>
      <c r="AT143" s="44"/>
      <c r="AU143" s="44"/>
    </row>
    <row r="144" spans="1:47" ht="21" x14ac:dyDescent="0.2">
      <c r="A144" s="1158"/>
      <c r="B144" s="127" t="s">
        <v>84</v>
      </c>
      <c r="C144" s="26"/>
      <c r="D144" s="139"/>
      <c r="E144" s="140"/>
      <c r="F144" s="141"/>
      <c r="G144" s="28"/>
      <c r="H144" s="141"/>
      <c r="I144" s="28"/>
      <c r="J144" s="141"/>
      <c r="K144" s="277"/>
      <c r="L144" s="42"/>
      <c r="M144" s="42"/>
      <c r="N144" s="42"/>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4"/>
      <c r="AT144" s="44"/>
      <c r="AU144" s="44"/>
    </row>
    <row r="145" spans="1:102" x14ac:dyDescent="0.2">
      <c r="A145" s="151" t="s">
        <v>158</v>
      </c>
      <c r="B145" s="152"/>
      <c r="C145" s="153"/>
      <c r="D145" s="153"/>
      <c r="E145" s="153"/>
      <c r="F145" s="153"/>
      <c r="G145" s="153"/>
      <c r="H145" s="153"/>
      <c r="I145" s="153"/>
      <c r="J145" s="153"/>
      <c r="K145" s="153"/>
      <c r="L145" s="153"/>
      <c r="M145" s="153"/>
      <c r="N145" s="153"/>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BY145" s="193"/>
      <c r="BZ145" s="193"/>
      <c r="CA145" s="193"/>
      <c r="CB145" s="193"/>
      <c r="CC145" s="193"/>
      <c r="CD145" s="193"/>
      <c r="CE145" s="193"/>
      <c r="CF145" s="193"/>
      <c r="CG145" s="193"/>
    </row>
    <row r="146" spans="1:102" s="296" customFormat="1" x14ac:dyDescent="0.2">
      <c r="A146" s="50" t="s">
        <v>159</v>
      </c>
      <c r="B146" s="289"/>
      <c r="C146" s="170"/>
      <c r="D146" s="170"/>
      <c r="E146" s="290"/>
      <c r="F146" s="170"/>
      <c r="G146" s="290"/>
      <c r="H146" s="290"/>
      <c r="I146" s="170"/>
      <c r="J146" s="291"/>
      <c r="K146" s="291"/>
      <c r="L146" s="291"/>
      <c r="M146" s="291"/>
      <c r="N146" s="291"/>
      <c r="O146" s="292"/>
      <c r="P146" s="292"/>
      <c r="Q146" s="292"/>
      <c r="R146" s="293"/>
      <c r="S146" s="45"/>
      <c r="T146" s="292"/>
      <c r="U146" s="292"/>
      <c r="V146" s="293"/>
      <c r="W146" s="293"/>
      <c r="X146" s="45"/>
      <c r="Y146" s="292"/>
      <c r="Z146" s="293"/>
      <c r="AA146" s="293"/>
      <c r="AB146" s="45"/>
      <c r="AC146" s="292"/>
      <c r="AD146" s="292"/>
      <c r="AE146" s="292"/>
      <c r="AF146" s="292"/>
      <c r="AG146" s="293"/>
      <c r="AH146" s="294"/>
      <c r="AI146" s="45"/>
      <c r="AJ146" s="293"/>
      <c r="AK146" s="293"/>
      <c r="AL146" s="293"/>
      <c r="AM146" s="293"/>
      <c r="AN146" s="293"/>
      <c r="AO146" s="294"/>
      <c r="AP146" s="45"/>
      <c r="AQ146" s="293"/>
      <c r="AR146" s="293"/>
      <c r="AS146" s="293"/>
      <c r="AT146" s="193"/>
      <c r="AU146" s="193"/>
      <c r="AV146" s="193"/>
      <c r="AW146" s="193"/>
      <c r="AX146" s="193"/>
      <c r="AY146" s="193"/>
      <c r="AZ146" s="193"/>
      <c r="BA146" s="193"/>
      <c r="BB146" s="193"/>
      <c r="BC146" s="193"/>
      <c r="BD146" s="193"/>
      <c r="BE146" s="193"/>
      <c r="BF146" s="193"/>
      <c r="BG146" s="193"/>
      <c r="BH146" s="193"/>
      <c r="BI146" s="193"/>
      <c r="BJ146" s="193"/>
      <c r="BK146" s="193"/>
      <c r="BL146" s="193"/>
      <c r="BM146" s="193"/>
      <c r="BN146" s="193"/>
      <c r="BO146" s="193"/>
      <c r="BP146" s="193"/>
      <c r="BQ146" s="193"/>
      <c r="BR146" s="193"/>
      <c r="BS146" s="193"/>
      <c r="BT146" s="193"/>
      <c r="BU146" s="193"/>
      <c r="BV146" s="193"/>
      <c r="BW146" s="193"/>
      <c r="BX146" s="193"/>
      <c r="BY146" s="193"/>
      <c r="BZ146" s="193"/>
      <c r="CA146" s="193"/>
      <c r="CB146" s="193"/>
      <c r="CC146" s="193"/>
      <c r="CD146" s="193"/>
      <c r="CE146" s="193"/>
      <c r="CF146" s="193"/>
      <c r="CG146" s="193"/>
      <c r="CH146" s="295"/>
      <c r="CI146" s="295"/>
      <c r="CJ146" s="295"/>
      <c r="CK146" s="295"/>
      <c r="CL146" s="295"/>
      <c r="CM146" s="295"/>
      <c r="CN146" s="295"/>
      <c r="CO146" s="295"/>
      <c r="CP146" s="295"/>
      <c r="CQ146" s="295"/>
      <c r="CR146" s="295"/>
      <c r="CS146" s="295"/>
      <c r="CT146" s="295"/>
      <c r="CU146" s="295"/>
      <c r="CV146" s="295"/>
      <c r="CW146" s="295"/>
      <c r="CX146" s="295"/>
    </row>
    <row r="147" spans="1:102" x14ac:dyDescent="0.2">
      <c r="A147" s="1159" t="s">
        <v>29</v>
      </c>
      <c r="B147" s="1103" t="s">
        <v>1</v>
      </c>
      <c r="C147" s="1104"/>
      <c r="D147" s="1105"/>
      <c r="E147" s="1121" t="s">
        <v>14</v>
      </c>
      <c r="F147" s="1122"/>
      <c r="G147" s="1122"/>
      <c r="H147" s="1122"/>
      <c r="I147" s="1122"/>
      <c r="J147" s="1122"/>
      <c r="K147" s="1122"/>
      <c r="L147" s="1122"/>
      <c r="M147" s="1122"/>
      <c r="N147" s="1122"/>
      <c r="O147" s="1122"/>
      <c r="P147" s="1122"/>
      <c r="Q147" s="1122"/>
      <c r="R147" s="1122"/>
      <c r="S147" s="1122"/>
      <c r="T147" s="1122"/>
      <c r="U147" s="1122"/>
      <c r="V147" s="1122"/>
      <c r="W147" s="1122"/>
      <c r="X147" s="1122"/>
      <c r="Y147" s="1122"/>
      <c r="Z147" s="1122"/>
      <c r="AA147" s="1122"/>
      <c r="AB147" s="1122"/>
      <c r="AC147" s="1122"/>
      <c r="AD147" s="1122"/>
      <c r="AE147" s="1122"/>
      <c r="AF147" s="1122"/>
      <c r="AG147" s="1122"/>
      <c r="AH147" s="1122"/>
      <c r="AI147" s="1122"/>
      <c r="AJ147" s="1122"/>
      <c r="AK147" s="1122"/>
      <c r="AL147" s="1122"/>
      <c r="AM147" s="1122"/>
      <c r="AN147" s="1122"/>
      <c r="AO147" s="1122"/>
      <c r="AP147" s="1174"/>
      <c r="AQ147" s="1177" t="s">
        <v>85</v>
      </c>
      <c r="AR147" s="1177"/>
      <c r="AS147" s="1178"/>
      <c r="BY147" s="193"/>
      <c r="BZ147" s="193"/>
      <c r="CA147" s="193"/>
      <c r="CB147" s="193"/>
      <c r="CC147" s="193"/>
      <c r="CD147" s="193"/>
      <c r="CE147" s="193"/>
      <c r="CF147" s="193"/>
      <c r="CG147" s="193"/>
    </row>
    <row r="148" spans="1:102" x14ac:dyDescent="0.2">
      <c r="A148" s="1160"/>
      <c r="B148" s="1172"/>
      <c r="C148" s="1173"/>
      <c r="D148" s="1154"/>
      <c r="E148" s="1095" t="s">
        <v>19</v>
      </c>
      <c r="F148" s="1096"/>
      <c r="G148" s="1095" t="s">
        <v>20</v>
      </c>
      <c r="H148" s="1096"/>
      <c r="I148" s="1151" t="s">
        <v>21</v>
      </c>
      <c r="J148" s="1152"/>
      <c r="K148" s="1151" t="s">
        <v>22</v>
      </c>
      <c r="L148" s="1152"/>
      <c r="M148" s="1151" t="s">
        <v>23</v>
      </c>
      <c r="N148" s="1152"/>
      <c r="O148" s="1095" t="s">
        <v>24</v>
      </c>
      <c r="P148" s="1096"/>
      <c r="Q148" s="1095" t="s">
        <v>25</v>
      </c>
      <c r="R148" s="1096"/>
      <c r="S148" s="1095" t="s">
        <v>26</v>
      </c>
      <c r="T148" s="1096"/>
      <c r="U148" s="1095" t="s">
        <v>27</v>
      </c>
      <c r="V148" s="1096"/>
      <c r="W148" s="1095" t="s">
        <v>2</v>
      </c>
      <c r="X148" s="1096"/>
      <c r="Y148" s="1095" t="s">
        <v>3</v>
      </c>
      <c r="Z148" s="1096"/>
      <c r="AA148" s="1095" t="s">
        <v>28</v>
      </c>
      <c r="AB148" s="1096"/>
      <c r="AC148" s="1095" t="s">
        <v>4</v>
      </c>
      <c r="AD148" s="1096"/>
      <c r="AE148" s="1095" t="s">
        <v>5</v>
      </c>
      <c r="AF148" s="1096"/>
      <c r="AG148" s="1095" t="s">
        <v>6</v>
      </c>
      <c r="AH148" s="1096"/>
      <c r="AI148" s="1095" t="s">
        <v>7</v>
      </c>
      <c r="AJ148" s="1096"/>
      <c r="AK148" s="1095" t="s">
        <v>8</v>
      </c>
      <c r="AL148" s="1096"/>
      <c r="AM148" s="1095" t="s">
        <v>9</v>
      </c>
      <c r="AN148" s="1096"/>
      <c r="AO148" s="1109" t="s">
        <v>10</v>
      </c>
      <c r="AP148" s="1175"/>
      <c r="AQ148" s="1179" t="s">
        <v>160</v>
      </c>
      <c r="AR148" s="1109" t="s">
        <v>161</v>
      </c>
      <c r="AS148" s="1110"/>
      <c r="AT148" s="297"/>
      <c r="AU148" s="298"/>
    </row>
    <row r="149" spans="1:102" ht="31.5" x14ac:dyDescent="0.2">
      <c r="A149" s="1161"/>
      <c r="B149" s="299" t="s">
        <v>94</v>
      </c>
      <c r="C149" s="300" t="s">
        <v>11</v>
      </c>
      <c r="D149" s="353" t="s">
        <v>12</v>
      </c>
      <c r="E149" s="20" t="s">
        <v>11</v>
      </c>
      <c r="F149" s="352" t="s">
        <v>12</v>
      </c>
      <c r="G149" s="20" t="s">
        <v>11</v>
      </c>
      <c r="H149" s="352" t="s">
        <v>12</v>
      </c>
      <c r="I149" s="20" t="s">
        <v>11</v>
      </c>
      <c r="J149" s="352" t="s">
        <v>12</v>
      </c>
      <c r="K149" s="20" t="s">
        <v>11</v>
      </c>
      <c r="L149" s="352" t="s">
        <v>12</v>
      </c>
      <c r="M149" s="20" t="s">
        <v>11</v>
      </c>
      <c r="N149" s="352" t="s">
        <v>12</v>
      </c>
      <c r="O149" s="20" t="s">
        <v>11</v>
      </c>
      <c r="P149" s="352" t="s">
        <v>12</v>
      </c>
      <c r="Q149" s="20" t="s">
        <v>11</v>
      </c>
      <c r="R149" s="352" t="s">
        <v>12</v>
      </c>
      <c r="S149" s="20" t="s">
        <v>11</v>
      </c>
      <c r="T149" s="352" t="s">
        <v>12</v>
      </c>
      <c r="U149" s="20" t="s">
        <v>11</v>
      </c>
      <c r="V149" s="352" t="s">
        <v>12</v>
      </c>
      <c r="W149" s="20" t="s">
        <v>11</v>
      </c>
      <c r="X149" s="352" t="s">
        <v>12</v>
      </c>
      <c r="Y149" s="20" t="s">
        <v>11</v>
      </c>
      <c r="Z149" s="352" t="s">
        <v>12</v>
      </c>
      <c r="AA149" s="20" t="s">
        <v>11</v>
      </c>
      <c r="AB149" s="352" t="s">
        <v>12</v>
      </c>
      <c r="AC149" s="20" t="s">
        <v>11</v>
      </c>
      <c r="AD149" s="352" t="s">
        <v>12</v>
      </c>
      <c r="AE149" s="20" t="s">
        <v>11</v>
      </c>
      <c r="AF149" s="352" t="s">
        <v>12</v>
      </c>
      <c r="AG149" s="20" t="s">
        <v>11</v>
      </c>
      <c r="AH149" s="352" t="s">
        <v>12</v>
      </c>
      <c r="AI149" s="20" t="s">
        <v>11</v>
      </c>
      <c r="AJ149" s="352" t="s">
        <v>12</v>
      </c>
      <c r="AK149" s="20" t="s">
        <v>11</v>
      </c>
      <c r="AL149" s="352" t="s">
        <v>12</v>
      </c>
      <c r="AM149" s="20" t="s">
        <v>11</v>
      </c>
      <c r="AN149" s="352" t="s">
        <v>12</v>
      </c>
      <c r="AO149" s="20" t="s">
        <v>11</v>
      </c>
      <c r="AP149" s="362" t="s">
        <v>12</v>
      </c>
      <c r="AQ149" s="1180"/>
      <c r="AR149" s="355" t="s">
        <v>162</v>
      </c>
      <c r="AS149" s="349" t="s">
        <v>163</v>
      </c>
      <c r="AT149" s="49"/>
      <c r="AU149" s="51"/>
    </row>
    <row r="150" spans="1:102" x14ac:dyDescent="0.2">
      <c r="A150" s="155" t="s">
        <v>43</v>
      </c>
      <c r="B150" s="700">
        <f t="shared" ref="B150:B168" si="7">SUM(C150+D150)</f>
        <v>201</v>
      </c>
      <c r="C150" s="701">
        <f t="shared" ref="C150:D168" si="8">SUM(E150+G150+I150+K150+M150+O150+Q150+S150+U150+W150+Y150+AA150+AC150+AE150+AG150+AI150+AK150+AM150+AO150)</f>
        <v>90</v>
      </c>
      <c r="D150" s="705">
        <f t="shared" si="8"/>
        <v>111</v>
      </c>
      <c r="E150" s="4"/>
      <c r="F150" s="53">
        <v>1</v>
      </c>
      <c r="G150" s="4"/>
      <c r="H150" s="5"/>
      <c r="I150" s="4">
        <v>1</v>
      </c>
      <c r="J150" s="5">
        <v>1</v>
      </c>
      <c r="K150" s="4">
        <v>2</v>
      </c>
      <c r="L150" s="5">
        <v>4</v>
      </c>
      <c r="M150" s="4">
        <v>1</v>
      </c>
      <c r="N150" s="5">
        <v>2</v>
      </c>
      <c r="O150" s="4">
        <v>2</v>
      </c>
      <c r="P150" s="5">
        <v>3</v>
      </c>
      <c r="Q150" s="4">
        <v>1</v>
      </c>
      <c r="R150" s="5">
        <v>2</v>
      </c>
      <c r="S150" s="4">
        <v>2</v>
      </c>
      <c r="T150" s="5">
        <v>3</v>
      </c>
      <c r="U150" s="4">
        <v>2</v>
      </c>
      <c r="V150" s="5">
        <v>3</v>
      </c>
      <c r="W150" s="4">
        <v>1</v>
      </c>
      <c r="X150" s="5">
        <v>1</v>
      </c>
      <c r="Y150" s="4">
        <v>3</v>
      </c>
      <c r="Z150" s="5">
        <v>2</v>
      </c>
      <c r="AA150" s="4">
        <v>5</v>
      </c>
      <c r="AB150" s="5">
        <v>7</v>
      </c>
      <c r="AC150" s="4">
        <v>9</v>
      </c>
      <c r="AD150" s="5">
        <v>5</v>
      </c>
      <c r="AE150" s="4">
        <v>8</v>
      </c>
      <c r="AF150" s="5">
        <v>8</v>
      </c>
      <c r="AG150" s="4">
        <v>5</v>
      </c>
      <c r="AH150" s="5">
        <v>7</v>
      </c>
      <c r="AI150" s="4">
        <v>11</v>
      </c>
      <c r="AJ150" s="5">
        <v>15</v>
      </c>
      <c r="AK150" s="4">
        <v>10</v>
      </c>
      <c r="AL150" s="5">
        <v>12</v>
      </c>
      <c r="AM150" s="4">
        <v>10</v>
      </c>
      <c r="AN150" s="5">
        <v>14</v>
      </c>
      <c r="AO150" s="199">
        <v>17</v>
      </c>
      <c r="AP150" s="337">
        <v>21</v>
      </c>
      <c r="AQ150" s="303">
        <v>103</v>
      </c>
      <c r="AR150" s="119">
        <v>38</v>
      </c>
      <c r="AS150" s="53">
        <v>60</v>
      </c>
      <c r="AT150" s="304" t="s">
        <v>120</v>
      </c>
      <c r="AU150" s="52"/>
      <c r="CA150" s="194" t="str">
        <f t="shared" ref="CA150:CA168" si="9">IF(B150&lt;&gt;SUM(AQ150+AR150+AS150)," El número de consultas según tipo atención NO puede ser diferente al Total.","")</f>
        <v/>
      </c>
      <c r="CB150" s="194" t="str">
        <f>IF(AND(E150&lt;=SUM(E152:E168),F150&lt;=SUM(F152:F168),G150&lt;=SUM(G152:G168),H150&lt;=SUM(H152:H168),I150&lt;=SUM(I152:I168),J150&lt;=SUM(J152:J168),K150&lt;=SUM(K152:K168),L150&lt;=SUM(L152:L168),M150&lt;=SUM(M152:M168),N150&lt;=SUM(N152:N168),O150&lt;=SUM(O152:O168),P150&lt;=SUM(P152:P168),W150&lt;=SUM(W152:W168),X150&lt;=SUM(X152:X168),Y150&lt;=SUM(Y152:Y168),Z150&lt;=SUM(Z152:Z168),AA150&lt;=SUM(AA152:AA168),AB150&lt;=SUM(AB152:AB168),AC150&lt;=SUM(AC152:AC168),AD150&lt;=SUM(AD152:AD168),AE150&lt;=SUM(AE152:AE168),AF150&lt;=SUM(AF152:AF168),AG150&lt;=SUM(AG152:AG168),AH150&lt;=SUM(AH152:AH168),AI150&lt;=SUM(AI152:AI168),AJ150&lt;=SUM(AJ152:AJ168),AK150&lt;=SUM(AK152:AK168),AL150&lt;=SUM(AL152:AL168),AM150&lt;=SUM(AM152:AM168),AN150&lt;=SUM(AN152:AN168),AO150&lt;=SUM(AO152:AO168),AP150&lt;=SUM(AP152:AP168)),"","Total de ingreso debe ser igual o menor al desagregado por condición")</f>
        <v/>
      </c>
      <c r="CG150" s="194">
        <f t="shared" ref="CG150:CG168" si="10">IF(B150&lt;&gt;SUM(AQ150+AR150+AS150),1,0)</f>
        <v>0</v>
      </c>
    </row>
    <row r="151" spans="1:102" x14ac:dyDescent="0.2">
      <c r="A151" s="156" t="s">
        <v>30</v>
      </c>
      <c r="B151" s="706">
        <f t="shared" si="7"/>
        <v>201</v>
      </c>
      <c r="C151" s="707">
        <f t="shared" si="8"/>
        <v>90</v>
      </c>
      <c r="D151" s="708">
        <f t="shared" si="8"/>
        <v>111</v>
      </c>
      <c r="E151" s="32"/>
      <c r="F151" s="235">
        <v>1</v>
      </c>
      <c r="G151" s="32"/>
      <c r="H151" s="33"/>
      <c r="I151" s="32">
        <v>1</v>
      </c>
      <c r="J151" s="33">
        <v>1</v>
      </c>
      <c r="K151" s="32">
        <v>2</v>
      </c>
      <c r="L151" s="33">
        <v>4</v>
      </c>
      <c r="M151" s="32">
        <v>1</v>
      </c>
      <c r="N151" s="33">
        <v>2</v>
      </c>
      <c r="O151" s="32">
        <v>2</v>
      </c>
      <c r="P151" s="33">
        <v>3</v>
      </c>
      <c r="Q151" s="32">
        <v>1</v>
      </c>
      <c r="R151" s="33">
        <v>2</v>
      </c>
      <c r="S151" s="32">
        <v>2</v>
      </c>
      <c r="T151" s="33">
        <v>3</v>
      </c>
      <c r="U151" s="32">
        <v>2</v>
      </c>
      <c r="V151" s="33">
        <v>3</v>
      </c>
      <c r="W151" s="32">
        <v>1</v>
      </c>
      <c r="X151" s="33">
        <v>1</v>
      </c>
      <c r="Y151" s="32">
        <v>3</v>
      </c>
      <c r="Z151" s="33">
        <v>2</v>
      </c>
      <c r="AA151" s="32">
        <v>5</v>
      </c>
      <c r="AB151" s="33">
        <v>7</v>
      </c>
      <c r="AC151" s="32">
        <v>9</v>
      </c>
      <c r="AD151" s="33">
        <v>5</v>
      </c>
      <c r="AE151" s="32">
        <v>8</v>
      </c>
      <c r="AF151" s="33">
        <v>8</v>
      </c>
      <c r="AG151" s="32">
        <v>5</v>
      </c>
      <c r="AH151" s="33">
        <v>7</v>
      </c>
      <c r="AI151" s="32">
        <v>11</v>
      </c>
      <c r="AJ151" s="33">
        <v>15</v>
      </c>
      <c r="AK151" s="32">
        <v>10</v>
      </c>
      <c r="AL151" s="33">
        <v>12</v>
      </c>
      <c r="AM151" s="32">
        <v>10</v>
      </c>
      <c r="AN151" s="33">
        <v>14</v>
      </c>
      <c r="AO151" s="224">
        <v>17</v>
      </c>
      <c r="AP151" s="338">
        <v>21</v>
      </c>
      <c r="AQ151" s="308">
        <v>103</v>
      </c>
      <c r="AR151" s="276">
        <v>38</v>
      </c>
      <c r="AS151" s="235">
        <v>60</v>
      </c>
      <c r="AT151" s="304"/>
      <c r="AU151" s="52"/>
      <c r="CA151" s="194" t="str">
        <f t="shared" si="9"/>
        <v/>
      </c>
      <c r="CG151" s="194">
        <f t="shared" si="10"/>
        <v>0</v>
      </c>
    </row>
    <row r="152" spans="1:102" ht="21.75" x14ac:dyDescent="0.2">
      <c r="A152" s="157" t="s">
        <v>164</v>
      </c>
      <c r="B152" s="709">
        <f t="shared" si="7"/>
        <v>0</v>
      </c>
      <c r="C152" s="710">
        <f t="shared" si="8"/>
        <v>0</v>
      </c>
      <c r="D152" s="711">
        <f t="shared" si="8"/>
        <v>0</v>
      </c>
      <c r="E152" s="8"/>
      <c r="F152" s="202"/>
      <c r="G152" s="8"/>
      <c r="H152" s="9"/>
      <c r="I152" s="8"/>
      <c r="J152" s="9"/>
      <c r="K152" s="8"/>
      <c r="L152" s="9"/>
      <c r="M152" s="8"/>
      <c r="N152" s="9"/>
      <c r="O152" s="8"/>
      <c r="P152" s="9"/>
      <c r="Q152" s="8"/>
      <c r="R152" s="9"/>
      <c r="S152" s="8"/>
      <c r="T152" s="9"/>
      <c r="U152" s="8"/>
      <c r="V152" s="9"/>
      <c r="W152" s="8"/>
      <c r="X152" s="9"/>
      <c r="Y152" s="8"/>
      <c r="Z152" s="9"/>
      <c r="AA152" s="8"/>
      <c r="AB152" s="9"/>
      <c r="AC152" s="8"/>
      <c r="AD152" s="9"/>
      <c r="AE152" s="8"/>
      <c r="AF152" s="9"/>
      <c r="AG152" s="8"/>
      <c r="AH152" s="9"/>
      <c r="AI152" s="8"/>
      <c r="AJ152" s="9"/>
      <c r="AK152" s="8"/>
      <c r="AL152" s="9"/>
      <c r="AM152" s="8"/>
      <c r="AN152" s="9"/>
      <c r="AO152" s="203"/>
      <c r="AP152" s="339"/>
      <c r="AQ152" s="253"/>
      <c r="AR152" s="25"/>
      <c r="AS152" s="202"/>
      <c r="AT152" s="304"/>
      <c r="AU152" s="52"/>
      <c r="CA152" s="194" t="str">
        <f t="shared" si="9"/>
        <v/>
      </c>
      <c r="CG152" s="194">
        <f t="shared" si="10"/>
        <v>0</v>
      </c>
    </row>
    <row r="153" spans="1:102" x14ac:dyDescent="0.2">
      <c r="A153" s="158" t="s">
        <v>165</v>
      </c>
      <c r="B153" s="712">
        <f t="shared" si="7"/>
        <v>0</v>
      </c>
      <c r="C153" s="713">
        <f t="shared" si="8"/>
        <v>0</v>
      </c>
      <c r="D153" s="714">
        <f t="shared" si="8"/>
        <v>0</v>
      </c>
      <c r="E153" s="12"/>
      <c r="F153" s="27"/>
      <c r="G153" s="12"/>
      <c r="H153" s="27"/>
      <c r="I153" s="12"/>
      <c r="J153" s="27"/>
      <c r="K153" s="12"/>
      <c r="L153" s="13"/>
      <c r="M153" s="12"/>
      <c r="N153" s="13"/>
      <c r="O153" s="12"/>
      <c r="P153" s="13"/>
      <c r="Q153" s="12"/>
      <c r="R153" s="13"/>
      <c r="S153" s="12"/>
      <c r="T153" s="13"/>
      <c r="U153" s="12"/>
      <c r="V153" s="13"/>
      <c r="W153" s="12"/>
      <c r="X153" s="13"/>
      <c r="Y153" s="12"/>
      <c r="Z153" s="13"/>
      <c r="AA153" s="12"/>
      <c r="AB153" s="27"/>
      <c r="AC153" s="12"/>
      <c r="AD153" s="27"/>
      <c r="AE153" s="12"/>
      <c r="AF153" s="13"/>
      <c r="AG153" s="12"/>
      <c r="AH153" s="13"/>
      <c r="AI153" s="12"/>
      <c r="AJ153" s="13"/>
      <c r="AK153" s="12"/>
      <c r="AL153" s="13"/>
      <c r="AM153" s="12"/>
      <c r="AN153" s="13"/>
      <c r="AO153" s="136"/>
      <c r="AP153" s="340"/>
      <c r="AQ153" s="257"/>
      <c r="AR153" s="22"/>
      <c r="AS153" s="27"/>
      <c r="AT153" s="304"/>
      <c r="AU153" s="52"/>
      <c r="CA153" s="194" t="str">
        <f t="shared" si="9"/>
        <v/>
      </c>
      <c r="CG153" s="194">
        <f t="shared" si="10"/>
        <v>0</v>
      </c>
    </row>
    <row r="154" spans="1:102" x14ac:dyDescent="0.2">
      <c r="A154" s="158" t="s">
        <v>166</v>
      </c>
      <c r="B154" s="712">
        <f t="shared" si="7"/>
        <v>27</v>
      </c>
      <c r="C154" s="713">
        <f t="shared" si="8"/>
        <v>17</v>
      </c>
      <c r="D154" s="714">
        <f t="shared" si="8"/>
        <v>10</v>
      </c>
      <c r="E154" s="12"/>
      <c r="F154" s="27"/>
      <c r="G154" s="12"/>
      <c r="H154" s="27"/>
      <c r="I154" s="12"/>
      <c r="J154" s="27"/>
      <c r="K154" s="12"/>
      <c r="L154" s="13"/>
      <c r="M154" s="12"/>
      <c r="N154" s="13"/>
      <c r="O154" s="12"/>
      <c r="P154" s="13"/>
      <c r="Q154" s="12"/>
      <c r="R154" s="13"/>
      <c r="S154" s="12"/>
      <c r="T154" s="13"/>
      <c r="U154" s="12"/>
      <c r="V154" s="13"/>
      <c r="W154" s="12"/>
      <c r="X154" s="13"/>
      <c r="Y154" s="12"/>
      <c r="Z154" s="13"/>
      <c r="AA154" s="12">
        <v>2</v>
      </c>
      <c r="AB154" s="27">
        <v>1</v>
      </c>
      <c r="AC154" s="12">
        <v>1</v>
      </c>
      <c r="AD154" s="27"/>
      <c r="AE154" s="12">
        <v>3</v>
      </c>
      <c r="AF154" s="13">
        <v>1</v>
      </c>
      <c r="AG154" s="12">
        <v>1</v>
      </c>
      <c r="AH154" s="13"/>
      <c r="AI154" s="12">
        <v>3</v>
      </c>
      <c r="AJ154" s="13">
        <v>2</v>
      </c>
      <c r="AK154" s="12">
        <v>1</v>
      </c>
      <c r="AL154" s="13">
        <v>2</v>
      </c>
      <c r="AM154" s="12">
        <v>2</v>
      </c>
      <c r="AN154" s="13">
        <v>2</v>
      </c>
      <c r="AO154" s="136">
        <v>4</v>
      </c>
      <c r="AP154" s="340">
        <v>2</v>
      </c>
      <c r="AQ154" s="257">
        <v>7</v>
      </c>
      <c r="AR154" s="22">
        <v>15</v>
      </c>
      <c r="AS154" s="27">
        <v>5</v>
      </c>
      <c r="AT154" s="304"/>
      <c r="AU154" s="52"/>
      <c r="CA154" s="194" t="str">
        <f t="shared" si="9"/>
        <v/>
      </c>
      <c r="CG154" s="194">
        <f t="shared" si="10"/>
        <v>0</v>
      </c>
    </row>
    <row r="155" spans="1:102" x14ac:dyDescent="0.2">
      <c r="A155" s="158" t="s">
        <v>167</v>
      </c>
      <c r="B155" s="712">
        <f t="shared" si="7"/>
        <v>0</v>
      </c>
      <c r="C155" s="713">
        <f t="shared" si="8"/>
        <v>0</v>
      </c>
      <c r="D155" s="714">
        <f t="shared" si="8"/>
        <v>0</v>
      </c>
      <c r="E155" s="12"/>
      <c r="F155" s="27"/>
      <c r="G155" s="12"/>
      <c r="H155" s="27"/>
      <c r="I155" s="12"/>
      <c r="J155" s="27"/>
      <c r="K155" s="12"/>
      <c r="L155" s="13"/>
      <c r="M155" s="12"/>
      <c r="N155" s="13"/>
      <c r="O155" s="12"/>
      <c r="P155" s="13"/>
      <c r="Q155" s="12"/>
      <c r="R155" s="13"/>
      <c r="S155" s="12"/>
      <c r="T155" s="13"/>
      <c r="U155" s="12"/>
      <c r="V155" s="13"/>
      <c r="W155" s="12"/>
      <c r="X155" s="13"/>
      <c r="Y155" s="12"/>
      <c r="Z155" s="13"/>
      <c r="AA155" s="12"/>
      <c r="AB155" s="27"/>
      <c r="AC155" s="12"/>
      <c r="AD155" s="27"/>
      <c r="AE155" s="12"/>
      <c r="AF155" s="13"/>
      <c r="AG155" s="12"/>
      <c r="AH155" s="13"/>
      <c r="AI155" s="12"/>
      <c r="AJ155" s="13"/>
      <c r="AK155" s="12"/>
      <c r="AL155" s="13"/>
      <c r="AM155" s="12"/>
      <c r="AN155" s="13"/>
      <c r="AO155" s="136"/>
      <c r="AP155" s="340"/>
      <c r="AQ155" s="257"/>
      <c r="AR155" s="22"/>
      <c r="AS155" s="27"/>
      <c r="AT155" s="304"/>
      <c r="AU155" s="52"/>
      <c r="CA155" s="194" t="str">
        <f t="shared" si="9"/>
        <v/>
      </c>
      <c r="CG155" s="194">
        <f t="shared" si="10"/>
        <v>0</v>
      </c>
    </row>
    <row r="156" spans="1:102" x14ac:dyDescent="0.2">
      <c r="A156" s="158" t="s">
        <v>168</v>
      </c>
      <c r="B156" s="712">
        <f t="shared" si="7"/>
        <v>0</v>
      </c>
      <c r="C156" s="713">
        <f t="shared" si="8"/>
        <v>0</v>
      </c>
      <c r="D156" s="714">
        <f t="shared" si="8"/>
        <v>0</v>
      </c>
      <c r="E156" s="12"/>
      <c r="F156" s="27"/>
      <c r="G156" s="12"/>
      <c r="H156" s="27"/>
      <c r="I156" s="12"/>
      <c r="J156" s="27"/>
      <c r="K156" s="12"/>
      <c r="L156" s="13"/>
      <c r="M156" s="12"/>
      <c r="N156" s="13"/>
      <c r="O156" s="12"/>
      <c r="P156" s="13"/>
      <c r="Q156" s="12"/>
      <c r="R156" s="13"/>
      <c r="S156" s="12"/>
      <c r="T156" s="13"/>
      <c r="U156" s="12"/>
      <c r="V156" s="13"/>
      <c r="W156" s="12"/>
      <c r="X156" s="13"/>
      <c r="Y156" s="12"/>
      <c r="Z156" s="13"/>
      <c r="AA156" s="12"/>
      <c r="AB156" s="27"/>
      <c r="AC156" s="12"/>
      <c r="AD156" s="27"/>
      <c r="AE156" s="12"/>
      <c r="AF156" s="13"/>
      <c r="AG156" s="12"/>
      <c r="AH156" s="13"/>
      <c r="AI156" s="12"/>
      <c r="AJ156" s="13"/>
      <c r="AK156" s="12"/>
      <c r="AL156" s="13"/>
      <c r="AM156" s="12"/>
      <c r="AN156" s="13"/>
      <c r="AO156" s="136"/>
      <c r="AP156" s="340"/>
      <c r="AQ156" s="257"/>
      <c r="AR156" s="22"/>
      <c r="AS156" s="27"/>
      <c r="AT156" s="304"/>
      <c r="AU156" s="52"/>
      <c r="CA156" s="194" t="str">
        <f t="shared" si="9"/>
        <v/>
      </c>
      <c r="CG156" s="194">
        <f t="shared" si="10"/>
        <v>0</v>
      </c>
    </row>
    <row r="157" spans="1:102" x14ac:dyDescent="0.2">
      <c r="A157" s="158" t="s">
        <v>169</v>
      </c>
      <c r="B157" s="712">
        <f t="shared" si="7"/>
        <v>0</v>
      </c>
      <c r="C157" s="713">
        <f t="shared" si="8"/>
        <v>0</v>
      </c>
      <c r="D157" s="714">
        <f t="shared" si="8"/>
        <v>0</v>
      </c>
      <c r="E157" s="12"/>
      <c r="F157" s="27"/>
      <c r="G157" s="12"/>
      <c r="H157" s="27"/>
      <c r="I157" s="12"/>
      <c r="J157" s="27"/>
      <c r="K157" s="12"/>
      <c r="L157" s="13"/>
      <c r="M157" s="12"/>
      <c r="N157" s="13"/>
      <c r="O157" s="12"/>
      <c r="P157" s="13"/>
      <c r="Q157" s="12"/>
      <c r="R157" s="13"/>
      <c r="S157" s="12"/>
      <c r="T157" s="13"/>
      <c r="U157" s="12"/>
      <c r="V157" s="13"/>
      <c r="W157" s="12"/>
      <c r="X157" s="13"/>
      <c r="Y157" s="12"/>
      <c r="Z157" s="13"/>
      <c r="AA157" s="12"/>
      <c r="AB157" s="27"/>
      <c r="AC157" s="12"/>
      <c r="AD157" s="27"/>
      <c r="AE157" s="12"/>
      <c r="AF157" s="13"/>
      <c r="AG157" s="12"/>
      <c r="AH157" s="13"/>
      <c r="AI157" s="12"/>
      <c r="AJ157" s="13"/>
      <c r="AK157" s="12"/>
      <c r="AL157" s="13"/>
      <c r="AM157" s="12"/>
      <c r="AN157" s="13"/>
      <c r="AO157" s="136"/>
      <c r="AP157" s="340"/>
      <c r="AQ157" s="257"/>
      <c r="AR157" s="22"/>
      <c r="AS157" s="27"/>
      <c r="AT157" s="304"/>
      <c r="AU157" s="52"/>
      <c r="CA157" s="194" t="str">
        <f t="shared" si="9"/>
        <v/>
      </c>
      <c r="CG157" s="194">
        <f t="shared" si="10"/>
        <v>0</v>
      </c>
    </row>
    <row r="158" spans="1:102" x14ac:dyDescent="0.2">
      <c r="A158" s="158" t="s">
        <v>170</v>
      </c>
      <c r="B158" s="712">
        <f t="shared" si="7"/>
        <v>0</v>
      </c>
      <c r="C158" s="713">
        <f t="shared" si="8"/>
        <v>0</v>
      </c>
      <c r="D158" s="714">
        <f t="shared" si="8"/>
        <v>0</v>
      </c>
      <c r="E158" s="12"/>
      <c r="F158" s="27"/>
      <c r="G158" s="12"/>
      <c r="H158" s="27"/>
      <c r="I158" s="12"/>
      <c r="J158" s="27"/>
      <c r="K158" s="12"/>
      <c r="L158" s="13"/>
      <c r="M158" s="12"/>
      <c r="N158" s="13"/>
      <c r="O158" s="12"/>
      <c r="P158" s="13"/>
      <c r="Q158" s="12"/>
      <c r="R158" s="13"/>
      <c r="S158" s="12"/>
      <c r="T158" s="13"/>
      <c r="U158" s="12"/>
      <c r="V158" s="13"/>
      <c r="W158" s="12"/>
      <c r="X158" s="13"/>
      <c r="Y158" s="12"/>
      <c r="Z158" s="13"/>
      <c r="AA158" s="12"/>
      <c r="AB158" s="27"/>
      <c r="AC158" s="12"/>
      <c r="AD158" s="27"/>
      <c r="AE158" s="12"/>
      <c r="AF158" s="13"/>
      <c r="AG158" s="12"/>
      <c r="AH158" s="13"/>
      <c r="AI158" s="12"/>
      <c r="AJ158" s="13"/>
      <c r="AK158" s="12"/>
      <c r="AL158" s="13"/>
      <c r="AM158" s="12"/>
      <c r="AN158" s="13"/>
      <c r="AO158" s="136"/>
      <c r="AP158" s="340"/>
      <c r="AQ158" s="257"/>
      <c r="AR158" s="22"/>
      <c r="AS158" s="27"/>
      <c r="AT158" s="304"/>
      <c r="AU158" s="52"/>
      <c r="CA158" s="194" t="str">
        <f t="shared" si="9"/>
        <v/>
      </c>
      <c r="CG158" s="194">
        <f t="shared" si="10"/>
        <v>0</v>
      </c>
    </row>
    <row r="159" spans="1:102" x14ac:dyDescent="0.2">
      <c r="A159" s="158" t="s">
        <v>171</v>
      </c>
      <c r="B159" s="712">
        <f t="shared" si="7"/>
        <v>0</v>
      </c>
      <c r="C159" s="713">
        <f t="shared" si="8"/>
        <v>0</v>
      </c>
      <c r="D159" s="714">
        <f t="shared" si="8"/>
        <v>0</v>
      </c>
      <c r="E159" s="12"/>
      <c r="F159" s="27"/>
      <c r="G159" s="12"/>
      <c r="H159" s="27"/>
      <c r="I159" s="12"/>
      <c r="J159" s="27"/>
      <c r="K159" s="12"/>
      <c r="L159" s="13"/>
      <c r="M159" s="12"/>
      <c r="N159" s="13"/>
      <c r="O159" s="12"/>
      <c r="P159" s="13"/>
      <c r="Q159" s="12"/>
      <c r="R159" s="13"/>
      <c r="S159" s="12"/>
      <c r="T159" s="13"/>
      <c r="U159" s="12"/>
      <c r="V159" s="13"/>
      <c r="W159" s="12"/>
      <c r="X159" s="13"/>
      <c r="Y159" s="12"/>
      <c r="Z159" s="13"/>
      <c r="AA159" s="12"/>
      <c r="AB159" s="27"/>
      <c r="AC159" s="12"/>
      <c r="AD159" s="27"/>
      <c r="AE159" s="12"/>
      <c r="AF159" s="13"/>
      <c r="AG159" s="12"/>
      <c r="AH159" s="13"/>
      <c r="AI159" s="12"/>
      <c r="AJ159" s="13"/>
      <c r="AK159" s="12"/>
      <c r="AL159" s="13"/>
      <c r="AM159" s="12"/>
      <c r="AN159" s="13"/>
      <c r="AO159" s="136"/>
      <c r="AP159" s="340"/>
      <c r="AQ159" s="257"/>
      <c r="AR159" s="22"/>
      <c r="AS159" s="27"/>
      <c r="AT159" s="304"/>
      <c r="AU159" s="52"/>
      <c r="CA159" s="194" t="str">
        <f t="shared" si="9"/>
        <v/>
      </c>
      <c r="CG159" s="194">
        <f t="shared" si="10"/>
        <v>0</v>
      </c>
    </row>
    <row r="160" spans="1:102" x14ac:dyDescent="0.2">
      <c r="A160" s="158" t="s">
        <v>172</v>
      </c>
      <c r="B160" s="712">
        <f t="shared" si="7"/>
        <v>82</v>
      </c>
      <c r="C160" s="713">
        <f t="shared" si="8"/>
        <v>37</v>
      </c>
      <c r="D160" s="714">
        <f t="shared" si="8"/>
        <v>45</v>
      </c>
      <c r="E160" s="12"/>
      <c r="F160" s="27"/>
      <c r="G160" s="12"/>
      <c r="H160" s="27"/>
      <c r="I160" s="12">
        <v>1</v>
      </c>
      <c r="J160" s="27"/>
      <c r="K160" s="12"/>
      <c r="L160" s="13">
        <v>3</v>
      </c>
      <c r="M160" s="12">
        <v>1</v>
      </c>
      <c r="N160" s="13">
        <v>2</v>
      </c>
      <c r="O160" s="12">
        <v>2</v>
      </c>
      <c r="P160" s="13">
        <v>3</v>
      </c>
      <c r="Q160" s="12">
        <v>1</v>
      </c>
      <c r="R160" s="13"/>
      <c r="S160" s="12">
        <v>2</v>
      </c>
      <c r="T160" s="13">
        <v>2</v>
      </c>
      <c r="U160" s="12">
        <v>1</v>
      </c>
      <c r="V160" s="13">
        <v>1</v>
      </c>
      <c r="W160" s="12">
        <v>1</v>
      </c>
      <c r="X160" s="13"/>
      <c r="Y160" s="12">
        <v>3</v>
      </c>
      <c r="Z160" s="13">
        <v>1</v>
      </c>
      <c r="AA160" s="12">
        <v>2</v>
      </c>
      <c r="AB160" s="27">
        <v>6</v>
      </c>
      <c r="AC160" s="12">
        <v>6</v>
      </c>
      <c r="AD160" s="27">
        <v>3</v>
      </c>
      <c r="AE160" s="12">
        <v>5</v>
      </c>
      <c r="AF160" s="13">
        <v>3</v>
      </c>
      <c r="AG160" s="12">
        <v>3</v>
      </c>
      <c r="AH160" s="13">
        <v>6</v>
      </c>
      <c r="AI160" s="12">
        <v>2</v>
      </c>
      <c r="AJ160" s="13">
        <v>4</v>
      </c>
      <c r="AK160" s="12">
        <v>3</v>
      </c>
      <c r="AL160" s="13">
        <v>3</v>
      </c>
      <c r="AM160" s="12">
        <v>1</v>
      </c>
      <c r="AN160" s="13">
        <v>3</v>
      </c>
      <c r="AO160" s="136">
        <v>3</v>
      </c>
      <c r="AP160" s="340">
        <v>5</v>
      </c>
      <c r="AQ160" s="257">
        <v>68</v>
      </c>
      <c r="AR160" s="22">
        <v>2</v>
      </c>
      <c r="AS160" s="27">
        <v>12</v>
      </c>
      <c r="AT160" s="304"/>
      <c r="AU160" s="52"/>
      <c r="CA160" s="194" t="str">
        <f t="shared" si="9"/>
        <v/>
      </c>
      <c r="CG160" s="194">
        <f t="shared" si="10"/>
        <v>0</v>
      </c>
    </row>
    <row r="161" spans="1:85" x14ac:dyDescent="0.2">
      <c r="A161" s="158" t="s">
        <v>173</v>
      </c>
      <c r="B161" s="712">
        <f t="shared" si="7"/>
        <v>3</v>
      </c>
      <c r="C161" s="713">
        <f t="shared" si="8"/>
        <v>2</v>
      </c>
      <c r="D161" s="714">
        <f t="shared" si="8"/>
        <v>1</v>
      </c>
      <c r="E161" s="12"/>
      <c r="F161" s="27"/>
      <c r="G161" s="12"/>
      <c r="H161" s="27"/>
      <c r="I161" s="12"/>
      <c r="J161" s="27"/>
      <c r="K161" s="12"/>
      <c r="L161" s="13"/>
      <c r="M161" s="12"/>
      <c r="N161" s="13"/>
      <c r="O161" s="12"/>
      <c r="P161" s="13"/>
      <c r="Q161" s="12"/>
      <c r="R161" s="13"/>
      <c r="S161" s="12"/>
      <c r="T161" s="13"/>
      <c r="U161" s="12"/>
      <c r="V161" s="13"/>
      <c r="W161" s="12"/>
      <c r="X161" s="13"/>
      <c r="Y161" s="12"/>
      <c r="Z161" s="13"/>
      <c r="AA161" s="12"/>
      <c r="AB161" s="27"/>
      <c r="AC161" s="12"/>
      <c r="AD161" s="27"/>
      <c r="AE161" s="12"/>
      <c r="AF161" s="13"/>
      <c r="AG161" s="12"/>
      <c r="AH161" s="13"/>
      <c r="AI161" s="12">
        <v>1</v>
      </c>
      <c r="AJ161" s="13">
        <v>1</v>
      </c>
      <c r="AK161" s="12"/>
      <c r="AL161" s="13"/>
      <c r="AM161" s="12">
        <v>1</v>
      </c>
      <c r="AN161" s="13"/>
      <c r="AO161" s="136"/>
      <c r="AP161" s="340"/>
      <c r="AQ161" s="257">
        <v>3</v>
      </c>
      <c r="AR161" s="22"/>
      <c r="AS161" s="27"/>
      <c r="AT161" s="304"/>
      <c r="AU161" s="52"/>
      <c r="CA161" s="194" t="str">
        <f t="shared" si="9"/>
        <v/>
      </c>
      <c r="CG161" s="194">
        <f t="shared" si="10"/>
        <v>0</v>
      </c>
    </row>
    <row r="162" spans="1:85" x14ac:dyDescent="0.2">
      <c r="A162" s="158" t="s">
        <v>174</v>
      </c>
      <c r="B162" s="712">
        <f t="shared" si="7"/>
        <v>0</v>
      </c>
      <c r="C162" s="713">
        <f t="shared" si="8"/>
        <v>0</v>
      </c>
      <c r="D162" s="714">
        <f t="shared" si="8"/>
        <v>0</v>
      </c>
      <c r="E162" s="12"/>
      <c r="F162" s="27"/>
      <c r="G162" s="12"/>
      <c r="H162" s="27"/>
      <c r="I162" s="12"/>
      <c r="J162" s="27"/>
      <c r="K162" s="12"/>
      <c r="L162" s="13"/>
      <c r="M162" s="12"/>
      <c r="N162" s="13"/>
      <c r="O162" s="12"/>
      <c r="P162" s="13"/>
      <c r="Q162" s="12"/>
      <c r="R162" s="13"/>
      <c r="S162" s="12"/>
      <c r="T162" s="13"/>
      <c r="U162" s="12"/>
      <c r="V162" s="13"/>
      <c r="W162" s="12"/>
      <c r="X162" s="13"/>
      <c r="Y162" s="12"/>
      <c r="Z162" s="13"/>
      <c r="AA162" s="12"/>
      <c r="AB162" s="27"/>
      <c r="AC162" s="12"/>
      <c r="AD162" s="27"/>
      <c r="AE162" s="12"/>
      <c r="AF162" s="13"/>
      <c r="AG162" s="12"/>
      <c r="AH162" s="13"/>
      <c r="AI162" s="12"/>
      <c r="AJ162" s="13"/>
      <c r="AK162" s="12"/>
      <c r="AL162" s="13"/>
      <c r="AM162" s="12"/>
      <c r="AN162" s="13"/>
      <c r="AO162" s="136"/>
      <c r="AP162" s="340"/>
      <c r="AQ162" s="257"/>
      <c r="AR162" s="22"/>
      <c r="AS162" s="27"/>
      <c r="AT162" s="304"/>
      <c r="AU162" s="52"/>
      <c r="CA162" s="194" t="str">
        <f t="shared" si="9"/>
        <v/>
      </c>
      <c r="CG162" s="194">
        <f t="shared" si="10"/>
        <v>0</v>
      </c>
    </row>
    <row r="163" spans="1:85" x14ac:dyDescent="0.2">
      <c r="A163" s="158" t="s">
        <v>175</v>
      </c>
      <c r="B163" s="712">
        <f t="shared" si="7"/>
        <v>0</v>
      </c>
      <c r="C163" s="713">
        <f t="shared" si="8"/>
        <v>0</v>
      </c>
      <c r="D163" s="714">
        <f t="shared" si="8"/>
        <v>0</v>
      </c>
      <c r="E163" s="12"/>
      <c r="F163" s="27"/>
      <c r="G163" s="12"/>
      <c r="H163" s="27"/>
      <c r="I163" s="12"/>
      <c r="J163" s="27"/>
      <c r="K163" s="12"/>
      <c r="L163" s="13"/>
      <c r="M163" s="12"/>
      <c r="N163" s="13"/>
      <c r="O163" s="12"/>
      <c r="P163" s="13"/>
      <c r="Q163" s="12"/>
      <c r="R163" s="13"/>
      <c r="S163" s="12"/>
      <c r="T163" s="13"/>
      <c r="U163" s="12"/>
      <c r="V163" s="13"/>
      <c r="W163" s="12"/>
      <c r="X163" s="13"/>
      <c r="Y163" s="12"/>
      <c r="Z163" s="13"/>
      <c r="AA163" s="12"/>
      <c r="AB163" s="27"/>
      <c r="AC163" s="12"/>
      <c r="AD163" s="27"/>
      <c r="AE163" s="12"/>
      <c r="AF163" s="13"/>
      <c r="AG163" s="12"/>
      <c r="AH163" s="13"/>
      <c r="AI163" s="12"/>
      <c r="AJ163" s="13"/>
      <c r="AK163" s="12"/>
      <c r="AL163" s="13"/>
      <c r="AM163" s="12"/>
      <c r="AN163" s="13"/>
      <c r="AO163" s="136"/>
      <c r="AP163" s="340"/>
      <c r="AQ163" s="257"/>
      <c r="AR163" s="22"/>
      <c r="AS163" s="27"/>
      <c r="AT163" s="304"/>
      <c r="AU163" s="52"/>
      <c r="CA163" s="194" t="str">
        <f t="shared" si="9"/>
        <v/>
      </c>
      <c r="CG163" s="194">
        <f t="shared" si="10"/>
        <v>0</v>
      </c>
    </row>
    <row r="164" spans="1:85" x14ac:dyDescent="0.2">
      <c r="A164" s="158" t="s">
        <v>176</v>
      </c>
      <c r="B164" s="712">
        <f t="shared" si="7"/>
        <v>51</v>
      </c>
      <c r="C164" s="713">
        <f t="shared" si="8"/>
        <v>20</v>
      </c>
      <c r="D164" s="714">
        <f t="shared" si="8"/>
        <v>31</v>
      </c>
      <c r="E164" s="12"/>
      <c r="F164" s="27">
        <v>1</v>
      </c>
      <c r="G164" s="12"/>
      <c r="H164" s="27"/>
      <c r="I164" s="12"/>
      <c r="J164" s="27">
        <v>1</v>
      </c>
      <c r="K164" s="12"/>
      <c r="L164" s="13"/>
      <c r="M164" s="12"/>
      <c r="N164" s="13"/>
      <c r="O164" s="12"/>
      <c r="P164" s="13"/>
      <c r="Q164" s="12"/>
      <c r="R164" s="13"/>
      <c r="S164" s="12"/>
      <c r="T164" s="13"/>
      <c r="U164" s="12">
        <v>1</v>
      </c>
      <c r="V164" s="13">
        <v>1</v>
      </c>
      <c r="W164" s="12"/>
      <c r="X164" s="13"/>
      <c r="Y164" s="12"/>
      <c r="Z164" s="13">
        <v>1</v>
      </c>
      <c r="AA164" s="12"/>
      <c r="AB164" s="27"/>
      <c r="AC164" s="12">
        <v>1</v>
      </c>
      <c r="AD164" s="27"/>
      <c r="AE164" s="12"/>
      <c r="AF164" s="13">
        <v>1</v>
      </c>
      <c r="AG164" s="12"/>
      <c r="AH164" s="13">
        <v>1</v>
      </c>
      <c r="AI164" s="12">
        <v>3</v>
      </c>
      <c r="AJ164" s="13">
        <v>4</v>
      </c>
      <c r="AK164" s="12">
        <v>3</v>
      </c>
      <c r="AL164" s="13">
        <v>4</v>
      </c>
      <c r="AM164" s="12">
        <v>4</v>
      </c>
      <c r="AN164" s="13">
        <v>3</v>
      </c>
      <c r="AO164" s="136">
        <v>8</v>
      </c>
      <c r="AP164" s="340">
        <v>14</v>
      </c>
      <c r="AQ164" s="257">
        <v>10</v>
      </c>
      <c r="AR164" s="22">
        <v>16</v>
      </c>
      <c r="AS164" s="27">
        <v>25</v>
      </c>
      <c r="AT164" s="304"/>
      <c r="AU164" s="52"/>
      <c r="CA164" s="194" t="str">
        <f t="shared" si="9"/>
        <v/>
      </c>
      <c r="CG164" s="194">
        <f t="shared" si="10"/>
        <v>0</v>
      </c>
    </row>
    <row r="165" spans="1:85" x14ac:dyDescent="0.2">
      <c r="A165" s="158" t="s">
        <v>177</v>
      </c>
      <c r="B165" s="712">
        <f t="shared" si="7"/>
        <v>0</v>
      </c>
      <c r="C165" s="713">
        <f t="shared" si="8"/>
        <v>0</v>
      </c>
      <c r="D165" s="714">
        <f t="shared" si="8"/>
        <v>0</v>
      </c>
      <c r="E165" s="12"/>
      <c r="F165" s="27"/>
      <c r="G165" s="12"/>
      <c r="H165" s="27"/>
      <c r="I165" s="12"/>
      <c r="J165" s="27"/>
      <c r="K165" s="12"/>
      <c r="L165" s="13"/>
      <c r="M165" s="12"/>
      <c r="N165" s="13"/>
      <c r="O165" s="12"/>
      <c r="P165" s="13"/>
      <c r="Q165" s="12"/>
      <c r="R165" s="13"/>
      <c r="S165" s="12"/>
      <c r="T165" s="13"/>
      <c r="U165" s="12"/>
      <c r="V165" s="13"/>
      <c r="W165" s="12"/>
      <c r="X165" s="13"/>
      <c r="Y165" s="12"/>
      <c r="Z165" s="13"/>
      <c r="AA165" s="12"/>
      <c r="AB165" s="27"/>
      <c r="AC165" s="12"/>
      <c r="AD165" s="27"/>
      <c r="AE165" s="12"/>
      <c r="AF165" s="13"/>
      <c r="AG165" s="12"/>
      <c r="AH165" s="13"/>
      <c r="AI165" s="12"/>
      <c r="AJ165" s="13"/>
      <c r="AK165" s="12"/>
      <c r="AL165" s="13"/>
      <c r="AM165" s="12"/>
      <c r="AN165" s="13"/>
      <c r="AO165" s="136"/>
      <c r="AP165" s="340"/>
      <c r="AQ165" s="257"/>
      <c r="AR165" s="22"/>
      <c r="AS165" s="27"/>
      <c r="AT165" s="304"/>
      <c r="AU165" s="52"/>
      <c r="CA165" s="194" t="str">
        <f t="shared" si="9"/>
        <v/>
      </c>
      <c r="CG165" s="194">
        <f t="shared" si="10"/>
        <v>0</v>
      </c>
    </row>
    <row r="166" spans="1:85" x14ac:dyDescent="0.2">
      <c r="A166" s="158" t="s">
        <v>178</v>
      </c>
      <c r="B166" s="712">
        <f t="shared" si="7"/>
        <v>0</v>
      </c>
      <c r="C166" s="713">
        <f t="shared" si="8"/>
        <v>0</v>
      </c>
      <c r="D166" s="714">
        <f t="shared" si="8"/>
        <v>0</v>
      </c>
      <c r="E166" s="12"/>
      <c r="F166" s="27"/>
      <c r="G166" s="12"/>
      <c r="H166" s="27"/>
      <c r="I166" s="12"/>
      <c r="J166" s="27"/>
      <c r="K166" s="12"/>
      <c r="L166" s="13"/>
      <c r="M166" s="12"/>
      <c r="N166" s="13"/>
      <c r="O166" s="12"/>
      <c r="P166" s="13"/>
      <c r="Q166" s="12"/>
      <c r="R166" s="13"/>
      <c r="S166" s="12"/>
      <c r="T166" s="13"/>
      <c r="U166" s="12"/>
      <c r="V166" s="13"/>
      <c r="W166" s="12"/>
      <c r="X166" s="13"/>
      <c r="Y166" s="12"/>
      <c r="Z166" s="13"/>
      <c r="AA166" s="12"/>
      <c r="AB166" s="27"/>
      <c r="AC166" s="12"/>
      <c r="AD166" s="27"/>
      <c r="AE166" s="12"/>
      <c r="AF166" s="13"/>
      <c r="AG166" s="12"/>
      <c r="AH166" s="13"/>
      <c r="AI166" s="12"/>
      <c r="AJ166" s="13"/>
      <c r="AK166" s="12"/>
      <c r="AL166" s="13"/>
      <c r="AM166" s="12"/>
      <c r="AN166" s="13"/>
      <c r="AO166" s="136"/>
      <c r="AP166" s="340"/>
      <c r="AQ166" s="257"/>
      <c r="AR166" s="22"/>
      <c r="AS166" s="27"/>
      <c r="AT166" s="315"/>
      <c r="CA166" s="194" t="str">
        <f t="shared" si="9"/>
        <v/>
      </c>
      <c r="CG166" s="194">
        <f t="shared" si="10"/>
        <v>0</v>
      </c>
    </row>
    <row r="167" spans="1:85" x14ac:dyDescent="0.2">
      <c r="A167" s="158" t="s">
        <v>179</v>
      </c>
      <c r="B167" s="712">
        <f t="shared" si="7"/>
        <v>1</v>
      </c>
      <c r="C167" s="713">
        <f t="shared" si="8"/>
        <v>0</v>
      </c>
      <c r="D167" s="714">
        <f t="shared" si="8"/>
        <v>1</v>
      </c>
      <c r="E167" s="12"/>
      <c r="F167" s="27"/>
      <c r="G167" s="12"/>
      <c r="H167" s="27"/>
      <c r="I167" s="12"/>
      <c r="J167" s="27"/>
      <c r="K167" s="12"/>
      <c r="L167" s="13"/>
      <c r="M167" s="12"/>
      <c r="N167" s="13"/>
      <c r="O167" s="12"/>
      <c r="P167" s="13"/>
      <c r="Q167" s="12"/>
      <c r="R167" s="13"/>
      <c r="S167" s="12"/>
      <c r="T167" s="13"/>
      <c r="U167" s="12"/>
      <c r="V167" s="13"/>
      <c r="W167" s="12"/>
      <c r="X167" s="13"/>
      <c r="Y167" s="12"/>
      <c r="Z167" s="13"/>
      <c r="AA167" s="12"/>
      <c r="AB167" s="27"/>
      <c r="AC167" s="12"/>
      <c r="AD167" s="27"/>
      <c r="AE167" s="12"/>
      <c r="AF167" s="13"/>
      <c r="AG167" s="12"/>
      <c r="AH167" s="13"/>
      <c r="AI167" s="12"/>
      <c r="AJ167" s="13"/>
      <c r="AK167" s="12"/>
      <c r="AL167" s="13"/>
      <c r="AM167" s="12"/>
      <c r="AN167" s="13">
        <v>1</v>
      </c>
      <c r="AO167" s="136"/>
      <c r="AP167" s="340"/>
      <c r="AQ167" s="257">
        <v>1</v>
      </c>
      <c r="AR167" s="22"/>
      <c r="AS167" s="27"/>
      <c r="AT167" s="315"/>
      <c r="CA167" s="194" t="str">
        <f t="shared" si="9"/>
        <v/>
      </c>
      <c r="CG167" s="194">
        <f t="shared" si="10"/>
        <v>0</v>
      </c>
    </row>
    <row r="168" spans="1:85" x14ac:dyDescent="0.2">
      <c r="A168" s="160" t="s">
        <v>13</v>
      </c>
      <c r="B168" s="715">
        <f t="shared" si="7"/>
        <v>37</v>
      </c>
      <c r="C168" s="716">
        <f t="shared" si="8"/>
        <v>14</v>
      </c>
      <c r="D168" s="717">
        <f t="shared" si="8"/>
        <v>23</v>
      </c>
      <c r="E168" s="212"/>
      <c r="F168" s="37"/>
      <c r="G168" s="212"/>
      <c r="H168" s="213"/>
      <c r="I168" s="212"/>
      <c r="J168" s="213"/>
      <c r="K168" s="212">
        <v>2</v>
      </c>
      <c r="L168" s="213">
        <v>1</v>
      </c>
      <c r="M168" s="212"/>
      <c r="N168" s="213"/>
      <c r="O168" s="212"/>
      <c r="P168" s="213"/>
      <c r="Q168" s="212"/>
      <c r="R168" s="213">
        <v>2</v>
      </c>
      <c r="S168" s="212"/>
      <c r="T168" s="213">
        <v>1</v>
      </c>
      <c r="U168" s="212"/>
      <c r="V168" s="213">
        <v>1</v>
      </c>
      <c r="W168" s="212"/>
      <c r="X168" s="213">
        <v>1</v>
      </c>
      <c r="Y168" s="212"/>
      <c r="Z168" s="213"/>
      <c r="AA168" s="212">
        <v>1</v>
      </c>
      <c r="AB168" s="213"/>
      <c r="AC168" s="212">
        <v>1</v>
      </c>
      <c r="AD168" s="213">
        <v>2</v>
      </c>
      <c r="AE168" s="212"/>
      <c r="AF168" s="213">
        <v>3</v>
      </c>
      <c r="AG168" s="212">
        <v>1</v>
      </c>
      <c r="AH168" s="213"/>
      <c r="AI168" s="212">
        <v>2</v>
      </c>
      <c r="AJ168" s="213">
        <v>4</v>
      </c>
      <c r="AK168" s="212">
        <v>3</v>
      </c>
      <c r="AL168" s="213">
        <v>3</v>
      </c>
      <c r="AM168" s="212">
        <v>2</v>
      </c>
      <c r="AN168" s="213">
        <v>5</v>
      </c>
      <c r="AO168" s="143">
        <v>2</v>
      </c>
      <c r="AP168" s="341"/>
      <c r="AQ168" s="319">
        <v>14</v>
      </c>
      <c r="AR168" s="23">
        <v>5</v>
      </c>
      <c r="AS168" s="37">
        <v>18</v>
      </c>
      <c r="AT168" s="315"/>
      <c r="CA168" s="194" t="str">
        <f t="shared" si="9"/>
        <v/>
      </c>
      <c r="CG168" s="194">
        <f t="shared" si="10"/>
        <v>0</v>
      </c>
    </row>
    <row r="169" spans="1:85" x14ac:dyDescent="0.2">
      <c r="A169" s="320" t="s">
        <v>98</v>
      </c>
      <c r="B169" s="700">
        <f t="shared" ref="B169:AS169" si="11">SUM(B170:B174)</f>
        <v>0</v>
      </c>
      <c r="C169" s="701">
        <f t="shared" si="11"/>
        <v>0</v>
      </c>
      <c r="D169" s="705">
        <f t="shared" si="11"/>
        <v>0</v>
      </c>
      <c r="E169" s="718">
        <f t="shared" si="11"/>
        <v>0</v>
      </c>
      <c r="F169" s="719">
        <f t="shared" si="11"/>
        <v>0</v>
      </c>
      <c r="G169" s="719">
        <f t="shared" si="11"/>
        <v>0</v>
      </c>
      <c r="H169" s="36">
        <f t="shared" si="11"/>
        <v>0</v>
      </c>
      <c r="I169" s="35">
        <f t="shared" si="11"/>
        <v>0</v>
      </c>
      <c r="J169" s="36">
        <f t="shared" si="11"/>
        <v>0</v>
      </c>
      <c r="K169" s="35">
        <f t="shared" si="11"/>
        <v>0</v>
      </c>
      <c r="L169" s="36">
        <f t="shared" si="11"/>
        <v>0</v>
      </c>
      <c r="M169" s="35">
        <f t="shared" si="11"/>
        <v>0</v>
      </c>
      <c r="N169" s="36">
        <f t="shared" si="11"/>
        <v>0</v>
      </c>
      <c r="O169" s="35">
        <f t="shared" si="11"/>
        <v>0</v>
      </c>
      <c r="P169" s="36">
        <f t="shared" si="11"/>
        <v>0</v>
      </c>
      <c r="Q169" s="35">
        <f t="shared" si="11"/>
        <v>0</v>
      </c>
      <c r="R169" s="36">
        <f t="shared" si="11"/>
        <v>0</v>
      </c>
      <c r="S169" s="35">
        <f t="shared" si="11"/>
        <v>0</v>
      </c>
      <c r="T169" s="36">
        <f t="shared" si="11"/>
        <v>0</v>
      </c>
      <c r="U169" s="35">
        <f t="shared" si="11"/>
        <v>0</v>
      </c>
      <c r="V169" s="36">
        <f t="shared" si="11"/>
        <v>0</v>
      </c>
      <c r="W169" s="35">
        <f t="shared" si="11"/>
        <v>0</v>
      </c>
      <c r="X169" s="36">
        <f t="shared" si="11"/>
        <v>0</v>
      </c>
      <c r="Y169" s="35">
        <f t="shared" si="11"/>
        <v>0</v>
      </c>
      <c r="Z169" s="36">
        <f t="shared" si="11"/>
        <v>0</v>
      </c>
      <c r="AA169" s="35">
        <f t="shared" si="11"/>
        <v>0</v>
      </c>
      <c r="AB169" s="36">
        <f t="shared" si="11"/>
        <v>0</v>
      </c>
      <c r="AC169" s="35">
        <f t="shared" si="11"/>
        <v>0</v>
      </c>
      <c r="AD169" s="36">
        <f t="shared" si="11"/>
        <v>0</v>
      </c>
      <c r="AE169" s="35">
        <f t="shared" si="11"/>
        <v>0</v>
      </c>
      <c r="AF169" s="36">
        <f t="shared" si="11"/>
        <v>0</v>
      </c>
      <c r="AG169" s="35">
        <f t="shared" si="11"/>
        <v>0</v>
      </c>
      <c r="AH169" s="36">
        <f t="shared" si="11"/>
        <v>0</v>
      </c>
      <c r="AI169" s="35">
        <f t="shared" si="11"/>
        <v>0</v>
      </c>
      <c r="AJ169" s="36">
        <f t="shared" si="11"/>
        <v>0</v>
      </c>
      <c r="AK169" s="35">
        <f t="shared" si="11"/>
        <v>0</v>
      </c>
      <c r="AL169" s="36">
        <f t="shared" si="11"/>
        <v>0</v>
      </c>
      <c r="AM169" s="35">
        <f t="shared" si="11"/>
        <v>0</v>
      </c>
      <c r="AN169" s="36">
        <f t="shared" si="11"/>
        <v>0</v>
      </c>
      <c r="AO169" s="688">
        <f t="shared" si="11"/>
        <v>0</v>
      </c>
      <c r="AP169" s="720">
        <f t="shared" si="11"/>
        <v>0</v>
      </c>
      <c r="AQ169" s="168">
        <f t="shared" si="11"/>
        <v>29</v>
      </c>
      <c r="AR169" s="2">
        <f t="shared" si="11"/>
        <v>33</v>
      </c>
      <c r="AS169" s="687">
        <f t="shared" si="11"/>
        <v>40</v>
      </c>
      <c r="AT169" s="315"/>
    </row>
    <row r="170" spans="1:85" x14ac:dyDescent="0.2">
      <c r="A170" s="54" t="s">
        <v>38</v>
      </c>
      <c r="B170" s="721">
        <f>SUM(C170+D170)</f>
        <v>0</v>
      </c>
      <c r="C170" s="721">
        <f t="shared" ref="C170:D174" si="12">SUM(E170+G170+I170+K170+M170+O170+Q170+S170+U170+W170+Y170+AA170+AC170+AE170+AG170+AI170+AK170+AM170+AO170)</f>
        <v>0</v>
      </c>
      <c r="D170" s="722">
        <f t="shared" si="12"/>
        <v>0</v>
      </c>
      <c r="E170" s="216"/>
      <c r="F170" s="9"/>
      <c r="G170" s="216"/>
      <c r="H170" s="214"/>
      <c r="I170" s="216"/>
      <c r="J170" s="214"/>
      <c r="K170" s="216"/>
      <c r="L170" s="214"/>
      <c r="M170" s="216"/>
      <c r="N170" s="214"/>
      <c r="O170" s="216"/>
      <c r="P170" s="214"/>
      <c r="Q170" s="216"/>
      <c r="R170" s="214"/>
      <c r="S170" s="216"/>
      <c r="T170" s="214"/>
      <c r="U170" s="216"/>
      <c r="V170" s="214"/>
      <c r="W170" s="216"/>
      <c r="X170" s="214"/>
      <c r="Y170" s="216"/>
      <c r="Z170" s="214"/>
      <c r="AA170" s="216"/>
      <c r="AB170" s="214"/>
      <c r="AC170" s="216"/>
      <c r="AD170" s="214"/>
      <c r="AE170" s="216"/>
      <c r="AF170" s="214"/>
      <c r="AG170" s="216"/>
      <c r="AH170" s="214"/>
      <c r="AI170" s="216"/>
      <c r="AJ170" s="214"/>
      <c r="AK170" s="216"/>
      <c r="AL170" s="214"/>
      <c r="AM170" s="216"/>
      <c r="AN170" s="214"/>
      <c r="AO170" s="147"/>
      <c r="AP170" s="344"/>
      <c r="AQ170" s="150">
        <v>29</v>
      </c>
      <c r="AR170" s="214">
        <v>22</v>
      </c>
      <c r="AS170" s="214">
        <v>40</v>
      </c>
      <c r="AT170" s="315"/>
    </row>
    <row r="171" spans="1:85" x14ac:dyDescent="0.2">
      <c r="A171" s="55" t="s">
        <v>39</v>
      </c>
      <c r="B171" s="713">
        <f>SUM(C171+D171)</f>
        <v>0</v>
      </c>
      <c r="C171" s="713">
        <f t="shared" si="12"/>
        <v>0</v>
      </c>
      <c r="D171" s="714">
        <f t="shared" si="12"/>
        <v>0</v>
      </c>
      <c r="E171" s="212"/>
      <c r="F171" s="13"/>
      <c r="G171" s="12"/>
      <c r="H171" s="15"/>
      <c r="I171" s="12"/>
      <c r="J171" s="13"/>
      <c r="K171" s="12"/>
      <c r="L171" s="13"/>
      <c r="M171" s="12"/>
      <c r="N171" s="13"/>
      <c r="O171" s="12"/>
      <c r="P171" s="13"/>
      <c r="Q171" s="12"/>
      <c r="R171" s="13"/>
      <c r="S171" s="12"/>
      <c r="T171" s="13"/>
      <c r="U171" s="12"/>
      <c r="V171" s="13"/>
      <c r="W171" s="12"/>
      <c r="X171" s="13"/>
      <c r="Y171" s="12"/>
      <c r="Z171" s="13"/>
      <c r="AA171" s="12"/>
      <c r="AB171" s="13"/>
      <c r="AC171" s="12"/>
      <c r="AD171" s="13"/>
      <c r="AE171" s="12"/>
      <c r="AF171" s="13"/>
      <c r="AG171" s="12"/>
      <c r="AH171" s="13"/>
      <c r="AI171" s="12"/>
      <c r="AJ171" s="13"/>
      <c r="AK171" s="12"/>
      <c r="AL171" s="13"/>
      <c r="AM171" s="12"/>
      <c r="AN171" s="13"/>
      <c r="AO171" s="136"/>
      <c r="AP171" s="340"/>
      <c r="AQ171" s="27"/>
      <c r="AR171" s="13"/>
      <c r="AS171" s="15"/>
      <c r="AT171" s="324"/>
    </row>
    <row r="172" spans="1:85" x14ac:dyDescent="0.2">
      <c r="A172" s="59" t="s">
        <v>40</v>
      </c>
      <c r="B172" s="713">
        <f>SUM(C172+D172)</f>
        <v>0</v>
      </c>
      <c r="C172" s="713">
        <f t="shared" si="12"/>
        <v>0</v>
      </c>
      <c r="D172" s="714">
        <f t="shared" si="12"/>
        <v>0</v>
      </c>
      <c r="E172" s="12"/>
      <c r="F172" s="213"/>
      <c r="G172" s="212"/>
      <c r="H172" s="213"/>
      <c r="I172" s="216"/>
      <c r="J172" s="214"/>
      <c r="K172" s="216"/>
      <c r="L172" s="214"/>
      <c r="M172" s="216"/>
      <c r="N172" s="214"/>
      <c r="O172" s="216"/>
      <c r="P172" s="214"/>
      <c r="Q172" s="216"/>
      <c r="R172" s="214"/>
      <c r="S172" s="216"/>
      <c r="T172" s="214"/>
      <c r="U172" s="216"/>
      <c r="V172" s="214"/>
      <c r="W172" s="216"/>
      <c r="X172" s="214"/>
      <c r="Y172" s="216"/>
      <c r="Z172" s="214"/>
      <c r="AA172" s="216"/>
      <c r="AB172" s="214"/>
      <c r="AC172" s="216"/>
      <c r="AD172" s="214"/>
      <c r="AE172" s="216"/>
      <c r="AF172" s="214"/>
      <c r="AG172" s="216"/>
      <c r="AH172" s="214"/>
      <c r="AI172" s="216"/>
      <c r="AJ172" s="214"/>
      <c r="AK172" s="216"/>
      <c r="AL172" s="214"/>
      <c r="AM172" s="216"/>
      <c r="AN172" s="214"/>
      <c r="AO172" s="147"/>
      <c r="AP172" s="344"/>
      <c r="AQ172" s="150"/>
      <c r="AR172" s="214">
        <v>11</v>
      </c>
      <c r="AS172" s="214"/>
      <c r="AT172" s="315"/>
    </row>
    <row r="173" spans="1:85" x14ac:dyDescent="0.2">
      <c r="A173" s="325" t="s">
        <v>86</v>
      </c>
      <c r="B173" s="713">
        <f>SUM(C173+D173)</f>
        <v>0</v>
      </c>
      <c r="C173" s="713">
        <f t="shared" si="12"/>
        <v>0</v>
      </c>
      <c r="D173" s="723">
        <f t="shared" si="12"/>
        <v>0</v>
      </c>
      <c r="E173" s="216"/>
      <c r="F173" s="13"/>
      <c r="G173" s="12"/>
      <c r="H173" s="13"/>
      <c r="I173" s="12"/>
      <c r="J173" s="13"/>
      <c r="K173" s="12"/>
      <c r="L173" s="13"/>
      <c r="M173" s="12"/>
      <c r="N173" s="13"/>
      <c r="O173" s="12"/>
      <c r="P173" s="13"/>
      <c r="Q173" s="12"/>
      <c r="R173" s="13"/>
      <c r="S173" s="12"/>
      <c r="T173" s="13"/>
      <c r="U173" s="12"/>
      <c r="V173" s="13"/>
      <c r="W173" s="12"/>
      <c r="X173" s="13"/>
      <c r="Y173" s="12"/>
      <c r="Z173" s="13"/>
      <c r="AA173" s="12"/>
      <c r="AB173" s="13"/>
      <c r="AC173" s="12"/>
      <c r="AD173" s="13"/>
      <c r="AE173" s="12"/>
      <c r="AF173" s="13"/>
      <c r="AG173" s="12"/>
      <c r="AH173" s="13"/>
      <c r="AI173" s="12"/>
      <c r="AJ173" s="13"/>
      <c r="AK173" s="12"/>
      <c r="AL173" s="13"/>
      <c r="AM173" s="12"/>
      <c r="AN173" s="13"/>
      <c r="AO173" s="136"/>
      <c r="AP173" s="340"/>
      <c r="AQ173" s="27"/>
      <c r="AR173" s="13"/>
      <c r="AS173" s="15"/>
      <c r="AT173" s="324"/>
    </row>
    <row r="174" spans="1:85" x14ac:dyDescent="0.2">
      <c r="A174" s="60" t="s">
        <v>13</v>
      </c>
      <c r="B174" s="724">
        <f>SUM(C174+D174)</f>
        <v>0</v>
      </c>
      <c r="C174" s="725">
        <f t="shared" si="12"/>
        <v>0</v>
      </c>
      <c r="D174" s="726">
        <f t="shared" si="12"/>
        <v>0</v>
      </c>
      <c r="E174" s="18"/>
      <c r="F174" s="33"/>
      <c r="G174" s="32"/>
      <c r="H174" s="33"/>
      <c r="I174" s="32"/>
      <c r="J174" s="33"/>
      <c r="K174" s="32"/>
      <c r="L174" s="33"/>
      <c r="M174" s="32"/>
      <c r="N174" s="33"/>
      <c r="O174" s="32"/>
      <c r="P174" s="33"/>
      <c r="Q174" s="32"/>
      <c r="R174" s="33"/>
      <c r="S174" s="32"/>
      <c r="T174" s="33"/>
      <c r="U174" s="32"/>
      <c r="V174" s="33"/>
      <c r="W174" s="32"/>
      <c r="X174" s="33"/>
      <c r="Y174" s="32"/>
      <c r="Z174" s="33"/>
      <c r="AA174" s="32"/>
      <c r="AB174" s="33"/>
      <c r="AC174" s="32"/>
      <c r="AD174" s="33"/>
      <c r="AE174" s="32"/>
      <c r="AF174" s="33"/>
      <c r="AG174" s="32"/>
      <c r="AH174" s="33"/>
      <c r="AI174" s="32"/>
      <c r="AJ174" s="33"/>
      <c r="AK174" s="32"/>
      <c r="AL174" s="33"/>
      <c r="AM174" s="32"/>
      <c r="AN174" s="33"/>
      <c r="AO174" s="224"/>
      <c r="AP174" s="338"/>
      <c r="AQ174" s="235"/>
      <c r="AR174" s="33"/>
      <c r="AS174" s="33"/>
      <c r="AT174" s="315"/>
    </row>
    <row r="175" spans="1:85" x14ac:dyDescent="0.2">
      <c r="A175" s="85" t="s">
        <v>180</v>
      </c>
      <c r="B175" s="85"/>
      <c r="C175" s="85"/>
      <c r="D175" s="85"/>
      <c r="E175" s="345"/>
      <c r="F175" s="345"/>
      <c r="G175" s="345"/>
      <c r="H175" s="345"/>
      <c r="I175" s="345"/>
      <c r="J175" s="345"/>
      <c r="K175" s="345"/>
      <c r="L175" s="345"/>
      <c r="M175" s="345"/>
      <c r="N175" s="345"/>
      <c r="O175" s="345"/>
      <c r="P175" s="345"/>
      <c r="Q175" s="345"/>
      <c r="R175" s="345"/>
      <c r="S175" s="345"/>
      <c r="T175" s="345"/>
      <c r="U175" s="345"/>
      <c r="V175" s="345"/>
      <c r="W175" s="345"/>
      <c r="X175" s="345"/>
      <c r="Y175" s="345"/>
      <c r="Z175" s="345"/>
      <c r="AA175" s="345"/>
      <c r="AB175" s="345"/>
      <c r="AC175" s="345"/>
      <c r="AD175" s="345"/>
      <c r="AE175" s="345"/>
      <c r="AF175" s="345"/>
      <c r="AG175" s="345"/>
      <c r="AH175" s="345"/>
      <c r="AI175" s="345"/>
      <c r="AJ175" s="345"/>
      <c r="AK175" s="345"/>
      <c r="AL175" s="345"/>
      <c r="AM175" s="345"/>
      <c r="AN175" s="345"/>
      <c r="AO175" s="345"/>
      <c r="AP175" s="345"/>
      <c r="AQ175" s="52"/>
      <c r="AR175" s="52"/>
      <c r="AS175" s="52"/>
      <c r="AT175" s="52"/>
      <c r="AU175" s="52"/>
    </row>
    <row r="176" spans="1:85" ht="21" customHeight="1" x14ac:dyDescent="0.2">
      <c r="A176" s="1114" t="s">
        <v>49</v>
      </c>
      <c r="B176" s="1117" t="s">
        <v>50</v>
      </c>
      <c r="C176" s="1118"/>
      <c r="D176" s="1182"/>
      <c r="E176" s="1121" t="s">
        <v>14</v>
      </c>
      <c r="F176" s="1122"/>
      <c r="G176" s="1122"/>
      <c r="H176" s="1122"/>
      <c r="I176" s="1122"/>
      <c r="J176" s="1122"/>
      <c r="K176" s="1122"/>
      <c r="L176" s="1122"/>
      <c r="M176" s="1122"/>
      <c r="N176" s="1122"/>
      <c r="O176" s="1122"/>
      <c r="P176" s="1122"/>
      <c r="Q176" s="1122"/>
      <c r="R176" s="1122"/>
      <c r="S176" s="1122"/>
      <c r="T176" s="1122"/>
      <c r="U176" s="1122"/>
      <c r="V176" s="1122"/>
      <c r="W176" s="1122"/>
      <c r="X176" s="1122"/>
      <c r="Y176" s="1122"/>
      <c r="Z176" s="1122"/>
      <c r="AA176" s="1122"/>
      <c r="AB176" s="1122"/>
      <c r="AC176" s="1122"/>
      <c r="AD176" s="1122"/>
      <c r="AE176" s="1122"/>
      <c r="AF176" s="1122"/>
      <c r="AG176" s="1122"/>
      <c r="AH176" s="1122"/>
      <c r="AI176" s="1122"/>
      <c r="AJ176" s="1122"/>
      <c r="AK176" s="1122"/>
      <c r="AL176" s="1122"/>
      <c r="AM176" s="1122"/>
      <c r="AN176" s="1122"/>
      <c r="AO176" s="1122"/>
      <c r="AP176" s="1123"/>
      <c r="AQ176" s="1105" t="s">
        <v>119</v>
      </c>
      <c r="AR176" s="1105" t="s">
        <v>87</v>
      </c>
      <c r="AS176" s="52"/>
      <c r="AT176" s="52"/>
      <c r="AU176" s="52"/>
    </row>
    <row r="177" spans="1:86" ht="21.75" customHeight="1" x14ac:dyDescent="0.2">
      <c r="A177" s="1115"/>
      <c r="B177" s="1119"/>
      <c r="C177" s="1120"/>
      <c r="D177" s="1120"/>
      <c r="E177" s="1095" t="s">
        <v>19</v>
      </c>
      <c r="F177" s="1096"/>
      <c r="G177" s="1095" t="s">
        <v>20</v>
      </c>
      <c r="H177" s="1096"/>
      <c r="I177" s="1151" t="s">
        <v>21</v>
      </c>
      <c r="J177" s="1152"/>
      <c r="K177" s="1151" t="s">
        <v>22</v>
      </c>
      <c r="L177" s="1152"/>
      <c r="M177" s="1151" t="s">
        <v>23</v>
      </c>
      <c r="N177" s="1152"/>
      <c r="O177" s="1095" t="s">
        <v>24</v>
      </c>
      <c r="P177" s="1096"/>
      <c r="Q177" s="1095" t="s">
        <v>25</v>
      </c>
      <c r="R177" s="1096"/>
      <c r="S177" s="1095" t="s">
        <v>26</v>
      </c>
      <c r="T177" s="1096"/>
      <c r="U177" s="1095" t="s">
        <v>27</v>
      </c>
      <c r="V177" s="1096"/>
      <c r="W177" s="1095" t="s">
        <v>2</v>
      </c>
      <c r="X177" s="1096"/>
      <c r="Y177" s="1095" t="s">
        <v>3</v>
      </c>
      <c r="Z177" s="1096"/>
      <c r="AA177" s="1095" t="s">
        <v>28</v>
      </c>
      <c r="AB177" s="1096"/>
      <c r="AC177" s="1095" t="s">
        <v>4</v>
      </c>
      <c r="AD177" s="1096"/>
      <c r="AE177" s="1095" t="s">
        <v>5</v>
      </c>
      <c r="AF177" s="1096"/>
      <c r="AG177" s="1095" t="s">
        <v>6</v>
      </c>
      <c r="AH177" s="1096"/>
      <c r="AI177" s="1095" t="s">
        <v>7</v>
      </c>
      <c r="AJ177" s="1096"/>
      <c r="AK177" s="1095" t="s">
        <v>8</v>
      </c>
      <c r="AL177" s="1096"/>
      <c r="AM177" s="1095" t="s">
        <v>9</v>
      </c>
      <c r="AN177" s="1096"/>
      <c r="AO177" s="1109" t="s">
        <v>10</v>
      </c>
      <c r="AP177" s="1111"/>
      <c r="AQ177" s="1108"/>
      <c r="AR177" s="1108"/>
      <c r="AS177" s="52"/>
      <c r="AT177" s="52"/>
      <c r="AU177" s="52"/>
    </row>
    <row r="178" spans="1:86" ht="13.5" customHeight="1" x14ac:dyDescent="0.2">
      <c r="A178" s="1181"/>
      <c r="B178" s="356" t="s">
        <v>94</v>
      </c>
      <c r="C178" s="355" t="s">
        <v>11</v>
      </c>
      <c r="D178" s="355" t="s">
        <v>12</v>
      </c>
      <c r="E178" s="39" t="s">
        <v>11</v>
      </c>
      <c r="F178" s="349" t="s">
        <v>12</v>
      </c>
      <c r="G178" s="39" t="s">
        <v>11</v>
      </c>
      <c r="H178" s="349" t="s">
        <v>12</v>
      </c>
      <c r="I178" s="39" t="s">
        <v>11</v>
      </c>
      <c r="J178" s="349" t="s">
        <v>12</v>
      </c>
      <c r="K178" s="39" t="s">
        <v>11</v>
      </c>
      <c r="L178" s="349" t="s">
        <v>12</v>
      </c>
      <c r="M178" s="39" t="s">
        <v>11</v>
      </c>
      <c r="N178" s="349" t="s">
        <v>12</v>
      </c>
      <c r="O178" s="39" t="s">
        <v>11</v>
      </c>
      <c r="P178" s="349" t="s">
        <v>12</v>
      </c>
      <c r="Q178" s="39" t="s">
        <v>11</v>
      </c>
      <c r="R178" s="349" t="s">
        <v>12</v>
      </c>
      <c r="S178" s="39" t="s">
        <v>11</v>
      </c>
      <c r="T178" s="349" t="s">
        <v>12</v>
      </c>
      <c r="U178" s="39" t="s">
        <v>11</v>
      </c>
      <c r="V178" s="349" t="s">
        <v>12</v>
      </c>
      <c r="W178" s="39" t="s">
        <v>11</v>
      </c>
      <c r="X178" s="349" t="s">
        <v>12</v>
      </c>
      <c r="Y178" s="39" t="s">
        <v>11</v>
      </c>
      <c r="Z178" s="349" t="s">
        <v>12</v>
      </c>
      <c r="AA178" s="39" t="s">
        <v>11</v>
      </c>
      <c r="AB178" s="349" t="s">
        <v>12</v>
      </c>
      <c r="AC178" s="39" t="s">
        <v>11</v>
      </c>
      <c r="AD178" s="349" t="s">
        <v>12</v>
      </c>
      <c r="AE178" s="39" t="s">
        <v>11</v>
      </c>
      <c r="AF178" s="349" t="s">
        <v>12</v>
      </c>
      <c r="AG178" s="39" t="s">
        <v>11</v>
      </c>
      <c r="AH178" s="349" t="s">
        <v>12</v>
      </c>
      <c r="AI178" s="39" t="s">
        <v>11</v>
      </c>
      <c r="AJ178" s="349" t="s">
        <v>12</v>
      </c>
      <c r="AK178" s="39" t="s">
        <v>11</v>
      </c>
      <c r="AL178" s="349" t="s">
        <v>12</v>
      </c>
      <c r="AM178" s="39" t="s">
        <v>11</v>
      </c>
      <c r="AN178" s="349" t="s">
        <v>12</v>
      </c>
      <c r="AO178" s="39" t="s">
        <v>11</v>
      </c>
      <c r="AP178" s="349" t="s">
        <v>12</v>
      </c>
      <c r="AQ178" s="1154"/>
      <c r="AR178" s="1154"/>
      <c r="AS178" s="330"/>
      <c r="AT178" s="52"/>
    </row>
    <row r="179" spans="1:86" x14ac:dyDescent="0.2">
      <c r="A179" s="87" t="s">
        <v>52</v>
      </c>
      <c r="B179" s="721">
        <f>SUM(C179+D179)</f>
        <v>103</v>
      </c>
      <c r="C179" s="721">
        <f t="shared" ref="C179:D183" si="13">SUM(E179+G179+I179+K179+M179+O179+Q179+S179+U179+W179+Y179+AA179+AC179+AE179+AG179+AI179+AK179+AM179+AO179)</f>
        <v>43</v>
      </c>
      <c r="D179" s="722">
        <f t="shared" si="13"/>
        <v>60</v>
      </c>
      <c r="E179" s="8"/>
      <c r="F179" s="202"/>
      <c r="G179" s="8"/>
      <c r="H179" s="9"/>
      <c r="I179" s="8"/>
      <c r="J179" s="9">
        <v>1</v>
      </c>
      <c r="K179" s="8">
        <v>1</v>
      </c>
      <c r="L179" s="9">
        <v>2</v>
      </c>
      <c r="M179" s="8">
        <v>1</v>
      </c>
      <c r="N179" s="9">
        <v>1</v>
      </c>
      <c r="O179" s="8">
        <v>2</v>
      </c>
      <c r="P179" s="9">
        <v>3</v>
      </c>
      <c r="Q179" s="8">
        <v>1</v>
      </c>
      <c r="R179" s="9">
        <v>1</v>
      </c>
      <c r="S179" s="8">
        <v>1</v>
      </c>
      <c r="T179" s="9">
        <v>2</v>
      </c>
      <c r="U179" s="8"/>
      <c r="V179" s="9">
        <v>2</v>
      </c>
      <c r="W179" s="8"/>
      <c r="X179" s="9">
        <v>2</v>
      </c>
      <c r="Y179" s="203">
        <v>1</v>
      </c>
      <c r="Z179" s="9">
        <v>3</v>
      </c>
      <c r="AA179" s="203">
        <v>3</v>
      </c>
      <c r="AB179" s="9">
        <v>6</v>
      </c>
      <c r="AC179" s="203">
        <v>4</v>
      </c>
      <c r="AD179" s="9">
        <v>7</v>
      </c>
      <c r="AE179" s="203">
        <v>5</v>
      </c>
      <c r="AF179" s="9">
        <v>3</v>
      </c>
      <c r="AG179" s="203">
        <v>6</v>
      </c>
      <c r="AH179" s="9">
        <v>4</v>
      </c>
      <c r="AI179" s="203">
        <v>6</v>
      </c>
      <c r="AJ179" s="9">
        <v>4</v>
      </c>
      <c r="AK179" s="203">
        <v>5</v>
      </c>
      <c r="AL179" s="9">
        <v>7</v>
      </c>
      <c r="AM179" s="203">
        <v>2</v>
      </c>
      <c r="AN179" s="9">
        <v>4</v>
      </c>
      <c r="AO179" s="203">
        <v>5</v>
      </c>
      <c r="AP179" s="9">
        <v>8</v>
      </c>
      <c r="AQ179" s="161">
        <v>103</v>
      </c>
      <c r="AR179" s="162"/>
      <c r="AS179" s="331" t="s">
        <v>120</v>
      </c>
      <c r="AT179" s="52"/>
      <c r="CA179" s="194" t="str">
        <f>IF(B179=0,"",IF(AQ179="",IF(B179="",""," No olvide escribir la columna Beneficiarios."),""))</f>
        <v/>
      </c>
      <c r="CB179" s="194" t="str">
        <f>IF(B179&lt;AQ179," El número de Beneficiarios NO puede ser mayor que el Total.","")</f>
        <v/>
      </c>
      <c r="CG179" s="194">
        <f>IF(B179&lt;AQ179,1,0)</f>
        <v>0</v>
      </c>
      <c r="CH179" s="194">
        <f>IF(B179=0,"",IF(AQ179="",IF(B179="","",1),0))</f>
        <v>0</v>
      </c>
    </row>
    <row r="180" spans="1:86" x14ac:dyDescent="0.2">
      <c r="A180" s="87" t="s">
        <v>53</v>
      </c>
      <c r="B180" s="713">
        <f>SUM(C180+D180)</f>
        <v>0</v>
      </c>
      <c r="C180" s="713">
        <f t="shared" si="13"/>
        <v>0</v>
      </c>
      <c r="D180" s="714">
        <f t="shared" si="13"/>
        <v>0</v>
      </c>
      <c r="E180" s="12"/>
      <c r="F180" s="27"/>
      <c r="G180" s="12"/>
      <c r="H180" s="13"/>
      <c r="I180" s="12"/>
      <c r="J180" s="13"/>
      <c r="K180" s="12"/>
      <c r="L180" s="13"/>
      <c r="M180" s="12"/>
      <c r="N180" s="13"/>
      <c r="O180" s="12"/>
      <c r="P180" s="13"/>
      <c r="Q180" s="12"/>
      <c r="R180" s="13"/>
      <c r="S180" s="12"/>
      <c r="T180" s="13"/>
      <c r="U180" s="12"/>
      <c r="V180" s="13"/>
      <c r="W180" s="12"/>
      <c r="X180" s="13"/>
      <c r="Y180" s="136"/>
      <c r="Z180" s="13"/>
      <c r="AA180" s="136"/>
      <c r="AB180" s="13"/>
      <c r="AC180" s="136"/>
      <c r="AD180" s="13"/>
      <c r="AE180" s="136"/>
      <c r="AF180" s="13"/>
      <c r="AG180" s="136"/>
      <c r="AH180" s="13"/>
      <c r="AI180" s="136"/>
      <c r="AJ180" s="13"/>
      <c r="AK180" s="136"/>
      <c r="AL180" s="13"/>
      <c r="AM180" s="136"/>
      <c r="AN180" s="13"/>
      <c r="AO180" s="136"/>
      <c r="AP180" s="13"/>
      <c r="AQ180" s="161"/>
      <c r="AR180" s="163"/>
      <c r="AS180" s="331" t="s">
        <v>120</v>
      </c>
      <c r="AT180" s="52"/>
      <c r="CA180" s="194" t="str">
        <f>IF(B180=0,"",IF(AQ180="",IF(B180="",""," No olvide escribir la columna Beneficiarios."),""))</f>
        <v/>
      </c>
      <c r="CB180" s="194" t="str">
        <f>IF(B180&lt;AQ180," El número de Beneficiarios NO puede ser mayor que el Total.","")</f>
        <v/>
      </c>
      <c r="CG180" s="194">
        <f>IF(B180&lt;AQ180,1,0)</f>
        <v>0</v>
      </c>
      <c r="CH180" s="194" t="str">
        <f>IF(B180=0,"",IF(AQ180="",IF(B180="","",1),0))</f>
        <v/>
      </c>
    </row>
    <row r="181" spans="1:86" x14ac:dyDescent="0.2">
      <c r="A181" s="87" t="s">
        <v>54</v>
      </c>
      <c r="B181" s="713">
        <f>SUM(C181+D181)</f>
        <v>0</v>
      </c>
      <c r="C181" s="713">
        <f t="shared" si="13"/>
        <v>0</v>
      </c>
      <c r="D181" s="714">
        <f t="shared" si="13"/>
        <v>0</v>
      </c>
      <c r="E181" s="12"/>
      <c r="F181" s="27"/>
      <c r="G181" s="12"/>
      <c r="H181" s="13"/>
      <c r="I181" s="12"/>
      <c r="J181" s="13"/>
      <c r="K181" s="12"/>
      <c r="L181" s="13"/>
      <c r="M181" s="12"/>
      <c r="N181" s="13"/>
      <c r="O181" s="12"/>
      <c r="P181" s="13"/>
      <c r="Q181" s="12"/>
      <c r="R181" s="13"/>
      <c r="S181" s="12"/>
      <c r="T181" s="13"/>
      <c r="U181" s="12"/>
      <c r="V181" s="13"/>
      <c r="W181" s="12"/>
      <c r="X181" s="13"/>
      <c r="Y181" s="136"/>
      <c r="Z181" s="13"/>
      <c r="AA181" s="136"/>
      <c r="AB181" s="13"/>
      <c r="AC181" s="136"/>
      <c r="AD181" s="13"/>
      <c r="AE181" s="136"/>
      <c r="AF181" s="13"/>
      <c r="AG181" s="136"/>
      <c r="AH181" s="13"/>
      <c r="AI181" s="136"/>
      <c r="AJ181" s="13"/>
      <c r="AK181" s="136"/>
      <c r="AL181" s="13"/>
      <c r="AM181" s="136"/>
      <c r="AN181" s="13"/>
      <c r="AO181" s="136"/>
      <c r="AP181" s="13"/>
      <c r="AQ181" s="161"/>
      <c r="AR181" s="163"/>
      <c r="AS181" s="331" t="s">
        <v>120</v>
      </c>
      <c r="AT181" s="52"/>
      <c r="CA181" s="194" t="str">
        <f>IF(B181=0,"",IF(AQ181="",IF(B181="",""," No olvide escribir la columna Beneficiarios."),""))</f>
        <v/>
      </c>
      <c r="CB181" s="194" t="str">
        <f>IF(B181&lt;AQ181," El número de Beneficiarios NO puede ser mayor que el Total.","")</f>
        <v/>
      </c>
      <c r="CG181" s="194">
        <f>IF(B181&lt;AQ181,1,0)</f>
        <v>0</v>
      </c>
      <c r="CH181" s="194" t="str">
        <f>IF(B181=0,"",IF(AQ181="",IF(B181="","",1),0))</f>
        <v/>
      </c>
    </row>
    <row r="182" spans="1:86" x14ac:dyDescent="0.2">
      <c r="A182" s="164" t="s">
        <v>55</v>
      </c>
      <c r="B182" s="713">
        <f>SUM(C182+D182)</f>
        <v>0</v>
      </c>
      <c r="C182" s="713">
        <f t="shared" si="13"/>
        <v>0</v>
      </c>
      <c r="D182" s="723">
        <f t="shared" si="13"/>
        <v>0</v>
      </c>
      <c r="E182" s="12"/>
      <c r="F182" s="27"/>
      <c r="G182" s="12"/>
      <c r="H182" s="13"/>
      <c r="I182" s="12"/>
      <c r="J182" s="13"/>
      <c r="K182" s="12"/>
      <c r="L182" s="13"/>
      <c r="M182" s="12"/>
      <c r="N182" s="13"/>
      <c r="O182" s="12"/>
      <c r="P182" s="13"/>
      <c r="Q182" s="12"/>
      <c r="R182" s="13"/>
      <c r="S182" s="12"/>
      <c r="T182" s="13"/>
      <c r="U182" s="12"/>
      <c r="V182" s="13"/>
      <c r="W182" s="12"/>
      <c r="X182" s="13"/>
      <c r="Y182" s="136"/>
      <c r="Z182" s="13"/>
      <c r="AA182" s="136"/>
      <c r="AB182" s="13"/>
      <c r="AC182" s="136"/>
      <c r="AD182" s="13"/>
      <c r="AE182" s="136"/>
      <c r="AF182" s="13"/>
      <c r="AG182" s="136"/>
      <c r="AH182" s="13"/>
      <c r="AI182" s="136"/>
      <c r="AJ182" s="13"/>
      <c r="AK182" s="136"/>
      <c r="AL182" s="13"/>
      <c r="AM182" s="136"/>
      <c r="AN182" s="13"/>
      <c r="AO182" s="136"/>
      <c r="AP182" s="13"/>
      <c r="AQ182" s="161"/>
      <c r="AR182" s="163"/>
      <c r="AS182" s="331" t="s">
        <v>120</v>
      </c>
      <c r="AT182" s="52"/>
      <c r="CA182" s="194" t="str">
        <f>IF(B182=0,"",IF(AQ182="",IF(B182="",""," No olvide escribir la columna Beneficiarios."),""))</f>
        <v/>
      </c>
      <c r="CB182" s="194" t="str">
        <f>IF(B182&lt;AQ182," El número de Beneficiarios NO puede ser mayor que el Total.","")</f>
        <v/>
      </c>
      <c r="CG182" s="194">
        <f>IF(B182&lt;AQ182,1,0)</f>
        <v>0</v>
      </c>
      <c r="CH182" s="194" t="str">
        <f>IF(B182=0,"",IF(AQ182="",IF(B182="","",1),0))</f>
        <v/>
      </c>
    </row>
    <row r="183" spans="1:86" x14ac:dyDescent="0.2">
      <c r="A183" s="165" t="s">
        <v>60</v>
      </c>
      <c r="B183" s="724">
        <f>SUM(C183+D183)</f>
        <v>0</v>
      </c>
      <c r="C183" s="725">
        <f t="shared" si="13"/>
        <v>0</v>
      </c>
      <c r="D183" s="726">
        <f t="shared" si="13"/>
        <v>0</v>
      </c>
      <c r="E183" s="18"/>
      <c r="F183" s="28"/>
      <c r="G183" s="18"/>
      <c r="H183" s="19"/>
      <c r="I183" s="18"/>
      <c r="J183" s="19"/>
      <c r="K183" s="18"/>
      <c r="L183" s="19"/>
      <c r="M183" s="18"/>
      <c r="N183" s="19"/>
      <c r="O183" s="18"/>
      <c r="P183" s="19"/>
      <c r="Q183" s="18"/>
      <c r="R183" s="19"/>
      <c r="S183" s="18"/>
      <c r="T183" s="19"/>
      <c r="U183" s="18"/>
      <c r="V183" s="19"/>
      <c r="W183" s="18"/>
      <c r="X183" s="19"/>
      <c r="Y183" s="139"/>
      <c r="Z183" s="19"/>
      <c r="AA183" s="139"/>
      <c r="AB183" s="19"/>
      <c r="AC183" s="139"/>
      <c r="AD183" s="19"/>
      <c r="AE183" s="139"/>
      <c r="AF183" s="19"/>
      <c r="AG183" s="139"/>
      <c r="AH183" s="19"/>
      <c r="AI183" s="139"/>
      <c r="AJ183" s="19"/>
      <c r="AK183" s="139"/>
      <c r="AL183" s="19"/>
      <c r="AM183" s="139"/>
      <c r="AN183" s="19"/>
      <c r="AO183" s="139"/>
      <c r="AP183" s="19"/>
      <c r="AQ183" s="166"/>
      <c r="AR183" s="167"/>
      <c r="AS183" s="331" t="s">
        <v>120</v>
      </c>
      <c r="AT183" s="52"/>
      <c r="CA183" s="194" t="str">
        <f>IF(B183=0,"",IF(AQ183="",IF(B183="",""," No olvide escribir la columna Beneficiarios."),""))</f>
        <v/>
      </c>
      <c r="CB183" s="194" t="str">
        <f>IF(B183&lt;AQ183," El número de Beneficiarios NO puede ser mayor que el Total.","")</f>
        <v/>
      </c>
      <c r="CG183" s="194">
        <f>IF(B183&lt;AQ183,1,0)</f>
        <v>0</v>
      </c>
      <c r="CH183" s="194" t="str">
        <f>IF(B183=0,"",IF(AQ183="",IF(B183="","",1),0))</f>
        <v/>
      </c>
    </row>
    <row r="184" spans="1:86" x14ac:dyDescent="0.2">
      <c r="A184" s="155" t="s">
        <v>1</v>
      </c>
      <c r="B184" s="35">
        <f t="shared" ref="B184:AR184" si="14">SUM(B179:B183)</f>
        <v>103</v>
      </c>
      <c r="C184" s="35">
        <f t="shared" si="14"/>
        <v>43</v>
      </c>
      <c r="D184" s="35">
        <f t="shared" si="14"/>
        <v>60</v>
      </c>
      <c r="E184" s="35">
        <f t="shared" si="14"/>
        <v>0</v>
      </c>
      <c r="F184" s="687">
        <f t="shared" si="14"/>
        <v>0</v>
      </c>
      <c r="G184" s="35">
        <f t="shared" si="14"/>
        <v>0</v>
      </c>
      <c r="H184" s="36">
        <f t="shared" si="14"/>
        <v>0</v>
      </c>
      <c r="I184" s="35">
        <f t="shared" si="14"/>
        <v>0</v>
      </c>
      <c r="J184" s="36">
        <f t="shared" si="14"/>
        <v>1</v>
      </c>
      <c r="K184" s="35">
        <f t="shared" si="14"/>
        <v>1</v>
      </c>
      <c r="L184" s="36">
        <f t="shared" si="14"/>
        <v>2</v>
      </c>
      <c r="M184" s="35">
        <f t="shared" si="14"/>
        <v>1</v>
      </c>
      <c r="N184" s="36">
        <f t="shared" si="14"/>
        <v>1</v>
      </c>
      <c r="O184" s="35">
        <f t="shared" si="14"/>
        <v>2</v>
      </c>
      <c r="P184" s="36">
        <f t="shared" si="14"/>
        <v>3</v>
      </c>
      <c r="Q184" s="35">
        <f t="shared" si="14"/>
        <v>1</v>
      </c>
      <c r="R184" s="36">
        <f t="shared" si="14"/>
        <v>1</v>
      </c>
      <c r="S184" s="35">
        <f t="shared" si="14"/>
        <v>1</v>
      </c>
      <c r="T184" s="36">
        <f t="shared" si="14"/>
        <v>2</v>
      </c>
      <c r="U184" s="35">
        <f t="shared" si="14"/>
        <v>0</v>
      </c>
      <c r="V184" s="36">
        <f t="shared" si="14"/>
        <v>2</v>
      </c>
      <c r="W184" s="35">
        <f t="shared" si="14"/>
        <v>0</v>
      </c>
      <c r="X184" s="36">
        <f t="shared" si="14"/>
        <v>2</v>
      </c>
      <c r="Y184" s="35">
        <f t="shared" si="14"/>
        <v>1</v>
      </c>
      <c r="Z184" s="36">
        <f t="shared" si="14"/>
        <v>3</v>
      </c>
      <c r="AA184" s="35">
        <f t="shared" si="14"/>
        <v>3</v>
      </c>
      <c r="AB184" s="36">
        <f t="shared" si="14"/>
        <v>6</v>
      </c>
      <c r="AC184" s="35">
        <f t="shared" si="14"/>
        <v>4</v>
      </c>
      <c r="AD184" s="36">
        <f t="shared" si="14"/>
        <v>7</v>
      </c>
      <c r="AE184" s="35">
        <f t="shared" si="14"/>
        <v>5</v>
      </c>
      <c r="AF184" s="36">
        <f t="shared" si="14"/>
        <v>3</v>
      </c>
      <c r="AG184" s="35">
        <f t="shared" si="14"/>
        <v>6</v>
      </c>
      <c r="AH184" s="36">
        <f t="shared" si="14"/>
        <v>4</v>
      </c>
      <c r="AI184" s="35">
        <f t="shared" si="14"/>
        <v>6</v>
      </c>
      <c r="AJ184" s="36">
        <f t="shared" si="14"/>
        <v>4</v>
      </c>
      <c r="AK184" s="35">
        <f t="shared" si="14"/>
        <v>5</v>
      </c>
      <c r="AL184" s="36">
        <f t="shared" si="14"/>
        <v>7</v>
      </c>
      <c r="AM184" s="35">
        <f t="shared" si="14"/>
        <v>2</v>
      </c>
      <c r="AN184" s="36">
        <f t="shared" si="14"/>
        <v>4</v>
      </c>
      <c r="AO184" s="688">
        <f t="shared" si="14"/>
        <v>5</v>
      </c>
      <c r="AP184" s="36">
        <f t="shared" si="14"/>
        <v>8</v>
      </c>
      <c r="AQ184" s="168">
        <f t="shared" si="14"/>
        <v>103</v>
      </c>
      <c r="AR184" s="169">
        <f t="shared" si="14"/>
        <v>0</v>
      </c>
      <c r="AS184" s="331"/>
      <c r="AT184" s="52"/>
    </row>
    <row r="185" spans="1:86" x14ac:dyDescent="0.2">
      <c r="A185" s="334" t="s">
        <v>181</v>
      </c>
      <c r="B185" s="1"/>
    </row>
    <row r="186" spans="1:86" x14ac:dyDescent="0.2">
      <c r="A186" s="356" t="s">
        <v>49</v>
      </c>
      <c r="B186" s="361" t="s">
        <v>50</v>
      </c>
      <c r="C186" s="194"/>
    </row>
    <row r="187" spans="1:86" x14ac:dyDescent="0.2">
      <c r="A187" s="98" t="s">
        <v>52</v>
      </c>
      <c r="B187" s="21">
        <v>318</v>
      </c>
      <c r="C187" s="194"/>
    </row>
    <row r="188" spans="1:86" x14ac:dyDescent="0.2">
      <c r="A188" s="87" t="s">
        <v>53</v>
      </c>
      <c r="B188" s="22"/>
      <c r="C188" s="194"/>
    </row>
    <row r="189" spans="1:86" x14ac:dyDescent="0.2">
      <c r="A189" s="87" t="s">
        <v>54</v>
      </c>
      <c r="B189" s="22"/>
      <c r="C189" s="194"/>
    </row>
    <row r="190" spans="1:86" x14ac:dyDescent="0.2">
      <c r="A190" s="89" t="s">
        <v>55</v>
      </c>
      <c r="B190" s="26"/>
      <c r="C190" s="194"/>
    </row>
    <row r="191" spans="1:86" x14ac:dyDescent="0.2">
      <c r="A191" s="155" t="s">
        <v>1</v>
      </c>
      <c r="B191" s="16">
        <f>SUM(B187:B190)</f>
        <v>318</v>
      </c>
      <c r="C191" s="194"/>
    </row>
    <row r="192" spans="1:86" x14ac:dyDescent="0.2">
      <c r="A192" s="97" t="s">
        <v>182</v>
      </c>
      <c r="B192" s="97"/>
      <c r="C192" s="194"/>
    </row>
    <row r="193" spans="1:3" x14ac:dyDescent="0.2">
      <c r="A193" s="356" t="s">
        <v>49</v>
      </c>
      <c r="B193" s="63" t="s">
        <v>50</v>
      </c>
      <c r="C193" s="194"/>
    </row>
    <row r="194" spans="1:3" x14ac:dyDescent="0.2">
      <c r="A194" s="98" t="s">
        <v>52</v>
      </c>
      <c r="B194" s="25">
        <v>1065</v>
      </c>
      <c r="C194" s="194"/>
    </row>
    <row r="195" spans="1:3" x14ac:dyDescent="0.2">
      <c r="A195" s="87" t="s">
        <v>53</v>
      </c>
      <c r="B195" s="22"/>
      <c r="C195" s="194"/>
    </row>
    <row r="196" spans="1:3" x14ac:dyDescent="0.2">
      <c r="A196" s="87" t="s">
        <v>54</v>
      </c>
      <c r="B196" s="22"/>
      <c r="C196" s="194"/>
    </row>
    <row r="197" spans="1:3" x14ac:dyDescent="0.2">
      <c r="A197" s="89" t="s">
        <v>55</v>
      </c>
      <c r="B197" s="26"/>
      <c r="C197" s="194"/>
    </row>
    <row r="198" spans="1:3" x14ac:dyDescent="0.2">
      <c r="A198" s="155" t="s">
        <v>1</v>
      </c>
      <c r="B198" s="16">
        <f>SUM(B194:B197)</f>
        <v>1065</v>
      </c>
      <c r="C198" s="194"/>
    </row>
    <row r="199" spans="1:3" x14ac:dyDescent="0.2">
      <c r="A199" s="48" t="s">
        <v>183</v>
      </c>
      <c r="B199" s="51"/>
      <c r="C199" s="194"/>
    </row>
    <row r="200" spans="1:3" x14ac:dyDescent="0.2">
      <c r="A200" s="38" t="s">
        <v>88</v>
      </c>
      <c r="B200" s="63" t="s">
        <v>50</v>
      </c>
      <c r="C200" s="194"/>
    </row>
    <row r="201" spans="1:3" x14ac:dyDescent="0.2">
      <c r="A201" s="171" t="s">
        <v>89</v>
      </c>
      <c r="B201" s="25"/>
      <c r="C201" s="194"/>
    </row>
    <row r="202" spans="1:3" x14ac:dyDescent="0.2">
      <c r="A202" s="172" t="s">
        <v>90</v>
      </c>
      <c r="B202" s="22"/>
      <c r="C202" s="194"/>
    </row>
    <row r="203" spans="1:3" x14ac:dyDescent="0.2">
      <c r="A203" s="173" t="s">
        <v>91</v>
      </c>
      <c r="B203" s="26"/>
      <c r="C203" s="194"/>
    </row>
    <row r="204" spans="1:3" x14ac:dyDescent="0.2">
      <c r="A204" s="174" t="s">
        <v>184</v>
      </c>
      <c r="B204" s="61"/>
      <c r="C204" s="194"/>
    </row>
    <row r="205" spans="1:3" x14ac:dyDescent="0.2">
      <c r="A205" s="348" t="s">
        <v>56</v>
      </c>
      <c r="B205" s="63" t="s">
        <v>1</v>
      </c>
      <c r="C205" s="194"/>
    </row>
    <row r="206" spans="1:3" x14ac:dyDescent="0.2">
      <c r="A206" s="175" t="s">
        <v>124</v>
      </c>
      <c r="B206" s="21">
        <v>318</v>
      </c>
      <c r="C206" s="194"/>
    </row>
    <row r="207" spans="1:3" x14ac:dyDescent="0.2">
      <c r="A207" s="335" t="s">
        <v>135</v>
      </c>
      <c r="B207" s="25"/>
      <c r="C207" s="194"/>
    </row>
    <row r="208" spans="1:3" x14ac:dyDescent="0.2">
      <c r="A208" s="106" t="s">
        <v>125</v>
      </c>
      <c r="B208" s="22">
        <v>911</v>
      </c>
      <c r="C208" s="194"/>
    </row>
    <row r="209" spans="1:3" x14ac:dyDescent="0.2">
      <c r="A209" s="106" t="s">
        <v>185</v>
      </c>
      <c r="B209" s="22">
        <v>131</v>
      </c>
      <c r="C209" s="194"/>
    </row>
    <row r="210" spans="1:3" x14ac:dyDescent="0.2">
      <c r="A210" s="176" t="s">
        <v>186</v>
      </c>
      <c r="B210" s="22">
        <v>14</v>
      </c>
      <c r="C210" s="194"/>
    </row>
    <row r="211" spans="1:3" x14ac:dyDescent="0.2">
      <c r="A211" s="106" t="s">
        <v>187</v>
      </c>
      <c r="B211" s="22"/>
      <c r="C211" s="194"/>
    </row>
    <row r="212" spans="1:3" x14ac:dyDescent="0.2">
      <c r="A212" s="106" t="s">
        <v>188</v>
      </c>
      <c r="B212" s="22"/>
      <c r="C212" s="194"/>
    </row>
    <row r="213" spans="1:3" x14ac:dyDescent="0.2">
      <c r="A213" s="106" t="s">
        <v>189</v>
      </c>
      <c r="B213" s="22"/>
      <c r="C213" s="194"/>
    </row>
    <row r="214" spans="1:3" x14ac:dyDescent="0.2">
      <c r="A214" s="106" t="s">
        <v>190</v>
      </c>
      <c r="B214" s="22"/>
      <c r="C214" s="194"/>
    </row>
    <row r="215" spans="1:3" x14ac:dyDescent="0.2">
      <c r="A215" s="177" t="s">
        <v>127</v>
      </c>
      <c r="B215" s="22">
        <v>1055</v>
      </c>
      <c r="C215" s="194"/>
    </row>
    <row r="216" spans="1:3" x14ac:dyDescent="0.2">
      <c r="A216" s="176" t="s">
        <v>191</v>
      </c>
      <c r="B216" s="22"/>
      <c r="C216" s="194"/>
    </row>
    <row r="217" spans="1:3" x14ac:dyDescent="0.2">
      <c r="A217" s="176" t="s">
        <v>192</v>
      </c>
      <c r="B217" s="22"/>
      <c r="C217" s="194"/>
    </row>
    <row r="218" spans="1:3" x14ac:dyDescent="0.2">
      <c r="A218" s="106" t="s">
        <v>193</v>
      </c>
      <c r="B218" s="22"/>
      <c r="C218" s="194"/>
    </row>
    <row r="219" spans="1:3" x14ac:dyDescent="0.2">
      <c r="A219" s="177" t="s">
        <v>194</v>
      </c>
      <c r="B219" s="22"/>
      <c r="C219" s="194"/>
    </row>
    <row r="220" spans="1:3" ht="21.75" x14ac:dyDescent="0.2">
      <c r="A220" s="176" t="s">
        <v>195</v>
      </c>
      <c r="B220" s="22"/>
      <c r="C220" s="194"/>
    </row>
    <row r="221" spans="1:3" x14ac:dyDescent="0.2">
      <c r="A221" s="177" t="s">
        <v>196</v>
      </c>
      <c r="B221" s="22"/>
      <c r="C221" s="194"/>
    </row>
    <row r="222" spans="1:3" x14ac:dyDescent="0.2">
      <c r="A222" s="178" t="s">
        <v>197</v>
      </c>
      <c r="B222" s="22"/>
      <c r="C222" s="194"/>
    </row>
    <row r="223" spans="1:3" x14ac:dyDescent="0.2">
      <c r="A223" s="106" t="s">
        <v>129</v>
      </c>
      <c r="B223" s="22"/>
      <c r="C223" s="194"/>
    </row>
    <row r="224" spans="1:3" ht="21.75" x14ac:dyDescent="0.2">
      <c r="A224" s="176" t="s">
        <v>198</v>
      </c>
      <c r="B224" s="22"/>
      <c r="C224" s="194"/>
    </row>
    <row r="225" spans="1:3" x14ac:dyDescent="0.2">
      <c r="A225" s="106" t="s">
        <v>199</v>
      </c>
      <c r="B225" s="22"/>
      <c r="C225" s="194"/>
    </row>
    <row r="226" spans="1:3" x14ac:dyDescent="0.2">
      <c r="A226" s="176" t="s">
        <v>200</v>
      </c>
      <c r="B226" s="22"/>
      <c r="C226" s="194"/>
    </row>
    <row r="227" spans="1:3" x14ac:dyDescent="0.2">
      <c r="A227" s="106" t="s">
        <v>132</v>
      </c>
      <c r="B227" s="22"/>
      <c r="C227" s="194"/>
    </row>
    <row r="228" spans="1:3" x14ac:dyDescent="0.2">
      <c r="A228" s="106" t="s">
        <v>133</v>
      </c>
      <c r="B228" s="22"/>
      <c r="C228" s="194"/>
    </row>
    <row r="229" spans="1:3" x14ac:dyDescent="0.2">
      <c r="A229" s="177" t="s">
        <v>201</v>
      </c>
      <c r="B229" s="22"/>
      <c r="C229" s="194"/>
    </row>
    <row r="230" spans="1:3" x14ac:dyDescent="0.2">
      <c r="A230" s="179" t="s">
        <v>202</v>
      </c>
      <c r="B230" s="26"/>
      <c r="C230" s="194"/>
    </row>
    <row r="231" spans="1:3" x14ac:dyDescent="0.2">
      <c r="A231" s="155" t="s">
        <v>1</v>
      </c>
      <c r="B231" s="16">
        <f>SUM(B206:B230)</f>
        <v>2429</v>
      </c>
      <c r="C231" s="194"/>
    </row>
    <row r="295" spans="1:2" x14ac:dyDescent="0.2">
      <c r="A295" s="346">
        <f>SUM(B13:B27,D30,B60,B67,B74,B92:E92,B100:E100,B108:E108,C112:C113,D117:D118,B122:B124,B150,B170:B174,B184,B191,B198,B231,C128:J144,B169:AS169,D31:D50,B201:B203,B151,B152:B168)</f>
        <v>4620</v>
      </c>
      <c r="B295" s="347">
        <f>SUM(CG6:CT241)</f>
        <v>0</v>
      </c>
    </row>
  </sheetData>
  <mergeCells count="158">
    <mergeCell ref="AO177:AP177"/>
    <mergeCell ref="AE177:AF177"/>
    <mergeCell ref="AG177:AH177"/>
    <mergeCell ref="AI177:AJ177"/>
    <mergeCell ref="AK177:AL177"/>
    <mergeCell ref="AM177:AN177"/>
    <mergeCell ref="U177:V177"/>
    <mergeCell ref="W177:X177"/>
    <mergeCell ref="Y177:Z177"/>
    <mergeCell ref="AA177:AB177"/>
    <mergeCell ref="AC177:AD177"/>
    <mergeCell ref="AO148:AP148"/>
    <mergeCell ref="AQ148:AQ149"/>
    <mergeCell ref="AR148:AS148"/>
    <mergeCell ref="A176:A178"/>
    <mergeCell ref="B176:D177"/>
    <mergeCell ref="E176:AP176"/>
    <mergeCell ref="AQ176:AQ178"/>
    <mergeCell ref="AR176:AR178"/>
    <mergeCell ref="E177:F177"/>
    <mergeCell ref="G177:H177"/>
    <mergeCell ref="I177:J177"/>
    <mergeCell ref="K177:L177"/>
    <mergeCell ref="M177:N177"/>
    <mergeCell ref="O177:P177"/>
    <mergeCell ref="Q177:R177"/>
    <mergeCell ref="S177:T177"/>
    <mergeCell ref="AE148:AF148"/>
    <mergeCell ref="AG148:AH148"/>
    <mergeCell ref="AI148:AJ148"/>
    <mergeCell ref="AK148:AL148"/>
    <mergeCell ref="AM148:AN148"/>
    <mergeCell ref="B147:D148"/>
    <mergeCell ref="E147:AP147"/>
    <mergeCell ref="AQ147:AS147"/>
    <mergeCell ref="W148:X148"/>
    <mergeCell ref="Y148:Z148"/>
    <mergeCell ref="AA148:AB148"/>
    <mergeCell ref="AC148:AD148"/>
    <mergeCell ref="A128:A131"/>
    <mergeCell ref="A132:A136"/>
    <mergeCell ref="A137:A142"/>
    <mergeCell ref="A143:A144"/>
    <mergeCell ref="A147:A149"/>
    <mergeCell ref="E148:F148"/>
    <mergeCell ref="G148:H148"/>
    <mergeCell ref="I148:J148"/>
    <mergeCell ref="K148:L148"/>
    <mergeCell ref="M148:N148"/>
    <mergeCell ref="O148:P148"/>
    <mergeCell ref="Q148:R148"/>
    <mergeCell ref="S148:T148"/>
    <mergeCell ref="U148:V148"/>
    <mergeCell ref="K120:K121"/>
    <mergeCell ref="L120:L121"/>
    <mergeCell ref="A126:A127"/>
    <mergeCell ref="B126:B127"/>
    <mergeCell ref="C126:D126"/>
    <mergeCell ref="E126:F126"/>
    <mergeCell ref="G126:H126"/>
    <mergeCell ref="I126:J126"/>
    <mergeCell ref="H115:H116"/>
    <mergeCell ref="A120:A121"/>
    <mergeCell ref="B120:B121"/>
    <mergeCell ref="C120:E120"/>
    <mergeCell ref="F120:F121"/>
    <mergeCell ref="G120:G121"/>
    <mergeCell ref="H120:J120"/>
    <mergeCell ref="A112:B112"/>
    <mergeCell ref="A113:B113"/>
    <mergeCell ref="A115:C116"/>
    <mergeCell ref="D115:D116"/>
    <mergeCell ref="E115:G115"/>
    <mergeCell ref="AR53:AR54"/>
    <mergeCell ref="AS53:AS54"/>
    <mergeCell ref="AT53:AT54"/>
    <mergeCell ref="A110:B111"/>
    <mergeCell ref="C110:C111"/>
    <mergeCell ref="D110:F110"/>
    <mergeCell ref="G110:G111"/>
    <mergeCell ref="AR52:AT52"/>
    <mergeCell ref="AU52:AU54"/>
    <mergeCell ref="E53:F53"/>
    <mergeCell ref="G53:H53"/>
    <mergeCell ref="I53:J53"/>
    <mergeCell ref="K53:L53"/>
    <mergeCell ref="M53:N53"/>
    <mergeCell ref="O53:P53"/>
    <mergeCell ref="Q53:R53"/>
    <mergeCell ref="S53:T53"/>
    <mergeCell ref="U53:V53"/>
    <mergeCell ref="W53:X53"/>
    <mergeCell ref="Y53:Z53"/>
    <mergeCell ref="AA53:AB53"/>
    <mergeCell ref="AC53:AD53"/>
    <mergeCell ref="AE53:AF53"/>
    <mergeCell ref="B50:C50"/>
    <mergeCell ref="A52:A54"/>
    <mergeCell ref="B52:D53"/>
    <mergeCell ref="E52:AP52"/>
    <mergeCell ref="AQ52:AQ54"/>
    <mergeCell ref="AG53:AH53"/>
    <mergeCell ref="AI53:AJ53"/>
    <mergeCell ref="AK53:AL53"/>
    <mergeCell ref="AM53:AN53"/>
    <mergeCell ref="AO53:AP53"/>
    <mergeCell ref="A44:A46"/>
    <mergeCell ref="B44:C44"/>
    <mergeCell ref="B45:C45"/>
    <mergeCell ref="B46:C46"/>
    <mergeCell ref="A47:A49"/>
    <mergeCell ref="B47:C47"/>
    <mergeCell ref="B48:C48"/>
    <mergeCell ref="B49:C49"/>
    <mergeCell ref="AQ11:AQ12"/>
    <mergeCell ref="A31:A43"/>
    <mergeCell ref="B31:C31"/>
    <mergeCell ref="B32:C32"/>
    <mergeCell ref="B33:C33"/>
    <mergeCell ref="B34:C34"/>
    <mergeCell ref="B35:C35"/>
    <mergeCell ref="B36:C36"/>
    <mergeCell ref="B37:C37"/>
    <mergeCell ref="B38:C38"/>
    <mergeCell ref="B39:C39"/>
    <mergeCell ref="B40:C40"/>
    <mergeCell ref="B41:C41"/>
    <mergeCell ref="B42:C42"/>
    <mergeCell ref="B43:C43"/>
    <mergeCell ref="AR11:AR12"/>
    <mergeCell ref="AS11:AS12"/>
    <mergeCell ref="B29:C29"/>
    <mergeCell ref="A30:C30"/>
    <mergeCell ref="AQ10:AS10"/>
    <mergeCell ref="AT10:AT12"/>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6:N6"/>
    <mergeCell ref="A10:A12"/>
    <mergeCell ref="B10:D11"/>
    <mergeCell ref="E10:AP10"/>
    <mergeCell ref="AG11:AH11"/>
    <mergeCell ref="AI11:AJ11"/>
    <mergeCell ref="AK11:AL11"/>
    <mergeCell ref="AM11:AN11"/>
    <mergeCell ref="AO11:AP11"/>
  </mergeCells>
  <dataValidations count="2">
    <dataValidation allowBlank="1" showInputMessage="1" showErrorMessage="1" errorTitle="ERROR" error="Por favor ingrese solo Números." sqref="A25:A26 AV150 E175:AP175 AT151 CB150 M122:M124"/>
    <dataValidation type="whole" allowBlank="1" showInputMessage="1" showErrorMessage="1" errorTitle="ERROR" error="Por favor ingrese solo Números." sqref="A27:A1048576 A1:A24 AV151:AV1048576 AT152:AT1048576 AV1:AV149 B1:D1048576 E176:AP1048576 CB151:CB1048576 AQ1:AS1048576 AU1:AU1048576 AT1:AT150 AW1:CA1048576 CC1:XFD1048576 CB1:CB149 E1:L174 N1:AP174 M1:M121 M125:M174">
      <formula1>0</formula1>
      <formula2>1000000000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95"/>
  <sheetViews>
    <sheetView topLeftCell="A177" workbookViewId="0">
      <selection activeCell="E21" sqref="E21"/>
    </sheetView>
  </sheetViews>
  <sheetFormatPr baseColWidth="10" defaultRowHeight="14.25" x14ac:dyDescent="0.2"/>
  <cols>
    <col min="1" max="1" width="49.85546875" style="365" customWidth="1"/>
    <col min="2" max="2" width="29.85546875" style="365" customWidth="1"/>
    <col min="3" max="3" width="18.7109375" style="365" customWidth="1"/>
    <col min="4" max="4" width="17.28515625" style="365" customWidth="1"/>
    <col min="5" max="5" width="16.140625" style="365" customWidth="1"/>
    <col min="6" max="6" width="15.42578125" style="365" customWidth="1"/>
    <col min="7" max="11" width="14.7109375" style="365" customWidth="1"/>
    <col min="12" max="12" width="16.42578125" style="365" customWidth="1"/>
    <col min="13" max="39" width="11.42578125" style="365"/>
    <col min="40" max="40" width="12.7109375" style="365" customWidth="1"/>
    <col min="41" max="41" width="11.42578125" style="365"/>
    <col min="42" max="42" width="13" style="365" customWidth="1"/>
    <col min="43" max="43" width="15.85546875" style="365" customWidth="1"/>
    <col min="44" max="44" width="17.140625" style="365" customWidth="1"/>
    <col min="45" max="45" width="11.42578125" style="365"/>
    <col min="46" max="46" width="32.140625" style="365" customWidth="1"/>
    <col min="47" max="47" width="11.42578125" style="365"/>
    <col min="48" max="48" width="14.5703125" style="365" customWidth="1"/>
    <col min="49" max="74" width="11.42578125" style="365" customWidth="1"/>
    <col min="75" max="76" width="49.140625" style="365" customWidth="1"/>
    <col min="77" max="94" width="49.140625" style="366" customWidth="1"/>
    <col min="95" max="96" width="11.42578125" style="366" customWidth="1"/>
    <col min="97" max="102" width="11.42578125" style="366"/>
    <col min="103" max="16384" width="11.42578125" style="365"/>
  </cols>
  <sheetData>
    <row r="1" spans="1:47" x14ac:dyDescent="0.2">
      <c r="A1" s="364" t="s">
        <v>0</v>
      </c>
    </row>
    <row r="2" spans="1:47" x14ac:dyDescent="0.2">
      <c r="A2" s="364" t="str">
        <f>CONCATENATE("COMUNA: ",[5]NOMBRE!B2," - ","( ",[5]NOMBRE!C2,[5]NOMBRE!D2,[5]NOMBRE!E2,[5]NOMBRE!F2,[5]NOMBRE!G2," )")</f>
        <v>COMUNA: Linares - ( 07401 )</v>
      </c>
    </row>
    <row r="3" spans="1:47" x14ac:dyDescent="0.2">
      <c r="A3" s="364" t="str">
        <f>CONCATENATE("ESTABLECIMIENTO/ESTRATEGIA: ",[5]NOMBRE!B3," - ","( ",[5]NOMBRE!C3,[5]NOMBRE!D3,[5]NOMBRE!E3,[5]NOMBRE!F3,[5]NOMBRE!G3,[5]NOMBRE!H3," )")</f>
        <v>ESTABLECIMIENTO/ESTRATEGIA: Hospital Presidente Carlos Ibáñez del Campo - ( 116108 )</v>
      </c>
    </row>
    <row r="4" spans="1:47" x14ac:dyDescent="0.2">
      <c r="A4" s="364" t="str">
        <f>CONCATENATE("MES: ",[5]NOMBRE!B6," - ","( ",[5]NOMBRE!C6,[5]NOMBRE!D6," )")</f>
        <v>MES: MAYO - ( 05 )</v>
      </c>
    </row>
    <row r="5" spans="1:47" x14ac:dyDescent="0.2">
      <c r="A5" s="364" t="str">
        <f>CONCATENATE("AÑO: ",[5]NOMBRE!B7)</f>
        <v>AÑO: 2017</v>
      </c>
    </row>
    <row r="6" spans="1:47" ht="15" x14ac:dyDescent="0.2">
      <c r="A6" s="1219" t="s">
        <v>92</v>
      </c>
      <c r="B6" s="1219"/>
      <c r="C6" s="1219"/>
      <c r="D6" s="1219"/>
      <c r="E6" s="1219"/>
      <c r="F6" s="1219"/>
      <c r="G6" s="1219"/>
      <c r="H6" s="1219"/>
      <c r="I6" s="1219"/>
      <c r="J6" s="1219"/>
      <c r="K6" s="1219"/>
      <c r="L6" s="1219"/>
      <c r="M6" s="1219"/>
      <c r="N6" s="1219"/>
      <c r="O6" s="367"/>
      <c r="P6" s="368"/>
      <c r="Q6" s="368"/>
      <c r="R6" s="368"/>
      <c r="S6" s="368"/>
      <c r="T6" s="368"/>
      <c r="U6" s="368"/>
      <c r="V6" s="368"/>
      <c r="W6" s="368"/>
      <c r="X6" s="368"/>
      <c r="Y6" s="368"/>
      <c r="Z6" s="368"/>
      <c r="AA6" s="368"/>
      <c r="AB6" s="368"/>
      <c r="AC6" s="368"/>
      <c r="AD6" s="368"/>
      <c r="AE6" s="368"/>
      <c r="AF6" s="368"/>
      <c r="AG6" s="368"/>
      <c r="AH6" s="368"/>
      <c r="AI6" s="368"/>
      <c r="AJ6" s="368"/>
      <c r="AK6" s="368"/>
      <c r="AL6" s="368"/>
      <c r="AM6" s="369"/>
      <c r="AN6" s="369"/>
      <c r="AO6" s="369"/>
    </row>
    <row r="7" spans="1:47" x14ac:dyDescent="0.2">
      <c r="A7" s="370"/>
      <c r="B7" s="370"/>
      <c r="C7" s="370"/>
      <c r="D7" s="370"/>
      <c r="E7" s="370"/>
      <c r="F7" s="370"/>
      <c r="G7" s="370"/>
      <c r="H7" s="370"/>
      <c r="I7" s="370"/>
      <c r="J7" s="370"/>
      <c r="K7" s="370"/>
      <c r="L7" s="370"/>
      <c r="M7" s="370"/>
      <c r="N7" s="370"/>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9"/>
      <c r="AN7" s="369"/>
      <c r="AO7" s="369"/>
    </row>
    <row r="8" spans="1:47" x14ac:dyDescent="0.2">
      <c r="A8" s="371" t="s">
        <v>15</v>
      </c>
      <c r="B8" s="370"/>
      <c r="C8" s="370"/>
      <c r="D8" s="370"/>
      <c r="E8" s="370"/>
    </row>
    <row r="9" spans="1:47" x14ac:dyDescent="0.2">
      <c r="A9" s="372" t="s">
        <v>93</v>
      </c>
      <c r="B9" s="372"/>
      <c r="C9" s="373"/>
      <c r="AQ9" s="374"/>
      <c r="AR9" s="374"/>
      <c r="AS9" s="374"/>
      <c r="AT9" s="374"/>
      <c r="AU9" s="375"/>
    </row>
    <row r="10" spans="1:47" ht="14.25" customHeight="1" x14ac:dyDescent="0.2">
      <c r="A10" s="1194" t="s">
        <v>16</v>
      </c>
      <c r="B10" s="1224" t="s">
        <v>1</v>
      </c>
      <c r="C10" s="1225"/>
      <c r="D10" s="1226"/>
      <c r="E10" s="1230" t="s">
        <v>17</v>
      </c>
      <c r="F10" s="1231"/>
      <c r="G10" s="1231"/>
      <c r="H10" s="1231"/>
      <c r="I10" s="1231"/>
      <c r="J10" s="1231"/>
      <c r="K10" s="1231"/>
      <c r="L10" s="1231"/>
      <c r="M10" s="1231"/>
      <c r="N10" s="1231"/>
      <c r="O10" s="1231"/>
      <c r="P10" s="1231"/>
      <c r="Q10" s="1231"/>
      <c r="R10" s="1231"/>
      <c r="S10" s="1231"/>
      <c r="T10" s="1231"/>
      <c r="U10" s="1231"/>
      <c r="V10" s="1231"/>
      <c r="W10" s="1231"/>
      <c r="X10" s="1231"/>
      <c r="Y10" s="1231"/>
      <c r="Z10" s="1231"/>
      <c r="AA10" s="1231"/>
      <c r="AB10" s="1231"/>
      <c r="AC10" s="1231"/>
      <c r="AD10" s="1231"/>
      <c r="AE10" s="1231"/>
      <c r="AF10" s="1231"/>
      <c r="AG10" s="1231"/>
      <c r="AH10" s="1231"/>
      <c r="AI10" s="1231"/>
      <c r="AJ10" s="1231"/>
      <c r="AK10" s="1231"/>
      <c r="AL10" s="1231"/>
      <c r="AM10" s="1231"/>
      <c r="AN10" s="1231"/>
      <c r="AO10" s="1231"/>
      <c r="AP10" s="1201"/>
      <c r="AQ10" s="1230" t="s">
        <v>33</v>
      </c>
      <c r="AR10" s="1231"/>
      <c r="AS10" s="1231"/>
      <c r="AT10" s="1194" t="s">
        <v>13</v>
      </c>
      <c r="AU10" s="376"/>
    </row>
    <row r="11" spans="1:47" x14ac:dyDescent="0.2">
      <c r="A11" s="1223"/>
      <c r="B11" s="1227"/>
      <c r="C11" s="1228"/>
      <c r="D11" s="1229"/>
      <c r="E11" s="1196" t="s">
        <v>19</v>
      </c>
      <c r="F11" s="1220"/>
      <c r="G11" s="1196" t="s">
        <v>20</v>
      </c>
      <c r="H11" s="1220"/>
      <c r="I11" s="1196" t="s">
        <v>21</v>
      </c>
      <c r="J11" s="1220"/>
      <c r="K11" s="1196" t="s">
        <v>22</v>
      </c>
      <c r="L11" s="1220"/>
      <c r="M11" s="1196" t="s">
        <v>23</v>
      </c>
      <c r="N11" s="1220"/>
      <c r="O11" s="1196" t="s">
        <v>24</v>
      </c>
      <c r="P11" s="1220"/>
      <c r="Q11" s="1196" t="s">
        <v>25</v>
      </c>
      <c r="R11" s="1220"/>
      <c r="S11" s="1196" t="s">
        <v>26</v>
      </c>
      <c r="T11" s="1220"/>
      <c r="U11" s="1196" t="s">
        <v>27</v>
      </c>
      <c r="V11" s="1220"/>
      <c r="W11" s="1196" t="s">
        <v>2</v>
      </c>
      <c r="X11" s="1220"/>
      <c r="Y11" s="1196" t="s">
        <v>3</v>
      </c>
      <c r="Z11" s="1220"/>
      <c r="AA11" s="1196" t="s">
        <v>28</v>
      </c>
      <c r="AB11" s="1220"/>
      <c r="AC11" s="1196" t="s">
        <v>4</v>
      </c>
      <c r="AD11" s="1220"/>
      <c r="AE11" s="1196" t="s">
        <v>5</v>
      </c>
      <c r="AF11" s="1220"/>
      <c r="AG11" s="1196" t="s">
        <v>6</v>
      </c>
      <c r="AH11" s="1220"/>
      <c r="AI11" s="1196" t="s">
        <v>7</v>
      </c>
      <c r="AJ11" s="1220"/>
      <c r="AK11" s="1196" t="s">
        <v>8</v>
      </c>
      <c r="AL11" s="1220"/>
      <c r="AM11" s="1196" t="s">
        <v>9</v>
      </c>
      <c r="AN11" s="1220"/>
      <c r="AO11" s="1230" t="s">
        <v>10</v>
      </c>
      <c r="AP11" s="1201"/>
      <c r="AQ11" s="1235" t="s">
        <v>35</v>
      </c>
      <c r="AR11" s="1237" t="s">
        <v>36</v>
      </c>
      <c r="AS11" s="1239" t="s">
        <v>37</v>
      </c>
      <c r="AT11" s="1223"/>
    </row>
    <row r="12" spans="1:47" ht="21" customHeight="1" x14ac:dyDescent="0.2">
      <c r="A12" s="1195"/>
      <c r="B12" s="559" t="s">
        <v>94</v>
      </c>
      <c r="C12" s="559" t="s">
        <v>11</v>
      </c>
      <c r="D12" s="559" t="s">
        <v>12</v>
      </c>
      <c r="E12" s="377" t="s">
        <v>11</v>
      </c>
      <c r="F12" s="378" t="s">
        <v>12</v>
      </c>
      <c r="G12" s="377" t="s">
        <v>11</v>
      </c>
      <c r="H12" s="378" t="s">
        <v>12</v>
      </c>
      <c r="I12" s="377" t="s">
        <v>11</v>
      </c>
      <c r="J12" s="378" t="s">
        <v>12</v>
      </c>
      <c r="K12" s="377" t="s">
        <v>11</v>
      </c>
      <c r="L12" s="378" t="s">
        <v>12</v>
      </c>
      <c r="M12" s="377" t="s">
        <v>11</v>
      </c>
      <c r="N12" s="378" t="s">
        <v>12</v>
      </c>
      <c r="O12" s="377" t="s">
        <v>11</v>
      </c>
      <c r="P12" s="378" t="s">
        <v>12</v>
      </c>
      <c r="Q12" s="377" t="s">
        <v>11</v>
      </c>
      <c r="R12" s="378" t="s">
        <v>12</v>
      </c>
      <c r="S12" s="377" t="s">
        <v>11</v>
      </c>
      <c r="T12" s="378" t="s">
        <v>12</v>
      </c>
      <c r="U12" s="377" t="s">
        <v>11</v>
      </c>
      <c r="V12" s="378" t="s">
        <v>12</v>
      </c>
      <c r="W12" s="377" t="s">
        <v>11</v>
      </c>
      <c r="X12" s="378" t="s">
        <v>12</v>
      </c>
      <c r="Y12" s="377" t="s">
        <v>11</v>
      </c>
      <c r="Z12" s="378" t="s">
        <v>12</v>
      </c>
      <c r="AA12" s="377" t="s">
        <v>11</v>
      </c>
      <c r="AB12" s="378" t="s">
        <v>12</v>
      </c>
      <c r="AC12" s="377" t="s">
        <v>11</v>
      </c>
      <c r="AD12" s="378" t="s">
        <v>12</v>
      </c>
      <c r="AE12" s="377" t="s">
        <v>11</v>
      </c>
      <c r="AF12" s="378" t="s">
        <v>12</v>
      </c>
      <c r="AG12" s="377" t="s">
        <v>11</v>
      </c>
      <c r="AH12" s="378" t="s">
        <v>12</v>
      </c>
      <c r="AI12" s="377" t="s">
        <v>11</v>
      </c>
      <c r="AJ12" s="378" t="s">
        <v>12</v>
      </c>
      <c r="AK12" s="377" t="s">
        <v>11</v>
      </c>
      <c r="AL12" s="378" t="s">
        <v>12</v>
      </c>
      <c r="AM12" s="377" t="s">
        <v>11</v>
      </c>
      <c r="AN12" s="378" t="s">
        <v>12</v>
      </c>
      <c r="AO12" s="377" t="s">
        <v>11</v>
      </c>
      <c r="AP12" s="378" t="s">
        <v>12</v>
      </c>
      <c r="AQ12" s="1236"/>
      <c r="AR12" s="1238"/>
      <c r="AS12" s="1240"/>
      <c r="AT12" s="1195"/>
    </row>
    <row r="13" spans="1:47" x14ac:dyDescent="0.2">
      <c r="A13" s="379" t="s">
        <v>29</v>
      </c>
      <c r="B13" s="379">
        <f t="shared" ref="B13:B27" si="0">SUM(C13+D13)</f>
        <v>0</v>
      </c>
      <c r="C13" s="379">
        <f t="shared" ref="C13:D19" si="1">SUM(E13+G13+I13+K13+M13+O13+Q13+S13+U13+W13+Y13+AA13+AC13+AE13+AG13+AI13+AK13+AM13+AO13)</f>
        <v>0</v>
      </c>
      <c r="D13" s="379">
        <f t="shared" si="1"/>
        <v>0</v>
      </c>
      <c r="E13" s="380"/>
      <c r="F13" s="381"/>
      <c r="G13" s="380"/>
      <c r="H13" s="382"/>
      <c r="I13" s="380"/>
      <c r="J13" s="382"/>
      <c r="K13" s="380"/>
      <c r="L13" s="382"/>
      <c r="M13" s="380"/>
      <c r="N13" s="382"/>
      <c r="O13" s="380"/>
      <c r="P13" s="382"/>
      <c r="Q13" s="380"/>
      <c r="R13" s="382"/>
      <c r="S13" s="380"/>
      <c r="T13" s="382"/>
      <c r="U13" s="380"/>
      <c r="V13" s="382"/>
      <c r="W13" s="380"/>
      <c r="X13" s="382"/>
      <c r="Y13" s="380"/>
      <c r="Z13" s="382"/>
      <c r="AA13" s="380"/>
      <c r="AB13" s="382"/>
      <c r="AC13" s="380"/>
      <c r="AD13" s="382"/>
      <c r="AE13" s="380"/>
      <c r="AF13" s="382"/>
      <c r="AG13" s="380"/>
      <c r="AH13" s="382"/>
      <c r="AI13" s="380"/>
      <c r="AJ13" s="382"/>
      <c r="AK13" s="380"/>
      <c r="AL13" s="382"/>
      <c r="AM13" s="380"/>
      <c r="AN13" s="382"/>
      <c r="AO13" s="383"/>
      <c r="AP13" s="382"/>
      <c r="AQ13" s="380"/>
      <c r="AR13" s="382"/>
      <c r="AS13" s="382"/>
      <c r="AT13" s="382"/>
      <c r="AU13" s="366"/>
    </row>
    <row r="14" spans="1:47" x14ac:dyDescent="0.2">
      <c r="A14" s="384" t="s">
        <v>30</v>
      </c>
      <c r="B14" s="384">
        <f t="shared" si="0"/>
        <v>0</v>
      </c>
      <c r="C14" s="384">
        <f t="shared" si="1"/>
        <v>0</v>
      </c>
      <c r="D14" s="385">
        <f t="shared" si="1"/>
        <v>0</v>
      </c>
      <c r="E14" s="386"/>
      <c r="F14" s="387"/>
      <c r="G14" s="386"/>
      <c r="H14" s="388"/>
      <c r="I14" s="386"/>
      <c r="J14" s="388"/>
      <c r="K14" s="386"/>
      <c r="L14" s="388"/>
      <c r="M14" s="386"/>
      <c r="N14" s="388"/>
      <c r="O14" s="386"/>
      <c r="P14" s="388"/>
      <c r="Q14" s="386"/>
      <c r="R14" s="388"/>
      <c r="S14" s="386"/>
      <c r="T14" s="388"/>
      <c r="U14" s="386"/>
      <c r="V14" s="388"/>
      <c r="W14" s="386"/>
      <c r="X14" s="388"/>
      <c r="Y14" s="386"/>
      <c r="Z14" s="388"/>
      <c r="AA14" s="386"/>
      <c r="AB14" s="388"/>
      <c r="AC14" s="386"/>
      <c r="AD14" s="388"/>
      <c r="AE14" s="386"/>
      <c r="AF14" s="388"/>
      <c r="AG14" s="386"/>
      <c r="AH14" s="388"/>
      <c r="AI14" s="386"/>
      <c r="AJ14" s="388"/>
      <c r="AK14" s="386"/>
      <c r="AL14" s="388"/>
      <c r="AM14" s="386"/>
      <c r="AN14" s="388"/>
      <c r="AO14" s="389"/>
      <c r="AP14" s="388"/>
      <c r="AQ14" s="386"/>
      <c r="AR14" s="388"/>
      <c r="AS14" s="388"/>
      <c r="AT14" s="388"/>
      <c r="AU14" s="366"/>
    </row>
    <row r="15" spans="1:47" ht="21" x14ac:dyDescent="0.2">
      <c r="A15" s="390" t="s">
        <v>95</v>
      </c>
      <c r="B15" s="390">
        <f t="shared" si="0"/>
        <v>0</v>
      </c>
      <c r="C15" s="390">
        <f t="shared" si="1"/>
        <v>0</v>
      </c>
      <c r="D15" s="391">
        <f t="shared" si="1"/>
        <v>0</v>
      </c>
      <c r="E15" s="392"/>
      <c r="F15" s="393"/>
      <c r="G15" s="392"/>
      <c r="H15" s="394"/>
      <c r="I15" s="392"/>
      <c r="J15" s="394"/>
      <c r="K15" s="392"/>
      <c r="L15" s="394"/>
      <c r="M15" s="392"/>
      <c r="N15" s="394"/>
      <c r="O15" s="392"/>
      <c r="P15" s="394"/>
      <c r="Q15" s="395"/>
      <c r="R15" s="396"/>
      <c r="S15" s="395"/>
      <c r="T15" s="396"/>
      <c r="U15" s="395"/>
      <c r="V15" s="396"/>
      <c r="W15" s="395"/>
      <c r="X15" s="396"/>
      <c r="Y15" s="395"/>
      <c r="Z15" s="396"/>
      <c r="AA15" s="395"/>
      <c r="AB15" s="396"/>
      <c r="AC15" s="395"/>
      <c r="AD15" s="396"/>
      <c r="AE15" s="395"/>
      <c r="AF15" s="396"/>
      <c r="AG15" s="395"/>
      <c r="AH15" s="396"/>
      <c r="AI15" s="395"/>
      <c r="AJ15" s="396"/>
      <c r="AK15" s="395"/>
      <c r="AL15" s="396"/>
      <c r="AM15" s="395"/>
      <c r="AN15" s="396"/>
      <c r="AO15" s="397"/>
      <c r="AP15" s="396"/>
      <c r="AQ15" s="395"/>
      <c r="AR15" s="396"/>
      <c r="AS15" s="396"/>
      <c r="AT15" s="396"/>
      <c r="AU15" s="366"/>
    </row>
    <row r="16" spans="1:47" x14ac:dyDescent="0.2">
      <c r="A16" s="398" t="s">
        <v>31</v>
      </c>
      <c r="B16" s="398">
        <f t="shared" si="0"/>
        <v>0</v>
      </c>
      <c r="C16" s="399">
        <f t="shared" si="1"/>
        <v>0</v>
      </c>
      <c r="D16" s="400">
        <f t="shared" si="1"/>
        <v>0</v>
      </c>
      <c r="E16" s="395"/>
      <c r="F16" s="401"/>
      <c r="G16" s="395"/>
      <c r="H16" s="396"/>
      <c r="I16" s="395"/>
      <c r="J16" s="396"/>
      <c r="K16" s="395"/>
      <c r="L16" s="396"/>
      <c r="M16" s="395"/>
      <c r="N16" s="396"/>
      <c r="O16" s="395"/>
      <c r="P16" s="396"/>
      <c r="Q16" s="395"/>
      <c r="R16" s="396"/>
      <c r="S16" s="395"/>
      <c r="T16" s="396"/>
      <c r="U16" s="395"/>
      <c r="V16" s="396"/>
      <c r="W16" s="395"/>
      <c r="X16" s="396"/>
      <c r="Y16" s="395"/>
      <c r="Z16" s="396"/>
      <c r="AA16" s="395"/>
      <c r="AB16" s="396"/>
      <c r="AC16" s="395"/>
      <c r="AD16" s="396"/>
      <c r="AE16" s="395"/>
      <c r="AF16" s="396"/>
      <c r="AG16" s="395"/>
      <c r="AH16" s="396"/>
      <c r="AI16" s="395"/>
      <c r="AJ16" s="396"/>
      <c r="AK16" s="395"/>
      <c r="AL16" s="396"/>
      <c r="AM16" s="395"/>
      <c r="AN16" s="396"/>
      <c r="AO16" s="397"/>
      <c r="AP16" s="396"/>
      <c r="AQ16" s="395"/>
      <c r="AR16" s="396"/>
      <c r="AS16" s="396"/>
      <c r="AT16" s="396"/>
      <c r="AU16" s="366"/>
    </row>
    <row r="17" spans="1:88" x14ac:dyDescent="0.2">
      <c r="A17" s="398" t="s">
        <v>32</v>
      </c>
      <c r="B17" s="402">
        <f t="shared" si="0"/>
        <v>0</v>
      </c>
      <c r="C17" s="399">
        <f t="shared" si="1"/>
        <v>0</v>
      </c>
      <c r="D17" s="400">
        <f t="shared" si="1"/>
        <v>0</v>
      </c>
      <c r="E17" s="403"/>
      <c r="F17" s="404"/>
      <c r="G17" s="403"/>
      <c r="H17" s="405"/>
      <c r="I17" s="403"/>
      <c r="J17" s="405"/>
      <c r="K17" s="403"/>
      <c r="L17" s="405"/>
      <c r="M17" s="403"/>
      <c r="N17" s="405"/>
      <c r="O17" s="403"/>
      <c r="P17" s="405"/>
      <c r="Q17" s="403"/>
      <c r="R17" s="405"/>
      <c r="S17" s="403"/>
      <c r="T17" s="405"/>
      <c r="U17" s="403"/>
      <c r="V17" s="405"/>
      <c r="W17" s="403"/>
      <c r="X17" s="405"/>
      <c r="Y17" s="403"/>
      <c r="Z17" s="405"/>
      <c r="AA17" s="403"/>
      <c r="AB17" s="405"/>
      <c r="AC17" s="403"/>
      <c r="AD17" s="405"/>
      <c r="AE17" s="403"/>
      <c r="AF17" s="405"/>
      <c r="AG17" s="403"/>
      <c r="AH17" s="405"/>
      <c r="AI17" s="403"/>
      <c r="AJ17" s="405"/>
      <c r="AK17" s="403"/>
      <c r="AL17" s="405"/>
      <c r="AM17" s="403"/>
      <c r="AN17" s="405"/>
      <c r="AO17" s="406"/>
      <c r="AP17" s="405"/>
      <c r="AQ17" s="403"/>
      <c r="AR17" s="405"/>
      <c r="AS17" s="407"/>
      <c r="AT17" s="405"/>
      <c r="AU17" s="366"/>
    </row>
    <row r="18" spans="1:88" x14ac:dyDescent="0.2">
      <c r="A18" s="390" t="s">
        <v>96</v>
      </c>
      <c r="B18" s="399">
        <f t="shared" si="0"/>
        <v>0</v>
      </c>
      <c r="C18" s="399">
        <f t="shared" si="1"/>
        <v>0</v>
      </c>
      <c r="D18" s="391">
        <f t="shared" si="1"/>
        <v>0</v>
      </c>
      <c r="E18" s="408"/>
      <c r="F18" s="401"/>
      <c r="G18" s="395"/>
      <c r="H18" s="396"/>
      <c r="I18" s="395"/>
      <c r="J18" s="396"/>
      <c r="K18" s="395"/>
      <c r="L18" s="396"/>
      <c r="M18" s="395"/>
      <c r="N18" s="396"/>
      <c r="O18" s="395"/>
      <c r="P18" s="396"/>
      <c r="Q18" s="395"/>
      <c r="R18" s="396"/>
      <c r="S18" s="395"/>
      <c r="T18" s="396"/>
      <c r="U18" s="395"/>
      <c r="V18" s="396"/>
      <c r="W18" s="395"/>
      <c r="X18" s="396"/>
      <c r="Y18" s="395"/>
      <c r="Z18" s="396"/>
      <c r="AA18" s="395"/>
      <c r="AB18" s="396"/>
      <c r="AC18" s="395"/>
      <c r="AD18" s="396"/>
      <c r="AE18" s="395"/>
      <c r="AF18" s="396"/>
      <c r="AG18" s="395"/>
      <c r="AH18" s="396"/>
      <c r="AI18" s="395"/>
      <c r="AJ18" s="396"/>
      <c r="AK18" s="395"/>
      <c r="AL18" s="396"/>
      <c r="AM18" s="395"/>
      <c r="AN18" s="396"/>
      <c r="AO18" s="397"/>
      <c r="AP18" s="396"/>
      <c r="AQ18" s="395"/>
      <c r="AR18" s="405"/>
      <c r="AS18" s="409"/>
      <c r="AT18" s="410"/>
      <c r="AU18" s="366"/>
    </row>
    <row r="19" spans="1:88" x14ac:dyDescent="0.2">
      <c r="A19" s="390" t="s">
        <v>97</v>
      </c>
      <c r="B19" s="399">
        <f t="shared" si="0"/>
        <v>0</v>
      </c>
      <c r="C19" s="398">
        <f t="shared" si="1"/>
        <v>0</v>
      </c>
      <c r="D19" s="411">
        <f t="shared" si="1"/>
        <v>0</v>
      </c>
      <c r="E19" s="412"/>
      <c r="F19" s="396"/>
      <c r="G19" s="395"/>
      <c r="H19" s="396"/>
      <c r="I19" s="395"/>
      <c r="J19" s="396"/>
      <c r="K19" s="395"/>
      <c r="L19" s="396"/>
      <c r="M19" s="395"/>
      <c r="N19" s="396"/>
      <c r="O19" s="395"/>
      <c r="P19" s="396"/>
      <c r="Q19" s="395"/>
      <c r="R19" s="396"/>
      <c r="S19" s="395"/>
      <c r="T19" s="396"/>
      <c r="U19" s="395"/>
      <c r="V19" s="396"/>
      <c r="W19" s="395"/>
      <c r="X19" s="396"/>
      <c r="Y19" s="395"/>
      <c r="Z19" s="396"/>
      <c r="AA19" s="395"/>
      <c r="AB19" s="396"/>
      <c r="AC19" s="395"/>
      <c r="AD19" s="396"/>
      <c r="AE19" s="395"/>
      <c r="AF19" s="396"/>
      <c r="AG19" s="395"/>
      <c r="AH19" s="396"/>
      <c r="AI19" s="395"/>
      <c r="AJ19" s="396"/>
      <c r="AK19" s="395"/>
      <c r="AL19" s="396"/>
      <c r="AM19" s="395"/>
      <c r="AN19" s="396"/>
      <c r="AO19" s="397"/>
      <c r="AP19" s="396"/>
      <c r="AQ19" s="395"/>
      <c r="AR19" s="413"/>
      <c r="AS19" s="407"/>
      <c r="AT19" s="410"/>
      <c r="AU19" s="366"/>
    </row>
    <row r="20" spans="1:88" x14ac:dyDescent="0.2">
      <c r="A20" s="390" t="s">
        <v>18</v>
      </c>
      <c r="B20" s="414">
        <f t="shared" si="0"/>
        <v>0</v>
      </c>
      <c r="C20" s="415">
        <f>SUM(O20+Q20+S20+U20+W20+Y20+AA20+AC20+AE20+AG20+AI20+AK20+AM20+AO20)</f>
        <v>0</v>
      </c>
      <c r="D20" s="416">
        <f>SUM(P20+R20+T20+V20+X20+Z20+AB20+AD20+AF20+AH20+AJ20+AL20+AN20+AP20)</f>
        <v>0</v>
      </c>
      <c r="E20" s="417"/>
      <c r="F20" s="418"/>
      <c r="G20" s="419"/>
      <c r="H20" s="420"/>
      <c r="I20" s="419"/>
      <c r="J20" s="420"/>
      <c r="K20" s="419"/>
      <c r="L20" s="420"/>
      <c r="M20" s="419"/>
      <c r="N20" s="420"/>
      <c r="O20" s="421"/>
      <c r="P20" s="422"/>
      <c r="Q20" s="421"/>
      <c r="R20" s="422"/>
      <c r="S20" s="421"/>
      <c r="T20" s="422"/>
      <c r="U20" s="421"/>
      <c r="V20" s="422"/>
      <c r="W20" s="421"/>
      <c r="X20" s="422"/>
      <c r="Y20" s="421"/>
      <c r="Z20" s="422"/>
      <c r="AA20" s="421"/>
      <c r="AB20" s="422"/>
      <c r="AC20" s="421"/>
      <c r="AD20" s="422"/>
      <c r="AE20" s="421"/>
      <c r="AF20" s="422"/>
      <c r="AG20" s="421"/>
      <c r="AH20" s="422"/>
      <c r="AI20" s="421"/>
      <c r="AJ20" s="422"/>
      <c r="AK20" s="421"/>
      <c r="AL20" s="422"/>
      <c r="AM20" s="421"/>
      <c r="AN20" s="422"/>
      <c r="AO20" s="423"/>
      <c r="AP20" s="422"/>
      <c r="AQ20" s="421"/>
      <c r="AR20" s="422"/>
      <c r="AS20" s="424"/>
      <c r="AT20" s="424"/>
      <c r="AU20" s="366"/>
    </row>
    <row r="21" spans="1:88" x14ac:dyDescent="0.2">
      <c r="A21" s="379" t="s">
        <v>98</v>
      </c>
      <c r="B21" s="414">
        <f t="shared" si="0"/>
        <v>0</v>
      </c>
      <c r="C21" s="414">
        <f>SUM(C22+C23+C24+C25)</f>
        <v>0</v>
      </c>
      <c r="D21" s="379">
        <f>SUM(D22+D23+D24+D25)</f>
        <v>0</v>
      </c>
      <c r="E21" s="425">
        <f t="shared" ref="E21:AT21" si="2">SUM(E22:E25)</f>
        <v>0</v>
      </c>
      <c r="F21" s="426">
        <f t="shared" si="2"/>
        <v>0</v>
      </c>
      <c r="G21" s="425">
        <f t="shared" si="2"/>
        <v>0</v>
      </c>
      <c r="H21" s="427">
        <f t="shared" si="2"/>
        <v>0</v>
      </c>
      <c r="I21" s="425">
        <f t="shared" si="2"/>
        <v>0</v>
      </c>
      <c r="J21" s="427">
        <f t="shared" si="2"/>
        <v>0</v>
      </c>
      <c r="K21" s="425">
        <f t="shared" si="2"/>
        <v>0</v>
      </c>
      <c r="L21" s="427">
        <f t="shared" si="2"/>
        <v>0</v>
      </c>
      <c r="M21" s="425">
        <f t="shared" si="2"/>
        <v>0</v>
      </c>
      <c r="N21" s="427">
        <f t="shared" si="2"/>
        <v>0</v>
      </c>
      <c r="O21" s="425">
        <f t="shared" si="2"/>
        <v>0</v>
      </c>
      <c r="P21" s="427">
        <f t="shared" si="2"/>
        <v>0</v>
      </c>
      <c r="Q21" s="425">
        <f t="shared" si="2"/>
        <v>0</v>
      </c>
      <c r="R21" s="427">
        <f t="shared" si="2"/>
        <v>0</v>
      </c>
      <c r="S21" s="425">
        <f t="shared" si="2"/>
        <v>0</v>
      </c>
      <c r="T21" s="427">
        <f t="shared" si="2"/>
        <v>0</v>
      </c>
      <c r="U21" s="425">
        <f t="shared" si="2"/>
        <v>0</v>
      </c>
      <c r="V21" s="427">
        <f t="shared" si="2"/>
        <v>0</v>
      </c>
      <c r="W21" s="425">
        <f t="shared" si="2"/>
        <v>0</v>
      </c>
      <c r="X21" s="427">
        <f t="shared" si="2"/>
        <v>0</v>
      </c>
      <c r="Y21" s="425">
        <f t="shared" si="2"/>
        <v>0</v>
      </c>
      <c r="Z21" s="427">
        <f t="shared" si="2"/>
        <v>0</v>
      </c>
      <c r="AA21" s="425">
        <f t="shared" si="2"/>
        <v>0</v>
      </c>
      <c r="AB21" s="427">
        <f t="shared" si="2"/>
        <v>0</v>
      </c>
      <c r="AC21" s="425">
        <f t="shared" si="2"/>
        <v>0</v>
      </c>
      <c r="AD21" s="427">
        <f t="shared" si="2"/>
        <v>0</v>
      </c>
      <c r="AE21" s="425">
        <f t="shared" si="2"/>
        <v>0</v>
      </c>
      <c r="AF21" s="427">
        <f t="shared" si="2"/>
        <v>0</v>
      </c>
      <c r="AG21" s="425">
        <f t="shared" si="2"/>
        <v>0</v>
      </c>
      <c r="AH21" s="427">
        <f t="shared" si="2"/>
        <v>0</v>
      </c>
      <c r="AI21" s="425">
        <f t="shared" si="2"/>
        <v>0</v>
      </c>
      <c r="AJ21" s="427">
        <f t="shared" si="2"/>
        <v>0</v>
      </c>
      <c r="AK21" s="425">
        <f t="shared" si="2"/>
        <v>0</v>
      </c>
      <c r="AL21" s="427">
        <f t="shared" si="2"/>
        <v>0</v>
      </c>
      <c r="AM21" s="425">
        <f t="shared" si="2"/>
        <v>0</v>
      </c>
      <c r="AN21" s="427">
        <f t="shared" si="2"/>
        <v>0</v>
      </c>
      <c r="AO21" s="428">
        <f t="shared" si="2"/>
        <v>0</v>
      </c>
      <c r="AP21" s="427">
        <f t="shared" si="2"/>
        <v>0</v>
      </c>
      <c r="AQ21" s="425">
        <f t="shared" si="2"/>
        <v>0</v>
      </c>
      <c r="AR21" s="427">
        <f t="shared" si="2"/>
        <v>0</v>
      </c>
      <c r="AS21" s="427">
        <f t="shared" si="2"/>
        <v>0</v>
      </c>
      <c r="AT21" s="427">
        <f t="shared" si="2"/>
        <v>0</v>
      </c>
      <c r="AU21" s="366"/>
    </row>
    <row r="22" spans="1:88" x14ac:dyDescent="0.2">
      <c r="A22" s="429" t="s">
        <v>38</v>
      </c>
      <c r="B22" s="399">
        <f t="shared" si="0"/>
        <v>0</v>
      </c>
      <c r="C22" s="399">
        <f t="shared" ref="C22:D27" si="3">SUM(E22+G22+I22+K22+M22+O22+Q22+S22+U22+W22+Y22+AA22+AC22+AE22+AG22+AI22+AK22+AM22+AO22)</f>
        <v>0</v>
      </c>
      <c r="D22" s="430">
        <f t="shared" si="3"/>
        <v>0</v>
      </c>
      <c r="E22" s="403"/>
      <c r="F22" s="404"/>
      <c r="G22" s="403"/>
      <c r="H22" s="405"/>
      <c r="I22" s="403"/>
      <c r="J22" s="405"/>
      <c r="K22" s="403"/>
      <c r="L22" s="405"/>
      <c r="M22" s="403"/>
      <c r="N22" s="405"/>
      <c r="O22" s="403"/>
      <c r="P22" s="405"/>
      <c r="Q22" s="403"/>
      <c r="R22" s="405"/>
      <c r="S22" s="403"/>
      <c r="T22" s="405"/>
      <c r="U22" s="403"/>
      <c r="V22" s="405"/>
      <c r="W22" s="403"/>
      <c r="X22" s="405"/>
      <c r="Y22" s="403"/>
      <c r="Z22" s="405"/>
      <c r="AA22" s="403"/>
      <c r="AB22" s="405"/>
      <c r="AC22" s="403"/>
      <c r="AD22" s="405"/>
      <c r="AE22" s="403"/>
      <c r="AF22" s="405"/>
      <c r="AG22" s="403"/>
      <c r="AH22" s="405"/>
      <c r="AI22" s="403"/>
      <c r="AJ22" s="405"/>
      <c r="AK22" s="403"/>
      <c r="AL22" s="405"/>
      <c r="AM22" s="403"/>
      <c r="AN22" s="405"/>
      <c r="AO22" s="406"/>
      <c r="AP22" s="405"/>
      <c r="AQ22" s="405"/>
      <c r="AR22" s="405"/>
      <c r="AS22" s="405"/>
      <c r="AT22" s="431"/>
      <c r="AU22" s="366"/>
    </row>
    <row r="23" spans="1:88" x14ac:dyDescent="0.2">
      <c r="A23" s="390" t="s">
        <v>39</v>
      </c>
      <c r="B23" s="398">
        <f t="shared" si="0"/>
        <v>0</v>
      </c>
      <c r="C23" s="398">
        <f t="shared" si="3"/>
        <v>0</v>
      </c>
      <c r="D23" s="391">
        <f t="shared" si="3"/>
        <v>0</v>
      </c>
      <c r="E23" s="395"/>
      <c r="F23" s="401"/>
      <c r="G23" s="395"/>
      <c r="H23" s="396"/>
      <c r="I23" s="395"/>
      <c r="J23" s="396"/>
      <c r="K23" s="395"/>
      <c r="L23" s="396"/>
      <c r="M23" s="395"/>
      <c r="N23" s="396"/>
      <c r="O23" s="395"/>
      <c r="P23" s="396"/>
      <c r="Q23" s="395"/>
      <c r="R23" s="396"/>
      <c r="S23" s="395"/>
      <c r="T23" s="396"/>
      <c r="U23" s="395"/>
      <c r="V23" s="396"/>
      <c r="W23" s="395"/>
      <c r="X23" s="396"/>
      <c r="Y23" s="395"/>
      <c r="Z23" s="396"/>
      <c r="AA23" s="395"/>
      <c r="AB23" s="396"/>
      <c r="AC23" s="395"/>
      <c r="AD23" s="396"/>
      <c r="AE23" s="395"/>
      <c r="AF23" s="396"/>
      <c r="AG23" s="395"/>
      <c r="AH23" s="396"/>
      <c r="AI23" s="395"/>
      <c r="AJ23" s="396"/>
      <c r="AK23" s="395"/>
      <c r="AL23" s="396"/>
      <c r="AM23" s="395"/>
      <c r="AN23" s="396"/>
      <c r="AO23" s="397"/>
      <c r="AP23" s="396"/>
      <c r="AQ23" s="396"/>
      <c r="AR23" s="396"/>
      <c r="AS23" s="396"/>
      <c r="AT23" s="407"/>
      <c r="AU23" s="366"/>
    </row>
    <row r="24" spans="1:88" x14ac:dyDescent="0.2">
      <c r="A24" s="432" t="s">
        <v>40</v>
      </c>
      <c r="B24" s="402">
        <f t="shared" si="0"/>
        <v>0</v>
      </c>
      <c r="C24" s="402">
        <f t="shared" si="3"/>
        <v>0</v>
      </c>
      <c r="D24" s="411">
        <f t="shared" si="3"/>
        <v>0</v>
      </c>
      <c r="E24" s="412"/>
      <c r="F24" s="433"/>
      <c r="G24" s="412"/>
      <c r="H24" s="409"/>
      <c r="I24" s="412"/>
      <c r="J24" s="409"/>
      <c r="K24" s="412"/>
      <c r="L24" s="409"/>
      <c r="M24" s="412"/>
      <c r="N24" s="409"/>
      <c r="O24" s="412"/>
      <c r="P24" s="409"/>
      <c r="Q24" s="412"/>
      <c r="R24" s="409"/>
      <c r="S24" s="412"/>
      <c r="T24" s="409"/>
      <c r="U24" s="412"/>
      <c r="V24" s="409"/>
      <c r="W24" s="412"/>
      <c r="X24" s="409"/>
      <c r="Y24" s="412"/>
      <c r="Z24" s="409"/>
      <c r="AA24" s="412"/>
      <c r="AB24" s="409"/>
      <c r="AC24" s="412"/>
      <c r="AD24" s="409"/>
      <c r="AE24" s="412"/>
      <c r="AF24" s="409"/>
      <c r="AG24" s="412"/>
      <c r="AH24" s="409"/>
      <c r="AI24" s="412"/>
      <c r="AJ24" s="409"/>
      <c r="AK24" s="412"/>
      <c r="AL24" s="409"/>
      <c r="AM24" s="412"/>
      <c r="AN24" s="409"/>
      <c r="AO24" s="434"/>
      <c r="AP24" s="409"/>
      <c r="AQ24" s="409"/>
      <c r="AR24" s="409"/>
      <c r="AS24" s="409"/>
      <c r="AT24" s="435"/>
      <c r="AU24" s="366"/>
    </row>
    <row r="25" spans="1:88" x14ac:dyDescent="0.2">
      <c r="A25" s="436" t="s">
        <v>203</v>
      </c>
      <c r="B25" s="398">
        <f t="shared" si="0"/>
        <v>0</v>
      </c>
      <c r="C25" s="398">
        <f t="shared" si="3"/>
        <v>0</v>
      </c>
      <c r="D25" s="391">
        <f t="shared" si="3"/>
        <v>0</v>
      </c>
      <c r="E25" s="395"/>
      <c r="F25" s="401"/>
      <c r="G25" s="395"/>
      <c r="H25" s="396"/>
      <c r="I25" s="395"/>
      <c r="J25" s="396"/>
      <c r="K25" s="395"/>
      <c r="L25" s="396"/>
      <c r="M25" s="395"/>
      <c r="N25" s="396"/>
      <c r="O25" s="395"/>
      <c r="P25" s="396"/>
      <c r="Q25" s="395"/>
      <c r="R25" s="396"/>
      <c r="S25" s="395"/>
      <c r="T25" s="396"/>
      <c r="U25" s="395"/>
      <c r="V25" s="396"/>
      <c r="W25" s="395"/>
      <c r="X25" s="396"/>
      <c r="Y25" s="395"/>
      <c r="Z25" s="396"/>
      <c r="AA25" s="395"/>
      <c r="AB25" s="396"/>
      <c r="AC25" s="395"/>
      <c r="AD25" s="396"/>
      <c r="AE25" s="395"/>
      <c r="AF25" s="396"/>
      <c r="AG25" s="395"/>
      <c r="AH25" s="396"/>
      <c r="AI25" s="395"/>
      <c r="AJ25" s="396"/>
      <c r="AK25" s="395"/>
      <c r="AL25" s="396"/>
      <c r="AM25" s="395"/>
      <c r="AN25" s="396"/>
      <c r="AO25" s="397"/>
      <c r="AP25" s="396"/>
      <c r="AQ25" s="396"/>
      <c r="AR25" s="396"/>
      <c r="AS25" s="396"/>
      <c r="AT25" s="407"/>
      <c r="AU25" s="366"/>
    </row>
    <row r="26" spans="1:88" x14ac:dyDescent="0.2">
      <c r="A26" s="437" t="s">
        <v>99</v>
      </c>
      <c r="B26" s="398">
        <f t="shared" si="0"/>
        <v>0</v>
      </c>
      <c r="C26" s="398">
        <f t="shared" si="3"/>
        <v>0</v>
      </c>
      <c r="D26" s="391">
        <f t="shared" si="3"/>
        <v>0</v>
      </c>
      <c r="E26" s="395"/>
      <c r="F26" s="401"/>
      <c r="G26" s="395"/>
      <c r="H26" s="396"/>
      <c r="I26" s="395"/>
      <c r="J26" s="396"/>
      <c r="K26" s="395"/>
      <c r="L26" s="396"/>
      <c r="M26" s="395"/>
      <c r="N26" s="396"/>
      <c r="O26" s="395"/>
      <c r="P26" s="396"/>
      <c r="Q26" s="395"/>
      <c r="R26" s="396"/>
      <c r="S26" s="395"/>
      <c r="T26" s="396"/>
      <c r="U26" s="395"/>
      <c r="V26" s="396"/>
      <c r="W26" s="395"/>
      <c r="X26" s="396"/>
      <c r="Y26" s="395"/>
      <c r="Z26" s="396"/>
      <c r="AA26" s="395"/>
      <c r="AB26" s="396"/>
      <c r="AC26" s="395"/>
      <c r="AD26" s="396"/>
      <c r="AE26" s="395"/>
      <c r="AF26" s="396"/>
      <c r="AG26" s="395"/>
      <c r="AH26" s="396"/>
      <c r="AI26" s="395"/>
      <c r="AJ26" s="396"/>
      <c r="AK26" s="395"/>
      <c r="AL26" s="396"/>
      <c r="AM26" s="395"/>
      <c r="AN26" s="396"/>
      <c r="AO26" s="397"/>
      <c r="AP26" s="396"/>
      <c r="AQ26" s="396"/>
      <c r="AR26" s="396"/>
      <c r="AS26" s="396"/>
      <c r="AT26" s="407"/>
      <c r="AU26" s="366"/>
    </row>
    <row r="27" spans="1:88" x14ac:dyDescent="0.2">
      <c r="A27" s="438" t="s">
        <v>100</v>
      </c>
      <c r="B27" s="414">
        <f t="shared" si="0"/>
        <v>0</v>
      </c>
      <c r="C27" s="414">
        <f t="shared" si="3"/>
        <v>0</v>
      </c>
      <c r="D27" s="439">
        <f t="shared" si="3"/>
        <v>0</v>
      </c>
      <c r="E27" s="421"/>
      <c r="F27" s="440"/>
      <c r="G27" s="421"/>
      <c r="H27" s="422"/>
      <c r="I27" s="421"/>
      <c r="J27" s="422"/>
      <c r="K27" s="421"/>
      <c r="L27" s="422"/>
      <c r="M27" s="421"/>
      <c r="N27" s="422"/>
      <c r="O27" s="421"/>
      <c r="P27" s="422"/>
      <c r="Q27" s="421"/>
      <c r="R27" s="422"/>
      <c r="S27" s="421"/>
      <c r="T27" s="422"/>
      <c r="U27" s="421"/>
      <c r="V27" s="422"/>
      <c r="W27" s="421"/>
      <c r="X27" s="422"/>
      <c r="Y27" s="421"/>
      <c r="Z27" s="422"/>
      <c r="AA27" s="421"/>
      <c r="AB27" s="422"/>
      <c r="AC27" s="421"/>
      <c r="AD27" s="422"/>
      <c r="AE27" s="421"/>
      <c r="AF27" s="422"/>
      <c r="AG27" s="421"/>
      <c r="AH27" s="422"/>
      <c r="AI27" s="421"/>
      <c r="AJ27" s="422"/>
      <c r="AK27" s="421"/>
      <c r="AL27" s="422"/>
      <c r="AM27" s="421"/>
      <c r="AN27" s="422"/>
      <c r="AO27" s="423"/>
      <c r="AP27" s="422"/>
      <c r="AQ27" s="422"/>
      <c r="AR27" s="422"/>
      <c r="AS27" s="422"/>
      <c r="AT27" s="422"/>
      <c r="AU27" s="366"/>
    </row>
    <row r="28" spans="1:88" x14ac:dyDescent="0.2">
      <c r="A28" s="441" t="s">
        <v>101</v>
      </c>
      <c r="B28" s="441"/>
      <c r="C28" s="442"/>
      <c r="D28" s="441"/>
      <c r="E28" s="441"/>
      <c r="F28" s="442"/>
      <c r="G28" s="442"/>
      <c r="H28" s="442"/>
      <c r="I28" s="442"/>
    </row>
    <row r="29" spans="1:88" ht="31.5" x14ac:dyDescent="0.2">
      <c r="A29" s="560" t="s">
        <v>102</v>
      </c>
      <c r="B29" s="1196" t="s">
        <v>41</v>
      </c>
      <c r="C29" s="1220"/>
      <c r="D29" s="443" t="s">
        <v>1</v>
      </c>
      <c r="E29" s="444" t="s">
        <v>35</v>
      </c>
      <c r="F29" s="444" t="s">
        <v>42</v>
      </c>
      <c r="G29" s="444" t="s">
        <v>37</v>
      </c>
      <c r="H29" s="654" t="s">
        <v>13</v>
      </c>
      <c r="I29" s="445" t="s">
        <v>98</v>
      </c>
    </row>
    <row r="30" spans="1:88" x14ac:dyDescent="0.2">
      <c r="A30" s="1232" t="s">
        <v>43</v>
      </c>
      <c r="B30" s="1233"/>
      <c r="C30" s="1234"/>
      <c r="D30" s="446">
        <f t="shared" ref="D30:D50" si="4">SUM(E30:H30)</f>
        <v>0</v>
      </c>
      <c r="E30" s="447"/>
      <c r="F30" s="448"/>
      <c r="G30" s="449"/>
      <c r="H30" s="450"/>
      <c r="I30" s="451"/>
      <c r="J30" s="452" t="s">
        <v>103</v>
      </c>
      <c r="CA30" s="366" t="str">
        <f>IF(E30&lt;MAX(E31:E49),"EN RBC existen patologías que son mayores a los Ingresos-personas","")</f>
        <v/>
      </c>
      <c r="CB30" s="366" t="str">
        <f>IF(F30&lt;MAX(F31:F49),"EN RI existen patologías que son mayores a los Ingresos-personas","")</f>
        <v/>
      </c>
      <c r="CC30" s="366" t="str">
        <f>IF(G30&lt;MAX(G31:G49),"EN RR existen patologías que son mayores a los Ingresos-personas","")</f>
        <v/>
      </c>
      <c r="CD30" s="366" t="str">
        <f>IF(H30&lt;MAX(H31:H49),"EN Otros existen patologías que son mayores a los Ingresos-personas","")</f>
        <v/>
      </c>
      <c r="CG30" s="366" t="str">
        <f>IF(E30&lt;MAX(E31:E49),1,"")</f>
        <v/>
      </c>
      <c r="CH30" s="366" t="str">
        <f>IF(F30&lt;MAX(F31:F49),1,"")</f>
        <v/>
      </c>
      <c r="CI30" s="366" t="str">
        <f>IF(G30&lt;MAX(G31:G49),1,"")</f>
        <v/>
      </c>
      <c r="CJ30" s="366" t="str">
        <f>IF(H30&lt;MAX(H31:H49),1,"")</f>
        <v/>
      </c>
    </row>
    <row r="31" spans="1:88" ht="14.25" customHeight="1" x14ac:dyDescent="0.2">
      <c r="A31" s="1192" t="s">
        <v>104</v>
      </c>
      <c r="B31" s="1208" t="s">
        <v>105</v>
      </c>
      <c r="C31" s="1209"/>
      <c r="D31" s="453">
        <f t="shared" si="4"/>
        <v>0</v>
      </c>
      <c r="E31" s="454"/>
      <c r="F31" s="455"/>
      <c r="G31" s="456"/>
      <c r="H31" s="457"/>
      <c r="I31" s="457"/>
      <c r="J31" s="452"/>
      <c r="CA31" s="366" t="str">
        <f>IF(D30&lt;&gt;B13,"EL NÚMERO DE INGRESOS NO PUEDE SER DISTINTO AL TOTAL DE INGRESOS DE LA SECCION A.1","")</f>
        <v/>
      </c>
      <c r="CG31" s="366" t="str">
        <f>IF(D30&lt;&gt;B13,1,"")</f>
        <v/>
      </c>
    </row>
    <row r="32" spans="1:88" ht="14.25" customHeight="1" x14ac:dyDescent="0.2">
      <c r="A32" s="1207"/>
      <c r="B32" s="1186" t="s">
        <v>106</v>
      </c>
      <c r="C32" s="1187"/>
      <c r="D32" s="458">
        <f t="shared" si="4"/>
        <v>0</v>
      </c>
      <c r="E32" s="454"/>
      <c r="F32" s="455"/>
      <c r="G32" s="456"/>
      <c r="H32" s="457"/>
      <c r="I32" s="457"/>
      <c r="J32" s="452"/>
    </row>
    <row r="33" spans="1:87" ht="14.25" customHeight="1" x14ac:dyDescent="0.2">
      <c r="A33" s="1207"/>
      <c r="B33" s="1221" t="s">
        <v>44</v>
      </c>
      <c r="C33" s="1222"/>
      <c r="D33" s="458">
        <f t="shared" si="4"/>
        <v>0</v>
      </c>
      <c r="E33" s="454"/>
      <c r="F33" s="455"/>
      <c r="G33" s="456"/>
      <c r="H33" s="457"/>
      <c r="I33" s="457"/>
      <c r="J33" s="452"/>
    </row>
    <row r="34" spans="1:87" ht="14.25" customHeight="1" x14ac:dyDescent="0.2">
      <c r="A34" s="1207"/>
      <c r="B34" s="1186" t="s">
        <v>107</v>
      </c>
      <c r="C34" s="1187"/>
      <c r="D34" s="458">
        <f t="shared" si="4"/>
        <v>0</v>
      </c>
      <c r="E34" s="454"/>
      <c r="F34" s="455"/>
      <c r="G34" s="456"/>
      <c r="H34" s="457"/>
      <c r="I34" s="457"/>
      <c r="J34" s="452"/>
    </row>
    <row r="35" spans="1:87" ht="14.25" customHeight="1" x14ac:dyDescent="0.2">
      <c r="A35" s="1207"/>
      <c r="B35" s="1186" t="s">
        <v>108</v>
      </c>
      <c r="C35" s="1187"/>
      <c r="D35" s="458">
        <f t="shared" si="4"/>
        <v>0</v>
      </c>
      <c r="E35" s="454"/>
      <c r="F35" s="455"/>
      <c r="G35" s="456"/>
      <c r="H35" s="457"/>
      <c r="I35" s="457"/>
      <c r="J35" s="452"/>
    </row>
    <row r="36" spans="1:87" ht="14.25" customHeight="1" x14ac:dyDescent="0.2">
      <c r="A36" s="1207"/>
      <c r="B36" s="1186" t="s">
        <v>109</v>
      </c>
      <c r="C36" s="1187"/>
      <c r="D36" s="458">
        <f t="shared" si="4"/>
        <v>0</v>
      </c>
      <c r="E36" s="454"/>
      <c r="F36" s="455"/>
      <c r="G36" s="456"/>
      <c r="H36" s="457"/>
      <c r="I36" s="457"/>
      <c r="J36" s="452"/>
    </row>
    <row r="37" spans="1:87" ht="14.25" customHeight="1" x14ac:dyDescent="0.2">
      <c r="A37" s="1207"/>
      <c r="B37" s="1186" t="s">
        <v>45</v>
      </c>
      <c r="C37" s="1187"/>
      <c r="D37" s="458">
        <f t="shared" si="4"/>
        <v>0</v>
      </c>
      <c r="E37" s="454"/>
      <c r="F37" s="455"/>
      <c r="G37" s="456"/>
      <c r="H37" s="457"/>
      <c r="I37" s="457"/>
      <c r="J37" s="452"/>
    </row>
    <row r="38" spans="1:87" ht="14.25" customHeight="1" x14ac:dyDescent="0.2">
      <c r="A38" s="1207"/>
      <c r="B38" s="1186" t="s">
        <v>46</v>
      </c>
      <c r="C38" s="1187"/>
      <c r="D38" s="458">
        <f t="shared" si="4"/>
        <v>0</v>
      </c>
      <c r="E38" s="454"/>
      <c r="F38" s="455"/>
      <c r="G38" s="456"/>
      <c r="H38" s="457"/>
      <c r="I38" s="457"/>
      <c r="J38" s="452"/>
    </row>
    <row r="39" spans="1:87" ht="25.5" customHeight="1" x14ac:dyDescent="0.2">
      <c r="A39" s="1207"/>
      <c r="B39" s="1186" t="s">
        <v>110</v>
      </c>
      <c r="C39" s="1187"/>
      <c r="D39" s="458">
        <f t="shared" si="4"/>
        <v>0</v>
      </c>
      <c r="E39" s="454"/>
      <c r="F39" s="455"/>
      <c r="G39" s="456"/>
      <c r="H39" s="457"/>
      <c r="I39" s="457"/>
      <c r="J39" s="452"/>
    </row>
    <row r="40" spans="1:87" ht="27.75" customHeight="1" x14ac:dyDescent="0.2">
      <c r="A40" s="1207"/>
      <c r="B40" s="1186" t="s">
        <v>111</v>
      </c>
      <c r="C40" s="1187"/>
      <c r="D40" s="458">
        <f t="shared" si="4"/>
        <v>0</v>
      </c>
      <c r="E40" s="454"/>
      <c r="F40" s="455"/>
      <c r="G40" s="456"/>
      <c r="H40" s="457"/>
      <c r="I40" s="457"/>
      <c r="J40" s="452"/>
    </row>
    <row r="41" spans="1:87" ht="26.25" customHeight="1" x14ac:dyDescent="0.2">
      <c r="A41" s="1207"/>
      <c r="B41" s="1186" t="s">
        <v>112</v>
      </c>
      <c r="C41" s="1187"/>
      <c r="D41" s="458">
        <f t="shared" si="4"/>
        <v>0</v>
      </c>
      <c r="E41" s="454"/>
      <c r="F41" s="455"/>
      <c r="G41" s="456"/>
      <c r="H41" s="457"/>
      <c r="I41" s="457"/>
      <c r="J41" s="452"/>
    </row>
    <row r="42" spans="1:87" x14ac:dyDescent="0.2">
      <c r="A42" s="1207"/>
      <c r="B42" s="1186" t="s">
        <v>113</v>
      </c>
      <c r="C42" s="1187"/>
      <c r="D42" s="458">
        <f t="shared" si="4"/>
        <v>0</v>
      </c>
      <c r="E42" s="454"/>
      <c r="F42" s="455"/>
      <c r="G42" s="456"/>
      <c r="H42" s="457"/>
      <c r="I42" s="457"/>
      <c r="J42" s="452"/>
      <c r="CG42" s="366">
        <v>0</v>
      </c>
      <c r="CH42" s="366">
        <v>0</v>
      </c>
      <c r="CI42" s="366">
        <v>0</v>
      </c>
    </row>
    <row r="43" spans="1:87" x14ac:dyDescent="0.2">
      <c r="A43" s="1193"/>
      <c r="B43" s="1210" t="s">
        <v>13</v>
      </c>
      <c r="C43" s="1211"/>
      <c r="D43" s="458">
        <f t="shared" si="4"/>
        <v>0</v>
      </c>
      <c r="E43" s="459"/>
      <c r="F43" s="460"/>
      <c r="G43" s="461"/>
      <c r="H43" s="462"/>
      <c r="I43" s="462"/>
      <c r="J43" s="452"/>
    </row>
    <row r="44" spans="1:87" x14ac:dyDescent="0.2">
      <c r="A44" s="1192" t="s">
        <v>114</v>
      </c>
      <c r="B44" s="1208" t="s">
        <v>115</v>
      </c>
      <c r="C44" s="1209"/>
      <c r="D44" s="453">
        <f t="shared" si="4"/>
        <v>0</v>
      </c>
      <c r="E44" s="463"/>
      <c r="F44" s="464"/>
      <c r="G44" s="465"/>
      <c r="H44" s="466"/>
      <c r="I44" s="466"/>
      <c r="J44" s="452"/>
    </row>
    <row r="45" spans="1:87" x14ac:dyDescent="0.2">
      <c r="A45" s="1207"/>
      <c r="B45" s="1186" t="s">
        <v>47</v>
      </c>
      <c r="C45" s="1187"/>
      <c r="D45" s="458">
        <f t="shared" si="4"/>
        <v>0</v>
      </c>
      <c r="E45" s="454"/>
      <c r="F45" s="455"/>
      <c r="G45" s="456"/>
      <c r="H45" s="457"/>
      <c r="I45" s="457"/>
      <c r="J45" s="452"/>
    </row>
    <row r="46" spans="1:87" x14ac:dyDescent="0.2">
      <c r="A46" s="1207"/>
      <c r="B46" s="1188" t="s">
        <v>13</v>
      </c>
      <c r="C46" s="1189"/>
      <c r="D46" s="467">
        <f t="shared" si="4"/>
        <v>0</v>
      </c>
      <c r="E46" s="454"/>
      <c r="F46" s="455"/>
      <c r="G46" s="456"/>
      <c r="H46" s="457"/>
      <c r="I46" s="457"/>
      <c r="J46" s="452"/>
    </row>
    <row r="47" spans="1:87" x14ac:dyDescent="0.2">
      <c r="A47" s="1192" t="s">
        <v>116</v>
      </c>
      <c r="B47" s="1208" t="s">
        <v>115</v>
      </c>
      <c r="C47" s="1209"/>
      <c r="D47" s="453">
        <f t="shared" si="4"/>
        <v>0</v>
      </c>
      <c r="E47" s="463"/>
      <c r="F47" s="464"/>
      <c r="G47" s="465"/>
      <c r="H47" s="466"/>
      <c r="I47" s="466"/>
      <c r="J47" s="452"/>
    </row>
    <row r="48" spans="1:87" x14ac:dyDescent="0.2">
      <c r="A48" s="1207"/>
      <c r="B48" s="1186" t="s">
        <v>47</v>
      </c>
      <c r="C48" s="1187"/>
      <c r="D48" s="458">
        <f t="shared" si="4"/>
        <v>0</v>
      </c>
      <c r="E48" s="454"/>
      <c r="F48" s="455"/>
      <c r="G48" s="456"/>
      <c r="H48" s="457"/>
      <c r="I48" s="457"/>
      <c r="J48" s="452"/>
    </row>
    <row r="49" spans="1:86" x14ac:dyDescent="0.2">
      <c r="A49" s="1193"/>
      <c r="B49" s="1210" t="s">
        <v>13</v>
      </c>
      <c r="C49" s="1211"/>
      <c r="D49" s="467">
        <f t="shared" si="4"/>
        <v>0</v>
      </c>
      <c r="E49" s="468"/>
      <c r="F49" s="469"/>
      <c r="G49" s="470"/>
      <c r="H49" s="471"/>
      <c r="I49" s="471"/>
      <c r="J49" s="452"/>
    </row>
    <row r="50" spans="1:86" x14ac:dyDescent="0.2">
      <c r="A50" s="472" t="s">
        <v>117</v>
      </c>
      <c r="B50" s="1212" t="s">
        <v>48</v>
      </c>
      <c r="C50" s="1213"/>
      <c r="D50" s="473">
        <f t="shared" si="4"/>
        <v>0</v>
      </c>
      <c r="E50" s="474"/>
      <c r="F50" s="475"/>
      <c r="G50" s="476"/>
      <c r="H50" s="477"/>
      <c r="I50" s="477"/>
      <c r="J50" s="452"/>
    </row>
    <row r="51" spans="1:86" x14ac:dyDescent="0.2">
      <c r="A51" s="478" t="s">
        <v>118</v>
      </c>
      <c r="B51" s="479"/>
      <c r="C51" s="479"/>
      <c r="D51" s="479"/>
      <c r="E51" s="479"/>
      <c r="F51" s="479"/>
      <c r="G51" s="479"/>
      <c r="H51" s="442"/>
      <c r="I51" s="442"/>
    </row>
    <row r="52" spans="1:86" x14ac:dyDescent="0.2">
      <c r="A52" s="1192" t="s">
        <v>49</v>
      </c>
      <c r="B52" s="1215" t="s">
        <v>50</v>
      </c>
      <c r="C52" s="1216"/>
      <c r="D52" s="1216"/>
      <c r="E52" s="1241" t="s">
        <v>14</v>
      </c>
      <c r="F52" s="1242"/>
      <c r="G52" s="1242"/>
      <c r="H52" s="1242"/>
      <c r="I52" s="1242"/>
      <c r="J52" s="1242"/>
      <c r="K52" s="1242"/>
      <c r="L52" s="1242"/>
      <c r="M52" s="1242"/>
      <c r="N52" s="1242"/>
      <c r="O52" s="1242"/>
      <c r="P52" s="1242"/>
      <c r="Q52" s="1242"/>
      <c r="R52" s="1242"/>
      <c r="S52" s="1242"/>
      <c r="T52" s="1242"/>
      <c r="U52" s="1242"/>
      <c r="V52" s="1242"/>
      <c r="W52" s="1242"/>
      <c r="X52" s="1242"/>
      <c r="Y52" s="1242"/>
      <c r="Z52" s="1242"/>
      <c r="AA52" s="1242"/>
      <c r="AB52" s="1242"/>
      <c r="AC52" s="1242"/>
      <c r="AD52" s="1242"/>
      <c r="AE52" s="1242"/>
      <c r="AF52" s="1242"/>
      <c r="AG52" s="1242"/>
      <c r="AH52" s="1242"/>
      <c r="AI52" s="1242"/>
      <c r="AJ52" s="1242"/>
      <c r="AK52" s="1242"/>
      <c r="AL52" s="1242"/>
      <c r="AM52" s="1242"/>
      <c r="AN52" s="1242"/>
      <c r="AO52" s="1242"/>
      <c r="AP52" s="1243"/>
      <c r="AQ52" s="1194" t="s">
        <v>119</v>
      </c>
      <c r="AR52" s="1230" t="s">
        <v>33</v>
      </c>
      <c r="AS52" s="1231"/>
      <c r="AT52" s="1201"/>
      <c r="AU52" s="1226" t="s">
        <v>13</v>
      </c>
    </row>
    <row r="53" spans="1:86" x14ac:dyDescent="0.2">
      <c r="A53" s="1207"/>
      <c r="B53" s="1217"/>
      <c r="C53" s="1218"/>
      <c r="D53" s="1218"/>
      <c r="E53" s="1196" t="s">
        <v>19</v>
      </c>
      <c r="F53" s="1220"/>
      <c r="G53" s="1196" t="s">
        <v>20</v>
      </c>
      <c r="H53" s="1220"/>
      <c r="I53" s="1196" t="s">
        <v>21</v>
      </c>
      <c r="J53" s="1220"/>
      <c r="K53" s="1196" t="s">
        <v>22</v>
      </c>
      <c r="L53" s="1220"/>
      <c r="M53" s="1196" t="s">
        <v>23</v>
      </c>
      <c r="N53" s="1220"/>
      <c r="O53" s="1196" t="s">
        <v>24</v>
      </c>
      <c r="P53" s="1220"/>
      <c r="Q53" s="1196" t="s">
        <v>25</v>
      </c>
      <c r="R53" s="1220"/>
      <c r="S53" s="1196" t="s">
        <v>26</v>
      </c>
      <c r="T53" s="1220"/>
      <c r="U53" s="1196" t="s">
        <v>27</v>
      </c>
      <c r="V53" s="1220"/>
      <c r="W53" s="1196" t="s">
        <v>2</v>
      </c>
      <c r="X53" s="1220"/>
      <c r="Y53" s="1196" t="s">
        <v>3</v>
      </c>
      <c r="Z53" s="1220"/>
      <c r="AA53" s="1196" t="s">
        <v>28</v>
      </c>
      <c r="AB53" s="1245"/>
      <c r="AC53" s="1196" t="s">
        <v>4</v>
      </c>
      <c r="AD53" s="1220"/>
      <c r="AE53" s="1196" t="s">
        <v>5</v>
      </c>
      <c r="AF53" s="1220"/>
      <c r="AG53" s="1196" t="s">
        <v>6</v>
      </c>
      <c r="AH53" s="1220"/>
      <c r="AI53" s="1196" t="s">
        <v>7</v>
      </c>
      <c r="AJ53" s="1220"/>
      <c r="AK53" s="1196" t="s">
        <v>8</v>
      </c>
      <c r="AL53" s="1220"/>
      <c r="AM53" s="1196" t="s">
        <v>9</v>
      </c>
      <c r="AN53" s="1220"/>
      <c r="AO53" s="1231" t="s">
        <v>10</v>
      </c>
      <c r="AP53" s="1201"/>
      <c r="AQ53" s="1223"/>
      <c r="AR53" s="1235" t="s">
        <v>35</v>
      </c>
      <c r="AS53" s="1237" t="s">
        <v>36</v>
      </c>
      <c r="AT53" s="1237" t="s">
        <v>37</v>
      </c>
      <c r="AU53" s="1229"/>
    </row>
    <row r="54" spans="1:86" x14ac:dyDescent="0.2">
      <c r="A54" s="1214"/>
      <c r="B54" s="560" t="s">
        <v>94</v>
      </c>
      <c r="C54" s="560" t="s">
        <v>11</v>
      </c>
      <c r="D54" s="480" t="s">
        <v>12</v>
      </c>
      <c r="E54" s="481" t="s">
        <v>11</v>
      </c>
      <c r="F54" s="482" t="s">
        <v>12</v>
      </c>
      <c r="G54" s="481" t="s">
        <v>11</v>
      </c>
      <c r="H54" s="482" t="s">
        <v>12</v>
      </c>
      <c r="I54" s="481" t="s">
        <v>11</v>
      </c>
      <c r="J54" s="482" t="s">
        <v>12</v>
      </c>
      <c r="K54" s="481" t="s">
        <v>11</v>
      </c>
      <c r="L54" s="482" t="s">
        <v>12</v>
      </c>
      <c r="M54" s="377" t="s">
        <v>11</v>
      </c>
      <c r="N54" s="378" t="s">
        <v>12</v>
      </c>
      <c r="O54" s="481" t="s">
        <v>11</v>
      </c>
      <c r="P54" s="482" t="s">
        <v>12</v>
      </c>
      <c r="Q54" s="377" t="s">
        <v>11</v>
      </c>
      <c r="R54" s="378" t="s">
        <v>12</v>
      </c>
      <c r="S54" s="377" t="s">
        <v>11</v>
      </c>
      <c r="T54" s="378" t="s">
        <v>12</v>
      </c>
      <c r="U54" s="481" t="s">
        <v>11</v>
      </c>
      <c r="V54" s="378" t="s">
        <v>12</v>
      </c>
      <c r="W54" s="481" t="s">
        <v>11</v>
      </c>
      <c r="X54" s="482" t="s">
        <v>12</v>
      </c>
      <c r="Y54" s="377" t="s">
        <v>11</v>
      </c>
      <c r="Z54" s="378" t="s">
        <v>12</v>
      </c>
      <c r="AA54" s="481" t="s">
        <v>11</v>
      </c>
      <c r="AB54" s="483" t="s">
        <v>12</v>
      </c>
      <c r="AC54" s="481" t="s">
        <v>11</v>
      </c>
      <c r="AD54" s="482" t="s">
        <v>12</v>
      </c>
      <c r="AE54" s="481" t="s">
        <v>11</v>
      </c>
      <c r="AF54" s="482" t="s">
        <v>12</v>
      </c>
      <c r="AG54" s="481" t="s">
        <v>11</v>
      </c>
      <c r="AH54" s="482" t="s">
        <v>12</v>
      </c>
      <c r="AI54" s="377" t="s">
        <v>11</v>
      </c>
      <c r="AJ54" s="378" t="s">
        <v>12</v>
      </c>
      <c r="AK54" s="481" t="s">
        <v>11</v>
      </c>
      <c r="AL54" s="482" t="s">
        <v>12</v>
      </c>
      <c r="AM54" s="377" t="s">
        <v>11</v>
      </c>
      <c r="AN54" s="378" t="s">
        <v>12</v>
      </c>
      <c r="AO54" s="484" t="s">
        <v>11</v>
      </c>
      <c r="AP54" s="378" t="s">
        <v>12</v>
      </c>
      <c r="AQ54" s="1195"/>
      <c r="AR54" s="1236"/>
      <c r="AS54" s="1238"/>
      <c r="AT54" s="1238"/>
      <c r="AU54" s="1244"/>
    </row>
    <row r="55" spans="1:86" x14ac:dyDescent="0.2">
      <c r="A55" s="437" t="s">
        <v>51</v>
      </c>
      <c r="B55" s="485">
        <f>SUM(C55+D55)</f>
        <v>0</v>
      </c>
      <c r="C55" s="485">
        <f t="shared" ref="C55:D59" si="5">SUM(E55+G55+I55+K55+M55+O55+Q55+S55+U55+W55+Y55+AA55+AC55+AE55+AG55+AI55+AK55+AM55+AO55)</f>
        <v>0</v>
      </c>
      <c r="D55" s="486">
        <f t="shared" si="5"/>
        <v>0</v>
      </c>
      <c r="E55" s="386"/>
      <c r="F55" s="387"/>
      <c r="G55" s="386"/>
      <c r="H55" s="388"/>
      <c r="I55" s="386"/>
      <c r="J55" s="388"/>
      <c r="K55" s="386"/>
      <c r="L55" s="388"/>
      <c r="M55" s="386"/>
      <c r="N55" s="388"/>
      <c r="O55" s="386"/>
      <c r="P55" s="388"/>
      <c r="Q55" s="386"/>
      <c r="R55" s="388"/>
      <c r="S55" s="386"/>
      <c r="T55" s="388"/>
      <c r="U55" s="386"/>
      <c r="V55" s="388"/>
      <c r="W55" s="386"/>
      <c r="X55" s="388"/>
      <c r="Y55" s="389"/>
      <c r="Z55" s="388"/>
      <c r="AA55" s="389"/>
      <c r="AB55" s="487"/>
      <c r="AC55" s="389"/>
      <c r="AD55" s="388"/>
      <c r="AE55" s="389"/>
      <c r="AF55" s="388"/>
      <c r="AG55" s="389"/>
      <c r="AH55" s="388"/>
      <c r="AI55" s="389"/>
      <c r="AJ55" s="388"/>
      <c r="AK55" s="389"/>
      <c r="AL55" s="388"/>
      <c r="AM55" s="389"/>
      <c r="AN55" s="388"/>
      <c r="AO55" s="488"/>
      <c r="AP55" s="487"/>
      <c r="AQ55" s="489"/>
      <c r="AR55" s="490"/>
      <c r="AS55" s="490"/>
      <c r="AT55" s="490"/>
      <c r="AU55" s="490"/>
      <c r="AV55" s="452" t="s">
        <v>120</v>
      </c>
      <c r="CA55" s="366" t="str">
        <f>IF(B55=0,"",IF(AQ55="",IF(B55="",""," No olvide escribir la columna Beneficiarios.-"),""))</f>
        <v/>
      </c>
      <c r="CB55" s="366" t="str">
        <f>IF(B55&lt;AQ55," El número de Beneficiarios NO puede ser mayor que el Total.-","")</f>
        <v/>
      </c>
      <c r="CG55" s="366">
        <f>IF(B55&lt;AQ55,1,0)</f>
        <v>0</v>
      </c>
      <c r="CH55" s="366" t="str">
        <f>IF(B55=0,"",IF(AQ55="",IF(B55="","",1),0))</f>
        <v/>
      </c>
    </row>
    <row r="56" spans="1:86" x14ac:dyDescent="0.2">
      <c r="A56" s="437" t="s">
        <v>52</v>
      </c>
      <c r="B56" s="491">
        <f>SUM(C56+D56)</f>
        <v>0</v>
      </c>
      <c r="C56" s="491">
        <f t="shared" si="5"/>
        <v>0</v>
      </c>
      <c r="D56" s="492">
        <f t="shared" si="5"/>
        <v>0</v>
      </c>
      <c r="E56" s="395"/>
      <c r="F56" s="401"/>
      <c r="G56" s="395"/>
      <c r="H56" s="396"/>
      <c r="I56" s="395"/>
      <c r="J56" s="396"/>
      <c r="K56" s="395"/>
      <c r="L56" s="396"/>
      <c r="M56" s="395"/>
      <c r="N56" s="396"/>
      <c r="O56" s="395"/>
      <c r="P56" s="396"/>
      <c r="Q56" s="395"/>
      <c r="R56" s="396"/>
      <c r="S56" s="395"/>
      <c r="T56" s="396"/>
      <c r="U56" s="395"/>
      <c r="V56" s="396"/>
      <c r="W56" s="395"/>
      <c r="X56" s="396"/>
      <c r="Y56" s="397"/>
      <c r="Z56" s="396"/>
      <c r="AA56" s="397"/>
      <c r="AB56" s="413"/>
      <c r="AC56" s="397"/>
      <c r="AD56" s="396"/>
      <c r="AE56" s="397"/>
      <c r="AF56" s="396"/>
      <c r="AG56" s="397"/>
      <c r="AH56" s="396"/>
      <c r="AI56" s="397"/>
      <c r="AJ56" s="396"/>
      <c r="AK56" s="397"/>
      <c r="AL56" s="396"/>
      <c r="AM56" s="397"/>
      <c r="AN56" s="396"/>
      <c r="AO56" s="493"/>
      <c r="AP56" s="413"/>
      <c r="AQ56" s="490"/>
      <c r="AR56" s="490"/>
      <c r="AS56" s="490"/>
      <c r="AT56" s="490"/>
      <c r="AU56" s="490"/>
      <c r="AV56" s="452" t="s">
        <v>120</v>
      </c>
      <c r="CA56" s="366" t="str">
        <f>IF(B56=0,"",IF(AQ56="",IF(B56="",""," No olvide escribir la columna Beneficiarios.-"),""))</f>
        <v/>
      </c>
      <c r="CB56" s="366" t="str">
        <f>IF(B56&lt;AQ56," El número de Beneficiarios NO puede ser mayor que el Total.-","")</f>
        <v/>
      </c>
      <c r="CG56" s="366">
        <f>IF(B56&lt;AQ56,1,0)</f>
        <v>0</v>
      </c>
      <c r="CH56" s="366" t="str">
        <f>IF(B56=0,"",IF(AQ56="",IF(B56="","",1),0))</f>
        <v/>
      </c>
    </row>
    <row r="57" spans="1:86" x14ac:dyDescent="0.2">
      <c r="A57" s="437" t="s">
        <v>53</v>
      </c>
      <c r="B57" s="491">
        <f>SUM(C57+D57)</f>
        <v>0</v>
      </c>
      <c r="C57" s="491">
        <f t="shared" si="5"/>
        <v>0</v>
      </c>
      <c r="D57" s="492">
        <f t="shared" si="5"/>
        <v>0</v>
      </c>
      <c r="E57" s="395"/>
      <c r="F57" s="401"/>
      <c r="G57" s="395"/>
      <c r="H57" s="396"/>
      <c r="I57" s="395"/>
      <c r="J57" s="396"/>
      <c r="K57" s="395"/>
      <c r="L57" s="396"/>
      <c r="M57" s="395"/>
      <c r="N57" s="396"/>
      <c r="O57" s="395"/>
      <c r="P57" s="396"/>
      <c r="Q57" s="395"/>
      <c r="R57" s="396"/>
      <c r="S57" s="395"/>
      <c r="T57" s="396"/>
      <c r="U57" s="395"/>
      <c r="V57" s="396"/>
      <c r="W57" s="395"/>
      <c r="X57" s="396"/>
      <c r="Y57" s="397"/>
      <c r="Z57" s="396"/>
      <c r="AA57" s="397"/>
      <c r="AB57" s="413"/>
      <c r="AC57" s="397"/>
      <c r="AD57" s="396"/>
      <c r="AE57" s="397"/>
      <c r="AF57" s="396"/>
      <c r="AG57" s="397"/>
      <c r="AH57" s="396"/>
      <c r="AI57" s="397"/>
      <c r="AJ57" s="396"/>
      <c r="AK57" s="397"/>
      <c r="AL57" s="396"/>
      <c r="AM57" s="397"/>
      <c r="AN57" s="396"/>
      <c r="AO57" s="493"/>
      <c r="AP57" s="413"/>
      <c r="AQ57" s="490"/>
      <c r="AR57" s="490"/>
      <c r="AS57" s="490"/>
      <c r="AT57" s="490"/>
      <c r="AU57" s="490"/>
      <c r="AV57" s="452" t="s">
        <v>120</v>
      </c>
      <c r="CA57" s="366" t="str">
        <f>IF(B57=0,"",IF(AQ57="",IF(B57="",""," No olvide escribir la columna Beneficiarios.-"),""))</f>
        <v/>
      </c>
      <c r="CB57" s="366" t="str">
        <f>IF(B57&lt;AQ57," El número de Beneficiarios NO puede ser mayor que el Total.-","")</f>
        <v/>
      </c>
      <c r="CG57" s="366">
        <f>IF(B57&lt;AQ57,1,0)</f>
        <v>0</v>
      </c>
      <c r="CH57" s="366" t="str">
        <f>IF(B57=0,"",IF(AQ57="",IF(B57="","",1),0))</f>
        <v/>
      </c>
    </row>
    <row r="58" spans="1:86" x14ac:dyDescent="0.2">
      <c r="A58" s="437" t="s">
        <v>54</v>
      </c>
      <c r="B58" s="491">
        <f>SUM(C58+D58)</f>
        <v>0</v>
      </c>
      <c r="C58" s="491">
        <f t="shared" si="5"/>
        <v>0</v>
      </c>
      <c r="D58" s="492">
        <f t="shared" si="5"/>
        <v>0</v>
      </c>
      <c r="E58" s="395"/>
      <c r="F58" s="401"/>
      <c r="G58" s="395"/>
      <c r="H58" s="396"/>
      <c r="I58" s="395"/>
      <c r="J58" s="396"/>
      <c r="K58" s="395"/>
      <c r="L58" s="396"/>
      <c r="M58" s="395"/>
      <c r="N58" s="396"/>
      <c r="O58" s="395"/>
      <c r="P58" s="396"/>
      <c r="Q58" s="395"/>
      <c r="R58" s="396"/>
      <c r="S58" s="395"/>
      <c r="T58" s="396"/>
      <c r="U58" s="395"/>
      <c r="V58" s="396"/>
      <c r="W58" s="395"/>
      <c r="X58" s="396"/>
      <c r="Y58" s="397"/>
      <c r="Z58" s="396"/>
      <c r="AA58" s="397"/>
      <c r="AB58" s="413"/>
      <c r="AC58" s="397"/>
      <c r="AD58" s="396"/>
      <c r="AE58" s="397"/>
      <c r="AF58" s="396"/>
      <c r="AG58" s="397"/>
      <c r="AH58" s="396"/>
      <c r="AI58" s="397"/>
      <c r="AJ58" s="396"/>
      <c r="AK58" s="397"/>
      <c r="AL58" s="396"/>
      <c r="AM58" s="397"/>
      <c r="AN58" s="396"/>
      <c r="AO58" s="493"/>
      <c r="AP58" s="413"/>
      <c r="AQ58" s="490"/>
      <c r="AR58" s="490"/>
      <c r="AS58" s="490"/>
      <c r="AT58" s="490"/>
      <c r="AU58" s="490"/>
      <c r="AV58" s="452" t="s">
        <v>120</v>
      </c>
      <c r="CA58" s="366" t="str">
        <f>IF(B58=0,"",IF(AQ58="",IF(B58="",""," No olvide escribir la columna Beneficiarios.-"),""))</f>
        <v/>
      </c>
      <c r="CB58" s="366" t="str">
        <f>IF(B58&lt;AQ58," El número de Beneficiarios NO puede ser mayor que el Total.-","")</f>
        <v/>
      </c>
      <c r="CG58" s="366">
        <f>IF(B58&lt;AQ58,1,0)</f>
        <v>0</v>
      </c>
      <c r="CH58" s="366" t="str">
        <f>IF(B58=0,"",IF(AQ58="",IF(B58="","",1),0))</f>
        <v/>
      </c>
    </row>
    <row r="59" spans="1:86" x14ac:dyDescent="0.2">
      <c r="A59" s="494" t="s">
        <v>55</v>
      </c>
      <c r="B59" s="495">
        <f>SUM(C59+D59)</f>
        <v>0</v>
      </c>
      <c r="C59" s="495">
        <f t="shared" si="5"/>
        <v>0</v>
      </c>
      <c r="D59" s="496">
        <f t="shared" si="5"/>
        <v>0</v>
      </c>
      <c r="E59" s="497"/>
      <c r="F59" s="498"/>
      <c r="G59" s="497"/>
      <c r="H59" s="499"/>
      <c r="I59" s="497"/>
      <c r="J59" s="499"/>
      <c r="K59" s="497"/>
      <c r="L59" s="499"/>
      <c r="M59" s="497"/>
      <c r="N59" s="499"/>
      <c r="O59" s="497"/>
      <c r="P59" s="499"/>
      <c r="Q59" s="497"/>
      <c r="R59" s="499"/>
      <c r="S59" s="497"/>
      <c r="T59" s="499"/>
      <c r="U59" s="497"/>
      <c r="V59" s="499"/>
      <c r="W59" s="497"/>
      <c r="X59" s="499"/>
      <c r="Y59" s="500"/>
      <c r="Z59" s="499"/>
      <c r="AA59" s="500"/>
      <c r="AB59" s="501"/>
      <c r="AC59" s="500"/>
      <c r="AD59" s="499"/>
      <c r="AE59" s="500"/>
      <c r="AF59" s="499"/>
      <c r="AG59" s="500"/>
      <c r="AH59" s="499"/>
      <c r="AI59" s="500"/>
      <c r="AJ59" s="499"/>
      <c r="AK59" s="500"/>
      <c r="AL59" s="499"/>
      <c r="AM59" s="500"/>
      <c r="AN59" s="499"/>
      <c r="AO59" s="502"/>
      <c r="AP59" s="501"/>
      <c r="AQ59" s="503"/>
      <c r="AR59" s="503"/>
      <c r="AS59" s="503"/>
      <c r="AT59" s="503"/>
      <c r="AU59" s="503"/>
      <c r="AV59" s="452" t="s">
        <v>120</v>
      </c>
      <c r="CA59" s="366" t="str">
        <f>IF(B59=0,"",IF(AQ59="",IF(B59="",""," No olvide escribir la columna Beneficiarios.-"),""))</f>
        <v/>
      </c>
      <c r="CB59" s="366" t="str">
        <f>IF(B59&lt;AQ59," El número de Beneficiarios NO puede ser mayor que el Total.-","")</f>
        <v/>
      </c>
      <c r="CG59" s="366">
        <f>IF(B59&lt;AQ59,1,0)</f>
        <v>0</v>
      </c>
      <c r="CH59" s="366" t="str">
        <f>IF(B59=0,"",IF(AQ59="",IF(B59="","",1),0))</f>
        <v/>
      </c>
    </row>
    <row r="60" spans="1:86" x14ac:dyDescent="0.2">
      <c r="A60" s="504" t="s">
        <v>1</v>
      </c>
      <c r="B60" s="505">
        <f t="shared" ref="B60:AU60" si="6">SUM(B55:B59)</f>
        <v>0</v>
      </c>
      <c r="C60" s="506">
        <f t="shared" si="6"/>
        <v>0</v>
      </c>
      <c r="D60" s="506">
        <f t="shared" si="6"/>
        <v>0</v>
      </c>
      <c r="E60" s="507">
        <f t="shared" si="6"/>
        <v>0</v>
      </c>
      <c r="F60" s="508">
        <f t="shared" si="6"/>
        <v>0</v>
      </c>
      <c r="G60" s="507">
        <f t="shared" si="6"/>
        <v>0</v>
      </c>
      <c r="H60" s="509">
        <f t="shared" si="6"/>
        <v>0</v>
      </c>
      <c r="I60" s="507">
        <f t="shared" si="6"/>
        <v>0</v>
      </c>
      <c r="J60" s="509">
        <f t="shared" si="6"/>
        <v>0</v>
      </c>
      <c r="K60" s="507">
        <f t="shared" si="6"/>
        <v>0</v>
      </c>
      <c r="L60" s="509">
        <f t="shared" si="6"/>
        <v>0</v>
      </c>
      <c r="M60" s="507">
        <f t="shared" si="6"/>
        <v>0</v>
      </c>
      <c r="N60" s="509">
        <f t="shared" si="6"/>
        <v>0</v>
      </c>
      <c r="O60" s="507">
        <f t="shared" si="6"/>
        <v>0</v>
      </c>
      <c r="P60" s="509">
        <f t="shared" si="6"/>
        <v>0</v>
      </c>
      <c r="Q60" s="507">
        <f t="shared" si="6"/>
        <v>0</v>
      </c>
      <c r="R60" s="509">
        <f t="shared" si="6"/>
        <v>0</v>
      </c>
      <c r="S60" s="507">
        <f t="shared" si="6"/>
        <v>0</v>
      </c>
      <c r="T60" s="509">
        <f t="shared" si="6"/>
        <v>0</v>
      </c>
      <c r="U60" s="507">
        <f t="shared" si="6"/>
        <v>0</v>
      </c>
      <c r="V60" s="509">
        <f t="shared" si="6"/>
        <v>0</v>
      </c>
      <c r="W60" s="507">
        <f t="shared" si="6"/>
        <v>0</v>
      </c>
      <c r="X60" s="509">
        <f t="shared" si="6"/>
        <v>0</v>
      </c>
      <c r="Y60" s="510">
        <f t="shared" si="6"/>
        <v>0</v>
      </c>
      <c r="Z60" s="509">
        <f t="shared" si="6"/>
        <v>0</v>
      </c>
      <c r="AA60" s="511">
        <f t="shared" si="6"/>
        <v>0</v>
      </c>
      <c r="AB60" s="512">
        <f t="shared" si="6"/>
        <v>0</v>
      </c>
      <c r="AC60" s="510">
        <f t="shared" si="6"/>
        <v>0</v>
      </c>
      <c r="AD60" s="509">
        <f t="shared" si="6"/>
        <v>0</v>
      </c>
      <c r="AE60" s="510">
        <f t="shared" si="6"/>
        <v>0</v>
      </c>
      <c r="AF60" s="509">
        <f t="shared" si="6"/>
        <v>0</v>
      </c>
      <c r="AG60" s="510">
        <f t="shared" si="6"/>
        <v>0</v>
      </c>
      <c r="AH60" s="509">
        <f t="shared" si="6"/>
        <v>0</v>
      </c>
      <c r="AI60" s="510">
        <f t="shared" si="6"/>
        <v>0</v>
      </c>
      <c r="AJ60" s="509">
        <f t="shared" si="6"/>
        <v>0</v>
      </c>
      <c r="AK60" s="510">
        <f t="shared" si="6"/>
        <v>0</v>
      </c>
      <c r="AL60" s="509">
        <f t="shared" si="6"/>
        <v>0</v>
      </c>
      <c r="AM60" s="510">
        <f t="shared" si="6"/>
        <v>0</v>
      </c>
      <c r="AN60" s="509">
        <f t="shared" si="6"/>
        <v>0</v>
      </c>
      <c r="AO60" s="511">
        <f t="shared" si="6"/>
        <v>0</v>
      </c>
      <c r="AP60" s="512">
        <f t="shared" si="6"/>
        <v>0</v>
      </c>
      <c r="AQ60" s="513">
        <f t="shared" si="6"/>
        <v>0</v>
      </c>
      <c r="AR60" s="513">
        <f t="shared" si="6"/>
        <v>0</v>
      </c>
      <c r="AS60" s="513">
        <f t="shared" si="6"/>
        <v>0</v>
      </c>
      <c r="AT60" s="513">
        <f t="shared" si="6"/>
        <v>0</v>
      </c>
      <c r="AU60" s="513">
        <f t="shared" si="6"/>
        <v>0</v>
      </c>
      <c r="AV60" s="452"/>
    </row>
    <row r="61" spans="1:86" x14ac:dyDescent="0.2">
      <c r="A61" s="514" t="s">
        <v>121</v>
      </c>
      <c r="B61" s="373"/>
      <c r="C61" s="479"/>
      <c r="D61" s="479"/>
      <c r="E61" s="479"/>
      <c r="F61" s="479"/>
      <c r="G61" s="479"/>
      <c r="H61" s="479"/>
      <c r="I61" s="479"/>
      <c r="J61" s="479"/>
      <c r="K61" s="479"/>
    </row>
    <row r="62" spans="1:86" x14ac:dyDescent="0.2">
      <c r="A62" s="560" t="s">
        <v>49</v>
      </c>
      <c r="B62" s="444" t="s">
        <v>50</v>
      </c>
      <c r="C62" s="515"/>
      <c r="D62" s="515"/>
      <c r="E62" s="515"/>
      <c r="F62" s="515"/>
      <c r="G62" s="515"/>
      <c r="H62" s="515"/>
      <c r="I62" s="515"/>
      <c r="J62" s="515"/>
      <c r="K62" s="515"/>
    </row>
    <row r="63" spans="1:86" x14ac:dyDescent="0.2">
      <c r="A63" s="516" t="s">
        <v>52</v>
      </c>
      <c r="B63" s="517"/>
      <c r="C63" s="518"/>
      <c r="D63" s="515"/>
      <c r="E63" s="515"/>
      <c r="F63" s="515"/>
      <c r="G63" s="515"/>
      <c r="H63" s="515"/>
      <c r="I63" s="515"/>
      <c r="J63" s="515"/>
      <c r="K63" s="515"/>
    </row>
    <row r="64" spans="1:86" x14ac:dyDescent="0.2">
      <c r="A64" s="437" t="s">
        <v>53</v>
      </c>
      <c r="B64" s="407"/>
      <c r="C64" s="518"/>
      <c r="D64" s="515"/>
      <c r="E64" s="515"/>
      <c r="F64" s="515"/>
      <c r="G64" s="515"/>
      <c r="H64" s="515"/>
      <c r="I64" s="515"/>
      <c r="J64" s="515"/>
      <c r="K64" s="515"/>
    </row>
    <row r="65" spans="1:11" x14ac:dyDescent="0.2">
      <c r="A65" s="437" t="s">
        <v>54</v>
      </c>
      <c r="B65" s="407"/>
      <c r="C65" s="518"/>
      <c r="D65" s="515"/>
      <c r="E65" s="515"/>
      <c r="F65" s="515"/>
      <c r="G65" s="515"/>
      <c r="H65" s="515"/>
      <c r="I65" s="515"/>
      <c r="J65" s="515"/>
      <c r="K65" s="515"/>
    </row>
    <row r="66" spans="1:11" x14ac:dyDescent="0.2">
      <c r="A66" s="494" t="s">
        <v>55</v>
      </c>
      <c r="B66" s="424"/>
      <c r="C66" s="518"/>
      <c r="D66" s="515"/>
      <c r="E66" s="515"/>
      <c r="F66" s="515"/>
      <c r="G66" s="515"/>
      <c r="H66" s="515"/>
      <c r="I66" s="515"/>
      <c r="J66" s="515"/>
      <c r="K66" s="515"/>
    </row>
    <row r="67" spans="1:11" x14ac:dyDescent="0.2">
      <c r="A67" s="504" t="s">
        <v>1</v>
      </c>
      <c r="B67" s="519">
        <f>SUM(B63:B66)</f>
        <v>0</v>
      </c>
      <c r="C67" s="518"/>
      <c r="D67" s="515"/>
      <c r="E67" s="515"/>
      <c r="F67" s="515"/>
      <c r="G67" s="515"/>
      <c r="H67" s="515"/>
      <c r="I67" s="515"/>
      <c r="J67" s="515"/>
      <c r="K67" s="515"/>
    </row>
    <row r="68" spans="1:11" x14ac:dyDescent="0.2">
      <c r="A68" s="514" t="s">
        <v>122</v>
      </c>
      <c r="B68" s="514"/>
      <c r="C68" s="515"/>
      <c r="D68" s="515"/>
      <c r="E68" s="515"/>
      <c r="F68" s="515"/>
      <c r="G68" s="515"/>
      <c r="H68" s="515"/>
      <c r="I68" s="515"/>
      <c r="J68" s="515"/>
      <c r="K68" s="515"/>
    </row>
    <row r="69" spans="1:11" x14ac:dyDescent="0.2">
      <c r="A69" s="560" t="s">
        <v>49</v>
      </c>
      <c r="B69" s="444" t="s">
        <v>50</v>
      </c>
      <c r="C69" s="515"/>
      <c r="D69" s="515"/>
      <c r="E69" s="515"/>
      <c r="F69" s="515"/>
      <c r="G69" s="515"/>
      <c r="H69" s="515"/>
      <c r="I69" s="515"/>
      <c r="J69" s="515"/>
      <c r="K69" s="515"/>
    </row>
    <row r="70" spans="1:11" x14ac:dyDescent="0.2">
      <c r="A70" s="516" t="s">
        <v>52</v>
      </c>
      <c r="B70" s="517"/>
      <c r="C70" s="518"/>
      <c r="D70" s="515"/>
      <c r="E70" s="515"/>
      <c r="F70" s="515"/>
      <c r="G70" s="515"/>
      <c r="H70" s="515"/>
      <c r="I70" s="515"/>
      <c r="J70" s="515"/>
      <c r="K70" s="515"/>
    </row>
    <row r="71" spans="1:11" x14ac:dyDescent="0.2">
      <c r="A71" s="437" t="s">
        <v>53</v>
      </c>
      <c r="B71" s="407"/>
      <c r="C71" s="518"/>
      <c r="D71" s="515"/>
      <c r="E71" s="515"/>
      <c r="F71" s="515"/>
      <c r="G71" s="515"/>
      <c r="H71" s="515"/>
      <c r="I71" s="515"/>
      <c r="J71" s="515"/>
      <c r="K71" s="515"/>
    </row>
    <row r="72" spans="1:11" x14ac:dyDescent="0.2">
      <c r="A72" s="437" t="s">
        <v>54</v>
      </c>
      <c r="B72" s="407"/>
      <c r="C72" s="518"/>
      <c r="D72" s="515"/>
      <c r="E72" s="515"/>
      <c r="F72" s="515"/>
      <c r="G72" s="515"/>
      <c r="H72" s="515"/>
      <c r="I72" s="515"/>
      <c r="J72" s="515"/>
      <c r="K72" s="515"/>
    </row>
    <row r="73" spans="1:11" x14ac:dyDescent="0.2">
      <c r="A73" s="494" t="s">
        <v>55</v>
      </c>
      <c r="B73" s="424"/>
      <c r="C73" s="518"/>
      <c r="D73" s="515"/>
      <c r="E73" s="515"/>
      <c r="F73" s="515"/>
      <c r="G73" s="515"/>
      <c r="H73" s="515"/>
      <c r="I73" s="515"/>
      <c r="J73" s="515"/>
      <c r="K73" s="515"/>
    </row>
    <row r="74" spans="1:11" x14ac:dyDescent="0.2">
      <c r="A74" s="504" t="s">
        <v>1</v>
      </c>
      <c r="B74" s="519">
        <f>SUM(B70:B73)</f>
        <v>0</v>
      </c>
      <c r="C74" s="518"/>
      <c r="D74" s="515"/>
      <c r="E74" s="515"/>
      <c r="F74" s="515"/>
      <c r="G74" s="515"/>
      <c r="H74" s="515"/>
      <c r="I74" s="515"/>
      <c r="J74" s="515"/>
      <c r="K74" s="515"/>
    </row>
    <row r="75" spans="1:11" x14ac:dyDescent="0.2">
      <c r="A75" s="520" t="s">
        <v>123</v>
      </c>
      <c r="B75" s="521"/>
      <c r="C75" s="522"/>
      <c r="D75" s="442"/>
    </row>
    <row r="76" spans="1:11" ht="21" x14ac:dyDescent="0.2">
      <c r="A76" s="523" t="s">
        <v>56</v>
      </c>
      <c r="B76" s="524" t="s">
        <v>57</v>
      </c>
      <c r="C76" s="525" t="s">
        <v>58</v>
      </c>
      <c r="D76" s="525" t="s">
        <v>59</v>
      </c>
      <c r="E76" s="525" t="s">
        <v>13</v>
      </c>
    </row>
    <row r="77" spans="1:11" x14ac:dyDescent="0.2">
      <c r="A77" s="526" t="s">
        <v>124</v>
      </c>
      <c r="B77" s="517"/>
      <c r="C77" s="517"/>
      <c r="D77" s="517"/>
      <c r="E77" s="517"/>
      <c r="F77" s="366"/>
    </row>
    <row r="78" spans="1:11" x14ac:dyDescent="0.2">
      <c r="A78" s="527" t="s">
        <v>125</v>
      </c>
      <c r="B78" s="407"/>
      <c r="C78" s="407"/>
      <c r="D78" s="407"/>
      <c r="E78" s="407"/>
      <c r="F78" s="366"/>
    </row>
    <row r="79" spans="1:11" x14ac:dyDescent="0.2">
      <c r="A79" s="527" t="s">
        <v>126</v>
      </c>
      <c r="B79" s="407"/>
      <c r="C79" s="407"/>
      <c r="D79" s="407"/>
      <c r="E79" s="407"/>
      <c r="F79" s="366"/>
    </row>
    <row r="80" spans="1:11" x14ac:dyDescent="0.2">
      <c r="A80" s="527" t="s">
        <v>127</v>
      </c>
      <c r="B80" s="407"/>
      <c r="C80" s="407"/>
      <c r="D80" s="407"/>
      <c r="E80" s="407"/>
      <c r="F80" s="366"/>
    </row>
    <row r="81" spans="1:47" x14ac:dyDescent="0.2">
      <c r="A81" s="527" t="s">
        <v>128</v>
      </c>
      <c r="B81" s="407"/>
      <c r="C81" s="407"/>
      <c r="D81" s="407"/>
      <c r="E81" s="407"/>
      <c r="F81" s="366"/>
    </row>
    <row r="82" spans="1:47" x14ac:dyDescent="0.2">
      <c r="A82" s="528" t="s">
        <v>129</v>
      </c>
      <c r="B82" s="407"/>
      <c r="C82" s="407"/>
      <c r="D82" s="407"/>
      <c r="E82" s="407"/>
      <c r="F82" s="366"/>
    </row>
    <row r="83" spans="1:47" x14ac:dyDescent="0.2">
      <c r="A83" s="527" t="s">
        <v>130</v>
      </c>
      <c r="B83" s="407"/>
      <c r="C83" s="407"/>
      <c r="D83" s="407"/>
      <c r="E83" s="407"/>
      <c r="F83" s="366"/>
    </row>
    <row r="84" spans="1:47" x14ac:dyDescent="0.2">
      <c r="A84" s="527" t="s">
        <v>131</v>
      </c>
      <c r="B84" s="407"/>
      <c r="C84" s="407"/>
      <c r="D84" s="407"/>
      <c r="E84" s="407"/>
      <c r="F84" s="366"/>
    </row>
    <row r="85" spans="1:47" x14ac:dyDescent="0.2">
      <c r="A85" s="527" t="s">
        <v>132</v>
      </c>
      <c r="B85" s="407"/>
      <c r="C85" s="407"/>
      <c r="D85" s="407"/>
      <c r="E85" s="407"/>
      <c r="F85" s="366"/>
    </row>
    <row r="86" spans="1:47" x14ac:dyDescent="0.2">
      <c r="A86" s="527" t="s">
        <v>133</v>
      </c>
      <c r="B86" s="407"/>
      <c r="C86" s="407"/>
      <c r="D86" s="407"/>
      <c r="E86" s="407"/>
      <c r="F86" s="366"/>
    </row>
    <row r="87" spans="1:47" x14ac:dyDescent="0.2">
      <c r="A87" s="529" t="s">
        <v>134</v>
      </c>
      <c r="B87" s="407"/>
      <c r="C87" s="410"/>
      <c r="D87" s="410"/>
      <c r="E87" s="410"/>
      <c r="F87" s="366"/>
    </row>
    <row r="88" spans="1:47" x14ac:dyDescent="0.2">
      <c r="A88" s="530" t="s">
        <v>135</v>
      </c>
      <c r="B88" s="407"/>
      <c r="C88" s="410"/>
      <c r="D88" s="410"/>
      <c r="E88" s="410"/>
      <c r="F88" s="366"/>
    </row>
    <row r="89" spans="1:47" x14ac:dyDescent="0.2">
      <c r="A89" s="531" t="s">
        <v>136</v>
      </c>
      <c r="B89" s="435"/>
      <c r="C89" s="410"/>
      <c r="D89" s="410"/>
      <c r="E89" s="410"/>
      <c r="F89" s="366"/>
    </row>
    <row r="90" spans="1:47" x14ac:dyDescent="0.2">
      <c r="A90" s="531" t="s">
        <v>137</v>
      </c>
      <c r="B90" s="407"/>
      <c r="C90" s="410"/>
      <c r="D90" s="410"/>
      <c r="E90" s="410"/>
      <c r="F90" s="366"/>
    </row>
    <row r="91" spans="1:47" x14ac:dyDescent="0.2">
      <c r="A91" s="532" t="s">
        <v>138</v>
      </c>
      <c r="B91" s="533"/>
      <c r="C91" s="424"/>
      <c r="D91" s="424"/>
      <c r="E91" s="424"/>
      <c r="F91" s="366"/>
    </row>
    <row r="92" spans="1:47" x14ac:dyDescent="0.2">
      <c r="A92" s="534" t="s">
        <v>1</v>
      </c>
      <c r="B92" s="519">
        <f>SUM(B77:B91)</f>
        <v>0</v>
      </c>
      <c r="C92" s="519">
        <f>SUM(C77:C91)</f>
        <v>0</v>
      </c>
      <c r="D92" s="519">
        <f>SUM(D77:D91)</f>
        <v>0</v>
      </c>
      <c r="E92" s="519">
        <f>SUM(E77:E91)</f>
        <v>0</v>
      </c>
      <c r="F92" s="366"/>
    </row>
    <row r="93" spans="1:47" x14ac:dyDescent="0.2">
      <c r="A93" s="535" t="s">
        <v>139</v>
      </c>
      <c r="B93" s="536"/>
      <c r="C93" s="536"/>
      <c r="D93" s="370"/>
      <c r="E93" s="370"/>
      <c r="F93" s="370"/>
      <c r="G93" s="370"/>
      <c r="H93" s="370"/>
      <c r="I93" s="370"/>
      <c r="J93" s="370"/>
      <c r="K93" s="370"/>
      <c r="L93" s="370"/>
      <c r="M93" s="370"/>
      <c r="N93" s="370"/>
      <c r="O93" s="368"/>
      <c r="P93" s="368"/>
      <c r="Q93" s="368"/>
      <c r="R93" s="368"/>
      <c r="S93" s="368"/>
      <c r="T93" s="368"/>
      <c r="U93" s="368"/>
      <c r="V93" s="368"/>
      <c r="W93" s="368"/>
      <c r="X93" s="368"/>
      <c r="Y93" s="368"/>
      <c r="Z93" s="368"/>
      <c r="AA93" s="368"/>
      <c r="AB93" s="368"/>
      <c r="AC93" s="368"/>
      <c r="AD93" s="368"/>
      <c r="AE93" s="368"/>
      <c r="AF93" s="368"/>
      <c r="AG93" s="368"/>
      <c r="AH93" s="368"/>
      <c r="AI93" s="368"/>
      <c r="AJ93" s="368"/>
      <c r="AK93" s="368"/>
      <c r="AL93" s="368"/>
      <c r="AM93" s="368"/>
      <c r="AN93" s="368"/>
      <c r="AO93" s="368"/>
      <c r="AP93" s="368"/>
      <c r="AQ93" s="368"/>
      <c r="AR93" s="368"/>
      <c r="AS93" s="369"/>
      <c r="AT93" s="369"/>
      <c r="AU93" s="369"/>
    </row>
    <row r="94" spans="1:47" ht="24.75" x14ac:dyDescent="0.3">
      <c r="A94" s="537" t="s">
        <v>49</v>
      </c>
      <c r="B94" s="525" t="s">
        <v>57</v>
      </c>
      <c r="C94" s="525" t="s">
        <v>58</v>
      </c>
      <c r="D94" s="525" t="s">
        <v>59</v>
      </c>
      <c r="E94" s="525" t="s">
        <v>13</v>
      </c>
      <c r="F94" s="538"/>
      <c r="G94" s="538"/>
      <c r="H94" s="370"/>
      <c r="I94" s="370"/>
      <c r="J94" s="370"/>
      <c r="K94" s="370"/>
      <c r="L94" s="370"/>
      <c r="M94" s="370"/>
      <c r="N94" s="370"/>
      <c r="O94" s="368"/>
      <c r="P94" s="368"/>
      <c r="Q94" s="368"/>
      <c r="R94" s="368"/>
      <c r="S94" s="368"/>
      <c r="T94" s="368"/>
      <c r="U94" s="368"/>
      <c r="V94" s="368"/>
      <c r="W94" s="368"/>
      <c r="X94" s="368"/>
      <c r="Y94" s="368"/>
      <c r="Z94" s="368"/>
      <c r="AA94" s="368"/>
      <c r="AB94" s="368"/>
      <c r="AC94" s="368"/>
      <c r="AD94" s="368"/>
      <c r="AE94" s="368"/>
      <c r="AF94" s="368"/>
      <c r="AG94" s="368"/>
      <c r="AH94" s="368"/>
      <c r="AI94" s="368"/>
      <c r="AJ94" s="368"/>
      <c r="AK94" s="368"/>
      <c r="AL94" s="368"/>
      <c r="AM94" s="368"/>
      <c r="AN94" s="368"/>
      <c r="AO94" s="368"/>
      <c r="AP94" s="368"/>
      <c r="AQ94" s="368"/>
      <c r="AR94" s="368"/>
      <c r="AS94" s="369"/>
      <c r="AT94" s="369"/>
      <c r="AU94" s="369"/>
    </row>
    <row r="95" spans="1:47" x14ac:dyDescent="0.2">
      <c r="A95" s="539" t="s">
        <v>52</v>
      </c>
      <c r="B95" s="401"/>
      <c r="C95" s="401"/>
      <c r="D95" s="401"/>
      <c r="E95" s="401"/>
      <c r="F95" s="540"/>
      <c r="G95" s="370"/>
      <c r="H95" s="370"/>
      <c r="I95" s="370"/>
      <c r="J95" s="370"/>
      <c r="K95" s="370"/>
      <c r="L95" s="370"/>
      <c r="M95" s="370"/>
      <c r="N95" s="370"/>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368"/>
      <c r="AP95" s="368"/>
      <c r="AQ95" s="368"/>
      <c r="AR95" s="368"/>
      <c r="AS95" s="369"/>
      <c r="AT95" s="369"/>
      <c r="AU95" s="369"/>
    </row>
    <row r="96" spans="1:47" x14ac:dyDescent="0.2">
      <c r="A96" s="541" t="s">
        <v>53</v>
      </c>
      <c r="B96" s="401"/>
      <c r="C96" s="401"/>
      <c r="D96" s="401"/>
      <c r="E96" s="401"/>
      <c r="F96" s="540"/>
      <c r="G96" s="370"/>
      <c r="H96" s="370"/>
      <c r="I96" s="370"/>
      <c r="J96" s="370"/>
      <c r="K96" s="370"/>
      <c r="L96" s="370"/>
      <c r="M96" s="370"/>
      <c r="N96" s="370"/>
      <c r="O96" s="368"/>
      <c r="P96" s="368"/>
      <c r="Q96" s="368"/>
      <c r="R96" s="368"/>
      <c r="S96" s="368"/>
      <c r="T96" s="368"/>
      <c r="U96" s="368"/>
      <c r="V96" s="368"/>
      <c r="W96" s="368"/>
      <c r="X96" s="368"/>
      <c r="Y96" s="368"/>
      <c r="Z96" s="368"/>
      <c r="AA96" s="368"/>
      <c r="AB96" s="368"/>
      <c r="AC96" s="368"/>
      <c r="AD96" s="368"/>
      <c r="AE96" s="368"/>
      <c r="AF96" s="368"/>
      <c r="AG96" s="368"/>
      <c r="AH96" s="368"/>
      <c r="AI96" s="368"/>
      <c r="AJ96" s="368"/>
      <c r="AK96" s="368"/>
      <c r="AL96" s="368"/>
      <c r="AM96" s="368"/>
      <c r="AN96" s="368"/>
      <c r="AO96" s="368"/>
      <c r="AP96" s="368"/>
      <c r="AQ96" s="368"/>
      <c r="AR96" s="368"/>
      <c r="AS96" s="369"/>
      <c r="AT96" s="369"/>
      <c r="AU96" s="369"/>
    </row>
    <row r="97" spans="1:47" x14ac:dyDescent="0.2">
      <c r="A97" s="541" t="s">
        <v>54</v>
      </c>
      <c r="B97" s="401"/>
      <c r="C97" s="401"/>
      <c r="D97" s="401"/>
      <c r="E97" s="401"/>
      <c r="F97" s="540"/>
      <c r="G97" s="370"/>
      <c r="H97" s="370"/>
      <c r="I97" s="370"/>
      <c r="J97" s="370"/>
      <c r="K97" s="370"/>
      <c r="L97" s="370"/>
      <c r="M97" s="370"/>
      <c r="N97" s="370"/>
      <c r="O97" s="368"/>
      <c r="P97" s="368"/>
      <c r="Q97" s="368"/>
      <c r="R97" s="368"/>
      <c r="S97" s="368"/>
      <c r="T97" s="368"/>
      <c r="U97" s="368"/>
      <c r="V97" s="368"/>
      <c r="W97" s="368"/>
      <c r="X97" s="368"/>
      <c r="Y97" s="368"/>
      <c r="Z97" s="368"/>
      <c r="AA97" s="368"/>
      <c r="AB97" s="368"/>
      <c r="AC97" s="368"/>
      <c r="AD97" s="368"/>
      <c r="AE97" s="368"/>
      <c r="AF97" s="368"/>
      <c r="AG97" s="368"/>
      <c r="AH97" s="368"/>
      <c r="AI97" s="368"/>
      <c r="AJ97" s="368"/>
      <c r="AK97" s="368"/>
      <c r="AL97" s="368"/>
      <c r="AM97" s="368"/>
      <c r="AN97" s="368"/>
      <c r="AO97" s="368"/>
      <c r="AP97" s="368"/>
      <c r="AQ97" s="368"/>
      <c r="AR97" s="368"/>
      <c r="AS97" s="369"/>
      <c r="AT97" s="369"/>
      <c r="AU97" s="369"/>
    </row>
    <row r="98" spans="1:47" x14ac:dyDescent="0.2">
      <c r="A98" s="541" t="s">
        <v>55</v>
      </c>
      <c r="B98" s="401"/>
      <c r="C98" s="401"/>
      <c r="D98" s="401"/>
      <c r="E98" s="401"/>
      <c r="F98" s="540"/>
      <c r="G98" s="370"/>
      <c r="H98" s="370"/>
      <c r="I98" s="370"/>
      <c r="J98" s="370"/>
      <c r="K98" s="370"/>
      <c r="L98" s="370"/>
      <c r="M98" s="370"/>
      <c r="N98" s="370"/>
      <c r="O98" s="368"/>
      <c r="P98" s="368"/>
      <c r="Q98" s="368"/>
      <c r="R98" s="368"/>
      <c r="S98" s="368"/>
      <c r="T98" s="368"/>
      <c r="U98" s="368"/>
      <c r="V98" s="368"/>
      <c r="W98" s="368"/>
      <c r="X98" s="368"/>
      <c r="Y98" s="368"/>
      <c r="Z98" s="368"/>
      <c r="AA98" s="368"/>
      <c r="AB98" s="368"/>
      <c r="AC98" s="368"/>
      <c r="AD98" s="368"/>
      <c r="AE98" s="368"/>
      <c r="AF98" s="368"/>
      <c r="AG98" s="368"/>
      <c r="AH98" s="368"/>
      <c r="AI98" s="368"/>
      <c r="AJ98" s="368"/>
      <c r="AK98" s="368"/>
      <c r="AL98" s="368"/>
      <c r="AM98" s="368"/>
      <c r="AN98" s="368"/>
      <c r="AO98" s="368"/>
      <c r="AP98" s="368"/>
      <c r="AQ98" s="368"/>
      <c r="AR98" s="368"/>
      <c r="AS98" s="369"/>
      <c r="AT98" s="369"/>
      <c r="AU98" s="369"/>
    </row>
    <row r="99" spans="1:47" x14ac:dyDescent="0.2">
      <c r="A99" s="542" t="s">
        <v>60</v>
      </c>
      <c r="B99" s="498"/>
      <c r="C99" s="498"/>
      <c r="D99" s="498"/>
      <c r="E99" s="498"/>
      <c r="F99" s="540"/>
      <c r="G99" s="370"/>
      <c r="H99" s="370"/>
      <c r="I99" s="370"/>
      <c r="J99" s="370"/>
      <c r="K99" s="370"/>
      <c r="L99" s="370"/>
      <c r="M99" s="370"/>
      <c r="N99" s="370"/>
      <c r="O99" s="368"/>
      <c r="P99" s="368"/>
      <c r="Q99" s="368"/>
      <c r="R99" s="368"/>
      <c r="S99" s="368"/>
      <c r="T99" s="368"/>
      <c r="U99" s="368"/>
      <c r="V99" s="368"/>
      <c r="W99" s="368"/>
      <c r="X99" s="368"/>
      <c r="Y99" s="368"/>
      <c r="Z99" s="368"/>
      <c r="AA99" s="368"/>
      <c r="AB99" s="368"/>
      <c r="AC99" s="368"/>
      <c r="AD99" s="368"/>
      <c r="AE99" s="368"/>
      <c r="AF99" s="368"/>
      <c r="AG99" s="368"/>
      <c r="AH99" s="368"/>
      <c r="AI99" s="368"/>
      <c r="AJ99" s="368"/>
      <c r="AK99" s="368"/>
      <c r="AL99" s="368"/>
      <c r="AM99" s="368"/>
      <c r="AN99" s="368"/>
      <c r="AO99" s="368"/>
      <c r="AP99" s="368"/>
      <c r="AQ99" s="368"/>
      <c r="AR99" s="368"/>
      <c r="AS99" s="369"/>
      <c r="AT99" s="369"/>
      <c r="AU99" s="369"/>
    </row>
    <row r="100" spans="1:47" x14ac:dyDescent="0.2">
      <c r="A100" s="504" t="s">
        <v>1</v>
      </c>
      <c r="B100" s="519">
        <f>SUM(B95:B99)</f>
        <v>0</v>
      </c>
      <c r="C100" s="519">
        <f>SUM(C95:C99)</f>
        <v>0</v>
      </c>
      <c r="D100" s="519">
        <f>SUM(D95:D99)</f>
        <v>0</v>
      </c>
      <c r="E100" s="519">
        <f>SUM(E95:E99)</f>
        <v>0</v>
      </c>
      <c r="F100" s="540"/>
      <c r="G100" s="370"/>
      <c r="H100" s="370"/>
      <c r="I100" s="370"/>
      <c r="J100" s="370"/>
      <c r="K100" s="370"/>
      <c r="L100" s="370"/>
      <c r="M100" s="370"/>
      <c r="N100" s="370"/>
      <c r="O100" s="368"/>
      <c r="P100" s="368"/>
      <c r="Q100" s="368"/>
      <c r="R100" s="368"/>
      <c r="S100" s="368"/>
      <c r="T100" s="368"/>
      <c r="U100" s="368"/>
      <c r="V100" s="368"/>
      <c r="W100" s="368"/>
      <c r="X100" s="368"/>
      <c r="Y100" s="368"/>
      <c r="Z100" s="368"/>
      <c r="AA100" s="368"/>
      <c r="AB100" s="368"/>
      <c r="AC100" s="368"/>
      <c r="AD100" s="368"/>
      <c r="AE100" s="368"/>
      <c r="AF100" s="368"/>
      <c r="AG100" s="368"/>
      <c r="AH100" s="368"/>
      <c r="AI100" s="368"/>
      <c r="AJ100" s="368"/>
      <c r="AK100" s="368"/>
      <c r="AL100" s="368"/>
      <c r="AM100" s="368"/>
      <c r="AN100" s="368"/>
      <c r="AO100" s="368"/>
      <c r="AP100" s="368"/>
      <c r="AQ100" s="368"/>
      <c r="AR100" s="368"/>
      <c r="AS100" s="369"/>
      <c r="AT100" s="369"/>
      <c r="AU100" s="369"/>
    </row>
    <row r="101" spans="1:47" x14ac:dyDescent="0.2">
      <c r="A101" s="535" t="s">
        <v>140</v>
      </c>
      <c r="B101" s="543"/>
      <c r="C101" s="544"/>
      <c r="D101" s="370"/>
      <c r="E101" s="370"/>
      <c r="F101" s="370"/>
      <c r="G101" s="370"/>
      <c r="H101" s="370"/>
      <c r="I101" s="370"/>
      <c r="J101" s="370"/>
      <c r="K101" s="370"/>
      <c r="L101" s="370"/>
      <c r="M101" s="370"/>
      <c r="N101" s="370"/>
      <c r="O101" s="368"/>
      <c r="P101" s="368"/>
      <c r="Q101" s="368"/>
      <c r="R101" s="368"/>
      <c r="S101" s="368"/>
      <c r="T101" s="368"/>
      <c r="U101" s="368"/>
      <c r="V101" s="368"/>
      <c r="W101" s="368"/>
      <c r="X101" s="368"/>
      <c r="Y101" s="368"/>
      <c r="Z101" s="368"/>
      <c r="AA101" s="368"/>
      <c r="AB101" s="368"/>
      <c r="AC101" s="368"/>
      <c r="AD101" s="368"/>
      <c r="AE101" s="368"/>
      <c r="AF101" s="368"/>
      <c r="AG101" s="368"/>
      <c r="AH101" s="368"/>
      <c r="AI101" s="368"/>
      <c r="AJ101" s="368"/>
      <c r="AK101" s="368"/>
      <c r="AL101" s="368"/>
      <c r="AM101" s="368"/>
      <c r="AN101" s="368"/>
      <c r="AO101" s="368"/>
      <c r="AP101" s="368"/>
      <c r="AQ101" s="368"/>
      <c r="AR101" s="368"/>
      <c r="AS101" s="369"/>
      <c r="AT101" s="369"/>
      <c r="AU101" s="369"/>
    </row>
    <row r="102" spans="1:47" ht="21" x14ac:dyDescent="0.2">
      <c r="A102" s="537" t="s">
        <v>49</v>
      </c>
      <c r="B102" s="525" t="s">
        <v>57</v>
      </c>
      <c r="C102" s="525" t="s">
        <v>58</v>
      </c>
      <c r="D102" s="525" t="s">
        <v>59</v>
      </c>
      <c r="E102" s="525" t="s">
        <v>13</v>
      </c>
      <c r="F102" s="370"/>
      <c r="G102" s="370"/>
      <c r="H102" s="370"/>
      <c r="I102" s="370"/>
      <c r="J102" s="370"/>
      <c r="K102" s="370"/>
      <c r="L102" s="370"/>
      <c r="M102" s="370"/>
      <c r="N102" s="370"/>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68"/>
      <c r="AP102" s="368"/>
      <c r="AQ102" s="368"/>
      <c r="AR102" s="368"/>
      <c r="AS102" s="369"/>
      <c r="AT102" s="369"/>
      <c r="AU102" s="369"/>
    </row>
    <row r="103" spans="1:47" x14ac:dyDescent="0.2">
      <c r="A103" s="539" t="s">
        <v>52</v>
      </c>
      <c r="B103" s="401"/>
      <c r="C103" s="401"/>
      <c r="D103" s="401"/>
      <c r="E103" s="401"/>
      <c r="F103" s="540"/>
      <c r="G103" s="370"/>
      <c r="H103" s="370"/>
      <c r="I103" s="370"/>
      <c r="J103" s="370"/>
      <c r="K103" s="370"/>
      <c r="L103" s="370"/>
      <c r="M103" s="370"/>
      <c r="N103" s="370"/>
      <c r="O103" s="368"/>
      <c r="P103" s="368"/>
      <c r="Q103" s="368"/>
      <c r="R103" s="368"/>
      <c r="S103" s="368"/>
      <c r="T103" s="368"/>
      <c r="U103" s="368"/>
      <c r="V103" s="368"/>
      <c r="W103" s="368"/>
      <c r="X103" s="368"/>
      <c r="Y103" s="368"/>
      <c r="Z103" s="368"/>
      <c r="AA103" s="368"/>
      <c r="AB103" s="368"/>
      <c r="AC103" s="368"/>
      <c r="AD103" s="368"/>
      <c r="AE103" s="368"/>
      <c r="AF103" s="368"/>
      <c r="AG103" s="368"/>
      <c r="AH103" s="368"/>
      <c r="AI103" s="368"/>
      <c r="AJ103" s="368"/>
      <c r="AK103" s="368"/>
      <c r="AL103" s="368"/>
      <c r="AM103" s="368"/>
      <c r="AN103" s="368"/>
      <c r="AO103" s="368"/>
      <c r="AP103" s="368"/>
      <c r="AQ103" s="368"/>
      <c r="AR103" s="368"/>
      <c r="AS103" s="369"/>
      <c r="AT103" s="369"/>
      <c r="AU103" s="369"/>
    </row>
    <row r="104" spans="1:47" x14ac:dyDescent="0.2">
      <c r="A104" s="541" t="s">
        <v>53</v>
      </c>
      <c r="B104" s="401"/>
      <c r="C104" s="401"/>
      <c r="D104" s="401"/>
      <c r="E104" s="401"/>
      <c r="F104" s="540"/>
      <c r="G104" s="370"/>
      <c r="H104" s="370"/>
      <c r="I104" s="370"/>
      <c r="J104" s="370"/>
      <c r="K104" s="370"/>
      <c r="L104" s="370"/>
      <c r="M104" s="370"/>
      <c r="N104" s="370"/>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68"/>
      <c r="AP104" s="368"/>
      <c r="AQ104" s="368"/>
      <c r="AR104" s="368"/>
      <c r="AS104" s="369"/>
      <c r="AT104" s="369"/>
      <c r="AU104" s="369"/>
    </row>
    <row r="105" spans="1:47" x14ac:dyDescent="0.2">
      <c r="A105" s="541" t="s">
        <v>54</v>
      </c>
      <c r="B105" s="401"/>
      <c r="C105" s="401"/>
      <c r="D105" s="401"/>
      <c r="E105" s="401"/>
      <c r="F105" s="540"/>
      <c r="G105" s="370"/>
      <c r="H105" s="370"/>
      <c r="I105" s="370"/>
      <c r="J105" s="370"/>
      <c r="K105" s="370"/>
      <c r="L105" s="370"/>
      <c r="M105" s="370"/>
      <c r="N105" s="370"/>
      <c r="O105" s="368"/>
      <c r="P105" s="368"/>
      <c r="Q105" s="368"/>
      <c r="R105" s="368"/>
      <c r="S105" s="368"/>
      <c r="T105" s="368"/>
      <c r="U105" s="368"/>
      <c r="V105" s="368"/>
      <c r="W105" s="368"/>
      <c r="X105" s="368"/>
      <c r="Y105" s="368"/>
      <c r="Z105" s="368"/>
      <c r="AA105" s="368"/>
      <c r="AB105" s="368"/>
      <c r="AC105" s="368"/>
      <c r="AD105" s="368"/>
      <c r="AE105" s="368"/>
      <c r="AF105" s="368"/>
      <c r="AG105" s="368"/>
      <c r="AH105" s="368"/>
      <c r="AI105" s="368"/>
      <c r="AJ105" s="368"/>
      <c r="AK105" s="368"/>
      <c r="AL105" s="368"/>
      <c r="AM105" s="368"/>
      <c r="AN105" s="368"/>
      <c r="AO105" s="368"/>
      <c r="AP105" s="368"/>
      <c r="AQ105" s="368"/>
      <c r="AR105" s="368"/>
      <c r="AS105" s="369"/>
      <c r="AT105" s="369"/>
      <c r="AU105" s="369"/>
    </row>
    <row r="106" spans="1:47" x14ac:dyDescent="0.2">
      <c r="A106" s="541" t="s">
        <v>55</v>
      </c>
      <c r="B106" s="401"/>
      <c r="C106" s="401"/>
      <c r="D106" s="401"/>
      <c r="E106" s="401"/>
      <c r="F106" s="540"/>
      <c r="G106" s="370"/>
      <c r="H106" s="370"/>
      <c r="I106" s="370"/>
      <c r="J106" s="370"/>
      <c r="K106" s="370"/>
      <c r="L106" s="370"/>
      <c r="M106" s="370"/>
      <c r="N106" s="370"/>
      <c r="O106" s="368"/>
      <c r="P106" s="368"/>
      <c r="Q106" s="368"/>
      <c r="R106" s="368"/>
      <c r="S106" s="368"/>
      <c r="T106" s="368"/>
      <c r="U106" s="368"/>
      <c r="V106" s="368"/>
      <c r="W106" s="368"/>
      <c r="X106" s="368"/>
      <c r="Y106" s="368"/>
      <c r="Z106" s="368"/>
      <c r="AA106" s="368"/>
      <c r="AB106" s="368"/>
      <c r="AC106" s="368"/>
      <c r="AD106" s="368"/>
      <c r="AE106" s="368"/>
      <c r="AF106" s="368"/>
      <c r="AG106" s="368"/>
      <c r="AH106" s="368"/>
      <c r="AI106" s="368"/>
      <c r="AJ106" s="368"/>
      <c r="AK106" s="368"/>
      <c r="AL106" s="368"/>
      <c r="AM106" s="368"/>
      <c r="AN106" s="368"/>
      <c r="AO106" s="368"/>
      <c r="AP106" s="368"/>
      <c r="AQ106" s="368"/>
      <c r="AR106" s="368"/>
      <c r="AS106" s="369"/>
      <c r="AT106" s="369"/>
      <c r="AU106" s="369"/>
    </row>
    <row r="107" spans="1:47" x14ac:dyDescent="0.2">
      <c r="A107" s="542" t="s">
        <v>60</v>
      </c>
      <c r="B107" s="498"/>
      <c r="C107" s="498"/>
      <c r="D107" s="498"/>
      <c r="E107" s="498"/>
      <c r="F107" s="540"/>
      <c r="G107" s="370"/>
      <c r="H107" s="370"/>
      <c r="I107" s="370"/>
      <c r="J107" s="370"/>
      <c r="K107" s="370"/>
      <c r="L107" s="370"/>
      <c r="M107" s="370"/>
      <c r="N107" s="370"/>
      <c r="O107" s="368"/>
      <c r="P107" s="368"/>
      <c r="Q107" s="368"/>
      <c r="R107" s="368"/>
      <c r="S107" s="368"/>
      <c r="T107" s="368"/>
      <c r="U107" s="368"/>
      <c r="V107" s="368"/>
      <c r="W107" s="368"/>
      <c r="X107" s="368"/>
      <c r="Y107" s="368"/>
      <c r="Z107" s="368"/>
      <c r="AA107" s="368"/>
      <c r="AB107" s="368"/>
      <c r="AC107" s="368"/>
      <c r="AD107" s="368"/>
      <c r="AE107" s="368"/>
      <c r="AF107" s="368"/>
      <c r="AG107" s="368"/>
      <c r="AH107" s="368"/>
      <c r="AI107" s="368"/>
      <c r="AJ107" s="368"/>
      <c r="AK107" s="368"/>
      <c r="AL107" s="368"/>
      <c r="AM107" s="368"/>
      <c r="AN107" s="368"/>
      <c r="AO107" s="368"/>
      <c r="AP107" s="368"/>
      <c r="AQ107" s="368"/>
      <c r="AR107" s="368"/>
      <c r="AS107" s="369"/>
      <c r="AT107" s="369"/>
      <c r="AU107" s="369"/>
    </row>
    <row r="108" spans="1:47" x14ac:dyDescent="0.2">
      <c r="A108" s="504" t="s">
        <v>1</v>
      </c>
      <c r="B108" s="519">
        <f>SUM(B103:B107)</f>
        <v>0</v>
      </c>
      <c r="C108" s="519">
        <f>SUM(C103:C107)</f>
        <v>0</v>
      </c>
      <c r="D108" s="519">
        <f>SUM(D103:D107)</f>
        <v>0</v>
      </c>
      <c r="E108" s="519">
        <f>SUM(E103:E107)</f>
        <v>0</v>
      </c>
      <c r="F108" s="540"/>
      <c r="G108" s="370"/>
      <c r="H108" s="370"/>
      <c r="I108" s="370"/>
      <c r="J108" s="370"/>
      <c r="K108" s="370"/>
      <c r="L108" s="370"/>
      <c r="M108" s="370"/>
      <c r="N108" s="370"/>
      <c r="O108" s="368"/>
      <c r="P108" s="368"/>
      <c r="Q108" s="368"/>
      <c r="R108" s="368"/>
      <c r="S108" s="368"/>
      <c r="T108" s="368"/>
      <c r="U108" s="368"/>
      <c r="V108" s="368"/>
      <c r="W108" s="368"/>
      <c r="X108" s="368"/>
      <c r="Y108" s="368"/>
      <c r="Z108" s="368"/>
      <c r="AA108" s="368"/>
      <c r="AB108" s="368"/>
      <c r="AC108" s="368"/>
      <c r="AD108" s="368"/>
      <c r="AE108" s="368"/>
      <c r="AF108" s="368"/>
      <c r="AG108" s="368"/>
      <c r="AH108" s="368"/>
      <c r="AI108" s="368"/>
      <c r="AJ108" s="368"/>
      <c r="AK108" s="368"/>
      <c r="AL108" s="368"/>
      <c r="AM108" s="368"/>
      <c r="AN108" s="368"/>
      <c r="AO108" s="368"/>
      <c r="AP108" s="368"/>
      <c r="AQ108" s="368"/>
      <c r="AR108" s="368"/>
      <c r="AS108" s="369"/>
      <c r="AT108" s="369"/>
      <c r="AU108" s="369"/>
    </row>
    <row r="109" spans="1:47" x14ac:dyDescent="0.2">
      <c r="A109" s="535" t="s">
        <v>141</v>
      </c>
      <c r="B109" s="543"/>
      <c r="C109" s="544"/>
      <c r="D109" s="370"/>
      <c r="E109" s="370"/>
      <c r="F109" s="370"/>
      <c r="G109" s="368"/>
      <c r="H109" s="368"/>
      <c r="I109" s="368"/>
      <c r="J109" s="368"/>
      <c r="K109" s="370"/>
      <c r="L109" s="370"/>
      <c r="M109" s="370"/>
      <c r="N109" s="370"/>
      <c r="O109" s="368"/>
      <c r="P109" s="368"/>
      <c r="Q109" s="368"/>
      <c r="R109" s="368"/>
      <c r="S109" s="368"/>
      <c r="T109" s="368"/>
      <c r="U109" s="368"/>
      <c r="V109" s="368"/>
      <c r="W109" s="368"/>
      <c r="X109" s="368"/>
      <c r="Y109" s="368"/>
      <c r="Z109" s="368"/>
      <c r="AA109" s="368"/>
      <c r="AB109" s="368"/>
      <c r="AC109" s="368"/>
      <c r="AD109" s="368"/>
      <c r="AE109" s="368"/>
      <c r="AF109" s="368"/>
      <c r="AG109" s="368"/>
      <c r="AH109" s="368"/>
      <c r="AI109" s="368"/>
      <c r="AJ109" s="368"/>
      <c r="AK109" s="368"/>
      <c r="AL109" s="368"/>
      <c r="AM109" s="368"/>
      <c r="AN109" s="368"/>
      <c r="AO109" s="368"/>
      <c r="AP109" s="368"/>
      <c r="AQ109" s="368"/>
      <c r="AR109" s="368"/>
      <c r="AS109" s="369"/>
      <c r="AT109" s="369"/>
      <c r="AU109" s="369"/>
    </row>
    <row r="110" spans="1:47" x14ac:dyDescent="0.2">
      <c r="A110" s="1249" t="s">
        <v>61</v>
      </c>
      <c r="B110" s="1250"/>
      <c r="C110" s="1253" t="s">
        <v>1</v>
      </c>
      <c r="D110" s="1230" t="s">
        <v>33</v>
      </c>
      <c r="E110" s="1231"/>
      <c r="F110" s="1231"/>
      <c r="G110" s="1194" t="s">
        <v>34</v>
      </c>
      <c r="H110" s="368"/>
      <c r="I110" s="368"/>
      <c r="J110" s="368"/>
      <c r="K110" s="370"/>
      <c r="L110" s="370"/>
      <c r="M110" s="370"/>
      <c r="N110" s="370"/>
      <c r="O110" s="368"/>
      <c r="P110" s="368"/>
      <c r="Q110" s="368"/>
      <c r="R110" s="368"/>
      <c r="S110" s="368"/>
      <c r="T110" s="368"/>
      <c r="U110" s="368"/>
      <c r="V110" s="368"/>
      <c r="W110" s="368"/>
      <c r="X110" s="368"/>
      <c r="Y110" s="368"/>
      <c r="Z110" s="368"/>
      <c r="AA110" s="368"/>
      <c r="AB110" s="368"/>
      <c r="AC110" s="368"/>
      <c r="AD110" s="368"/>
      <c r="AE110" s="368"/>
      <c r="AF110" s="368"/>
      <c r="AG110" s="368"/>
      <c r="AH110" s="368"/>
      <c r="AI110" s="368"/>
      <c r="AJ110" s="368"/>
      <c r="AK110" s="368"/>
      <c r="AL110" s="368"/>
      <c r="AM110" s="368"/>
      <c r="AN110" s="368"/>
      <c r="AO110" s="368"/>
      <c r="AP110" s="368"/>
      <c r="AQ110" s="368"/>
      <c r="AR110" s="368"/>
      <c r="AS110" s="369"/>
      <c r="AT110" s="369"/>
      <c r="AU110" s="369"/>
    </row>
    <row r="111" spans="1:47" ht="21" x14ac:dyDescent="0.2">
      <c r="A111" s="1251"/>
      <c r="B111" s="1252"/>
      <c r="C111" s="1254"/>
      <c r="D111" s="559" t="s">
        <v>35</v>
      </c>
      <c r="E111" s="559" t="s">
        <v>36</v>
      </c>
      <c r="F111" s="559" t="s">
        <v>37</v>
      </c>
      <c r="G111" s="1195"/>
      <c r="H111" s="370"/>
      <c r="I111" s="370"/>
      <c r="J111" s="370"/>
      <c r="K111" s="370"/>
      <c r="L111" s="370"/>
      <c r="M111" s="370"/>
      <c r="N111" s="370"/>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68"/>
      <c r="AP111" s="368"/>
      <c r="AQ111" s="368"/>
      <c r="AR111" s="368"/>
      <c r="AS111" s="369"/>
      <c r="AT111" s="369"/>
      <c r="AU111" s="369"/>
    </row>
    <row r="112" spans="1:47" x14ac:dyDescent="0.2">
      <c r="A112" s="1205" t="s">
        <v>62</v>
      </c>
      <c r="B112" s="1206"/>
      <c r="C112" s="519">
        <f>SUM(D112:G112)</f>
        <v>0</v>
      </c>
      <c r="D112" s="380"/>
      <c r="E112" s="545"/>
      <c r="F112" s="382"/>
      <c r="G112" s="382"/>
      <c r="H112" s="540"/>
      <c r="I112" s="370"/>
      <c r="J112" s="370"/>
      <c r="K112" s="370"/>
      <c r="L112" s="370"/>
      <c r="M112" s="370"/>
      <c r="N112" s="370"/>
      <c r="O112" s="368"/>
      <c r="P112" s="368"/>
      <c r="Q112" s="368"/>
      <c r="R112" s="368"/>
      <c r="S112" s="368"/>
      <c r="T112" s="368"/>
      <c r="U112" s="368"/>
      <c r="V112" s="368"/>
      <c r="W112" s="368"/>
      <c r="X112" s="368"/>
      <c r="Y112" s="368"/>
      <c r="Z112" s="368"/>
      <c r="AA112" s="368"/>
      <c r="AB112" s="368"/>
      <c r="AC112" s="368"/>
      <c r="AD112" s="368"/>
      <c r="AE112" s="368"/>
      <c r="AF112" s="368"/>
      <c r="AG112" s="368"/>
      <c r="AH112" s="368"/>
      <c r="AI112" s="368"/>
      <c r="AJ112" s="368"/>
      <c r="AK112" s="368"/>
      <c r="AL112" s="368"/>
      <c r="AM112" s="368"/>
      <c r="AN112" s="368"/>
      <c r="AO112" s="368"/>
      <c r="AP112" s="368"/>
      <c r="AQ112" s="368"/>
      <c r="AR112" s="368"/>
      <c r="AS112" s="369"/>
      <c r="AT112" s="369"/>
      <c r="AU112" s="369"/>
    </row>
    <row r="113" spans="1:85" x14ac:dyDescent="0.2">
      <c r="A113" s="1203" t="s">
        <v>63</v>
      </c>
      <c r="B113" s="1204"/>
      <c r="C113" s="379">
        <f>SUM(D113:G113)</f>
        <v>0</v>
      </c>
      <c r="D113" s="380"/>
      <c r="E113" s="545"/>
      <c r="F113" s="382"/>
      <c r="G113" s="382"/>
      <c r="H113" s="540"/>
      <c r="I113" s="370"/>
      <c r="J113" s="370"/>
      <c r="K113" s="370"/>
      <c r="L113" s="370"/>
      <c r="M113" s="370"/>
      <c r="N113" s="370"/>
      <c r="O113" s="368"/>
      <c r="P113" s="368"/>
      <c r="Q113" s="368"/>
      <c r="R113" s="368"/>
      <c r="S113" s="368"/>
      <c r="T113" s="368"/>
      <c r="U113" s="368"/>
      <c r="V113" s="368"/>
      <c r="W113" s="368"/>
      <c r="X113" s="368"/>
      <c r="Y113" s="368"/>
      <c r="Z113" s="368"/>
      <c r="AA113" s="368"/>
      <c r="AB113" s="368"/>
      <c r="AC113" s="368"/>
      <c r="AD113" s="368"/>
      <c r="AE113" s="368"/>
      <c r="AF113" s="368"/>
      <c r="AG113" s="368"/>
      <c r="AH113" s="368"/>
      <c r="AI113" s="368"/>
      <c r="AJ113" s="368"/>
      <c r="AK113" s="368"/>
      <c r="AL113" s="368"/>
      <c r="AM113" s="368"/>
      <c r="AN113" s="368"/>
      <c r="AO113" s="368"/>
      <c r="AP113" s="368"/>
      <c r="AQ113" s="368"/>
      <c r="AR113" s="368"/>
      <c r="AS113" s="369"/>
      <c r="AT113" s="369"/>
      <c r="AU113" s="369"/>
    </row>
    <row r="114" spans="1:85" ht="15" x14ac:dyDescent="0.2">
      <c r="A114" s="520" t="s">
        <v>142</v>
      </c>
      <c r="B114" s="546"/>
      <c r="C114" s="546"/>
      <c r="D114" s="546"/>
      <c r="E114" s="370"/>
      <c r="F114" s="370"/>
      <c r="G114" s="370"/>
      <c r="H114" s="370"/>
      <c r="I114" s="370"/>
      <c r="J114" s="370"/>
      <c r="K114" s="370"/>
      <c r="L114" s="370"/>
      <c r="M114" s="370"/>
      <c r="N114" s="370"/>
      <c r="O114" s="368"/>
      <c r="P114" s="368"/>
      <c r="Q114" s="368"/>
      <c r="R114" s="368"/>
      <c r="S114" s="368"/>
      <c r="T114" s="368"/>
      <c r="U114" s="368"/>
      <c r="V114" s="368"/>
      <c r="W114" s="368"/>
      <c r="X114" s="368"/>
      <c r="Y114" s="368"/>
      <c r="Z114" s="368"/>
      <c r="AA114" s="368"/>
      <c r="AB114" s="368"/>
      <c r="AC114" s="368"/>
      <c r="AD114" s="368"/>
      <c r="AE114" s="368"/>
      <c r="AF114" s="368"/>
      <c r="AG114" s="368"/>
      <c r="AH114" s="368"/>
      <c r="AI114" s="368"/>
      <c r="AJ114" s="368"/>
      <c r="AK114" s="368"/>
      <c r="AL114" s="368"/>
      <c r="AM114" s="368"/>
      <c r="AN114" s="368"/>
      <c r="AO114" s="368"/>
      <c r="AP114" s="368"/>
      <c r="AQ114" s="368"/>
      <c r="AR114" s="368"/>
      <c r="AS114" s="369"/>
      <c r="AT114" s="369"/>
      <c r="AU114" s="369"/>
    </row>
    <row r="115" spans="1:85" x14ac:dyDescent="0.2">
      <c r="A115" s="1249" t="s">
        <v>64</v>
      </c>
      <c r="B115" s="1259"/>
      <c r="C115" s="1250"/>
      <c r="D115" s="1253" t="s">
        <v>1</v>
      </c>
      <c r="E115" s="1230" t="s">
        <v>33</v>
      </c>
      <c r="F115" s="1231"/>
      <c r="G115" s="1231"/>
      <c r="H115" s="1194" t="s">
        <v>34</v>
      </c>
      <c r="I115" s="370"/>
      <c r="J115" s="370"/>
      <c r="K115" s="370"/>
      <c r="L115" s="370"/>
      <c r="M115" s="370"/>
      <c r="N115" s="370"/>
      <c r="O115" s="368"/>
      <c r="P115" s="368"/>
      <c r="Q115" s="368"/>
      <c r="R115" s="368"/>
      <c r="S115" s="368"/>
      <c r="T115" s="368"/>
      <c r="U115" s="368"/>
      <c r="V115" s="368"/>
      <c r="W115" s="368"/>
      <c r="X115" s="368"/>
      <c r="Y115" s="368"/>
      <c r="Z115" s="368"/>
      <c r="AA115" s="368"/>
      <c r="AB115" s="368"/>
      <c r="AC115" s="368"/>
      <c r="AD115" s="368"/>
      <c r="AE115" s="368"/>
      <c r="AF115" s="368"/>
      <c r="AG115" s="368"/>
      <c r="AH115" s="368"/>
      <c r="AI115" s="368"/>
      <c r="AJ115" s="368"/>
      <c r="AK115" s="368"/>
      <c r="AL115" s="368"/>
      <c r="AM115" s="368"/>
      <c r="AN115" s="368"/>
      <c r="AO115" s="368"/>
      <c r="AP115" s="368"/>
      <c r="AQ115" s="368"/>
      <c r="AR115" s="368"/>
      <c r="AS115" s="369"/>
      <c r="AT115" s="369"/>
      <c r="AU115" s="369"/>
    </row>
    <row r="116" spans="1:85" ht="31.5" x14ac:dyDescent="0.2">
      <c r="A116" s="1251"/>
      <c r="B116" s="1260"/>
      <c r="C116" s="1252"/>
      <c r="D116" s="1254"/>
      <c r="E116" s="559" t="s">
        <v>35</v>
      </c>
      <c r="F116" s="559" t="s">
        <v>36</v>
      </c>
      <c r="G116" s="559" t="s">
        <v>37</v>
      </c>
      <c r="H116" s="1195"/>
      <c r="I116" s="370"/>
      <c r="J116" s="370"/>
      <c r="K116" s="370"/>
      <c r="L116" s="370"/>
      <c r="M116" s="370"/>
      <c r="N116" s="370"/>
      <c r="O116" s="368"/>
      <c r="P116" s="368"/>
      <c r="Q116" s="368"/>
      <c r="R116" s="368"/>
      <c r="S116" s="368"/>
      <c r="T116" s="368"/>
      <c r="U116" s="368"/>
      <c r="V116" s="368"/>
      <c r="W116" s="368"/>
      <c r="X116" s="368"/>
      <c r="Y116" s="368"/>
      <c r="Z116" s="368"/>
      <c r="AA116" s="368"/>
      <c r="AB116" s="368"/>
      <c r="AC116" s="368"/>
      <c r="AD116" s="368"/>
      <c r="AE116" s="368"/>
      <c r="AF116" s="368"/>
      <c r="AG116" s="368"/>
      <c r="AH116" s="368"/>
      <c r="AI116" s="368"/>
      <c r="AJ116" s="368"/>
      <c r="AK116" s="368"/>
      <c r="AL116" s="368"/>
      <c r="AM116" s="368"/>
      <c r="AN116" s="368"/>
      <c r="AO116" s="368"/>
      <c r="AP116" s="368"/>
      <c r="AQ116" s="368"/>
      <c r="AR116" s="368"/>
      <c r="AS116" s="369"/>
      <c r="AT116" s="369"/>
      <c r="AU116" s="369"/>
    </row>
    <row r="117" spans="1:85" x14ac:dyDescent="0.2">
      <c r="A117" s="547" t="s">
        <v>143</v>
      </c>
      <c r="B117" s="548"/>
      <c r="C117" s="549"/>
      <c r="D117" s="519">
        <f>SUM(E117:H117)</f>
        <v>0</v>
      </c>
      <c r="E117" s="380"/>
      <c r="F117" s="545"/>
      <c r="G117" s="382"/>
      <c r="H117" s="382"/>
      <c r="I117" s="540"/>
      <c r="J117" s="370"/>
      <c r="K117" s="370"/>
      <c r="L117" s="370"/>
      <c r="M117" s="370"/>
      <c r="N117" s="370"/>
      <c r="O117" s="368"/>
      <c r="P117" s="368"/>
      <c r="Q117" s="368"/>
      <c r="R117" s="368"/>
      <c r="S117" s="368"/>
      <c r="T117" s="368"/>
      <c r="U117" s="368"/>
      <c r="V117" s="368"/>
      <c r="W117" s="368"/>
      <c r="X117" s="368"/>
      <c r="Y117" s="368"/>
      <c r="Z117" s="368"/>
      <c r="AA117" s="368"/>
      <c r="AB117" s="368"/>
      <c r="AC117" s="368"/>
      <c r="AD117" s="368"/>
      <c r="AE117" s="368"/>
      <c r="AF117" s="368"/>
      <c r="AG117" s="368"/>
      <c r="AH117" s="368"/>
      <c r="AI117" s="368"/>
      <c r="AJ117" s="368"/>
      <c r="AK117" s="368"/>
      <c r="AL117" s="368"/>
      <c r="AM117" s="368"/>
      <c r="AN117" s="368"/>
      <c r="AO117" s="368"/>
      <c r="AP117" s="368"/>
      <c r="AQ117" s="368"/>
      <c r="AR117" s="368"/>
      <c r="AS117" s="369"/>
      <c r="AT117" s="369"/>
      <c r="AU117" s="369"/>
    </row>
    <row r="118" spans="1:85" x14ac:dyDescent="0.2">
      <c r="A118" s="547" t="s">
        <v>144</v>
      </c>
      <c r="B118" s="548"/>
      <c r="C118" s="549"/>
      <c r="D118" s="519">
        <f>SUM(E118:H118)</f>
        <v>0</v>
      </c>
      <c r="E118" s="380"/>
      <c r="F118" s="545"/>
      <c r="G118" s="382"/>
      <c r="H118" s="382"/>
      <c r="I118" s="540"/>
      <c r="J118" s="370"/>
      <c r="K118" s="370"/>
      <c r="L118" s="370"/>
      <c r="M118" s="370"/>
      <c r="N118" s="370"/>
      <c r="O118" s="368"/>
      <c r="P118" s="368"/>
      <c r="Q118" s="368"/>
      <c r="R118" s="368"/>
      <c r="S118" s="368"/>
      <c r="T118" s="368"/>
      <c r="U118" s="368"/>
      <c r="V118" s="368"/>
      <c r="W118" s="368"/>
      <c r="X118" s="368"/>
      <c r="Y118" s="368"/>
      <c r="Z118" s="368"/>
      <c r="AA118" s="368"/>
      <c r="AB118" s="368"/>
      <c r="AC118" s="368"/>
      <c r="AD118" s="368"/>
      <c r="AE118" s="368"/>
      <c r="AF118" s="368"/>
      <c r="AG118" s="368"/>
      <c r="AH118" s="368"/>
      <c r="AI118" s="368"/>
      <c r="AJ118" s="368"/>
      <c r="AK118" s="368"/>
      <c r="AL118" s="368"/>
      <c r="AM118" s="368"/>
      <c r="AN118" s="368"/>
      <c r="AO118" s="368"/>
      <c r="AP118" s="368"/>
      <c r="AQ118" s="368"/>
      <c r="AR118" s="368"/>
      <c r="AS118" s="369"/>
      <c r="AT118" s="369"/>
      <c r="AU118" s="369"/>
    </row>
    <row r="119" spans="1:85" x14ac:dyDescent="0.2">
      <c r="A119" s="372" t="s">
        <v>145</v>
      </c>
      <c r="B119" s="550"/>
      <c r="C119" s="551"/>
      <c r="D119" s="552"/>
      <c r="E119" s="553"/>
      <c r="F119" s="554"/>
      <c r="G119" s="555"/>
      <c r="H119" s="556"/>
      <c r="I119" s="557"/>
      <c r="J119" s="557"/>
      <c r="K119" s="557"/>
      <c r="L119" s="558"/>
    </row>
    <row r="120" spans="1:85" x14ac:dyDescent="0.2">
      <c r="A120" s="1192" t="s">
        <v>65</v>
      </c>
      <c r="B120" s="1194" t="s">
        <v>1</v>
      </c>
      <c r="C120" s="1199" t="s">
        <v>66</v>
      </c>
      <c r="D120" s="1199"/>
      <c r="E120" s="1199"/>
      <c r="F120" s="1199" t="s">
        <v>67</v>
      </c>
      <c r="G120" s="1200" t="s">
        <v>68</v>
      </c>
      <c r="H120" s="1201" t="s">
        <v>33</v>
      </c>
      <c r="I120" s="1202"/>
      <c r="J120" s="1202"/>
      <c r="K120" s="1199" t="s">
        <v>13</v>
      </c>
      <c r="L120" s="1190" t="s">
        <v>146</v>
      </c>
    </row>
    <row r="121" spans="1:85" ht="60.75" customHeight="1" x14ac:dyDescent="0.2">
      <c r="A121" s="1193"/>
      <c r="B121" s="1195"/>
      <c r="C121" s="561" t="s">
        <v>147</v>
      </c>
      <c r="D121" s="524" t="s">
        <v>148</v>
      </c>
      <c r="E121" s="378" t="s">
        <v>149</v>
      </c>
      <c r="F121" s="1199"/>
      <c r="G121" s="1200"/>
      <c r="H121" s="378" t="s">
        <v>35</v>
      </c>
      <c r="I121" s="559" t="s">
        <v>36</v>
      </c>
      <c r="J121" s="559" t="s">
        <v>37</v>
      </c>
      <c r="K121" s="1199"/>
      <c r="L121" s="1191"/>
    </row>
    <row r="122" spans="1:85" x14ac:dyDescent="0.2">
      <c r="A122" s="562" t="s">
        <v>104</v>
      </c>
      <c r="B122" s="563">
        <f>SUM(C122:G122)</f>
        <v>0</v>
      </c>
      <c r="C122" s="564"/>
      <c r="D122" s="565"/>
      <c r="E122" s="566"/>
      <c r="F122" s="565"/>
      <c r="G122" s="567"/>
      <c r="H122" s="566"/>
      <c r="I122" s="565"/>
      <c r="J122" s="565"/>
      <c r="K122" s="565"/>
      <c r="L122" s="566"/>
      <c r="M122" s="568"/>
      <c r="CA122" s="366" t="str">
        <f>IF(B122&lt;&gt;SUM(H122:K122),"Total personas  debe ser igual que según Tipo estrategia + otros","")</f>
        <v/>
      </c>
      <c r="CG122" s="366">
        <f>IF(B122&lt;&gt;SUM(H122:K122),1,0)</f>
        <v>0</v>
      </c>
    </row>
    <row r="123" spans="1:85" x14ac:dyDescent="0.2">
      <c r="A123" s="569" t="s">
        <v>114</v>
      </c>
      <c r="B123" s="391">
        <f>SUM(C123:G123)</f>
        <v>0</v>
      </c>
      <c r="C123" s="395"/>
      <c r="D123" s="407"/>
      <c r="E123" s="401"/>
      <c r="F123" s="407"/>
      <c r="G123" s="570"/>
      <c r="H123" s="401"/>
      <c r="I123" s="407"/>
      <c r="J123" s="407"/>
      <c r="K123" s="407"/>
      <c r="L123" s="401"/>
      <c r="M123" s="568"/>
      <c r="CA123" s="366" t="str">
        <f>IF(B123&lt;&gt;SUM(H123:K123),"Total personas  debe ser igual que según Tipo estrategia + otros","")</f>
        <v/>
      </c>
      <c r="CG123" s="366">
        <f>IF(B123&lt;&gt;SUM(H123:K123),1,0)</f>
        <v>0</v>
      </c>
    </row>
    <row r="124" spans="1:85" x14ac:dyDescent="0.2">
      <c r="A124" s="571" t="s">
        <v>116</v>
      </c>
      <c r="B124" s="416">
        <f>SUM(C124:G124)</f>
        <v>0</v>
      </c>
      <c r="C124" s="497"/>
      <c r="D124" s="424"/>
      <c r="E124" s="498"/>
      <c r="F124" s="424"/>
      <c r="G124" s="572"/>
      <c r="H124" s="498"/>
      <c r="I124" s="424"/>
      <c r="J124" s="424"/>
      <c r="K124" s="424"/>
      <c r="L124" s="498"/>
      <c r="M124" s="568"/>
      <c r="CA124" s="366" t="str">
        <f>IF(B124&lt;&gt;SUM(H124:K124),"Total personas  debe ser igual que según Tipo estrategia + otros","")</f>
        <v/>
      </c>
      <c r="CG124" s="366">
        <f>IF(B124&lt;&gt;SUM(H124:K124),1,0)</f>
        <v>0</v>
      </c>
    </row>
    <row r="125" spans="1:85" ht="15" x14ac:dyDescent="0.2">
      <c r="A125" s="535" t="s">
        <v>150</v>
      </c>
      <c r="B125" s="546"/>
      <c r="C125" s="546"/>
      <c r="D125" s="546"/>
      <c r="E125" s="546"/>
      <c r="F125" s="546"/>
      <c r="G125" s="546"/>
      <c r="H125" s="546"/>
      <c r="I125" s="546"/>
      <c r="J125" s="546"/>
      <c r="K125" s="546"/>
      <c r="L125" s="546"/>
    </row>
    <row r="126" spans="1:85" ht="15" x14ac:dyDescent="0.2">
      <c r="A126" s="1192" t="s">
        <v>69</v>
      </c>
      <c r="B126" s="1194" t="s">
        <v>70</v>
      </c>
      <c r="C126" s="1196" t="s">
        <v>151</v>
      </c>
      <c r="D126" s="1197"/>
      <c r="E126" s="1198" t="s">
        <v>152</v>
      </c>
      <c r="F126" s="1197"/>
      <c r="G126" s="1198" t="s">
        <v>153</v>
      </c>
      <c r="H126" s="1197"/>
      <c r="I126" s="1198" t="s">
        <v>154</v>
      </c>
      <c r="J126" s="1197"/>
      <c r="K126" s="546"/>
      <c r="L126" s="546"/>
      <c r="M126" s="546"/>
      <c r="N126" s="370"/>
      <c r="O126" s="368"/>
      <c r="P126" s="368"/>
      <c r="Q126" s="368"/>
      <c r="R126" s="368"/>
      <c r="S126" s="368"/>
      <c r="T126" s="368"/>
      <c r="U126" s="368"/>
      <c r="V126" s="368"/>
      <c r="W126" s="368"/>
      <c r="X126" s="368"/>
      <c r="Y126" s="368"/>
      <c r="Z126" s="368"/>
      <c r="AA126" s="368"/>
      <c r="AB126" s="368"/>
      <c r="AC126" s="368"/>
      <c r="AD126" s="368"/>
      <c r="AE126" s="368"/>
      <c r="AF126" s="368"/>
      <c r="AG126" s="368"/>
      <c r="AH126" s="368"/>
      <c r="AI126" s="368"/>
      <c r="AJ126" s="368"/>
      <c r="AK126" s="368"/>
      <c r="AL126" s="368"/>
      <c r="AM126" s="368"/>
      <c r="AN126" s="368"/>
      <c r="AO126" s="368"/>
      <c r="AP126" s="368"/>
      <c r="AQ126" s="368"/>
      <c r="AR126" s="368"/>
      <c r="AS126" s="369"/>
      <c r="AT126" s="369"/>
      <c r="AU126" s="369"/>
    </row>
    <row r="127" spans="1:85" ht="15" x14ac:dyDescent="0.2">
      <c r="A127" s="1193"/>
      <c r="B127" s="1195"/>
      <c r="C127" s="559" t="s">
        <v>155</v>
      </c>
      <c r="D127" s="573" t="s">
        <v>156</v>
      </c>
      <c r="E127" s="378" t="s">
        <v>155</v>
      </c>
      <c r="F127" s="574" t="s">
        <v>156</v>
      </c>
      <c r="G127" s="575" t="s">
        <v>155</v>
      </c>
      <c r="H127" s="573" t="s">
        <v>156</v>
      </c>
      <c r="I127" s="378" t="s">
        <v>155</v>
      </c>
      <c r="J127" s="573" t="s">
        <v>156</v>
      </c>
      <c r="K127" s="546"/>
      <c r="L127" s="546"/>
      <c r="M127" s="546"/>
      <c r="N127" s="370"/>
      <c r="O127" s="368"/>
      <c r="P127" s="368"/>
      <c r="Q127" s="368"/>
      <c r="R127" s="368"/>
      <c r="S127" s="368"/>
      <c r="T127" s="368"/>
      <c r="U127" s="368"/>
      <c r="V127" s="368"/>
      <c r="W127" s="368"/>
      <c r="X127" s="368"/>
      <c r="Y127" s="368"/>
      <c r="Z127" s="368"/>
      <c r="AA127" s="368"/>
      <c r="AB127" s="368"/>
      <c r="AC127" s="368"/>
      <c r="AD127" s="368"/>
      <c r="AE127" s="368"/>
      <c r="AF127" s="368"/>
      <c r="AG127" s="368"/>
      <c r="AH127" s="368"/>
      <c r="AI127" s="368"/>
      <c r="AJ127" s="368"/>
      <c r="AK127" s="368"/>
      <c r="AL127" s="368"/>
      <c r="AM127" s="368"/>
      <c r="AN127" s="368"/>
      <c r="AO127" s="368"/>
      <c r="AP127" s="368"/>
      <c r="AQ127" s="368"/>
      <c r="AR127" s="368"/>
      <c r="AS127" s="369"/>
      <c r="AT127" s="369"/>
      <c r="AU127" s="369"/>
    </row>
    <row r="128" spans="1:85" ht="18.75" customHeight="1" x14ac:dyDescent="0.2">
      <c r="A128" s="1194" t="s">
        <v>157</v>
      </c>
      <c r="B128" s="562" t="s">
        <v>71</v>
      </c>
      <c r="C128" s="565"/>
      <c r="D128" s="576"/>
      <c r="E128" s="577"/>
      <c r="F128" s="578"/>
      <c r="G128" s="566"/>
      <c r="H128" s="578"/>
      <c r="I128" s="566"/>
      <c r="J128" s="578"/>
      <c r="K128" s="579"/>
      <c r="L128" s="546"/>
      <c r="M128" s="546"/>
      <c r="N128" s="370"/>
      <c r="O128" s="368"/>
      <c r="P128" s="368"/>
      <c r="Q128" s="368"/>
      <c r="R128" s="368"/>
      <c r="S128" s="368"/>
      <c r="T128" s="368"/>
      <c r="U128" s="368"/>
      <c r="V128" s="368"/>
      <c r="W128" s="368"/>
      <c r="X128" s="368"/>
      <c r="Y128" s="368"/>
      <c r="Z128" s="368"/>
      <c r="AA128" s="368"/>
      <c r="AB128" s="368"/>
      <c r="AC128" s="368"/>
      <c r="AD128" s="368"/>
      <c r="AE128" s="368"/>
      <c r="AF128" s="368"/>
      <c r="AG128" s="368"/>
      <c r="AH128" s="368"/>
      <c r="AI128" s="368"/>
      <c r="AJ128" s="368"/>
      <c r="AK128" s="368"/>
      <c r="AL128" s="368"/>
      <c r="AM128" s="368"/>
      <c r="AN128" s="368"/>
      <c r="AO128" s="368"/>
      <c r="AP128" s="368"/>
      <c r="AQ128" s="368"/>
      <c r="AR128" s="368"/>
      <c r="AS128" s="369"/>
      <c r="AT128" s="369"/>
      <c r="AU128" s="369"/>
    </row>
    <row r="129" spans="1:47" ht="21" customHeight="1" x14ac:dyDescent="0.2">
      <c r="A129" s="1223"/>
      <c r="B129" s="569" t="s">
        <v>72</v>
      </c>
      <c r="C129" s="407"/>
      <c r="D129" s="397"/>
      <c r="E129" s="580"/>
      <c r="F129" s="581"/>
      <c r="G129" s="401"/>
      <c r="H129" s="581"/>
      <c r="I129" s="401"/>
      <c r="J129" s="581"/>
      <c r="K129" s="579"/>
      <c r="L129" s="546"/>
      <c r="M129" s="546"/>
      <c r="N129" s="370"/>
      <c r="O129" s="368"/>
      <c r="P129" s="368"/>
      <c r="Q129" s="368"/>
      <c r="R129" s="368"/>
      <c r="S129" s="368"/>
      <c r="T129" s="368"/>
      <c r="U129" s="368"/>
      <c r="V129" s="368"/>
      <c r="W129" s="368"/>
      <c r="X129" s="368"/>
      <c r="Y129" s="368"/>
      <c r="Z129" s="368"/>
      <c r="AA129" s="368"/>
      <c r="AB129" s="368"/>
      <c r="AC129" s="368"/>
      <c r="AD129" s="368"/>
      <c r="AE129" s="368"/>
      <c r="AF129" s="368"/>
      <c r="AG129" s="368"/>
      <c r="AH129" s="368"/>
      <c r="AI129" s="368"/>
      <c r="AJ129" s="368"/>
      <c r="AK129" s="368"/>
      <c r="AL129" s="368"/>
      <c r="AM129" s="368"/>
      <c r="AN129" s="368"/>
      <c r="AO129" s="368"/>
      <c r="AP129" s="368"/>
      <c r="AQ129" s="368"/>
      <c r="AR129" s="368"/>
      <c r="AS129" s="369"/>
      <c r="AT129" s="369"/>
      <c r="AU129" s="369"/>
    </row>
    <row r="130" spans="1:47" ht="18.75" customHeight="1" x14ac:dyDescent="0.2">
      <c r="A130" s="1223"/>
      <c r="B130" s="569" t="s">
        <v>73</v>
      </c>
      <c r="C130" s="407"/>
      <c r="D130" s="397"/>
      <c r="E130" s="580"/>
      <c r="F130" s="581"/>
      <c r="G130" s="401"/>
      <c r="H130" s="581"/>
      <c r="I130" s="401"/>
      <c r="J130" s="581"/>
      <c r="K130" s="579"/>
      <c r="L130" s="546"/>
      <c r="M130" s="546"/>
      <c r="N130" s="370"/>
      <c r="O130" s="368"/>
      <c r="P130" s="368"/>
      <c r="Q130" s="368"/>
      <c r="R130" s="368"/>
      <c r="S130" s="368"/>
      <c r="T130" s="368"/>
      <c r="U130" s="368"/>
      <c r="V130" s="368"/>
      <c r="W130" s="368"/>
      <c r="X130" s="368"/>
      <c r="Y130" s="368"/>
      <c r="Z130" s="368"/>
      <c r="AA130" s="368"/>
      <c r="AB130" s="368"/>
      <c r="AC130" s="368"/>
      <c r="AD130" s="368"/>
      <c r="AE130" s="368"/>
      <c r="AF130" s="368"/>
      <c r="AG130" s="368"/>
      <c r="AH130" s="368"/>
      <c r="AI130" s="368"/>
      <c r="AJ130" s="368"/>
      <c r="AK130" s="368"/>
      <c r="AL130" s="368"/>
      <c r="AM130" s="368"/>
      <c r="AN130" s="368"/>
      <c r="AO130" s="368"/>
      <c r="AP130" s="368"/>
      <c r="AQ130" s="368"/>
      <c r="AR130" s="368"/>
      <c r="AS130" s="369"/>
      <c r="AT130" s="369"/>
      <c r="AU130" s="369"/>
    </row>
    <row r="131" spans="1:47" ht="18.75" customHeight="1" x14ac:dyDescent="0.2">
      <c r="A131" s="1195"/>
      <c r="B131" s="569" t="s">
        <v>74</v>
      </c>
      <c r="C131" s="424"/>
      <c r="D131" s="500"/>
      <c r="E131" s="582"/>
      <c r="F131" s="583"/>
      <c r="G131" s="498"/>
      <c r="H131" s="583"/>
      <c r="I131" s="498"/>
      <c r="J131" s="583"/>
      <c r="K131" s="579"/>
      <c r="L131" s="546"/>
      <c r="M131" s="546"/>
      <c r="N131" s="370"/>
      <c r="O131" s="368"/>
      <c r="P131" s="368"/>
      <c r="Q131" s="368"/>
      <c r="R131" s="368"/>
      <c r="S131" s="368"/>
      <c r="T131" s="368"/>
      <c r="U131" s="368"/>
      <c r="V131" s="368"/>
      <c r="W131" s="368"/>
      <c r="X131" s="368"/>
      <c r="Y131" s="368"/>
      <c r="Z131" s="368"/>
      <c r="AA131" s="368"/>
      <c r="AB131" s="368"/>
      <c r="AC131" s="368"/>
      <c r="AD131" s="368"/>
      <c r="AE131" s="368"/>
      <c r="AF131" s="368"/>
      <c r="AG131" s="368"/>
      <c r="AH131" s="368"/>
      <c r="AI131" s="368"/>
      <c r="AJ131" s="368"/>
      <c r="AK131" s="368"/>
      <c r="AL131" s="368"/>
      <c r="AM131" s="368"/>
      <c r="AN131" s="368"/>
      <c r="AO131" s="368"/>
      <c r="AP131" s="368"/>
      <c r="AQ131" s="368"/>
      <c r="AR131" s="368"/>
      <c r="AS131" s="369"/>
      <c r="AT131" s="369"/>
      <c r="AU131" s="369"/>
    </row>
    <row r="132" spans="1:47" ht="15" x14ac:dyDescent="0.2">
      <c r="A132" s="1199" t="s">
        <v>75</v>
      </c>
      <c r="B132" s="562" t="s">
        <v>76</v>
      </c>
      <c r="C132" s="565"/>
      <c r="D132" s="576"/>
      <c r="E132" s="577"/>
      <c r="F132" s="578"/>
      <c r="G132" s="566"/>
      <c r="H132" s="578"/>
      <c r="I132" s="566"/>
      <c r="J132" s="578"/>
      <c r="K132" s="579"/>
      <c r="L132" s="546"/>
      <c r="M132" s="546"/>
      <c r="N132" s="370"/>
      <c r="O132" s="368"/>
      <c r="P132" s="368"/>
      <c r="Q132" s="368"/>
      <c r="R132" s="368"/>
      <c r="S132" s="368"/>
      <c r="T132" s="368"/>
      <c r="U132" s="368"/>
      <c r="V132" s="368"/>
      <c r="W132" s="368"/>
      <c r="X132" s="368"/>
      <c r="Y132" s="368"/>
      <c r="Z132" s="368"/>
      <c r="AA132" s="368"/>
      <c r="AB132" s="368"/>
      <c r="AC132" s="368"/>
      <c r="AD132" s="368"/>
      <c r="AE132" s="368"/>
      <c r="AF132" s="368"/>
      <c r="AG132" s="368"/>
      <c r="AH132" s="368"/>
      <c r="AI132" s="368"/>
      <c r="AJ132" s="368"/>
      <c r="AK132" s="368"/>
      <c r="AL132" s="368"/>
      <c r="AM132" s="368"/>
      <c r="AN132" s="368"/>
      <c r="AO132" s="368"/>
      <c r="AP132" s="368"/>
      <c r="AQ132" s="368"/>
      <c r="AR132" s="368"/>
      <c r="AS132" s="369"/>
      <c r="AT132" s="369"/>
      <c r="AU132" s="369"/>
    </row>
    <row r="133" spans="1:47" ht="21.75" customHeight="1" x14ac:dyDescent="0.2">
      <c r="A133" s="1202"/>
      <c r="B133" s="569" t="s">
        <v>77</v>
      </c>
      <c r="C133" s="407"/>
      <c r="D133" s="397"/>
      <c r="E133" s="580"/>
      <c r="F133" s="581"/>
      <c r="G133" s="401"/>
      <c r="H133" s="581"/>
      <c r="I133" s="401"/>
      <c r="J133" s="581"/>
      <c r="K133" s="579"/>
      <c r="L133" s="546"/>
      <c r="M133" s="546"/>
      <c r="N133" s="370"/>
      <c r="O133" s="368"/>
      <c r="P133" s="368"/>
      <c r="Q133" s="368"/>
      <c r="R133" s="368"/>
      <c r="S133" s="368"/>
      <c r="T133" s="368"/>
      <c r="U133" s="368"/>
      <c r="V133" s="368"/>
      <c r="W133" s="368"/>
      <c r="X133" s="368"/>
      <c r="Y133" s="368"/>
      <c r="Z133" s="368"/>
      <c r="AA133" s="368"/>
      <c r="AB133" s="368"/>
      <c r="AC133" s="368"/>
      <c r="AD133" s="368"/>
      <c r="AE133" s="368"/>
      <c r="AF133" s="368"/>
      <c r="AG133" s="368"/>
      <c r="AH133" s="368"/>
      <c r="AI133" s="368"/>
      <c r="AJ133" s="368"/>
      <c r="AK133" s="368"/>
      <c r="AL133" s="368"/>
      <c r="AM133" s="368"/>
      <c r="AN133" s="368"/>
      <c r="AO133" s="368"/>
      <c r="AP133" s="368"/>
      <c r="AQ133" s="368"/>
      <c r="AR133" s="368"/>
      <c r="AS133" s="369"/>
      <c r="AT133" s="369"/>
      <c r="AU133" s="369"/>
    </row>
    <row r="134" spans="1:47" ht="15" x14ac:dyDescent="0.2">
      <c r="A134" s="1202"/>
      <c r="B134" s="569" t="s">
        <v>74</v>
      </c>
      <c r="C134" s="407"/>
      <c r="D134" s="397"/>
      <c r="E134" s="580"/>
      <c r="F134" s="581"/>
      <c r="G134" s="401"/>
      <c r="H134" s="581"/>
      <c r="I134" s="401"/>
      <c r="J134" s="581"/>
      <c r="K134" s="579"/>
      <c r="L134" s="546"/>
      <c r="M134" s="546"/>
      <c r="N134" s="370"/>
      <c r="O134" s="368"/>
      <c r="P134" s="368"/>
      <c r="Q134" s="368"/>
      <c r="R134" s="368"/>
      <c r="S134" s="368"/>
      <c r="T134" s="368"/>
      <c r="U134" s="368"/>
      <c r="V134" s="368"/>
      <c r="W134" s="368"/>
      <c r="X134" s="368"/>
      <c r="Y134" s="368"/>
      <c r="Z134" s="368"/>
      <c r="AA134" s="368"/>
      <c r="AB134" s="368"/>
      <c r="AC134" s="368"/>
      <c r="AD134" s="368"/>
      <c r="AE134" s="368"/>
      <c r="AF134" s="368"/>
      <c r="AG134" s="368"/>
      <c r="AH134" s="368"/>
      <c r="AI134" s="368"/>
      <c r="AJ134" s="368"/>
      <c r="AK134" s="368"/>
      <c r="AL134" s="368"/>
      <c r="AM134" s="368"/>
      <c r="AN134" s="368"/>
      <c r="AO134" s="368"/>
      <c r="AP134" s="368"/>
      <c r="AQ134" s="368"/>
      <c r="AR134" s="368"/>
      <c r="AS134" s="369"/>
      <c r="AT134" s="369"/>
      <c r="AU134" s="369"/>
    </row>
    <row r="135" spans="1:47" ht="15" x14ac:dyDescent="0.2">
      <c r="A135" s="1202"/>
      <c r="B135" s="584" t="s">
        <v>78</v>
      </c>
      <c r="C135" s="410"/>
      <c r="D135" s="406"/>
      <c r="E135" s="585"/>
      <c r="F135" s="586"/>
      <c r="G135" s="404"/>
      <c r="H135" s="586"/>
      <c r="I135" s="404"/>
      <c r="J135" s="586"/>
      <c r="K135" s="579"/>
      <c r="L135" s="546"/>
      <c r="M135" s="546"/>
      <c r="N135" s="370"/>
      <c r="O135" s="368"/>
      <c r="P135" s="368"/>
      <c r="Q135" s="368"/>
      <c r="R135" s="368"/>
      <c r="S135" s="368"/>
      <c r="T135" s="368"/>
      <c r="U135" s="368"/>
      <c r="V135" s="368"/>
      <c r="W135" s="368"/>
      <c r="X135" s="368"/>
      <c r="Y135" s="368"/>
      <c r="Z135" s="368"/>
      <c r="AA135" s="368"/>
      <c r="AB135" s="368"/>
      <c r="AC135" s="368"/>
      <c r="AD135" s="368"/>
      <c r="AE135" s="368"/>
      <c r="AF135" s="368"/>
      <c r="AG135" s="368"/>
      <c r="AH135" s="368"/>
      <c r="AI135" s="368"/>
      <c r="AJ135" s="368"/>
      <c r="AK135" s="368"/>
      <c r="AL135" s="368"/>
      <c r="AM135" s="368"/>
      <c r="AN135" s="368"/>
      <c r="AO135" s="368"/>
      <c r="AP135" s="368"/>
      <c r="AQ135" s="368"/>
      <c r="AR135" s="368"/>
      <c r="AS135" s="369"/>
      <c r="AT135" s="369"/>
      <c r="AU135" s="369"/>
    </row>
    <row r="136" spans="1:47" ht="15" x14ac:dyDescent="0.2">
      <c r="A136" s="1202"/>
      <c r="B136" s="571" t="s">
        <v>48</v>
      </c>
      <c r="C136" s="424"/>
      <c r="D136" s="500"/>
      <c r="E136" s="582"/>
      <c r="F136" s="583"/>
      <c r="G136" s="498"/>
      <c r="H136" s="583"/>
      <c r="I136" s="498"/>
      <c r="J136" s="583"/>
      <c r="K136" s="579"/>
      <c r="L136" s="546"/>
      <c r="M136" s="546"/>
      <c r="N136" s="370"/>
      <c r="O136" s="368"/>
      <c r="P136" s="368"/>
      <c r="Q136" s="368"/>
      <c r="R136" s="368"/>
      <c r="S136" s="368"/>
      <c r="T136" s="368"/>
      <c r="U136" s="368"/>
      <c r="V136" s="368"/>
      <c r="W136" s="368"/>
      <c r="X136" s="368"/>
      <c r="Y136" s="368"/>
      <c r="Z136" s="368"/>
      <c r="AA136" s="368"/>
      <c r="AB136" s="368"/>
      <c r="AC136" s="368"/>
      <c r="AD136" s="368"/>
      <c r="AE136" s="368"/>
      <c r="AF136" s="368"/>
      <c r="AG136" s="368"/>
      <c r="AH136" s="368"/>
      <c r="AI136" s="368"/>
      <c r="AJ136" s="368"/>
      <c r="AK136" s="368"/>
      <c r="AL136" s="368"/>
      <c r="AM136" s="368"/>
      <c r="AN136" s="368"/>
      <c r="AO136" s="368"/>
      <c r="AP136" s="368"/>
      <c r="AQ136" s="368"/>
      <c r="AR136" s="368"/>
      <c r="AS136" s="369"/>
      <c r="AT136" s="369"/>
      <c r="AU136" s="369"/>
    </row>
    <row r="137" spans="1:47" ht="15" x14ac:dyDescent="0.2">
      <c r="A137" s="1194" t="s">
        <v>79</v>
      </c>
      <c r="B137" s="562" t="s">
        <v>80</v>
      </c>
      <c r="C137" s="565"/>
      <c r="D137" s="576"/>
      <c r="E137" s="577"/>
      <c r="F137" s="578"/>
      <c r="G137" s="566"/>
      <c r="H137" s="578"/>
      <c r="I137" s="566"/>
      <c r="J137" s="578"/>
      <c r="K137" s="579"/>
      <c r="L137" s="546"/>
      <c r="M137" s="546"/>
      <c r="N137" s="370"/>
      <c r="O137" s="368"/>
      <c r="P137" s="368"/>
      <c r="Q137" s="368"/>
      <c r="R137" s="368"/>
      <c r="S137" s="368"/>
      <c r="T137" s="368"/>
      <c r="U137" s="368"/>
      <c r="V137" s="368"/>
      <c r="W137" s="368"/>
      <c r="X137" s="368"/>
      <c r="Y137" s="368"/>
      <c r="Z137" s="368"/>
      <c r="AA137" s="368"/>
      <c r="AB137" s="368"/>
      <c r="AC137" s="368"/>
      <c r="AD137" s="368"/>
      <c r="AE137" s="368"/>
      <c r="AF137" s="368"/>
      <c r="AG137" s="368"/>
      <c r="AH137" s="368"/>
      <c r="AI137" s="368"/>
      <c r="AJ137" s="368"/>
      <c r="AK137" s="368"/>
      <c r="AL137" s="368"/>
      <c r="AM137" s="368"/>
      <c r="AN137" s="368"/>
      <c r="AO137" s="368"/>
      <c r="AP137" s="368"/>
      <c r="AQ137" s="368"/>
      <c r="AR137" s="368"/>
      <c r="AS137" s="369"/>
      <c r="AT137" s="369"/>
      <c r="AU137" s="369"/>
    </row>
    <row r="138" spans="1:47" ht="20.25" customHeight="1" x14ac:dyDescent="0.2">
      <c r="A138" s="1223"/>
      <c r="B138" s="569" t="s">
        <v>77</v>
      </c>
      <c r="C138" s="407"/>
      <c r="D138" s="397"/>
      <c r="E138" s="580"/>
      <c r="F138" s="581"/>
      <c r="G138" s="401"/>
      <c r="H138" s="581"/>
      <c r="I138" s="401"/>
      <c r="J138" s="581"/>
      <c r="K138" s="579"/>
      <c r="L138" s="546"/>
      <c r="M138" s="546"/>
      <c r="N138" s="370"/>
      <c r="O138" s="368"/>
      <c r="P138" s="368"/>
      <c r="Q138" s="368"/>
      <c r="R138" s="368"/>
      <c r="S138" s="368"/>
      <c r="T138" s="368"/>
      <c r="U138" s="368"/>
      <c r="V138" s="368"/>
      <c r="W138" s="368"/>
      <c r="X138" s="368"/>
      <c r="Y138" s="368"/>
      <c r="Z138" s="368"/>
      <c r="AA138" s="368"/>
      <c r="AB138" s="368"/>
      <c r="AC138" s="368"/>
      <c r="AD138" s="368"/>
      <c r="AE138" s="368"/>
      <c r="AF138" s="368"/>
      <c r="AG138" s="368"/>
      <c r="AH138" s="368"/>
      <c r="AI138" s="368"/>
      <c r="AJ138" s="368"/>
      <c r="AK138" s="368"/>
      <c r="AL138" s="368"/>
      <c r="AM138" s="368"/>
      <c r="AN138" s="368"/>
      <c r="AO138" s="368"/>
      <c r="AP138" s="368"/>
      <c r="AQ138" s="368"/>
      <c r="AR138" s="368"/>
      <c r="AS138" s="369"/>
      <c r="AT138" s="369"/>
      <c r="AU138" s="369"/>
    </row>
    <row r="139" spans="1:47" x14ac:dyDescent="0.2">
      <c r="A139" s="1223"/>
      <c r="B139" s="569" t="s">
        <v>74</v>
      </c>
      <c r="C139" s="407"/>
      <c r="D139" s="397"/>
      <c r="E139" s="580"/>
      <c r="F139" s="581"/>
      <c r="G139" s="401"/>
      <c r="H139" s="581"/>
      <c r="I139" s="401"/>
      <c r="J139" s="581"/>
      <c r="K139" s="540"/>
      <c r="L139" s="370"/>
      <c r="M139" s="370"/>
      <c r="N139" s="370"/>
      <c r="O139" s="368"/>
      <c r="P139" s="368"/>
      <c r="Q139" s="368"/>
      <c r="R139" s="368"/>
      <c r="S139" s="368"/>
      <c r="T139" s="368"/>
      <c r="U139" s="368"/>
      <c r="V139" s="368"/>
      <c r="W139" s="368"/>
      <c r="X139" s="368"/>
      <c r="Y139" s="368"/>
      <c r="Z139" s="368"/>
      <c r="AA139" s="368"/>
      <c r="AB139" s="368"/>
      <c r="AC139" s="368"/>
      <c r="AD139" s="368"/>
      <c r="AE139" s="368"/>
      <c r="AF139" s="368"/>
      <c r="AG139" s="368"/>
      <c r="AH139" s="368"/>
      <c r="AI139" s="368"/>
      <c r="AJ139" s="368"/>
      <c r="AK139" s="368"/>
      <c r="AL139" s="368"/>
      <c r="AM139" s="368"/>
      <c r="AN139" s="368"/>
      <c r="AO139" s="368"/>
      <c r="AP139" s="368"/>
      <c r="AQ139" s="368"/>
      <c r="AR139" s="368"/>
      <c r="AS139" s="369"/>
      <c r="AT139" s="369"/>
      <c r="AU139" s="369"/>
    </row>
    <row r="140" spans="1:47" x14ac:dyDescent="0.2">
      <c r="A140" s="1223"/>
      <c r="B140" s="584" t="s">
        <v>81</v>
      </c>
      <c r="C140" s="407"/>
      <c r="D140" s="397"/>
      <c r="E140" s="580"/>
      <c r="F140" s="581"/>
      <c r="G140" s="401"/>
      <c r="H140" s="581"/>
      <c r="I140" s="401"/>
      <c r="J140" s="581"/>
      <c r="K140" s="540"/>
      <c r="L140" s="370"/>
      <c r="M140" s="370"/>
      <c r="N140" s="370"/>
      <c r="O140" s="368"/>
      <c r="P140" s="368"/>
      <c r="Q140" s="368"/>
      <c r="R140" s="368"/>
      <c r="S140" s="368"/>
      <c r="T140" s="368"/>
      <c r="U140" s="368"/>
      <c r="V140" s="368"/>
      <c r="W140" s="368"/>
      <c r="X140" s="368"/>
      <c r="Y140" s="368"/>
      <c r="Z140" s="368"/>
      <c r="AA140" s="368"/>
      <c r="AB140" s="368"/>
      <c r="AC140" s="368"/>
      <c r="AD140" s="368"/>
      <c r="AE140" s="368"/>
      <c r="AF140" s="368"/>
      <c r="AG140" s="368"/>
      <c r="AH140" s="368"/>
      <c r="AI140" s="368"/>
      <c r="AJ140" s="368"/>
      <c r="AK140" s="368"/>
      <c r="AL140" s="368"/>
      <c r="AM140" s="368"/>
      <c r="AN140" s="368"/>
      <c r="AO140" s="368"/>
      <c r="AP140" s="368"/>
      <c r="AQ140" s="368"/>
      <c r="AR140" s="368"/>
      <c r="AS140" s="369"/>
      <c r="AT140" s="369"/>
      <c r="AU140" s="369"/>
    </row>
    <row r="141" spans="1:47" x14ac:dyDescent="0.2">
      <c r="A141" s="1223"/>
      <c r="B141" s="584" t="s">
        <v>78</v>
      </c>
      <c r="C141" s="407"/>
      <c r="D141" s="397"/>
      <c r="E141" s="580"/>
      <c r="F141" s="581"/>
      <c r="G141" s="401"/>
      <c r="H141" s="581"/>
      <c r="I141" s="401"/>
      <c r="J141" s="581"/>
      <c r="K141" s="540"/>
      <c r="L141" s="370"/>
      <c r="M141" s="370"/>
      <c r="N141" s="370"/>
      <c r="O141" s="368"/>
      <c r="P141" s="368"/>
      <c r="Q141" s="368"/>
      <c r="R141" s="368"/>
      <c r="S141" s="368"/>
      <c r="T141" s="368"/>
      <c r="U141" s="368"/>
      <c r="V141" s="368"/>
      <c r="W141" s="368"/>
      <c r="X141" s="368"/>
      <c r="Y141" s="368"/>
      <c r="Z141" s="368"/>
      <c r="AA141" s="368"/>
      <c r="AB141" s="368"/>
      <c r="AC141" s="368"/>
      <c r="AD141" s="368"/>
      <c r="AE141" s="368"/>
      <c r="AF141" s="368"/>
      <c r="AG141" s="368"/>
      <c r="AH141" s="368"/>
      <c r="AI141" s="368"/>
      <c r="AJ141" s="368"/>
      <c r="AK141" s="368"/>
      <c r="AL141" s="368"/>
      <c r="AM141" s="368"/>
      <c r="AN141" s="368"/>
      <c r="AO141" s="368"/>
      <c r="AP141" s="368"/>
      <c r="AQ141" s="368"/>
      <c r="AR141" s="368"/>
      <c r="AS141" s="369"/>
      <c r="AT141" s="369"/>
      <c r="AU141" s="369"/>
    </row>
    <row r="142" spans="1:47" x14ac:dyDescent="0.2">
      <c r="A142" s="1195"/>
      <c r="B142" s="571" t="s">
        <v>48</v>
      </c>
      <c r="C142" s="435"/>
      <c r="D142" s="434"/>
      <c r="E142" s="587"/>
      <c r="F142" s="588"/>
      <c r="G142" s="433"/>
      <c r="H142" s="588"/>
      <c r="I142" s="433"/>
      <c r="J142" s="588"/>
      <c r="K142" s="540"/>
      <c r="L142" s="370"/>
      <c r="M142" s="370"/>
      <c r="N142" s="370"/>
      <c r="O142" s="368"/>
      <c r="P142" s="368"/>
      <c r="Q142" s="368"/>
      <c r="R142" s="368"/>
      <c r="S142" s="368"/>
      <c r="T142" s="368"/>
      <c r="U142" s="368"/>
      <c r="V142" s="368"/>
      <c r="W142" s="368"/>
      <c r="X142" s="368"/>
      <c r="Y142" s="368"/>
      <c r="Z142" s="368"/>
      <c r="AA142" s="368"/>
      <c r="AB142" s="368"/>
      <c r="AC142" s="368"/>
      <c r="AD142" s="368"/>
      <c r="AE142" s="368"/>
      <c r="AF142" s="368"/>
      <c r="AG142" s="368"/>
      <c r="AH142" s="368"/>
      <c r="AI142" s="368"/>
      <c r="AJ142" s="368"/>
      <c r="AK142" s="368"/>
      <c r="AL142" s="368"/>
      <c r="AM142" s="368"/>
      <c r="AN142" s="368"/>
      <c r="AO142" s="368"/>
      <c r="AP142" s="368"/>
      <c r="AQ142" s="368"/>
      <c r="AR142" s="368"/>
      <c r="AS142" s="369"/>
      <c r="AT142" s="369"/>
      <c r="AU142" s="369"/>
    </row>
    <row r="143" spans="1:47" x14ac:dyDescent="0.2">
      <c r="A143" s="1199" t="s">
        <v>82</v>
      </c>
      <c r="B143" s="562" t="s">
        <v>83</v>
      </c>
      <c r="C143" s="565"/>
      <c r="D143" s="576"/>
      <c r="E143" s="577"/>
      <c r="F143" s="578"/>
      <c r="G143" s="566"/>
      <c r="H143" s="578"/>
      <c r="I143" s="566"/>
      <c r="J143" s="578"/>
      <c r="K143" s="540"/>
      <c r="L143" s="370"/>
      <c r="M143" s="370"/>
      <c r="N143" s="370"/>
      <c r="O143" s="368"/>
      <c r="P143" s="368"/>
      <c r="Q143" s="368"/>
      <c r="R143" s="368"/>
      <c r="S143" s="368"/>
      <c r="T143" s="368"/>
      <c r="U143" s="368"/>
      <c r="V143" s="368"/>
      <c r="W143" s="368"/>
      <c r="X143" s="368"/>
      <c r="Y143" s="368"/>
      <c r="Z143" s="368"/>
      <c r="AA143" s="368"/>
      <c r="AB143" s="368"/>
      <c r="AC143" s="368"/>
      <c r="AD143" s="368"/>
      <c r="AE143" s="368"/>
      <c r="AF143" s="368"/>
      <c r="AG143" s="368"/>
      <c r="AH143" s="368"/>
      <c r="AI143" s="368"/>
      <c r="AJ143" s="368"/>
      <c r="AK143" s="368"/>
      <c r="AL143" s="368"/>
      <c r="AM143" s="368"/>
      <c r="AN143" s="368"/>
      <c r="AO143" s="368"/>
      <c r="AP143" s="368"/>
      <c r="AQ143" s="368"/>
      <c r="AR143" s="368"/>
      <c r="AS143" s="369"/>
      <c r="AT143" s="369"/>
      <c r="AU143" s="369"/>
    </row>
    <row r="144" spans="1:47" ht="21" x14ac:dyDescent="0.2">
      <c r="A144" s="1202"/>
      <c r="B144" s="571" t="s">
        <v>84</v>
      </c>
      <c r="C144" s="424"/>
      <c r="D144" s="500"/>
      <c r="E144" s="582"/>
      <c r="F144" s="583"/>
      <c r="G144" s="498"/>
      <c r="H144" s="583"/>
      <c r="I144" s="498"/>
      <c r="J144" s="583"/>
      <c r="K144" s="540"/>
      <c r="L144" s="370"/>
      <c r="M144" s="370"/>
      <c r="N144" s="370"/>
      <c r="O144" s="368"/>
      <c r="P144" s="368"/>
      <c r="Q144" s="368"/>
      <c r="R144" s="368"/>
      <c r="S144" s="368"/>
      <c r="T144" s="368"/>
      <c r="U144" s="368"/>
      <c r="V144" s="368"/>
      <c r="W144" s="368"/>
      <c r="X144" s="368"/>
      <c r="Y144" s="368"/>
      <c r="Z144" s="368"/>
      <c r="AA144" s="368"/>
      <c r="AB144" s="368"/>
      <c r="AC144" s="368"/>
      <c r="AD144" s="368"/>
      <c r="AE144" s="368"/>
      <c r="AF144" s="368"/>
      <c r="AG144" s="368"/>
      <c r="AH144" s="368"/>
      <c r="AI144" s="368"/>
      <c r="AJ144" s="368"/>
      <c r="AK144" s="368"/>
      <c r="AL144" s="368"/>
      <c r="AM144" s="368"/>
      <c r="AN144" s="368"/>
      <c r="AO144" s="368"/>
      <c r="AP144" s="368"/>
      <c r="AQ144" s="368"/>
      <c r="AR144" s="368"/>
      <c r="AS144" s="369"/>
      <c r="AT144" s="369"/>
      <c r="AU144" s="369"/>
    </row>
    <row r="145" spans="1:102" x14ac:dyDescent="0.2">
      <c r="A145" s="589" t="s">
        <v>158</v>
      </c>
      <c r="B145" s="590"/>
      <c r="C145" s="591"/>
      <c r="D145" s="591"/>
      <c r="E145" s="591"/>
      <c r="F145" s="591"/>
      <c r="G145" s="591"/>
      <c r="H145" s="591"/>
      <c r="I145" s="591"/>
      <c r="J145" s="591"/>
      <c r="K145" s="591"/>
      <c r="L145" s="591"/>
      <c r="M145" s="591"/>
      <c r="N145" s="591"/>
      <c r="O145" s="369"/>
      <c r="P145" s="369"/>
      <c r="Q145" s="369"/>
      <c r="R145" s="369"/>
      <c r="S145" s="369"/>
      <c r="T145" s="369"/>
      <c r="U145" s="369"/>
      <c r="V145" s="369"/>
      <c r="W145" s="369"/>
      <c r="X145" s="369"/>
      <c r="Y145" s="369"/>
      <c r="Z145" s="369"/>
      <c r="AA145" s="369"/>
      <c r="AB145" s="369"/>
      <c r="AC145" s="369"/>
      <c r="AD145" s="369"/>
      <c r="AE145" s="369"/>
      <c r="AF145" s="369"/>
      <c r="AG145" s="369"/>
      <c r="AH145" s="369"/>
      <c r="AI145" s="369"/>
      <c r="AJ145" s="369"/>
      <c r="AK145" s="369"/>
      <c r="AL145" s="369"/>
      <c r="AM145" s="369"/>
      <c r="AN145" s="369"/>
      <c r="AO145" s="369"/>
      <c r="AP145" s="369"/>
      <c r="AQ145" s="369"/>
      <c r="AR145" s="369"/>
      <c r="AS145" s="369"/>
      <c r="BY145" s="365"/>
      <c r="BZ145" s="365"/>
      <c r="CA145" s="365"/>
      <c r="CB145" s="365"/>
      <c r="CC145" s="365"/>
      <c r="CD145" s="365"/>
      <c r="CE145" s="365"/>
      <c r="CF145" s="365"/>
      <c r="CG145" s="365"/>
    </row>
    <row r="146" spans="1:102" s="601" customFormat="1" x14ac:dyDescent="0.2">
      <c r="A146" s="372" t="s">
        <v>159</v>
      </c>
      <c r="B146" s="592"/>
      <c r="C146" s="593"/>
      <c r="D146" s="593"/>
      <c r="E146" s="594"/>
      <c r="F146" s="593"/>
      <c r="G146" s="594"/>
      <c r="H146" s="594"/>
      <c r="I146" s="593"/>
      <c r="J146" s="595"/>
      <c r="K146" s="595"/>
      <c r="L146" s="595"/>
      <c r="M146" s="595"/>
      <c r="N146" s="595"/>
      <c r="O146" s="596"/>
      <c r="P146" s="596"/>
      <c r="Q146" s="596"/>
      <c r="R146" s="597"/>
      <c r="S146" s="598"/>
      <c r="T146" s="596"/>
      <c r="U146" s="596"/>
      <c r="V146" s="597"/>
      <c r="W146" s="597"/>
      <c r="X146" s="598"/>
      <c r="Y146" s="596"/>
      <c r="Z146" s="597"/>
      <c r="AA146" s="597"/>
      <c r="AB146" s="598"/>
      <c r="AC146" s="596"/>
      <c r="AD146" s="596"/>
      <c r="AE146" s="596"/>
      <c r="AF146" s="596"/>
      <c r="AG146" s="597"/>
      <c r="AH146" s="599"/>
      <c r="AI146" s="598"/>
      <c r="AJ146" s="597"/>
      <c r="AK146" s="597"/>
      <c r="AL146" s="597"/>
      <c r="AM146" s="597"/>
      <c r="AN146" s="597"/>
      <c r="AO146" s="599"/>
      <c r="AP146" s="598"/>
      <c r="AQ146" s="597"/>
      <c r="AR146" s="597"/>
      <c r="AS146" s="597"/>
      <c r="AT146" s="365"/>
      <c r="AU146" s="365"/>
      <c r="AV146" s="365"/>
      <c r="AW146" s="365"/>
      <c r="AX146" s="365"/>
      <c r="AY146" s="365"/>
      <c r="AZ146" s="365"/>
      <c r="BA146" s="365"/>
      <c r="BB146" s="365"/>
      <c r="BC146" s="365"/>
      <c r="BD146" s="365"/>
      <c r="BE146" s="365"/>
      <c r="BF146" s="365"/>
      <c r="BG146" s="365"/>
      <c r="BH146" s="365"/>
      <c r="BI146" s="365"/>
      <c r="BJ146" s="365"/>
      <c r="BK146" s="365"/>
      <c r="BL146" s="365"/>
      <c r="BM146" s="365"/>
      <c r="BN146" s="365"/>
      <c r="BO146" s="365"/>
      <c r="BP146" s="365"/>
      <c r="BQ146" s="365"/>
      <c r="BR146" s="365"/>
      <c r="BS146" s="365"/>
      <c r="BT146" s="365"/>
      <c r="BU146" s="365"/>
      <c r="BV146" s="365"/>
      <c r="BW146" s="365"/>
      <c r="BX146" s="365"/>
      <c r="BY146" s="365"/>
      <c r="BZ146" s="365"/>
      <c r="CA146" s="365"/>
      <c r="CB146" s="365"/>
      <c r="CC146" s="365"/>
      <c r="CD146" s="365"/>
      <c r="CE146" s="365"/>
      <c r="CF146" s="365"/>
      <c r="CG146" s="365"/>
      <c r="CH146" s="600"/>
      <c r="CI146" s="600"/>
      <c r="CJ146" s="600"/>
      <c r="CK146" s="600"/>
      <c r="CL146" s="600"/>
      <c r="CM146" s="600"/>
      <c r="CN146" s="600"/>
      <c r="CO146" s="600"/>
      <c r="CP146" s="600"/>
      <c r="CQ146" s="600"/>
      <c r="CR146" s="600"/>
      <c r="CS146" s="600"/>
      <c r="CT146" s="600"/>
      <c r="CU146" s="600"/>
      <c r="CV146" s="600"/>
      <c r="CW146" s="600"/>
      <c r="CX146" s="600"/>
    </row>
    <row r="147" spans="1:102" x14ac:dyDescent="0.2">
      <c r="A147" s="1246" t="s">
        <v>29</v>
      </c>
      <c r="B147" s="1224" t="s">
        <v>1</v>
      </c>
      <c r="C147" s="1225"/>
      <c r="D147" s="1226"/>
      <c r="E147" s="1241" t="s">
        <v>14</v>
      </c>
      <c r="F147" s="1242"/>
      <c r="G147" s="1242"/>
      <c r="H147" s="1242"/>
      <c r="I147" s="1242"/>
      <c r="J147" s="1242"/>
      <c r="K147" s="1242"/>
      <c r="L147" s="1242"/>
      <c r="M147" s="1242"/>
      <c r="N147" s="1242"/>
      <c r="O147" s="1242"/>
      <c r="P147" s="1242"/>
      <c r="Q147" s="1242"/>
      <c r="R147" s="1242"/>
      <c r="S147" s="1242"/>
      <c r="T147" s="1242"/>
      <c r="U147" s="1242"/>
      <c r="V147" s="1242"/>
      <c r="W147" s="1242"/>
      <c r="X147" s="1242"/>
      <c r="Y147" s="1242"/>
      <c r="Z147" s="1242"/>
      <c r="AA147" s="1242"/>
      <c r="AB147" s="1242"/>
      <c r="AC147" s="1242"/>
      <c r="AD147" s="1242"/>
      <c r="AE147" s="1242"/>
      <c r="AF147" s="1242"/>
      <c r="AG147" s="1242"/>
      <c r="AH147" s="1242"/>
      <c r="AI147" s="1242"/>
      <c r="AJ147" s="1242"/>
      <c r="AK147" s="1242"/>
      <c r="AL147" s="1242"/>
      <c r="AM147" s="1242"/>
      <c r="AN147" s="1242"/>
      <c r="AO147" s="1242"/>
      <c r="AP147" s="1257"/>
      <c r="AQ147" s="1261" t="s">
        <v>85</v>
      </c>
      <c r="AR147" s="1261"/>
      <c r="AS147" s="1262"/>
      <c r="BY147" s="365"/>
      <c r="BZ147" s="365"/>
      <c r="CA147" s="365"/>
      <c r="CB147" s="365"/>
      <c r="CC147" s="365"/>
      <c r="CD147" s="365"/>
      <c r="CE147" s="365"/>
      <c r="CF147" s="365"/>
      <c r="CG147" s="365"/>
    </row>
    <row r="148" spans="1:102" x14ac:dyDescent="0.2">
      <c r="A148" s="1247"/>
      <c r="B148" s="1255"/>
      <c r="C148" s="1256"/>
      <c r="D148" s="1244"/>
      <c r="E148" s="1196" t="s">
        <v>19</v>
      </c>
      <c r="F148" s="1220"/>
      <c r="G148" s="1196" t="s">
        <v>20</v>
      </c>
      <c r="H148" s="1220"/>
      <c r="I148" s="1196" t="s">
        <v>21</v>
      </c>
      <c r="J148" s="1220"/>
      <c r="K148" s="1196" t="s">
        <v>22</v>
      </c>
      <c r="L148" s="1220"/>
      <c r="M148" s="1196" t="s">
        <v>23</v>
      </c>
      <c r="N148" s="1220"/>
      <c r="O148" s="1196" t="s">
        <v>24</v>
      </c>
      <c r="P148" s="1220"/>
      <c r="Q148" s="1196" t="s">
        <v>25</v>
      </c>
      <c r="R148" s="1220"/>
      <c r="S148" s="1196" t="s">
        <v>26</v>
      </c>
      <c r="T148" s="1220"/>
      <c r="U148" s="1196" t="s">
        <v>27</v>
      </c>
      <c r="V148" s="1220"/>
      <c r="W148" s="1196" t="s">
        <v>2</v>
      </c>
      <c r="X148" s="1220"/>
      <c r="Y148" s="1196" t="s">
        <v>3</v>
      </c>
      <c r="Z148" s="1220"/>
      <c r="AA148" s="1196" t="s">
        <v>28</v>
      </c>
      <c r="AB148" s="1220"/>
      <c r="AC148" s="1196" t="s">
        <v>4</v>
      </c>
      <c r="AD148" s="1220"/>
      <c r="AE148" s="1196" t="s">
        <v>5</v>
      </c>
      <c r="AF148" s="1220"/>
      <c r="AG148" s="1196" t="s">
        <v>6</v>
      </c>
      <c r="AH148" s="1220"/>
      <c r="AI148" s="1196" t="s">
        <v>7</v>
      </c>
      <c r="AJ148" s="1220"/>
      <c r="AK148" s="1196" t="s">
        <v>8</v>
      </c>
      <c r="AL148" s="1220"/>
      <c r="AM148" s="1196" t="s">
        <v>9</v>
      </c>
      <c r="AN148" s="1220"/>
      <c r="AO148" s="1230" t="s">
        <v>10</v>
      </c>
      <c r="AP148" s="1258"/>
      <c r="AQ148" s="1263" t="s">
        <v>160</v>
      </c>
      <c r="AR148" s="1230" t="s">
        <v>161</v>
      </c>
      <c r="AS148" s="1231"/>
      <c r="AT148" s="602"/>
      <c r="AU148" s="603"/>
    </row>
    <row r="149" spans="1:102" ht="31.5" x14ac:dyDescent="0.2">
      <c r="A149" s="1248"/>
      <c r="B149" s="604" t="s">
        <v>94</v>
      </c>
      <c r="C149" s="605" t="s">
        <v>11</v>
      </c>
      <c r="D149" s="606" t="s">
        <v>12</v>
      </c>
      <c r="E149" s="607" t="s">
        <v>11</v>
      </c>
      <c r="F149" s="445" t="s">
        <v>12</v>
      </c>
      <c r="G149" s="607" t="s">
        <v>11</v>
      </c>
      <c r="H149" s="445" t="s">
        <v>12</v>
      </c>
      <c r="I149" s="607" t="s">
        <v>11</v>
      </c>
      <c r="J149" s="445" t="s">
        <v>12</v>
      </c>
      <c r="K149" s="607" t="s">
        <v>11</v>
      </c>
      <c r="L149" s="445" t="s">
        <v>12</v>
      </c>
      <c r="M149" s="607" t="s">
        <v>11</v>
      </c>
      <c r="N149" s="445" t="s">
        <v>12</v>
      </c>
      <c r="O149" s="607" t="s">
        <v>11</v>
      </c>
      <c r="P149" s="445" t="s">
        <v>12</v>
      </c>
      <c r="Q149" s="607" t="s">
        <v>11</v>
      </c>
      <c r="R149" s="445" t="s">
        <v>12</v>
      </c>
      <c r="S149" s="607" t="s">
        <v>11</v>
      </c>
      <c r="T149" s="445" t="s">
        <v>12</v>
      </c>
      <c r="U149" s="607" t="s">
        <v>11</v>
      </c>
      <c r="V149" s="445" t="s">
        <v>12</v>
      </c>
      <c r="W149" s="607" t="s">
        <v>11</v>
      </c>
      <c r="X149" s="445" t="s">
        <v>12</v>
      </c>
      <c r="Y149" s="607" t="s">
        <v>11</v>
      </c>
      <c r="Z149" s="445" t="s">
        <v>12</v>
      </c>
      <c r="AA149" s="607" t="s">
        <v>11</v>
      </c>
      <c r="AB149" s="445" t="s">
        <v>12</v>
      </c>
      <c r="AC149" s="607" t="s">
        <v>11</v>
      </c>
      <c r="AD149" s="445" t="s">
        <v>12</v>
      </c>
      <c r="AE149" s="607" t="s">
        <v>11</v>
      </c>
      <c r="AF149" s="445" t="s">
        <v>12</v>
      </c>
      <c r="AG149" s="607" t="s">
        <v>11</v>
      </c>
      <c r="AH149" s="445" t="s">
        <v>12</v>
      </c>
      <c r="AI149" s="607" t="s">
        <v>11</v>
      </c>
      <c r="AJ149" s="445" t="s">
        <v>12</v>
      </c>
      <c r="AK149" s="607" t="s">
        <v>11</v>
      </c>
      <c r="AL149" s="445" t="s">
        <v>12</v>
      </c>
      <c r="AM149" s="607" t="s">
        <v>11</v>
      </c>
      <c r="AN149" s="445" t="s">
        <v>12</v>
      </c>
      <c r="AO149" s="607" t="s">
        <v>11</v>
      </c>
      <c r="AP149" s="608" t="s">
        <v>12</v>
      </c>
      <c r="AQ149" s="1264"/>
      <c r="AR149" s="559" t="s">
        <v>162</v>
      </c>
      <c r="AS149" s="378" t="s">
        <v>163</v>
      </c>
      <c r="AT149" s="442"/>
      <c r="AU149" s="609"/>
    </row>
    <row r="150" spans="1:102" x14ac:dyDescent="0.2">
      <c r="A150" s="610" t="s">
        <v>43</v>
      </c>
      <c r="B150" s="505">
        <f t="shared" ref="B150:B168" si="7">SUM(C150+D150)</f>
        <v>257</v>
      </c>
      <c r="C150" s="506">
        <f t="shared" ref="C150:C168" si="8">SUM(E150+G150+I150+K150+M150+O150+Q150+S150+U150+W150+Y150+AA150+AC150+AE150+AG150+AI150+AK150+AM150+AO150)</f>
        <v>118</v>
      </c>
      <c r="D150" s="611">
        <f t="shared" ref="D150:D168" si="9">SUM(F150+H150+J150+L150+N150+P150+R150+T150+V150+X150+Z150+AB150+AD150+AF150+AH150+AJ150+AL150+AN150+AP150)</f>
        <v>139</v>
      </c>
      <c r="E150" s="380">
        <v>2</v>
      </c>
      <c r="F150" s="381">
        <v>2</v>
      </c>
      <c r="G150" s="380"/>
      <c r="H150" s="382">
        <v>1</v>
      </c>
      <c r="I150" s="380">
        <v>2</v>
      </c>
      <c r="J150" s="382">
        <v>4</v>
      </c>
      <c r="K150" s="380">
        <v>4</v>
      </c>
      <c r="L150" s="382">
        <v>4</v>
      </c>
      <c r="M150" s="380">
        <v>5</v>
      </c>
      <c r="N150" s="382">
        <v>6</v>
      </c>
      <c r="O150" s="380">
        <v>2</v>
      </c>
      <c r="P150" s="382">
        <v>3</v>
      </c>
      <c r="Q150" s="380">
        <v>2</v>
      </c>
      <c r="R150" s="382">
        <v>3</v>
      </c>
      <c r="S150" s="380">
        <v>1</v>
      </c>
      <c r="T150" s="382">
        <v>1</v>
      </c>
      <c r="U150" s="380">
        <v>3</v>
      </c>
      <c r="V150" s="382">
        <v>7</v>
      </c>
      <c r="W150" s="380">
        <v>2</v>
      </c>
      <c r="X150" s="382">
        <v>2</v>
      </c>
      <c r="Y150" s="380">
        <v>7</v>
      </c>
      <c r="Z150" s="382">
        <v>7</v>
      </c>
      <c r="AA150" s="380">
        <v>4</v>
      </c>
      <c r="AB150" s="382">
        <v>4</v>
      </c>
      <c r="AC150" s="380">
        <v>5</v>
      </c>
      <c r="AD150" s="382">
        <v>6</v>
      </c>
      <c r="AE150" s="380">
        <v>8</v>
      </c>
      <c r="AF150" s="382">
        <v>14</v>
      </c>
      <c r="AG150" s="380">
        <v>12</v>
      </c>
      <c r="AH150" s="382">
        <v>13</v>
      </c>
      <c r="AI150" s="380">
        <v>13</v>
      </c>
      <c r="AJ150" s="382">
        <v>9</v>
      </c>
      <c r="AK150" s="380">
        <v>5</v>
      </c>
      <c r="AL150" s="382">
        <v>15</v>
      </c>
      <c r="AM150" s="380">
        <v>14</v>
      </c>
      <c r="AN150" s="382">
        <v>18</v>
      </c>
      <c r="AO150" s="383">
        <v>27</v>
      </c>
      <c r="AP150" s="612">
        <v>20</v>
      </c>
      <c r="AQ150" s="613">
        <v>134</v>
      </c>
      <c r="AR150" s="614">
        <v>37</v>
      </c>
      <c r="AS150" s="381">
        <v>86</v>
      </c>
      <c r="AT150" s="615" t="s">
        <v>120</v>
      </c>
      <c r="AU150" s="515"/>
      <c r="CA150" s="366" t="str">
        <f t="shared" ref="CA150:CA168" si="10">IF(B150&lt;&gt;SUM(AQ150+AR150+AS150)," El número de consultas según tipo atención NO puede ser diferente al Total.","")</f>
        <v/>
      </c>
      <c r="CB150" s="366" t="str">
        <f>IF(AND(E150&lt;=SUM(E152:E168),F150&lt;=SUM(F152:F168),G150&lt;=SUM(G152:G168),H150&lt;=SUM(H152:H168),I150&lt;=SUM(I152:I168),J150&lt;=SUM(J152:J168),K150&lt;=SUM(K152:K168),L150&lt;=SUM(L152:L168),M150&lt;=SUM(M152:M168),N150&lt;=SUM(N152:N168),O150&lt;=SUM(O152:O168),P150&lt;=SUM(P152:P168),W150&lt;=SUM(W152:W168),X150&lt;=SUM(X152:X168),Y150&lt;=SUM(Y152:Y168),Z150&lt;=SUM(Z152:Z168),AA150&lt;=SUM(AA152:AA168),AB150&lt;=SUM(AB152:AB168),AC150&lt;=SUM(AC152:AC168),AD150&lt;=SUM(AD152:AD168),AE150&lt;=SUM(AE152:AE168),AF150&lt;=SUM(AF152:AF168),AG150&lt;=SUM(AG152:AG168),AH150&lt;=SUM(AH152:AH168),AI150&lt;=SUM(AI152:AI168),AJ150&lt;=SUM(AJ152:AJ168),AK150&lt;=SUM(AK152:AK168),AL150&lt;=SUM(AL152:AL168),AM150&lt;=SUM(AM152:AM168),AN150&lt;=SUM(AN152:AN168),AO150&lt;=SUM(AO152:AO168),AP150&lt;=SUM(AP152:AP168)),"","Total de ingreso debe ser igual o menor al desagregado por condición")</f>
        <v/>
      </c>
      <c r="CG150" s="366">
        <f t="shared" ref="CG150:CG168" si="11">IF(B150&lt;&gt;SUM(AQ150+AR150+AS150),1,0)</f>
        <v>0</v>
      </c>
    </row>
    <row r="151" spans="1:102" x14ac:dyDescent="0.2">
      <c r="A151" s="616" t="s">
        <v>30</v>
      </c>
      <c r="B151" s="617">
        <f t="shared" si="7"/>
        <v>0</v>
      </c>
      <c r="C151" s="618">
        <f t="shared" si="8"/>
        <v>0</v>
      </c>
      <c r="D151" s="619">
        <f t="shared" si="9"/>
        <v>0</v>
      </c>
      <c r="E151" s="421"/>
      <c r="F151" s="440"/>
      <c r="G151" s="421"/>
      <c r="H151" s="422"/>
      <c r="I151" s="421"/>
      <c r="J151" s="422"/>
      <c r="K151" s="421"/>
      <c r="L151" s="422"/>
      <c r="M151" s="421"/>
      <c r="N151" s="422"/>
      <c r="O151" s="421"/>
      <c r="P151" s="422"/>
      <c r="Q151" s="421"/>
      <c r="R151" s="422"/>
      <c r="S151" s="421"/>
      <c r="T151" s="422"/>
      <c r="U151" s="421"/>
      <c r="V151" s="422"/>
      <c r="W151" s="421"/>
      <c r="X151" s="422"/>
      <c r="Y151" s="421"/>
      <c r="Z151" s="422"/>
      <c r="AA151" s="421"/>
      <c r="AB151" s="422"/>
      <c r="AC151" s="421"/>
      <c r="AD151" s="422"/>
      <c r="AE151" s="421"/>
      <c r="AF151" s="422"/>
      <c r="AG151" s="421"/>
      <c r="AH151" s="422"/>
      <c r="AI151" s="421"/>
      <c r="AJ151" s="422"/>
      <c r="AK151" s="421"/>
      <c r="AL151" s="422"/>
      <c r="AM151" s="421"/>
      <c r="AN151" s="422"/>
      <c r="AO151" s="423"/>
      <c r="AP151" s="620"/>
      <c r="AQ151" s="621"/>
      <c r="AR151" s="533"/>
      <c r="AS151" s="440"/>
      <c r="AT151" s="615"/>
      <c r="AU151" s="515"/>
      <c r="CA151" s="366" t="str">
        <f t="shared" si="10"/>
        <v/>
      </c>
      <c r="CG151" s="366">
        <f t="shared" si="11"/>
        <v>0</v>
      </c>
    </row>
    <row r="152" spans="1:102" ht="21.75" x14ac:dyDescent="0.2">
      <c r="A152" s="622" t="s">
        <v>164</v>
      </c>
      <c r="B152" s="623">
        <f t="shared" si="7"/>
        <v>1</v>
      </c>
      <c r="C152" s="624">
        <f t="shared" si="8"/>
        <v>1</v>
      </c>
      <c r="D152" s="625">
        <f t="shared" si="9"/>
        <v>0</v>
      </c>
      <c r="E152" s="386"/>
      <c r="F152" s="387"/>
      <c r="G152" s="386"/>
      <c r="H152" s="388"/>
      <c r="I152" s="386"/>
      <c r="J152" s="388"/>
      <c r="K152" s="386"/>
      <c r="L152" s="388"/>
      <c r="M152" s="386"/>
      <c r="N152" s="388"/>
      <c r="O152" s="386"/>
      <c r="P152" s="388"/>
      <c r="Q152" s="386"/>
      <c r="R152" s="388"/>
      <c r="S152" s="386">
        <v>1</v>
      </c>
      <c r="T152" s="388"/>
      <c r="U152" s="386"/>
      <c r="V152" s="388"/>
      <c r="W152" s="386"/>
      <c r="X152" s="388"/>
      <c r="Y152" s="386"/>
      <c r="Z152" s="388"/>
      <c r="AA152" s="386"/>
      <c r="AB152" s="388"/>
      <c r="AC152" s="386"/>
      <c r="AD152" s="388"/>
      <c r="AE152" s="386"/>
      <c r="AF152" s="388"/>
      <c r="AG152" s="386"/>
      <c r="AH152" s="388"/>
      <c r="AI152" s="386"/>
      <c r="AJ152" s="388"/>
      <c r="AK152" s="386"/>
      <c r="AL152" s="388"/>
      <c r="AM152" s="386"/>
      <c r="AN152" s="388"/>
      <c r="AO152" s="389"/>
      <c r="AP152" s="626"/>
      <c r="AQ152" s="488"/>
      <c r="AR152" s="517"/>
      <c r="AS152" s="387">
        <v>1</v>
      </c>
      <c r="AT152" s="615"/>
      <c r="AU152" s="515"/>
      <c r="CA152" s="366" t="str">
        <f t="shared" si="10"/>
        <v/>
      </c>
      <c r="CG152" s="366">
        <f t="shared" si="11"/>
        <v>0</v>
      </c>
    </row>
    <row r="153" spans="1:102" x14ac:dyDescent="0.2">
      <c r="A153" s="627" t="s">
        <v>165</v>
      </c>
      <c r="B153" s="628">
        <f t="shared" si="7"/>
        <v>0</v>
      </c>
      <c r="C153" s="629">
        <f t="shared" si="8"/>
        <v>0</v>
      </c>
      <c r="D153" s="630">
        <f t="shared" si="9"/>
        <v>0</v>
      </c>
      <c r="E153" s="395"/>
      <c r="F153" s="401"/>
      <c r="G153" s="395"/>
      <c r="H153" s="401"/>
      <c r="I153" s="395"/>
      <c r="J153" s="401"/>
      <c r="K153" s="395"/>
      <c r="L153" s="396"/>
      <c r="M153" s="395"/>
      <c r="N153" s="396"/>
      <c r="O153" s="395"/>
      <c r="P153" s="396"/>
      <c r="Q153" s="395"/>
      <c r="R153" s="396"/>
      <c r="S153" s="395"/>
      <c r="T153" s="396"/>
      <c r="U153" s="395"/>
      <c r="V153" s="396"/>
      <c r="W153" s="395"/>
      <c r="X153" s="396"/>
      <c r="Y153" s="395"/>
      <c r="Z153" s="396"/>
      <c r="AA153" s="395"/>
      <c r="AB153" s="401"/>
      <c r="AC153" s="395"/>
      <c r="AD153" s="401"/>
      <c r="AE153" s="395"/>
      <c r="AF153" s="396"/>
      <c r="AG153" s="395"/>
      <c r="AH153" s="396"/>
      <c r="AI153" s="395"/>
      <c r="AJ153" s="396"/>
      <c r="AK153" s="395"/>
      <c r="AL153" s="396"/>
      <c r="AM153" s="395"/>
      <c r="AN153" s="396"/>
      <c r="AO153" s="397"/>
      <c r="AP153" s="631"/>
      <c r="AQ153" s="493"/>
      <c r="AR153" s="407"/>
      <c r="AS153" s="401"/>
      <c r="AT153" s="615"/>
      <c r="AU153" s="515"/>
      <c r="CA153" s="366" t="str">
        <f t="shared" si="10"/>
        <v/>
      </c>
      <c r="CG153" s="366">
        <f t="shared" si="11"/>
        <v>0</v>
      </c>
    </row>
    <row r="154" spans="1:102" x14ac:dyDescent="0.2">
      <c r="A154" s="627" t="s">
        <v>166</v>
      </c>
      <c r="B154" s="628">
        <f t="shared" si="7"/>
        <v>31</v>
      </c>
      <c r="C154" s="629">
        <f t="shared" si="8"/>
        <v>19</v>
      </c>
      <c r="D154" s="630">
        <f t="shared" si="9"/>
        <v>12</v>
      </c>
      <c r="E154" s="395"/>
      <c r="F154" s="401"/>
      <c r="G154" s="395"/>
      <c r="H154" s="401"/>
      <c r="I154" s="395"/>
      <c r="J154" s="401"/>
      <c r="K154" s="395"/>
      <c r="L154" s="396"/>
      <c r="M154" s="395"/>
      <c r="N154" s="396"/>
      <c r="O154" s="395"/>
      <c r="P154" s="396"/>
      <c r="Q154" s="395"/>
      <c r="R154" s="396"/>
      <c r="S154" s="395"/>
      <c r="T154" s="396"/>
      <c r="U154" s="395"/>
      <c r="V154" s="396"/>
      <c r="W154" s="395"/>
      <c r="X154" s="396"/>
      <c r="Y154" s="395"/>
      <c r="Z154" s="396"/>
      <c r="AA154" s="395">
        <v>1</v>
      </c>
      <c r="AB154" s="401">
        <v>1</v>
      </c>
      <c r="AC154" s="395"/>
      <c r="AD154" s="401"/>
      <c r="AE154" s="395">
        <v>1</v>
      </c>
      <c r="AF154" s="396">
        <v>1</v>
      </c>
      <c r="AG154" s="395">
        <v>6</v>
      </c>
      <c r="AH154" s="396">
        <v>1</v>
      </c>
      <c r="AI154" s="395">
        <v>2</v>
      </c>
      <c r="AJ154" s="396"/>
      <c r="AK154" s="395"/>
      <c r="AL154" s="396">
        <v>3</v>
      </c>
      <c r="AM154" s="395">
        <v>4</v>
      </c>
      <c r="AN154" s="396">
        <v>3</v>
      </c>
      <c r="AO154" s="397">
        <v>5</v>
      </c>
      <c r="AP154" s="631">
        <v>3</v>
      </c>
      <c r="AQ154" s="493">
        <v>8</v>
      </c>
      <c r="AR154" s="407">
        <v>5</v>
      </c>
      <c r="AS154" s="401">
        <v>18</v>
      </c>
      <c r="AT154" s="615"/>
      <c r="AU154" s="515"/>
      <c r="CA154" s="366" t="str">
        <f t="shared" si="10"/>
        <v/>
      </c>
      <c r="CG154" s="366">
        <f t="shared" si="11"/>
        <v>0</v>
      </c>
    </row>
    <row r="155" spans="1:102" x14ac:dyDescent="0.2">
      <c r="A155" s="627" t="s">
        <v>167</v>
      </c>
      <c r="B155" s="628">
        <f t="shared" si="7"/>
        <v>0</v>
      </c>
      <c r="C155" s="629">
        <f t="shared" si="8"/>
        <v>0</v>
      </c>
      <c r="D155" s="630">
        <f t="shared" si="9"/>
        <v>0</v>
      </c>
      <c r="E155" s="395"/>
      <c r="F155" s="401"/>
      <c r="G155" s="395"/>
      <c r="H155" s="401"/>
      <c r="I155" s="395"/>
      <c r="J155" s="401"/>
      <c r="K155" s="395"/>
      <c r="L155" s="396"/>
      <c r="M155" s="395"/>
      <c r="N155" s="396"/>
      <c r="O155" s="395"/>
      <c r="P155" s="396"/>
      <c r="Q155" s="395"/>
      <c r="R155" s="396"/>
      <c r="S155" s="395"/>
      <c r="T155" s="396"/>
      <c r="U155" s="395"/>
      <c r="V155" s="396"/>
      <c r="W155" s="395"/>
      <c r="X155" s="396"/>
      <c r="Y155" s="395"/>
      <c r="Z155" s="396"/>
      <c r="AA155" s="395"/>
      <c r="AB155" s="401"/>
      <c r="AC155" s="395"/>
      <c r="AD155" s="401"/>
      <c r="AE155" s="395"/>
      <c r="AF155" s="396"/>
      <c r="AG155" s="395"/>
      <c r="AH155" s="396"/>
      <c r="AI155" s="395"/>
      <c r="AJ155" s="396"/>
      <c r="AK155" s="395"/>
      <c r="AL155" s="396"/>
      <c r="AM155" s="395"/>
      <c r="AN155" s="396"/>
      <c r="AO155" s="397"/>
      <c r="AP155" s="631"/>
      <c r="AQ155" s="493"/>
      <c r="AR155" s="407"/>
      <c r="AS155" s="401"/>
      <c r="AT155" s="615"/>
      <c r="AU155" s="515"/>
      <c r="CA155" s="366" t="str">
        <f t="shared" si="10"/>
        <v/>
      </c>
      <c r="CG155" s="366">
        <f t="shared" si="11"/>
        <v>0</v>
      </c>
    </row>
    <row r="156" spans="1:102" x14ac:dyDescent="0.2">
      <c r="A156" s="627" t="s">
        <v>168</v>
      </c>
      <c r="B156" s="628">
        <f t="shared" si="7"/>
        <v>0</v>
      </c>
      <c r="C156" s="629">
        <f t="shared" si="8"/>
        <v>0</v>
      </c>
      <c r="D156" s="630">
        <f t="shared" si="9"/>
        <v>0</v>
      </c>
      <c r="E156" s="395"/>
      <c r="F156" s="401"/>
      <c r="G156" s="395"/>
      <c r="H156" s="401"/>
      <c r="I156" s="395"/>
      <c r="J156" s="401"/>
      <c r="K156" s="395"/>
      <c r="L156" s="396"/>
      <c r="M156" s="395"/>
      <c r="N156" s="396"/>
      <c r="O156" s="395"/>
      <c r="P156" s="396"/>
      <c r="Q156" s="395"/>
      <c r="R156" s="396"/>
      <c r="S156" s="395"/>
      <c r="T156" s="396"/>
      <c r="U156" s="395"/>
      <c r="V156" s="396"/>
      <c r="W156" s="395"/>
      <c r="X156" s="396"/>
      <c r="Y156" s="395"/>
      <c r="Z156" s="396"/>
      <c r="AA156" s="395"/>
      <c r="AB156" s="401"/>
      <c r="AC156" s="395"/>
      <c r="AD156" s="401"/>
      <c r="AE156" s="395"/>
      <c r="AF156" s="396"/>
      <c r="AG156" s="395"/>
      <c r="AH156" s="396"/>
      <c r="AI156" s="395"/>
      <c r="AJ156" s="396"/>
      <c r="AK156" s="395"/>
      <c r="AL156" s="396"/>
      <c r="AM156" s="395"/>
      <c r="AN156" s="396"/>
      <c r="AO156" s="397"/>
      <c r="AP156" s="631"/>
      <c r="AQ156" s="493"/>
      <c r="AR156" s="407"/>
      <c r="AS156" s="401"/>
      <c r="AT156" s="615"/>
      <c r="AU156" s="515"/>
      <c r="CA156" s="366" t="str">
        <f t="shared" si="10"/>
        <v/>
      </c>
      <c r="CG156" s="366">
        <f t="shared" si="11"/>
        <v>0</v>
      </c>
    </row>
    <row r="157" spans="1:102" x14ac:dyDescent="0.2">
      <c r="A157" s="627" t="s">
        <v>169</v>
      </c>
      <c r="B157" s="628">
        <f t="shared" si="7"/>
        <v>0</v>
      </c>
      <c r="C157" s="629">
        <f t="shared" si="8"/>
        <v>0</v>
      </c>
      <c r="D157" s="630">
        <f t="shared" si="9"/>
        <v>0</v>
      </c>
      <c r="E157" s="395"/>
      <c r="F157" s="401"/>
      <c r="G157" s="395"/>
      <c r="H157" s="401"/>
      <c r="I157" s="395"/>
      <c r="J157" s="401"/>
      <c r="K157" s="395"/>
      <c r="L157" s="396"/>
      <c r="M157" s="395"/>
      <c r="N157" s="396"/>
      <c r="O157" s="395"/>
      <c r="P157" s="396"/>
      <c r="Q157" s="395"/>
      <c r="R157" s="396"/>
      <c r="S157" s="395"/>
      <c r="T157" s="396"/>
      <c r="U157" s="395"/>
      <c r="V157" s="396"/>
      <c r="W157" s="395"/>
      <c r="X157" s="396"/>
      <c r="Y157" s="395"/>
      <c r="Z157" s="396"/>
      <c r="AA157" s="395"/>
      <c r="AB157" s="401"/>
      <c r="AC157" s="395"/>
      <c r="AD157" s="401"/>
      <c r="AE157" s="395"/>
      <c r="AF157" s="396"/>
      <c r="AG157" s="395"/>
      <c r="AH157" s="396"/>
      <c r="AI157" s="395"/>
      <c r="AJ157" s="396"/>
      <c r="AK157" s="395"/>
      <c r="AL157" s="396"/>
      <c r="AM157" s="395"/>
      <c r="AN157" s="396"/>
      <c r="AO157" s="397"/>
      <c r="AP157" s="631"/>
      <c r="AQ157" s="493"/>
      <c r="AR157" s="407"/>
      <c r="AS157" s="401"/>
      <c r="AT157" s="615"/>
      <c r="AU157" s="515"/>
      <c r="CA157" s="366" t="str">
        <f t="shared" si="10"/>
        <v/>
      </c>
      <c r="CG157" s="366">
        <f t="shared" si="11"/>
        <v>0</v>
      </c>
    </row>
    <row r="158" spans="1:102" x14ac:dyDescent="0.2">
      <c r="A158" s="627" t="s">
        <v>170</v>
      </c>
      <c r="B158" s="628">
        <f t="shared" si="7"/>
        <v>0</v>
      </c>
      <c r="C158" s="629">
        <f t="shared" si="8"/>
        <v>0</v>
      </c>
      <c r="D158" s="630">
        <f t="shared" si="9"/>
        <v>0</v>
      </c>
      <c r="E158" s="395"/>
      <c r="F158" s="401"/>
      <c r="G158" s="395"/>
      <c r="H158" s="401"/>
      <c r="I158" s="395"/>
      <c r="J158" s="401"/>
      <c r="K158" s="395"/>
      <c r="L158" s="396"/>
      <c r="M158" s="395"/>
      <c r="N158" s="396"/>
      <c r="O158" s="395"/>
      <c r="P158" s="396"/>
      <c r="Q158" s="395"/>
      <c r="R158" s="396"/>
      <c r="S158" s="395"/>
      <c r="T158" s="396"/>
      <c r="U158" s="395"/>
      <c r="V158" s="396"/>
      <c r="W158" s="395"/>
      <c r="X158" s="396"/>
      <c r="Y158" s="395"/>
      <c r="Z158" s="396"/>
      <c r="AA158" s="395"/>
      <c r="AB158" s="401"/>
      <c r="AC158" s="395"/>
      <c r="AD158" s="401"/>
      <c r="AE158" s="395"/>
      <c r="AF158" s="396"/>
      <c r="AG158" s="395"/>
      <c r="AH158" s="396"/>
      <c r="AI158" s="395"/>
      <c r="AJ158" s="396"/>
      <c r="AK158" s="395"/>
      <c r="AL158" s="396"/>
      <c r="AM158" s="395"/>
      <c r="AN158" s="396"/>
      <c r="AO158" s="397"/>
      <c r="AP158" s="631"/>
      <c r="AQ158" s="493"/>
      <c r="AR158" s="407"/>
      <c r="AS158" s="401"/>
      <c r="AT158" s="615"/>
      <c r="AU158" s="515"/>
      <c r="CA158" s="366" t="str">
        <f t="shared" si="10"/>
        <v/>
      </c>
      <c r="CG158" s="366">
        <f t="shared" si="11"/>
        <v>0</v>
      </c>
    </row>
    <row r="159" spans="1:102" x14ac:dyDescent="0.2">
      <c r="A159" s="627" t="s">
        <v>171</v>
      </c>
      <c r="B159" s="628">
        <f t="shared" si="7"/>
        <v>0</v>
      </c>
      <c r="C159" s="629">
        <f t="shared" si="8"/>
        <v>0</v>
      </c>
      <c r="D159" s="630">
        <f t="shared" si="9"/>
        <v>0</v>
      </c>
      <c r="E159" s="395"/>
      <c r="F159" s="401"/>
      <c r="G159" s="395"/>
      <c r="H159" s="401"/>
      <c r="I159" s="395"/>
      <c r="J159" s="401"/>
      <c r="K159" s="395"/>
      <c r="L159" s="396"/>
      <c r="M159" s="395"/>
      <c r="N159" s="396"/>
      <c r="O159" s="395"/>
      <c r="P159" s="396"/>
      <c r="Q159" s="395"/>
      <c r="R159" s="396"/>
      <c r="S159" s="395"/>
      <c r="T159" s="396"/>
      <c r="U159" s="395"/>
      <c r="V159" s="396"/>
      <c r="W159" s="395"/>
      <c r="X159" s="396"/>
      <c r="Y159" s="395"/>
      <c r="Z159" s="396"/>
      <c r="AA159" s="395"/>
      <c r="AB159" s="401"/>
      <c r="AC159" s="395"/>
      <c r="AD159" s="401"/>
      <c r="AE159" s="395"/>
      <c r="AF159" s="396"/>
      <c r="AG159" s="395"/>
      <c r="AH159" s="396"/>
      <c r="AI159" s="395"/>
      <c r="AJ159" s="396"/>
      <c r="AK159" s="395"/>
      <c r="AL159" s="396"/>
      <c r="AM159" s="395"/>
      <c r="AN159" s="396"/>
      <c r="AO159" s="397"/>
      <c r="AP159" s="631"/>
      <c r="AQ159" s="493"/>
      <c r="AR159" s="407"/>
      <c r="AS159" s="401"/>
      <c r="AT159" s="615"/>
      <c r="AU159" s="515"/>
      <c r="CA159" s="366" t="str">
        <f t="shared" si="10"/>
        <v/>
      </c>
      <c r="CG159" s="366">
        <f t="shared" si="11"/>
        <v>0</v>
      </c>
    </row>
    <row r="160" spans="1:102" x14ac:dyDescent="0.2">
      <c r="A160" s="627" t="s">
        <v>172</v>
      </c>
      <c r="B160" s="628">
        <f t="shared" si="7"/>
        <v>97</v>
      </c>
      <c r="C160" s="629">
        <f t="shared" si="8"/>
        <v>40</v>
      </c>
      <c r="D160" s="630">
        <f t="shared" si="9"/>
        <v>57</v>
      </c>
      <c r="E160" s="395"/>
      <c r="F160" s="401"/>
      <c r="G160" s="395"/>
      <c r="H160" s="401"/>
      <c r="I160" s="395"/>
      <c r="J160" s="401">
        <v>1</v>
      </c>
      <c r="K160" s="395">
        <v>2</v>
      </c>
      <c r="L160" s="396">
        <v>1</v>
      </c>
      <c r="M160" s="395">
        <v>3</v>
      </c>
      <c r="N160" s="396">
        <v>4</v>
      </c>
      <c r="O160" s="395">
        <v>2</v>
      </c>
      <c r="P160" s="396">
        <v>3</v>
      </c>
      <c r="Q160" s="395">
        <v>1</v>
      </c>
      <c r="R160" s="396">
        <v>3</v>
      </c>
      <c r="S160" s="395"/>
      <c r="T160" s="396">
        <v>1</v>
      </c>
      <c r="U160" s="395">
        <v>3</v>
      </c>
      <c r="V160" s="396">
        <v>6</v>
      </c>
      <c r="W160" s="395">
        <v>1</v>
      </c>
      <c r="X160" s="396">
        <v>2</v>
      </c>
      <c r="Y160" s="395">
        <v>3</v>
      </c>
      <c r="Z160" s="396">
        <v>5</v>
      </c>
      <c r="AA160" s="395">
        <v>1</v>
      </c>
      <c r="AB160" s="401">
        <v>2</v>
      </c>
      <c r="AC160" s="395">
        <v>4</v>
      </c>
      <c r="AD160" s="401">
        <v>5</v>
      </c>
      <c r="AE160" s="395">
        <v>6</v>
      </c>
      <c r="AF160" s="396">
        <v>7</v>
      </c>
      <c r="AG160" s="395">
        <v>3</v>
      </c>
      <c r="AH160" s="396">
        <v>4</v>
      </c>
      <c r="AI160" s="395">
        <v>6</v>
      </c>
      <c r="AJ160" s="396">
        <v>3</v>
      </c>
      <c r="AK160" s="395"/>
      <c r="AL160" s="396">
        <v>6</v>
      </c>
      <c r="AM160" s="395">
        <v>2</v>
      </c>
      <c r="AN160" s="396">
        <v>4</v>
      </c>
      <c r="AO160" s="397">
        <v>3</v>
      </c>
      <c r="AP160" s="631"/>
      <c r="AQ160" s="493">
        <v>94</v>
      </c>
      <c r="AR160" s="407"/>
      <c r="AS160" s="401">
        <v>3</v>
      </c>
      <c r="AT160" s="615"/>
      <c r="AU160" s="515"/>
      <c r="CA160" s="366" t="str">
        <f t="shared" si="10"/>
        <v/>
      </c>
      <c r="CG160" s="366">
        <f t="shared" si="11"/>
        <v>0</v>
      </c>
    </row>
    <row r="161" spans="1:85" x14ac:dyDescent="0.2">
      <c r="A161" s="627" t="s">
        <v>173</v>
      </c>
      <c r="B161" s="628">
        <f t="shared" si="7"/>
        <v>0</v>
      </c>
      <c r="C161" s="629">
        <f t="shared" si="8"/>
        <v>0</v>
      </c>
      <c r="D161" s="630">
        <f t="shared" si="9"/>
        <v>0</v>
      </c>
      <c r="E161" s="395"/>
      <c r="F161" s="401"/>
      <c r="G161" s="395"/>
      <c r="H161" s="401"/>
      <c r="I161" s="395"/>
      <c r="J161" s="401"/>
      <c r="K161" s="395"/>
      <c r="L161" s="396"/>
      <c r="M161" s="395"/>
      <c r="N161" s="396"/>
      <c r="O161" s="395"/>
      <c r="P161" s="396"/>
      <c r="Q161" s="395"/>
      <c r="R161" s="396"/>
      <c r="S161" s="395"/>
      <c r="T161" s="396"/>
      <c r="U161" s="395"/>
      <c r="V161" s="396"/>
      <c r="W161" s="395"/>
      <c r="X161" s="396"/>
      <c r="Y161" s="395"/>
      <c r="Z161" s="396"/>
      <c r="AA161" s="395"/>
      <c r="AB161" s="401"/>
      <c r="AC161" s="395"/>
      <c r="AD161" s="401"/>
      <c r="AE161" s="395"/>
      <c r="AF161" s="396"/>
      <c r="AG161" s="395"/>
      <c r="AH161" s="396"/>
      <c r="AI161" s="395"/>
      <c r="AJ161" s="396"/>
      <c r="AK161" s="395"/>
      <c r="AL161" s="396"/>
      <c r="AM161" s="395"/>
      <c r="AN161" s="396"/>
      <c r="AO161" s="397"/>
      <c r="AP161" s="631"/>
      <c r="AQ161" s="493"/>
      <c r="AR161" s="407"/>
      <c r="AS161" s="401"/>
      <c r="AT161" s="615"/>
      <c r="AU161" s="515"/>
      <c r="CA161" s="366" t="str">
        <f t="shared" si="10"/>
        <v/>
      </c>
      <c r="CG161" s="366">
        <f t="shared" si="11"/>
        <v>0</v>
      </c>
    </row>
    <row r="162" spans="1:85" x14ac:dyDescent="0.2">
      <c r="A162" s="627" t="s">
        <v>174</v>
      </c>
      <c r="B162" s="628">
        <f t="shared" si="7"/>
        <v>0</v>
      </c>
      <c r="C162" s="629">
        <f t="shared" si="8"/>
        <v>0</v>
      </c>
      <c r="D162" s="630">
        <f t="shared" si="9"/>
        <v>0</v>
      </c>
      <c r="E162" s="395"/>
      <c r="F162" s="401"/>
      <c r="G162" s="395"/>
      <c r="H162" s="401"/>
      <c r="I162" s="395"/>
      <c r="J162" s="401"/>
      <c r="K162" s="395"/>
      <c r="L162" s="396"/>
      <c r="M162" s="395"/>
      <c r="N162" s="396"/>
      <c r="O162" s="395"/>
      <c r="P162" s="396"/>
      <c r="Q162" s="395"/>
      <c r="R162" s="396"/>
      <c r="S162" s="395"/>
      <c r="T162" s="396"/>
      <c r="U162" s="395"/>
      <c r="V162" s="396"/>
      <c r="W162" s="395"/>
      <c r="X162" s="396"/>
      <c r="Y162" s="395"/>
      <c r="Z162" s="396"/>
      <c r="AA162" s="395"/>
      <c r="AB162" s="401"/>
      <c r="AC162" s="395"/>
      <c r="AD162" s="401"/>
      <c r="AE162" s="395"/>
      <c r="AF162" s="396"/>
      <c r="AG162" s="395"/>
      <c r="AH162" s="396"/>
      <c r="AI162" s="395"/>
      <c r="AJ162" s="396"/>
      <c r="AK162" s="395"/>
      <c r="AL162" s="396"/>
      <c r="AM162" s="395"/>
      <c r="AN162" s="396"/>
      <c r="AO162" s="397"/>
      <c r="AP162" s="631"/>
      <c r="AQ162" s="493"/>
      <c r="AR162" s="407"/>
      <c r="AS162" s="401"/>
      <c r="AT162" s="615"/>
      <c r="AU162" s="515"/>
      <c r="CA162" s="366" t="str">
        <f t="shared" si="10"/>
        <v/>
      </c>
      <c r="CG162" s="366">
        <f t="shared" si="11"/>
        <v>0</v>
      </c>
    </row>
    <row r="163" spans="1:85" x14ac:dyDescent="0.2">
      <c r="A163" s="627" t="s">
        <v>175</v>
      </c>
      <c r="B163" s="628">
        <f t="shared" si="7"/>
        <v>0</v>
      </c>
      <c r="C163" s="629">
        <f t="shared" si="8"/>
        <v>0</v>
      </c>
      <c r="D163" s="630">
        <f t="shared" si="9"/>
        <v>0</v>
      </c>
      <c r="E163" s="395"/>
      <c r="F163" s="401"/>
      <c r="G163" s="395"/>
      <c r="H163" s="401"/>
      <c r="I163" s="395"/>
      <c r="J163" s="401"/>
      <c r="K163" s="395"/>
      <c r="L163" s="396"/>
      <c r="M163" s="395"/>
      <c r="N163" s="396"/>
      <c r="O163" s="395"/>
      <c r="P163" s="396"/>
      <c r="Q163" s="395"/>
      <c r="R163" s="396"/>
      <c r="S163" s="395"/>
      <c r="T163" s="396"/>
      <c r="U163" s="395"/>
      <c r="V163" s="396"/>
      <c r="W163" s="395"/>
      <c r="X163" s="396"/>
      <c r="Y163" s="395"/>
      <c r="Z163" s="396"/>
      <c r="AA163" s="395"/>
      <c r="AB163" s="401"/>
      <c r="AC163" s="395"/>
      <c r="AD163" s="401"/>
      <c r="AE163" s="395"/>
      <c r="AF163" s="396"/>
      <c r="AG163" s="395"/>
      <c r="AH163" s="396"/>
      <c r="AI163" s="395"/>
      <c r="AJ163" s="396"/>
      <c r="AK163" s="395"/>
      <c r="AL163" s="396"/>
      <c r="AM163" s="395"/>
      <c r="AN163" s="396"/>
      <c r="AO163" s="397"/>
      <c r="AP163" s="631"/>
      <c r="AQ163" s="493"/>
      <c r="AR163" s="407"/>
      <c r="AS163" s="401"/>
      <c r="AT163" s="615"/>
      <c r="AU163" s="515"/>
      <c r="CA163" s="366" t="str">
        <f t="shared" si="10"/>
        <v/>
      </c>
      <c r="CG163" s="366">
        <f t="shared" si="11"/>
        <v>0</v>
      </c>
    </row>
    <row r="164" spans="1:85" x14ac:dyDescent="0.2">
      <c r="A164" s="627" t="s">
        <v>176</v>
      </c>
      <c r="B164" s="628">
        <f t="shared" si="7"/>
        <v>71</v>
      </c>
      <c r="C164" s="629">
        <f t="shared" si="8"/>
        <v>29</v>
      </c>
      <c r="D164" s="630">
        <f t="shared" si="9"/>
        <v>42</v>
      </c>
      <c r="E164" s="395">
        <v>1</v>
      </c>
      <c r="F164" s="401">
        <v>2</v>
      </c>
      <c r="G164" s="395"/>
      <c r="H164" s="401">
        <v>1</v>
      </c>
      <c r="I164" s="395">
        <v>2</v>
      </c>
      <c r="J164" s="401">
        <v>3</v>
      </c>
      <c r="K164" s="395"/>
      <c r="L164" s="396">
        <v>1</v>
      </c>
      <c r="M164" s="395"/>
      <c r="N164" s="396"/>
      <c r="O164" s="395"/>
      <c r="P164" s="396"/>
      <c r="Q164" s="395"/>
      <c r="R164" s="396"/>
      <c r="S164" s="395"/>
      <c r="T164" s="396"/>
      <c r="U164" s="395"/>
      <c r="V164" s="396">
        <v>1</v>
      </c>
      <c r="W164" s="395"/>
      <c r="X164" s="396"/>
      <c r="Y164" s="395"/>
      <c r="Z164" s="396"/>
      <c r="AA164" s="395"/>
      <c r="AB164" s="401"/>
      <c r="AC164" s="395"/>
      <c r="AD164" s="401"/>
      <c r="AE164" s="395">
        <v>1</v>
      </c>
      <c r="AF164" s="396">
        <v>2</v>
      </c>
      <c r="AG164" s="395">
        <v>3</v>
      </c>
      <c r="AH164" s="396">
        <v>3</v>
      </c>
      <c r="AI164" s="395">
        <v>3</v>
      </c>
      <c r="AJ164" s="396">
        <v>5</v>
      </c>
      <c r="AK164" s="395"/>
      <c r="AL164" s="396">
        <v>3</v>
      </c>
      <c r="AM164" s="395">
        <v>2</v>
      </c>
      <c r="AN164" s="396">
        <v>6</v>
      </c>
      <c r="AO164" s="397">
        <v>17</v>
      </c>
      <c r="AP164" s="631">
        <v>15</v>
      </c>
      <c r="AQ164" s="493">
        <v>10</v>
      </c>
      <c r="AR164" s="407">
        <v>25</v>
      </c>
      <c r="AS164" s="401">
        <v>36</v>
      </c>
      <c r="AT164" s="615"/>
      <c r="AU164" s="515"/>
      <c r="CA164" s="366" t="str">
        <f t="shared" si="10"/>
        <v/>
      </c>
      <c r="CG164" s="366">
        <f t="shared" si="11"/>
        <v>0</v>
      </c>
    </row>
    <row r="165" spans="1:85" x14ac:dyDescent="0.2">
      <c r="A165" s="627" t="s">
        <v>177</v>
      </c>
      <c r="B165" s="628">
        <f t="shared" si="7"/>
        <v>0</v>
      </c>
      <c r="C165" s="629">
        <f t="shared" si="8"/>
        <v>0</v>
      </c>
      <c r="D165" s="630">
        <f t="shared" si="9"/>
        <v>0</v>
      </c>
      <c r="E165" s="395"/>
      <c r="F165" s="401"/>
      <c r="G165" s="395"/>
      <c r="H165" s="401"/>
      <c r="I165" s="395"/>
      <c r="J165" s="401"/>
      <c r="K165" s="395"/>
      <c r="L165" s="396"/>
      <c r="M165" s="395"/>
      <c r="N165" s="396"/>
      <c r="O165" s="395"/>
      <c r="P165" s="396"/>
      <c r="Q165" s="395"/>
      <c r="R165" s="396"/>
      <c r="S165" s="395"/>
      <c r="T165" s="396"/>
      <c r="U165" s="395"/>
      <c r="V165" s="396"/>
      <c r="W165" s="395"/>
      <c r="X165" s="396"/>
      <c r="Y165" s="395"/>
      <c r="Z165" s="396"/>
      <c r="AA165" s="395"/>
      <c r="AB165" s="401"/>
      <c r="AC165" s="395"/>
      <c r="AD165" s="401"/>
      <c r="AE165" s="395"/>
      <c r="AF165" s="396"/>
      <c r="AG165" s="395"/>
      <c r="AH165" s="396"/>
      <c r="AI165" s="395"/>
      <c r="AJ165" s="396"/>
      <c r="AK165" s="395"/>
      <c r="AL165" s="396"/>
      <c r="AM165" s="395"/>
      <c r="AN165" s="396"/>
      <c r="AO165" s="397"/>
      <c r="AP165" s="631"/>
      <c r="AQ165" s="493"/>
      <c r="AR165" s="407"/>
      <c r="AS165" s="401"/>
      <c r="AT165" s="615"/>
      <c r="AU165" s="515"/>
      <c r="CA165" s="366" t="str">
        <f t="shared" si="10"/>
        <v/>
      </c>
      <c r="CG165" s="366">
        <f t="shared" si="11"/>
        <v>0</v>
      </c>
    </row>
    <row r="166" spans="1:85" x14ac:dyDescent="0.2">
      <c r="A166" s="627" t="s">
        <v>178</v>
      </c>
      <c r="B166" s="628">
        <f t="shared" si="7"/>
        <v>0</v>
      </c>
      <c r="C166" s="629">
        <f t="shared" si="8"/>
        <v>0</v>
      </c>
      <c r="D166" s="630">
        <f t="shared" si="9"/>
        <v>0</v>
      </c>
      <c r="E166" s="395"/>
      <c r="F166" s="401"/>
      <c r="G166" s="395"/>
      <c r="H166" s="401"/>
      <c r="I166" s="395"/>
      <c r="J166" s="401"/>
      <c r="K166" s="395"/>
      <c r="L166" s="396"/>
      <c r="M166" s="395"/>
      <c r="N166" s="396"/>
      <c r="O166" s="395"/>
      <c r="P166" s="396"/>
      <c r="Q166" s="395"/>
      <c r="R166" s="396"/>
      <c r="S166" s="395"/>
      <c r="T166" s="396"/>
      <c r="U166" s="395"/>
      <c r="V166" s="396"/>
      <c r="W166" s="395"/>
      <c r="X166" s="396"/>
      <c r="Y166" s="395"/>
      <c r="Z166" s="396"/>
      <c r="AA166" s="395"/>
      <c r="AB166" s="401"/>
      <c r="AC166" s="395"/>
      <c r="AD166" s="401"/>
      <c r="AE166" s="395"/>
      <c r="AF166" s="396"/>
      <c r="AG166" s="395"/>
      <c r="AH166" s="396"/>
      <c r="AI166" s="395"/>
      <c r="AJ166" s="396"/>
      <c r="AK166" s="395"/>
      <c r="AL166" s="396"/>
      <c r="AM166" s="395"/>
      <c r="AN166" s="396"/>
      <c r="AO166" s="397"/>
      <c r="AP166" s="631"/>
      <c r="AQ166" s="493"/>
      <c r="AR166" s="407"/>
      <c r="AS166" s="401"/>
      <c r="AT166" s="568"/>
      <c r="CA166" s="366" t="str">
        <f t="shared" si="10"/>
        <v/>
      </c>
      <c r="CG166" s="366">
        <f t="shared" si="11"/>
        <v>0</v>
      </c>
    </row>
    <row r="167" spans="1:85" x14ac:dyDescent="0.2">
      <c r="A167" s="627" t="s">
        <v>179</v>
      </c>
      <c r="B167" s="628">
        <f t="shared" si="7"/>
        <v>3</v>
      </c>
      <c r="C167" s="629">
        <f t="shared" si="8"/>
        <v>0</v>
      </c>
      <c r="D167" s="630">
        <f t="shared" si="9"/>
        <v>3</v>
      </c>
      <c r="E167" s="395"/>
      <c r="F167" s="401"/>
      <c r="G167" s="395"/>
      <c r="H167" s="401"/>
      <c r="I167" s="395"/>
      <c r="J167" s="401"/>
      <c r="K167" s="395"/>
      <c r="L167" s="396"/>
      <c r="M167" s="395"/>
      <c r="N167" s="396"/>
      <c r="O167" s="395"/>
      <c r="P167" s="396"/>
      <c r="Q167" s="395"/>
      <c r="R167" s="396"/>
      <c r="S167" s="395"/>
      <c r="T167" s="396"/>
      <c r="U167" s="395"/>
      <c r="V167" s="396"/>
      <c r="W167" s="395"/>
      <c r="X167" s="396"/>
      <c r="Y167" s="395"/>
      <c r="Z167" s="396">
        <v>1</v>
      </c>
      <c r="AA167" s="395"/>
      <c r="AB167" s="401"/>
      <c r="AC167" s="395"/>
      <c r="AD167" s="401"/>
      <c r="AE167" s="395"/>
      <c r="AF167" s="396">
        <v>1</v>
      </c>
      <c r="AG167" s="395"/>
      <c r="AH167" s="396">
        <v>1</v>
      </c>
      <c r="AI167" s="395"/>
      <c r="AJ167" s="396"/>
      <c r="AK167" s="395"/>
      <c r="AL167" s="396"/>
      <c r="AM167" s="395"/>
      <c r="AN167" s="396"/>
      <c r="AO167" s="397"/>
      <c r="AP167" s="631"/>
      <c r="AQ167" s="493">
        <v>3</v>
      </c>
      <c r="AR167" s="407"/>
      <c r="AS167" s="401"/>
      <c r="AT167" s="568"/>
      <c r="CA167" s="366" t="str">
        <f t="shared" si="10"/>
        <v/>
      </c>
      <c r="CG167" s="366">
        <f t="shared" si="11"/>
        <v>0</v>
      </c>
    </row>
    <row r="168" spans="1:85" x14ac:dyDescent="0.2">
      <c r="A168" s="632" t="s">
        <v>13</v>
      </c>
      <c r="B168" s="633">
        <f t="shared" si="7"/>
        <v>54</v>
      </c>
      <c r="C168" s="634">
        <f t="shared" si="8"/>
        <v>29</v>
      </c>
      <c r="D168" s="635">
        <f t="shared" si="9"/>
        <v>25</v>
      </c>
      <c r="E168" s="403">
        <v>1</v>
      </c>
      <c r="F168" s="404"/>
      <c r="G168" s="403"/>
      <c r="H168" s="405"/>
      <c r="I168" s="403"/>
      <c r="J168" s="405"/>
      <c r="K168" s="403">
        <v>2</v>
      </c>
      <c r="L168" s="405">
        <v>2</v>
      </c>
      <c r="M168" s="403">
        <v>2</v>
      </c>
      <c r="N168" s="405">
        <v>2</v>
      </c>
      <c r="O168" s="403"/>
      <c r="P168" s="405"/>
      <c r="Q168" s="403">
        <v>1</v>
      </c>
      <c r="R168" s="405"/>
      <c r="S168" s="403"/>
      <c r="T168" s="405"/>
      <c r="U168" s="403"/>
      <c r="V168" s="405"/>
      <c r="W168" s="403">
        <v>1</v>
      </c>
      <c r="X168" s="405"/>
      <c r="Y168" s="403">
        <v>4</v>
      </c>
      <c r="Z168" s="405">
        <v>1</v>
      </c>
      <c r="AA168" s="403">
        <v>2</v>
      </c>
      <c r="AB168" s="405">
        <v>1</v>
      </c>
      <c r="AC168" s="403">
        <v>1</v>
      </c>
      <c r="AD168" s="405">
        <v>1</v>
      </c>
      <c r="AE168" s="403"/>
      <c r="AF168" s="405">
        <v>3</v>
      </c>
      <c r="AG168" s="403"/>
      <c r="AH168" s="405">
        <v>4</v>
      </c>
      <c r="AI168" s="403">
        <v>2</v>
      </c>
      <c r="AJ168" s="405">
        <v>1</v>
      </c>
      <c r="AK168" s="403">
        <v>5</v>
      </c>
      <c r="AL168" s="405">
        <v>3</v>
      </c>
      <c r="AM168" s="403">
        <v>6</v>
      </c>
      <c r="AN168" s="405">
        <v>5</v>
      </c>
      <c r="AO168" s="406">
        <v>2</v>
      </c>
      <c r="AP168" s="636">
        <v>2</v>
      </c>
      <c r="AQ168" s="637">
        <v>19</v>
      </c>
      <c r="AR168" s="410">
        <v>7</v>
      </c>
      <c r="AS168" s="404">
        <v>28</v>
      </c>
      <c r="AT168" s="568"/>
      <c r="CA168" s="366" t="str">
        <f t="shared" si="10"/>
        <v/>
      </c>
      <c r="CG168" s="366">
        <f t="shared" si="11"/>
        <v>0</v>
      </c>
    </row>
    <row r="169" spans="1:85" x14ac:dyDescent="0.2">
      <c r="A169" s="638" t="s">
        <v>98</v>
      </c>
      <c r="B169" s="505">
        <f t="shared" ref="B169:AS169" si="12">SUM(B170:B174)</f>
        <v>0</v>
      </c>
      <c r="C169" s="506">
        <f t="shared" si="12"/>
        <v>0</v>
      </c>
      <c r="D169" s="611">
        <f t="shared" si="12"/>
        <v>0</v>
      </c>
      <c r="E169" s="639">
        <f t="shared" si="12"/>
        <v>0</v>
      </c>
      <c r="F169" s="640">
        <f t="shared" si="12"/>
        <v>0</v>
      </c>
      <c r="G169" s="640">
        <f t="shared" si="12"/>
        <v>0</v>
      </c>
      <c r="H169" s="427">
        <f t="shared" si="12"/>
        <v>0</v>
      </c>
      <c r="I169" s="425">
        <f t="shared" si="12"/>
        <v>0</v>
      </c>
      <c r="J169" s="427">
        <f t="shared" si="12"/>
        <v>0</v>
      </c>
      <c r="K169" s="425">
        <f t="shared" si="12"/>
        <v>0</v>
      </c>
      <c r="L169" s="427">
        <f t="shared" si="12"/>
        <v>0</v>
      </c>
      <c r="M169" s="425">
        <f t="shared" si="12"/>
        <v>0</v>
      </c>
      <c r="N169" s="427">
        <f t="shared" si="12"/>
        <v>0</v>
      </c>
      <c r="O169" s="425">
        <f t="shared" si="12"/>
        <v>0</v>
      </c>
      <c r="P169" s="427">
        <f t="shared" si="12"/>
        <v>0</v>
      </c>
      <c r="Q169" s="425">
        <f t="shared" si="12"/>
        <v>0</v>
      </c>
      <c r="R169" s="427">
        <f t="shared" si="12"/>
        <v>0</v>
      </c>
      <c r="S169" s="425">
        <f t="shared" si="12"/>
        <v>0</v>
      </c>
      <c r="T169" s="427">
        <f t="shared" si="12"/>
        <v>0</v>
      </c>
      <c r="U169" s="425">
        <f t="shared" si="12"/>
        <v>0</v>
      </c>
      <c r="V169" s="427">
        <f t="shared" si="12"/>
        <v>0</v>
      </c>
      <c r="W169" s="425">
        <f t="shared" si="12"/>
        <v>0</v>
      </c>
      <c r="X169" s="427">
        <f t="shared" si="12"/>
        <v>0</v>
      </c>
      <c r="Y169" s="425">
        <f t="shared" si="12"/>
        <v>0</v>
      </c>
      <c r="Z169" s="427">
        <f t="shared" si="12"/>
        <v>0</v>
      </c>
      <c r="AA169" s="425">
        <f t="shared" si="12"/>
        <v>0</v>
      </c>
      <c r="AB169" s="427">
        <f t="shared" si="12"/>
        <v>0</v>
      </c>
      <c r="AC169" s="425">
        <f t="shared" si="12"/>
        <v>0</v>
      </c>
      <c r="AD169" s="427">
        <f t="shared" si="12"/>
        <v>0</v>
      </c>
      <c r="AE169" s="425">
        <f t="shared" si="12"/>
        <v>0</v>
      </c>
      <c r="AF169" s="427">
        <f t="shared" si="12"/>
        <v>0</v>
      </c>
      <c r="AG169" s="425">
        <f t="shared" si="12"/>
        <v>0</v>
      </c>
      <c r="AH169" s="427">
        <f t="shared" si="12"/>
        <v>0</v>
      </c>
      <c r="AI169" s="425">
        <f t="shared" si="12"/>
        <v>0</v>
      </c>
      <c r="AJ169" s="427">
        <f t="shared" si="12"/>
        <v>0</v>
      </c>
      <c r="AK169" s="425">
        <f t="shared" si="12"/>
        <v>0</v>
      </c>
      <c r="AL169" s="427">
        <f t="shared" si="12"/>
        <v>0</v>
      </c>
      <c r="AM169" s="425">
        <f t="shared" si="12"/>
        <v>0</v>
      </c>
      <c r="AN169" s="427">
        <f t="shared" si="12"/>
        <v>0</v>
      </c>
      <c r="AO169" s="428">
        <f t="shared" si="12"/>
        <v>0</v>
      </c>
      <c r="AP169" s="641">
        <f t="shared" si="12"/>
        <v>0</v>
      </c>
      <c r="AQ169" s="642">
        <f t="shared" si="12"/>
        <v>27</v>
      </c>
      <c r="AR169" s="379">
        <f t="shared" si="12"/>
        <v>40</v>
      </c>
      <c r="AS169" s="426">
        <f t="shared" si="12"/>
        <v>47</v>
      </c>
      <c r="AT169" s="568"/>
    </row>
    <row r="170" spans="1:85" x14ac:dyDescent="0.2">
      <c r="A170" s="384" t="s">
        <v>38</v>
      </c>
      <c r="B170" s="643">
        <f>SUM(C170+D170)</f>
        <v>0</v>
      </c>
      <c r="C170" s="643">
        <f t="shared" ref="C170:D174" si="13">SUM(E170+G170+I170+K170+M170+O170+Q170+S170+U170+W170+Y170+AA170+AC170+AE170+AG170+AI170+AK170+AM170+AO170)</f>
        <v>0</v>
      </c>
      <c r="D170" s="644">
        <f t="shared" si="13"/>
        <v>0</v>
      </c>
      <c r="E170" s="412"/>
      <c r="F170" s="388"/>
      <c r="G170" s="412"/>
      <c r="H170" s="409"/>
      <c r="I170" s="412"/>
      <c r="J170" s="409"/>
      <c r="K170" s="412"/>
      <c r="L170" s="409"/>
      <c r="M170" s="412"/>
      <c r="N170" s="409"/>
      <c r="O170" s="412"/>
      <c r="P170" s="409"/>
      <c r="Q170" s="412"/>
      <c r="R170" s="409"/>
      <c r="S170" s="412"/>
      <c r="T170" s="409"/>
      <c r="U170" s="412"/>
      <c r="V170" s="409"/>
      <c r="W170" s="412"/>
      <c r="X170" s="409"/>
      <c r="Y170" s="412"/>
      <c r="Z170" s="409"/>
      <c r="AA170" s="412"/>
      <c r="AB170" s="409"/>
      <c r="AC170" s="412"/>
      <c r="AD170" s="409"/>
      <c r="AE170" s="412"/>
      <c r="AF170" s="409"/>
      <c r="AG170" s="412"/>
      <c r="AH170" s="409"/>
      <c r="AI170" s="412"/>
      <c r="AJ170" s="409"/>
      <c r="AK170" s="412"/>
      <c r="AL170" s="409"/>
      <c r="AM170" s="412"/>
      <c r="AN170" s="409"/>
      <c r="AO170" s="434"/>
      <c r="AP170" s="645"/>
      <c r="AQ170" s="433">
        <v>27</v>
      </c>
      <c r="AR170" s="409">
        <v>35</v>
      </c>
      <c r="AS170" s="409">
        <v>45</v>
      </c>
      <c r="AT170" s="568"/>
    </row>
    <row r="171" spans="1:85" x14ac:dyDescent="0.2">
      <c r="A171" s="390" t="s">
        <v>39</v>
      </c>
      <c r="B171" s="629">
        <f>SUM(C171+D171)</f>
        <v>0</v>
      </c>
      <c r="C171" s="629">
        <f t="shared" si="13"/>
        <v>0</v>
      </c>
      <c r="D171" s="630">
        <f t="shared" si="13"/>
        <v>0</v>
      </c>
      <c r="E171" s="403"/>
      <c r="F171" s="396"/>
      <c r="G171" s="395"/>
      <c r="H171" s="413"/>
      <c r="I171" s="395"/>
      <c r="J171" s="396"/>
      <c r="K171" s="395"/>
      <c r="L171" s="396"/>
      <c r="M171" s="395"/>
      <c r="N171" s="396"/>
      <c r="O171" s="395"/>
      <c r="P171" s="396"/>
      <c r="Q171" s="395"/>
      <c r="R171" s="396"/>
      <c r="S171" s="395"/>
      <c r="T171" s="396"/>
      <c r="U171" s="395"/>
      <c r="V171" s="396"/>
      <c r="W171" s="395"/>
      <c r="X171" s="396"/>
      <c r="Y171" s="395"/>
      <c r="Z171" s="396"/>
      <c r="AA171" s="395"/>
      <c r="AB171" s="396"/>
      <c r="AC171" s="395"/>
      <c r="AD171" s="396"/>
      <c r="AE171" s="395"/>
      <c r="AF171" s="396"/>
      <c r="AG171" s="395"/>
      <c r="AH171" s="396"/>
      <c r="AI171" s="395"/>
      <c r="AJ171" s="396"/>
      <c r="AK171" s="395"/>
      <c r="AL171" s="396"/>
      <c r="AM171" s="395"/>
      <c r="AN171" s="396"/>
      <c r="AO171" s="397"/>
      <c r="AP171" s="631"/>
      <c r="AQ171" s="401"/>
      <c r="AR171" s="396"/>
      <c r="AS171" s="413"/>
      <c r="AT171" s="646"/>
    </row>
    <row r="172" spans="1:85" x14ac:dyDescent="0.2">
      <c r="A172" s="432" t="s">
        <v>40</v>
      </c>
      <c r="B172" s="629">
        <f>SUM(C172+D172)</f>
        <v>0</v>
      </c>
      <c r="C172" s="629">
        <f t="shared" si="13"/>
        <v>0</v>
      </c>
      <c r="D172" s="630">
        <f t="shared" si="13"/>
        <v>0</v>
      </c>
      <c r="E172" s="395"/>
      <c r="F172" s="405"/>
      <c r="G172" s="403"/>
      <c r="H172" s="405"/>
      <c r="I172" s="412"/>
      <c r="J172" s="409"/>
      <c r="K172" s="412"/>
      <c r="L172" s="409"/>
      <c r="M172" s="412"/>
      <c r="N172" s="409"/>
      <c r="O172" s="412"/>
      <c r="P172" s="409"/>
      <c r="Q172" s="412"/>
      <c r="R172" s="409"/>
      <c r="S172" s="412"/>
      <c r="T172" s="409"/>
      <c r="U172" s="412"/>
      <c r="V172" s="409"/>
      <c r="W172" s="412"/>
      <c r="X172" s="409"/>
      <c r="Y172" s="412"/>
      <c r="Z172" s="409"/>
      <c r="AA172" s="412"/>
      <c r="AB172" s="409"/>
      <c r="AC172" s="412"/>
      <c r="AD172" s="409"/>
      <c r="AE172" s="412"/>
      <c r="AF172" s="409"/>
      <c r="AG172" s="412"/>
      <c r="AH172" s="409"/>
      <c r="AI172" s="412"/>
      <c r="AJ172" s="409"/>
      <c r="AK172" s="412"/>
      <c r="AL172" s="409"/>
      <c r="AM172" s="412"/>
      <c r="AN172" s="409"/>
      <c r="AO172" s="434"/>
      <c r="AP172" s="645"/>
      <c r="AQ172" s="433"/>
      <c r="AR172" s="409">
        <v>5</v>
      </c>
      <c r="AS172" s="409">
        <v>2</v>
      </c>
      <c r="AT172" s="568"/>
    </row>
    <row r="173" spans="1:85" x14ac:dyDescent="0.2">
      <c r="A173" s="647" t="s">
        <v>86</v>
      </c>
      <c r="B173" s="629">
        <f>SUM(C173+D173)</f>
        <v>0</v>
      </c>
      <c r="C173" s="629">
        <f t="shared" si="13"/>
        <v>0</v>
      </c>
      <c r="D173" s="648">
        <f t="shared" si="13"/>
        <v>0</v>
      </c>
      <c r="E173" s="412"/>
      <c r="F173" s="396"/>
      <c r="G173" s="395"/>
      <c r="H173" s="396"/>
      <c r="I173" s="395"/>
      <c r="J173" s="396"/>
      <c r="K173" s="395"/>
      <c r="L173" s="396"/>
      <c r="M173" s="395"/>
      <c r="N173" s="396"/>
      <c r="O173" s="395"/>
      <c r="P173" s="396"/>
      <c r="Q173" s="395"/>
      <c r="R173" s="396"/>
      <c r="S173" s="395"/>
      <c r="T173" s="396"/>
      <c r="U173" s="395"/>
      <c r="V173" s="396"/>
      <c r="W173" s="395"/>
      <c r="X173" s="396"/>
      <c r="Y173" s="395"/>
      <c r="Z173" s="396"/>
      <c r="AA173" s="395"/>
      <c r="AB173" s="396"/>
      <c r="AC173" s="395"/>
      <c r="AD173" s="396"/>
      <c r="AE173" s="395"/>
      <c r="AF173" s="396"/>
      <c r="AG173" s="395"/>
      <c r="AH173" s="396"/>
      <c r="AI173" s="395"/>
      <c r="AJ173" s="396"/>
      <c r="AK173" s="395"/>
      <c r="AL173" s="396"/>
      <c r="AM173" s="395"/>
      <c r="AN173" s="396"/>
      <c r="AO173" s="397"/>
      <c r="AP173" s="631"/>
      <c r="AQ173" s="401"/>
      <c r="AR173" s="396"/>
      <c r="AS173" s="413"/>
      <c r="AT173" s="646"/>
    </row>
    <row r="174" spans="1:85" x14ac:dyDescent="0.2">
      <c r="A174" s="649" t="s">
        <v>13</v>
      </c>
      <c r="B174" s="650">
        <f>SUM(C174+D174)</f>
        <v>0</v>
      </c>
      <c r="C174" s="651">
        <f t="shared" si="13"/>
        <v>0</v>
      </c>
      <c r="D174" s="652">
        <f t="shared" si="13"/>
        <v>0</v>
      </c>
      <c r="E174" s="497"/>
      <c r="F174" s="422"/>
      <c r="G174" s="421"/>
      <c r="H174" s="422"/>
      <c r="I174" s="421"/>
      <c r="J174" s="422"/>
      <c r="K174" s="421"/>
      <c r="L174" s="422"/>
      <c r="M174" s="421"/>
      <c r="N174" s="422"/>
      <c r="O174" s="421"/>
      <c r="P174" s="422"/>
      <c r="Q174" s="421"/>
      <c r="R174" s="422"/>
      <c r="S174" s="421"/>
      <c r="T174" s="422"/>
      <c r="U174" s="421"/>
      <c r="V174" s="422"/>
      <c r="W174" s="421"/>
      <c r="X174" s="422"/>
      <c r="Y174" s="421"/>
      <c r="Z174" s="422"/>
      <c r="AA174" s="421"/>
      <c r="AB174" s="422"/>
      <c r="AC174" s="421"/>
      <c r="AD174" s="422"/>
      <c r="AE174" s="421"/>
      <c r="AF174" s="422"/>
      <c r="AG174" s="421"/>
      <c r="AH174" s="422"/>
      <c r="AI174" s="421"/>
      <c r="AJ174" s="422"/>
      <c r="AK174" s="421"/>
      <c r="AL174" s="422"/>
      <c r="AM174" s="421"/>
      <c r="AN174" s="422"/>
      <c r="AO174" s="423"/>
      <c r="AP174" s="620"/>
      <c r="AQ174" s="440"/>
      <c r="AR174" s="422"/>
      <c r="AS174" s="422"/>
      <c r="AT174" s="568"/>
    </row>
    <row r="175" spans="1:85" x14ac:dyDescent="0.2">
      <c r="A175" s="479" t="s">
        <v>180</v>
      </c>
      <c r="B175" s="479"/>
      <c r="C175" s="479"/>
      <c r="D175" s="479"/>
      <c r="E175" s="653"/>
      <c r="F175" s="653"/>
      <c r="G175" s="653"/>
      <c r="H175" s="653"/>
      <c r="I175" s="653"/>
      <c r="J175" s="653"/>
      <c r="K175" s="653"/>
      <c r="L175" s="653"/>
      <c r="M175" s="653"/>
      <c r="N175" s="653"/>
      <c r="O175" s="653"/>
      <c r="P175" s="653"/>
      <c r="Q175" s="653"/>
      <c r="R175" s="653"/>
      <c r="S175" s="653"/>
      <c r="T175" s="653"/>
      <c r="U175" s="653"/>
      <c r="V175" s="653"/>
      <c r="W175" s="653"/>
      <c r="X175" s="653"/>
      <c r="Y175" s="653"/>
      <c r="Z175" s="653"/>
      <c r="AA175" s="653"/>
      <c r="AB175" s="653"/>
      <c r="AC175" s="653"/>
      <c r="AD175" s="653"/>
      <c r="AE175" s="653"/>
      <c r="AF175" s="653"/>
      <c r="AG175" s="653"/>
      <c r="AH175" s="653"/>
      <c r="AI175" s="653"/>
      <c r="AJ175" s="653"/>
      <c r="AK175" s="653"/>
      <c r="AL175" s="653"/>
      <c r="AM175" s="653"/>
      <c r="AN175" s="653"/>
      <c r="AO175" s="653"/>
      <c r="AP175" s="653"/>
      <c r="AQ175" s="515"/>
      <c r="AR175" s="515"/>
      <c r="AS175" s="515"/>
      <c r="AT175" s="515"/>
      <c r="AU175" s="515"/>
    </row>
    <row r="176" spans="1:85" ht="21" customHeight="1" x14ac:dyDescent="0.2">
      <c r="A176" s="1192" t="s">
        <v>49</v>
      </c>
      <c r="B176" s="1215" t="s">
        <v>50</v>
      </c>
      <c r="C176" s="1216"/>
      <c r="D176" s="1266"/>
      <c r="E176" s="1241" t="s">
        <v>14</v>
      </c>
      <c r="F176" s="1242"/>
      <c r="G176" s="1242"/>
      <c r="H176" s="1242"/>
      <c r="I176" s="1242"/>
      <c r="J176" s="1242"/>
      <c r="K176" s="1242"/>
      <c r="L176" s="1242"/>
      <c r="M176" s="1242"/>
      <c r="N176" s="1242"/>
      <c r="O176" s="1242"/>
      <c r="P176" s="1242"/>
      <c r="Q176" s="1242"/>
      <c r="R176" s="1242"/>
      <c r="S176" s="1242"/>
      <c r="T176" s="1242"/>
      <c r="U176" s="1242"/>
      <c r="V176" s="1242"/>
      <c r="W176" s="1242"/>
      <c r="X176" s="1242"/>
      <c r="Y176" s="1242"/>
      <c r="Z176" s="1242"/>
      <c r="AA176" s="1242"/>
      <c r="AB176" s="1242"/>
      <c r="AC176" s="1242"/>
      <c r="AD176" s="1242"/>
      <c r="AE176" s="1242"/>
      <c r="AF176" s="1242"/>
      <c r="AG176" s="1242"/>
      <c r="AH176" s="1242"/>
      <c r="AI176" s="1242"/>
      <c r="AJ176" s="1242"/>
      <c r="AK176" s="1242"/>
      <c r="AL176" s="1242"/>
      <c r="AM176" s="1242"/>
      <c r="AN176" s="1242"/>
      <c r="AO176" s="1242"/>
      <c r="AP176" s="1243"/>
      <c r="AQ176" s="1226" t="s">
        <v>119</v>
      </c>
      <c r="AR176" s="1226" t="s">
        <v>87</v>
      </c>
      <c r="AS176" s="515"/>
      <c r="AT176" s="515"/>
      <c r="AU176" s="515"/>
    </row>
    <row r="177" spans="1:86" ht="21.75" customHeight="1" x14ac:dyDescent="0.2">
      <c r="A177" s="1207"/>
      <c r="B177" s="1217"/>
      <c r="C177" s="1218"/>
      <c r="D177" s="1218"/>
      <c r="E177" s="1196" t="s">
        <v>19</v>
      </c>
      <c r="F177" s="1220"/>
      <c r="G177" s="1196" t="s">
        <v>20</v>
      </c>
      <c r="H177" s="1220"/>
      <c r="I177" s="1196" t="s">
        <v>21</v>
      </c>
      <c r="J177" s="1220"/>
      <c r="K177" s="1196" t="s">
        <v>22</v>
      </c>
      <c r="L177" s="1220"/>
      <c r="M177" s="1196" t="s">
        <v>23</v>
      </c>
      <c r="N177" s="1220"/>
      <c r="O177" s="1196" t="s">
        <v>24</v>
      </c>
      <c r="P177" s="1220"/>
      <c r="Q177" s="1196" t="s">
        <v>25</v>
      </c>
      <c r="R177" s="1220"/>
      <c r="S177" s="1196" t="s">
        <v>26</v>
      </c>
      <c r="T177" s="1220"/>
      <c r="U177" s="1196" t="s">
        <v>27</v>
      </c>
      <c r="V177" s="1220"/>
      <c r="W177" s="1196" t="s">
        <v>2</v>
      </c>
      <c r="X177" s="1220"/>
      <c r="Y177" s="1196" t="s">
        <v>3</v>
      </c>
      <c r="Z177" s="1220"/>
      <c r="AA177" s="1196" t="s">
        <v>28</v>
      </c>
      <c r="AB177" s="1220"/>
      <c r="AC177" s="1196" t="s">
        <v>4</v>
      </c>
      <c r="AD177" s="1220"/>
      <c r="AE177" s="1196" t="s">
        <v>5</v>
      </c>
      <c r="AF177" s="1220"/>
      <c r="AG177" s="1196" t="s">
        <v>6</v>
      </c>
      <c r="AH177" s="1220"/>
      <c r="AI177" s="1196" t="s">
        <v>7</v>
      </c>
      <c r="AJ177" s="1220"/>
      <c r="AK177" s="1196" t="s">
        <v>8</v>
      </c>
      <c r="AL177" s="1220"/>
      <c r="AM177" s="1196" t="s">
        <v>9</v>
      </c>
      <c r="AN177" s="1220"/>
      <c r="AO177" s="1230" t="s">
        <v>10</v>
      </c>
      <c r="AP177" s="1201"/>
      <c r="AQ177" s="1229"/>
      <c r="AR177" s="1229"/>
      <c r="AS177" s="515"/>
      <c r="AT177" s="515"/>
      <c r="AU177" s="515"/>
    </row>
    <row r="178" spans="1:86" ht="13.5" customHeight="1" x14ac:dyDescent="0.2">
      <c r="A178" s="1265"/>
      <c r="B178" s="560" t="s">
        <v>94</v>
      </c>
      <c r="C178" s="559" t="s">
        <v>11</v>
      </c>
      <c r="D178" s="559" t="s">
        <v>12</v>
      </c>
      <c r="E178" s="377" t="s">
        <v>11</v>
      </c>
      <c r="F178" s="378" t="s">
        <v>12</v>
      </c>
      <c r="G178" s="377" t="s">
        <v>11</v>
      </c>
      <c r="H178" s="378" t="s">
        <v>12</v>
      </c>
      <c r="I178" s="377" t="s">
        <v>11</v>
      </c>
      <c r="J178" s="378" t="s">
        <v>12</v>
      </c>
      <c r="K178" s="377" t="s">
        <v>11</v>
      </c>
      <c r="L178" s="378" t="s">
        <v>12</v>
      </c>
      <c r="M178" s="377" t="s">
        <v>11</v>
      </c>
      <c r="N178" s="378" t="s">
        <v>12</v>
      </c>
      <c r="O178" s="377" t="s">
        <v>11</v>
      </c>
      <c r="P178" s="378" t="s">
        <v>12</v>
      </c>
      <c r="Q178" s="377" t="s">
        <v>11</v>
      </c>
      <c r="R178" s="378" t="s">
        <v>12</v>
      </c>
      <c r="S178" s="377" t="s">
        <v>11</v>
      </c>
      <c r="T178" s="378" t="s">
        <v>12</v>
      </c>
      <c r="U178" s="377" t="s">
        <v>11</v>
      </c>
      <c r="V178" s="378" t="s">
        <v>12</v>
      </c>
      <c r="W178" s="377" t="s">
        <v>11</v>
      </c>
      <c r="X178" s="378" t="s">
        <v>12</v>
      </c>
      <c r="Y178" s="377" t="s">
        <v>11</v>
      </c>
      <c r="Z178" s="378" t="s">
        <v>12</v>
      </c>
      <c r="AA178" s="377" t="s">
        <v>11</v>
      </c>
      <c r="AB178" s="378" t="s">
        <v>12</v>
      </c>
      <c r="AC178" s="377" t="s">
        <v>11</v>
      </c>
      <c r="AD178" s="378" t="s">
        <v>12</v>
      </c>
      <c r="AE178" s="377" t="s">
        <v>11</v>
      </c>
      <c r="AF178" s="378" t="s">
        <v>12</v>
      </c>
      <c r="AG178" s="377" t="s">
        <v>11</v>
      </c>
      <c r="AH178" s="378" t="s">
        <v>12</v>
      </c>
      <c r="AI178" s="377" t="s">
        <v>11</v>
      </c>
      <c r="AJ178" s="378" t="s">
        <v>12</v>
      </c>
      <c r="AK178" s="377" t="s">
        <v>11</v>
      </c>
      <c r="AL178" s="378" t="s">
        <v>12</v>
      </c>
      <c r="AM178" s="377" t="s">
        <v>11</v>
      </c>
      <c r="AN178" s="378" t="s">
        <v>12</v>
      </c>
      <c r="AO178" s="377" t="s">
        <v>11</v>
      </c>
      <c r="AP178" s="378" t="s">
        <v>12</v>
      </c>
      <c r="AQ178" s="1244"/>
      <c r="AR178" s="1244"/>
      <c r="AS178" s="655"/>
      <c r="AT178" s="515"/>
    </row>
    <row r="179" spans="1:86" x14ac:dyDescent="0.2">
      <c r="A179" s="437" t="s">
        <v>52</v>
      </c>
      <c r="B179" s="643">
        <f>SUM(C179+D179)</f>
        <v>134</v>
      </c>
      <c r="C179" s="643">
        <f t="shared" ref="C179:D183" si="14">SUM(E179+G179+I179+K179+M179+O179+Q179+S179+U179+W179+Y179+AA179+AC179+AE179+AG179+AI179+AK179+AM179+AO179)</f>
        <v>50</v>
      </c>
      <c r="D179" s="644">
        <f t="shared" si="14"/>
        <v>84</v>
      </c>
      <c r="E179" s="386"/>
      <c r="F179" s="387"/>
      <c r="G179" s="386"/>
      <c r="H179" s="388"/>
      <c r="I179" s="386"/>
      <c r="J179" s="388">
        <v>1</v>
      </c>
      <c r="K179" s="386">
        <v>1</v>
      </c>
      <c r="L179" s="388">
        <v>4</v>
      </c>
      <c r="M179" s="386">
        <v>3</v>
      </c>
      <c r="N179" s="388">
        <v>4</v>
      </c>
      <c r="O179" s="386">
        <v>2</v>
      </c>
      <c r="P179" s="388">
        <v>3</v>
      </c>
      <c r="Q179" s="386">
        <v>1</v>
      </c>
      <c r="R179" s="388">
        <v>3</v>
      </c>
      <c r="S179" s="386"/>
      <c r="T179" s="388">
        <v>1</v>
      </c>
      <c r="U179" s="386">
        <v>3</v>
      </c>
      <c r="V179" s="388">
        <v>5</v>
      </c>
      <c r="W179" s="386">
        <v>1</v>
      </c>
      <c r="X179" s="388">
        <v>2</v>
      </c>
      <c r="Y179" s="389">
        <v>5</v>
      </c>
      <c r="Z179" s="388">
        <v>7</v>
      </c>
      <c r="AA179" s="389">
        <v>1</v>
      </c>
      <c r="AB179" s="388">
        <v>4</v>
      </c>
      <c r="AC179" s="389">
        <v>5</v>
      </c>
      <c r="AD179" s="388">
        <v>6</v>
      </c>
      <c r="AE179" s="389">
        <v>4</v>
      </c>
      <c r="AF179" s="388">
        <v>12</v>
      </c>
      <c r="AG179" s="389">
        <v>4</v>
      </c>
      <c r="AH179" s="388">
        <v>5</v>
      </c>
      <c r="AI179" s="389">
        <v>5</v>
      </c>
      <c r="AJ179" s="388">
        <v>7</v>
      </c>
      <c r="AK179" s="389">
        <v>5</v>
      </c>
      <c r="AL179" s="388">
        <v>6</v>
      </c>
      <c r="AM179" s="389">
        <v>6</v>
      </c>
      <c r="AN179" s="388">
        <v>6</v>
      </c>
      <c r="AO179" s="389">
        <v>4</v>
      </c>
      <c r="AP179" s="388">
        <v>8</v>
      </c>
      <c r="AQ179" s="656">
        <v>134</v>
      </c>
      <c r="AR179" s="657"/>
      <c r="AS179" s="658" t="s">
        <v>120</v>
      </c>
      <c r="AT179" s="515"/>
      <c r="CA179" s="366" t="str">
        <f>IF(B179=0,"",IF(AQ179="",IF(B179="",""," No olvide escribir la columna Beneficiarios."),""))</f>
        <v/>
      </c>
      <c r="CB179" s="366" t="str">
        <f>IF(B179&lt;AQ179," El número de Beneficiarios NO puede ser mayor que el Total.","")</f>
        <v/>
      </c>
      <c r="CG179" s="366">
        <f>IF(B179&lt;AQ179,1,0)</f>
        <v>0</v>
      </c>
      <c r="CH179" s="366">
        <f>IF(B179=0,"",IF(AQ179="",IF(B179="","",1),0))</f>
        <v>0</v>
      </c>
    </row>
    <row r="180" spans="1:86" x14ac:dyDescent="0.2">
      <c r="A180" s="437" t="s">
        <v>53</v>
      </c>
      <c r="B180" s="629">
        <f>SUM(C180+D180)</f>
        <v>0</v>
      </c>
      <c r="C180" s="629">
        <f t="shared" si="14"/>
        <v>0</v>
      </c>
      <c r="D180" s="630">
        <f t="shared" si="14"/>
        <v>0</v>
      </c>
      <c r="E180" s="395"/>
      <c r="F180" s="401"/>
      <c r="G180" s="395"/>
      <c r="H180" s="396"/>
      <c r="I180" s="395"/>
      <c r="J180" s="396"/>
      <c r="K180" s="395"/>
      <c r="L180" s="396"/>
      <c r="M180" s="395"/>
      <c r="N180" s="396"/>
      <c r="O180" s="395"/>
      <c r="P180" s="396"/>
      <c r="Q180" s="395"/>
      <c r="R180" s="396"/>
      <c r="S180" s="395"/>
      <c r="T180" s="396"/>
      <c r="U180" s="395"/>
      <c r="V180" s="396"/>
      <c r="W180" s="395"/>
      <c r="X180" s="396"/>
      <c r="Y180" s="397"/>
      <c r="Z180" s="396"/>
      <c r="AA180" s="397"/>
      <c r="AB180" s="396"/>
      <c r="AC180" s="397"/>
      <c r="AD180" s="396"/>
      <c r="AE180" s="397"/>
      <c r="AF180" s="396"/>
      <c r="AG180" s="397"/>
      <c r="AH180" s="396"/>
      <c r="AI180" s="397"/>
      <c r="AJ180" s="396"/>
      <c r="AK180" s="397"/>
      <c r="AL180" s="396"/>
      <c r="AM180" s="397"/>
      <c r="AN180" s="396"/>
      <c r="AO180" s="397"/>
      <c r="AP180" s="396"/>
      <c r="AQ180" s="656"/>
      <c r="AR180" s="659"/>
      <c r="AS180" s="658" t="s">
        <v>120</v>
      </c>
      <c r="AT180" s="515"/>
      <c r="CA180" s="366" t="str">
        <f>IF(B180=0,"",IF(AQ180="",IF(B180="",""," No olvide escribir la columna Beneficiarios."),""))</f>
        <v/>
      </c>
      <c r="CB180" s="366" t="str">
        <f>IF(B180&lt;AQ180," El número de Beneficiarios NO puede ser mayor que el Total.","")</f>
        <v/>
      </c>
      <c r="CG180" s="366">
        <f>IF(B180&lt;AQ180,1,0)</f>
        <v>0</v>
      </c>
      <c r="CH180" s="366" t="str">
        <f>IF(B180=0,"",IF(AQ180="",IF(B180="","",1),0))</f>
        <v/>
      </c>
    </row>
    <row r="181" spans="1:86" x14ac:dyDescent="0.2">
      <c r="A181" s="437" t="s">
        <v>54</v>
      </c>
      <c r="B181" s="629">
        <f>SUM(C181+D181)</f>
        <v>0</v>
      </c>
      <c r="C181" s="629">
        <f t="shared" si="14"/>
        <v>0</v>
      </c>
      <c r="D181" s="630">
        <f t="shared" si="14"/>
        <v>0</v>
      </c>
      <c r="E181" s="395"/>
      <c r="F181" s="401"/>
      <c r="G181" s="395"/>
      <c r="H181" s="396"/>
      <c r="I181" s="395"/>
      <c r="J181" s="396"/>
      <c r="K181" s="395"/>
      <c r="L181" s="396"/>
      <c r="M181" s="395"/>
      <c r="N181" s="396"/>
      <c r="O181" s="395"/>
      <c r="P181" s="396"/>
      <c r="Q181" s="395"/>
      <c r="R181" s="396"/>
      <c r="S181" s="395"/>
      <c r="T181" s="396"/>
      <c r="U181" s="395"/>
      <c r="V181" s="396"/>
      <c r="W181" s="395"/>
      <c r="X181" s="396"/>
      <c r="Y181" s="397"/>
      <c r="Z181" s="396"/>
      <c r="AA181" s="397"/>
      <c r="AB181" s="396"/>
      <c r="AC181" s="397"/>
      <c r="AD181" s="396"/>
      <c r="AE181" s="397"/>
      <c r="AF181" s="396"/>
      <c r="AG181" s="397"/>
      <c r="AH181" s="396"/>
      <c r="AI181" s="397"/>
      <c r="AJ181" s="396"/>
      <c r="AK181" s="397"/>
      <c r="AL181" s="396"/>
      <c r="AM181" s="397"/>
      <c r="AN181" s="396"/>
      <c r="AO181" s="397"/>
      <c r="AP181" s="396"/>
      <c r="AQ181" s="656"/>
      <c r="AR181" s="659"/>
      <c r="AS181" s="658" t="s">
        <v>120</v>
      </c>
      <c r="AT181" s="515"/>
      <c r="CA181" s="366" t="str">
        <f>IF(B181=0,"",IF(AQ181="",IF(B181="",""," No olvide escribir la columna Beneficiarios."),""))</f>
        <v/>
      </c>
      <c r="CB181" s="366" t="str">
        <f>IF(B181&lt;AQ181," El número de Beneficiarios NO puede ser mayor que el Total.","")</f>
        <v/>
      </c>
      <c r="CG181" s="366">
        <f>IF(B181&lt;AQ181,1,0)</f>
        <v>0</v>
      </c>
      <c r="CH181" s="366" t="str">
        <f>IF(B181=0,"",IF(AQ181="",IF(B181="","",1),0))</f>
        <v/>
      </c>
    </row>
    <row r="182" spans="1:86" x14ac:dyDescent="0.2">
      <c r="A182" s="660" t="s">
        <v>55</v>
      </c>
      <c r="B182" s="629">
        <f>SUM(C182+D182)</f>
        <v>0</v>
      </c>
      <c r="C182" s="629">
        <f t="shared" si="14"/>
        <v>0</v>
      </c>
      <c r="D182" s="648">
        <f t="shared" si="14"/>
        <v>0</v>
      </c>
      <c r="E182" s="395"/>
      <c r="F182" s="401"/>
      <c r="G182" s="395"/>
      <c r="H182" s="396"/>
      <c r="I182" s="395"/>
      <c r="J182" s="396"/>
      <c r="K182" s="395"/>
      <c r="L182" s="396"/>
      <c r="M182" s="395"/>
      <c r="N182" s="396"/>
      <c r="O182" s="395"/>
      <c r="P182" s="396"/>
      <c r="Q182" s="395"/>
      <c r="R182" s="396"/>
      <c r="S182" s="395"/>
      <c r="T182" s="396"/>
      <c r="U182" s="395"/>
      <c r="V182" s="396"/>
      <c r="W182" s="395"/>
      <c r="X182" s="396"/>
      <c r="Y182" s="397"/>
      <c r="Z182" s="396"/>
      <c r="AA182" s="397"/>
      <c r="AB182" s="396"/>
      <c r="AC182" s="397"/>
      <c r="AD182" s="396"/>
      <c r="AE182" s="397"/>
      <c r="AF182" s="396"/>
      <c r="AG182" s="397"/>
      <c r="AH182" s="396"/>
      <c r="AI182" s="397"/>
      <c r="AJ182" s="396"/>
      <c r="AK182" s="397"/>
      <c r="AL182" s="396"/>
      <c r="AM182" s="397"/>
      <c r="AN182" s="396"/>
      <c r="AO182" s="397"/>
      <c r="AP182" s="396"/>
      <c r="AQ182" s="656"/>
      <c r="AR182" s="659"/>
      <c r="AS182" s="658" t="s">
        <v>120</v>
      </c>
      <c r="AT182" s="515"/>
      <c r="CA182" s="366" t="str">
        <f>IF(B182=0,"",IF(AQ182="",IF(B182="",""," No olvide escribir la columna Beneficiarios."),""))</f>
        <v/>
      </c>
      <c r="CB182" s="366" t="str">
        <f>IF(B182&lt;AQ182," El número de Beneficiarios NO puede ser mayor que el Total.","")</f>
        <v/>
      </c>
      <c r="CG182" s="366">
        <f>IF(B182&lt;AQ182,1,0)</f>
        <v>0</v>
      </c>
      <c r="CH182" s="366" t="str">
        <f>IF(B182=0,"",IF(AQ182="",IF(B182="","",1),0))</f>
        <v/>
      </c>
    </row>
    <row r="183" spans="1:86" x14ac:dyDescent="0.2">
      <c r="A183" s="661" t="s">
        <v>60</v>
      </c>
      <c r="B183" s="650">
        <f>SUM(C183+D183)</f>
        <v>0</v>
      </c>
      <c r="C183" s="651">
        <f t="shared" si="14"/>
        <v>0</v>
      </c>
      <c r="D183" s="652">
        <f t="shared" si="14"/>
        <v>0</v>
      </c>
      <c r="E183" s="497"/>
      <c r="F183" s="498"/>
      <c r="G183" s="497"/>
      <c r="H183" s="499"/>
      <c r="I183" s="497"/>
      <c r="J183" s="499"/>
      <c r="K183" s="497"/>
      <c r="L183" s="499"/>
      <c r="M183" s="497"/>
      <c r="N183" s="499"/>
      <c r="O183" s="497"/>
      <c r="P183" s="499"/>
      <c r="Q183" s="497"/>
      <c r="R183" s="499"/>
      <c r="S183" s="497"/>
      <c r="T183" s="499"/>
      <c r="U183" s="497"/>
      <c r="V183" s="499"/>
      <c r="W183" s="497"/>
      <c r="X183" s="499"/>
      <c r="Y183" s="500"/>
      <c r="Z183" s="499"/>
      <c r="AA183" s="500"/>
      <c r="AB183" s="499"/>
      <c r="AC183" s="500"/>
      <c r="AD183" s="499"/>
      <c r="AE183" s="500"/>
      <c r="AF183" s="499"/>
      <c r="AG183" s="500"/>
      <c r="AH183" s="499"/>
      <c r="AI183" s="500"/>
      <c r="AJ183" s="499"/>
      <c r="AK183" s="500"/>
      <c r="AL183" s="499"/>
      <c r="AM183" s="500"/>
      <c r="AN183" s="499"/>
      <c r="AO183" s="500"/>
      <c r="AP183" s="499"/>
      <c r="AQ183" s="662"/>
      <c r="AR183" s="663"/>
      <c r="AS183" s="658" t="s">
        <v>120</v>
      </c>
      <c r="AT183" s="515"/>
      <c r="CA183" s="366" t="str">
        <f>IF(B183=0,"",IF(AQ183="",IF(B183="",""," No olvide escribir la columna Beneficiarios."),""))</f>
        <v/>
      </c>
      <c r="CB183" s="366" t="str">
        <f>IF(B183&lt;AQ183," El número de Beneficiarios NO puede ser mayor que el Total.","")</f>
        <v/>
      </c>
      <c r="CG183" s="366">
        <f>IF(B183&lt;AQ183,1,0)</f>
        <v>0</v>
      </c>
      <c r="CH183" s="366" t="str">
        <f>IF(B183=0,"",IF(AQ183="",IF(B183="","",1),0))</f>
        <v/>
      </c>
    </row>
    <row r="184" spans="1:86" x14ac:dyDescent="0.2">
      <c r="A184" s="610" t="s">
        <v>1</v>
      </c>
      <c r="B184" s="425">
        <f t="shared" ref="B184:AR184" si="15">SUM(B179:B183)</f>
        <v>134</v>
      </c>
      <c r="C184" s="425">
        <f t="shared" si="15"/>
        <v>50</v>
      </c>
      <c r="D184" s="425">
        <f t="shared" si="15"/>
        <v>84</v>
      </c>
      <c r="E184" s="425">
        <f t="shared" si="15"/>
        <v>0</v>
      </c>
      <c r="F184" s="426">
        <f t="shared" si="15"/>
        <v>0</v>
      </c>
      <c r="G184" s="425">
        <f t="shared" si="15"/>
        <v>0</v>
      </c>
      <c r="H184" s="427">
        <f t="shared" si="15"/>
        <v>0</v>
      </c>
      <c r="I184" s="425">
        <f t="shared" si="15"/>
        <v>0</v>
      </c>
      <c r="J184" s="427">
        <f t="shared" si="15"/>
        <v>1</v>
      </c>
      <c r="K184" s="425">
        <f t="shared" si="15"/>
        <v>1</v>
      </c>
      <c r="L184" s="427">
        <f t="shared" si="15"/>
        <v>4</v>
      </c>
      <c r="M184" s="425">
        <f t="shared" si="15"/>
        <v>3</v>
      </c>
      <c r="N184" s="427">
        <f t="shared" si="15"/>
        <v>4</v>
      </c>
      <c r="O184" s="425">
        <f t="shared" si="15"/>
        <v>2</v>
      </c>
      <c r="P184" s="427">
        <f t="shared" si="15"/>
        <v>3</v>
      </c>
      <c r="Q184" s="425">
        <f t="shared" si="15"/>
        <v>1</v>
      </c>
      <c r="R184" s="427">
        <f t="shared" si="15"/>
        <v>3</v>
      </c>
      <c r="S184" s="425">
        <f t="shared" si="15"/>
        <v>0</v>
      </c>
      <c r="T184" s="427">
        <f t="shared" si="15"/>
        <v>1</v>
      </c>
      <c r="U184" s="425">
        <f t="shared" si="15"/>
        <v>3</v>
      </c>
      <c r="V184" s="427">
        <f t="shared" si="15"/>
        <v>5</v>
      </c>
      <c r="W184" s="425">
        <f t="shared" si="15"/>
        <v>1</v>
      </c>
      <c r="X184" s="427">
        <f t="shared" si="15"/>
        <v>2</v>
      </c>
      <c r="Y184" s="425">
        <f t="shared" si="15"/>
        <v>5</v>
      </c>
      <c r="Z184" s="427">
        <f t="shared" si="15"/>
        <v>7</v>
      </c>
      <c r="AA184" s="425">
        <f t="shared" si="15"/>
        <v>1</v>
      </c>
      <c r="AB184" s="427">
        <f t="shared" si="15"/>
        <v>4</v>
      </c>
      <c r="AC184" s="425">
        <f t="shared" si="15"/>
        <v>5</v>
      </c>
      <c r="AD184" s="427">
        <f t="shared" si="15"/>
        <v>6</v>
      </c>
      <c r="AE184" s="425">
        <f t="shared" si="15"/>
        <v>4</v>
      </c>
      <c r="AF184" s="427">
        <f t="shared" si="15"/>
        <v>12</v>
      </c>
      <c r="AG184" s="425">
        <f t="shared" si="15"/>
        <v>4</v>
      </c>
      <c r="AH184" s="427">
        <f t="shared" si="15"/>
        <v>5</v>
      </c>
      <c r="AI184" s="425">
        <f t="shared" si="15"/>
        <v>5</v>
      </c>
      <c r="AJ184" s="427">
        <f t="shared" si="15"/>
        <v>7</v>
      </c>
      <c r="AK184" s="425">
        <f t="shared" si="15"/>
        <v>5</v>
      </c>
      <c r="AL184" s="427">
        <f t="shared" si="15"/>
        <v>6</v>
      </c>
      <c r="AM184" s="425">
        <f t="shared" si="15"/>
        <v>6</v>
      </c>
      <c r="AN184" s="427">
        <f t="shared" si="15"/>
        <v>6</v>
      </c>
      <c r="AO184" s="428">
        <f t="shared" si="15"/>
        <v>4</v>
      </c>
      <c r="AP184" s="427">
        <f t="shared" si="15"/>
        <v>8</v>
      </c>
      <c r="AQ184" s="642">
        <f t="shared" si="15"/>
        <v>134</v>
      </c>
      <c r="AR184" s="664">
        <f t="shared" si="15"/>
        <v>0</v>
      </c>
      <c r="AS184" s="658"/>
      <c r="AT184" s="515"/>
    </row>
    <row r="185" spans="1:86" x14ac:dyDescent="0.2">
      <c r="A185" s="665" t="s">
        <v>181</v>
      </c>
      <c r="B185" s="373"/>
    </row>
    <row r="186" spans="1:86" x14ac:dyDescent="0.2">
      <c r="A186" s="560" t="s">
        <v>49</v>
      </c>
      <c r="B186" s="666" t="s">
        <v>50</v>
      </c>
      <c r="C186" s="366"/>
    </row>
    <row r="187" spans="1:86" x14ac:dyDescent="0.2">
      <c r="A187" s="516" t="s">
        <v>52</v>
      </c>
      <c r="B187" s="565">
        <v>447</v>
      </c>
      <c r="C187" s="366"/>
    </row>
    <row r="188" spans="1:86" x14ac:dyDescent="0.2">
      <c r="A188" s="437" t="s">
        <v>53</v>
      </c>
      <c r="B188" s="407"/>
      <c r="C188" s="366"/>
    </row>
    <row r="189" spans="1:86" x14ac:dyDescent="0.2">
      <c r="A189" s="437" t="s">
        <v>54</v>
      </c>
      <c r="B189" s="407"/>
      <c r="C189" s="366"/>
    </row>
    <row r="190" spans="1:86" x14ac:dyDescent="0.2">
      <c r="A190" s="494" t="s">
        <v>55</v>
      </c>
      <c r="B190" s="424"/>
      <c r="C190" s="366"/>
    </row>
    <row r="191" spans="1:86" x14ac:dyDescent="0.2">
      <c r="A191" s="610" t="s">
        <v>1</v>
      </c>
      <c r="B191" s="416">
        <f>SUM(B187:B190)</f>
        <v>447</v>
      </c>
      <c r="C191" s="366"/>
    </row>
    <row r="192" spans="1:86" x14ac:dyDescent="0.2">
      <c r="A192" s="514" t="s">
        <v>182</v>
      </c>
      <c r="B192" s="514"/>
      <c r="C192" s="366"/>
    </row>
    <row r="193" spans="1:3" x14ac:dyDescent="0.2">
      <c r="A193" s="560" t="s">
        <v>49</v>
      </c>
      <c r="B193" s="444" t="s">
        <v>50</v>
      </c>
      <c r="C193" s="366"/>
    </row>
    <row r="194" spans="1:3" x14ac:dyDescent="0.2">
      <c r="A194" s="516" t="s">
        <v>52</v>
      </c>
      <c r="B194" s="517">
        <v>1093</v>
      </c>
      <c r="C194" s="366"/>
    </row>
    <row r="195" spans="1:3" x14ac:dyDescent="0.2">
      <c r="A195" s="437" t="s">
        <v>53</v>
      </c>
      <c r="B195" s="407"/>
      <c r="C195" s="366"/>
    </row>
    <row r="196" spans="1:3" x14ac:dyDescent="0.2">
      <c r="A196" s="437" t="s">
        <v>54</v>
      </c>
      <c r="B196" s="407"/>
      <c r="C196" s="366"/>
    </row>
    <row r="197" spans="1:3" x14ac:dyDescent="0.2">
      <c r="A197" s="494" t="s">
        <v>55</v>
      </c>
      <c r="B197" s="424"/>
      <c r="C197" s="366"/>
    </row>
    <row r="198" spans="1:3" x14ac:dyDescent="0.2">
      <c r="A198" s="610" t="s">
        <v>1</v>
      </c>
      <c r="B198" s="416">
        <f>SUM(B194:B197)</f>
        <v>1093</v>
      </c>
      <c r="C198" s="366"/>
    </row>
    <row r="199" spans="1:3" x14ac:dyDescent="0.2">
      <c r="A199" s="371" t="s">
        <v>183</v>
      </c>
      <c r="B199" s="609"/>
      <c r="C199" s="366"/>
    </row>
    <row r="200" spans="1:3" x14ac:dyDescent="0.2">
      <c r="A200" s="667" t="s">
        <v>88</v>
      </c>
      <c r="B200" s="444" t="s">
        <v>50</v>
      </c>
      <c r="C200" s="366"/>
    </row>
    <row r="201" spans="1:3" x14ac:dyDescent="0.2">
      <c r="A201" s="668" t="s">
        <v>89</v>
      </c>
      <c r="B201" s="517"/>
      <c r="C201" s="366"/>
    </row>
    <row r="202" spans="1:3" x14ac:dyDescent="0.2">
      <c r="A202" s="669" t="s">
        <v>90</v>
      </c>
      <c r="B202" s="407"/>
      <c r="C202" s="366"/>
    </row>
    <row r="203" spans="1:3" x14ac:dyDescent="0.2">
      <c r="A203" s="670" t="s">
        <v>91</v>
      </c>
      <c r="B203" s="424"/>
      <c r="C203" s="366"/>
    </row>
    <row r="204" spans="1:3" x14ac:dyDescent="0.2">
      <c r="A204" s="671" t="s">
        <v>184</v>
      </c>
      <c r="B204" s="441"/>
      <c r="C204" s="366"/>
    </row>
    <row r="205" spans="1:3" x14ac:dyDescent="0.2">
      <c r="A205" s="481" t="s">
        <v>56</v>
      </c>
      <c r="B205" s="444" t="s">
        <v>1</v>
      </c>
      <c r="C205" s="366"/>
    </row>
    <row r="206" spans="1:3" x14ac:dyDescent="0.2">
      <c r="A206" s="672" t="s">
        <v>124</v>
      </c>
      <c r="B206" s="565">
        <v>447</v>
      </c>
      <c r="C206" s="366"/>
    </row>
    <row r="207" spans="1:3" x14ac:dyDescent="0.2">
      <c r="A207" s="673" t="s">
        <v>135</v>
      </c>
      <c r="B207" s="517"/>
      <c r="C207" s="366"/>
    </row>
    <row r="208" spans="1:3" x14ac:dyDescent="0.2">
      <c r="A208" s="528" t="s">
        <v>125</v>
      </c>
      <c r="B208" s="407">
        <v>1014</v>
      </c>
      <c r="C208" s="366"/>
    </row>
    <row r="209" spans="1:3" x14ac:dyDescent="0.2">
      <c r="A209" s="528" t="s">
        <v>185</v>
      </c>
      <c r="B209" s="407">
        <v>104</v>
      </c>
      <c r="C209" s="366"/>
    </row>
    <row r="210" spans="1:3" x14ac:dyDescent="0.2">
      <c r="A210" s="674" t="s">
        <v>186</v>
      </c>
      <c r="B210" s="407">
        <v>6</v>
      </c>
      <c r="C210" s="366"/>
    </row>
    <row r="211" spans="1:3" x14ac:dyDescent="0.2">
      <c r="A211" s="528" t="s">
        <v>187</v>
      </c>
      <c r="B211" s="407"/>
      <c r="C211" s="366"/>
    </row>
    <row r="212" spans="1:3" x14ac:dyDescent="0.2">
      <c r="A212" s="528" t="s">
        <v>188</v>
      </c>
      <c r="B212" s="407"/>
      <c r="C212" s="366"/>
    </row>
    <row r="213" spans="1:3" x14ac:dyDescent="0.2">
      <c r="A213" s="528" t="s">
        <v>189</v>
      </c>
      <c r="B213" s="407"/>
      <c r="C213" s="366"/>
    </row>
    <row r="214" spans="1:3" x14ac:dyDescent="0.2">
      <c r="A214" s="528" t="s">
        <v>190</v>
      </c>
      <c r="B214" s="407"/>
      <c r="C214" s="366"/>
    </row>
    <row r="215" spans="1:3" x14ac:dyDescent="0.2">
      <c r="A215" s="675" t="s">
        <v>127</v>
      </c>
      <c r="B215" s="407">
        <v>1118</v>
      </c>
      <c r="C215" s="366"/>
    </row>
    <row r="216" spans="1:3" x14ac:dyDescent="0.2">
      <c r="A216" s="674" t="s">
        <v>191</v>
      </c>
      <c r="B216" s="407"/>
      <c r="C216" s="366"/>
    </row>
    <row r="217" spans="1:3" x14ac:dyDescent="0.2">
      <c r="A217" s="674" t="s">
        <v>192</v>
      </c>
      <c r="B217" s="407"/>
      <c r="C217" s="366"/>
    </row>
    <row r="218" spans="1:3" x14ac:dyDescent="0.2">
      <c r="A218" s="528" t="s">
        <v>193</v>
      </c>
      <c r="B218" s="407"/>
      <c r="C218" s="366"/>
    </row>
    <row r="219" spans="1:3" x14ac:dyDescent="0.2">
      <c r="A219" s="675" t="s">
        <v>194</v>
      </c>
      <c r="B219" s="407"/>
      <c r="C219" s="366"/>
    </row>
    <row r="220" spans="1:3" ht="21.75" x14ac:dyDescent="0.2">
      <c r="A220" s="674" t="s">
        <v>195</v>
      </c>
      <c r="B220" s="407"/>
      <c r="C220" s="366"/>
    </row>
    <row r="221" spans="1:3" x14ac:dyDescent="0.2">
      <c r="A221" s="675" t="s">
        <v>196</v>
      </c>
      <c r="B221" s="407"/>
      <c r="C221" s="366"/>
    </row>
    <row r="222" spans="1:3" x14ac:dyDescent="0.2">
      <c r="A222" s="676" t="s">
        <v>197</v>
      </c>
      <c r="B222" s="407"/>
      <c r="C222" s="366"/>
    </row>
    <row r="223" spans="1:3" x14ac:dyDescent="0.2">
      <c r="A223" s="528" t="s">
        <v>129</v>
      </c>
      <c r="B223" s="407"/>
      <c r="C223" s="366"/>
    </row>
    <row r="224" spans="1:3" ht="21.75" x14ac:dyDescent="0.2">
      <c r="A224" s="674" t="s">
        <v>198</v>
      </c>
      <c r="B224" s="407"/>
      <c r="C224" s="366"/>
    </row>
    <row r="225" spans="1:3" x14ac:dyDescent="0.2">
      <c r="A225" s="528" t="s">
        <v>199</v>
      </c>
      <c r="B225" s="407"/>
      <c r="C225" s="366"/>
    </row>
    <row r="226" spans="1:3" x14ac:dyDescent="0.2">
      <c r="A226" s="674" t="s">
        <v>200</v>
      </c>
      <c r="B226" s="407"/>
      <c r="C226" s="366"/>
    </row>
    <row r="227" spans="1:3" x14ac:dyDescent="0.2">
      <c r="A227" s="528" t="s">
        <v>132</v>
      </c>
      <c r="B227" s="407"/>
      <c r="C227" s="366"/>
    </row>
    <row r="228" spans="1:3" x14ac:dyDescent="0.2">
      <c r="A228" s="528" t="s">
        <v>133</v>
      </c>
      <c r="B228" s="407"/>
      <c r="C228" s="366"/>
    </row>
    <row r="229" spans="1:3" x14ac:dyDescent="0.2">
      <c r="A229" s="675" t="s">
        <v>201</v>
      </c>
      <c r="B229" s="407"/>
      <c r="C229" s="366"/>
    </row>
    <row r="230" spans="1:3" x14ac:dyDescent="0.2">
      <c r="A230" s="677" t="s">
        <v>202</v>
      </c>
      <c r="B230" s="424"/>
      <c r="C230" s="366"/>
    </row>
    <row r="231" spans="1:3" x14ac:dyDescent="0.2">
      <c r="A231" s="610" t="s">
        <v>1</v>
      </c>
      <c r="B231" s="416">
        <f>SUM(B206:B230)</f>
        <v>2689</v>
      </c>
      <c r="C231" s="366"/>
    </row>
    <row r="295" spans="1:2" x14ac:dyDescent="0.2">
      <c r="A295" s="678">
        <f>SUM(B13:B27,D30,B60,B67,B74,B92:E92,B100:E100,B108:E108,C112:C113,D117:D118,B122:B124,B150,B170:B174,B184,B191,B198,B231,C128:J144,B169:AS169,D31:D50,B201:B203,B151,B152:B168)</f>
        <v>4991</v>
      </c>
      <c r="B295" s="678">
        <f>SUM(CG6:CT241)</f>
        <v>0</v>
      </c>
    </row>
  </sheetData>
  <mergeCells count="158">
    <mergeCell ref="A176:A178"/>
    <mergeCell ref="B176:D177"/>
    <mergeCell ref="E176:AP176"/>
    <mergeCell ref="AQ176:AQ178"/>
    <mergeCell ref="AR176:AR178"/>
    <mergeCell ref="E177:F177"/>
    <mergeCell ref="G177:H177"/>
    <mergeCell ref="I177:J177"/>
    <mergeCell ref="K177:L177"/>
    <mergeCell ref="M177:N177"/>
    <mergeCell ref="O177:P177"/>
    <mergeCell ref="Q177:R177"/>
    <mergeCell ref="S177:T177"/>
    <mergeCell ref="U177:V177"/>
    <mergeCell ref="AG177:AH177"/>
    <mergeCell ref="AI177:AJ177"/>
    <mergeCell ref="AK177:AL177"/>
    <mergeCell ref="AM177:AN177"/>
    <mergeCell ref="AO177:AP177"/>
    <mergeCell ref="W177:X177"/>
    <mergeCell ref="Y177:Z177"/>
    <mergeCell ref="AA177:AB177"/>
    <mergeCell ref="AC177:AD177"/>
    <mergeCell ref="AE177:AF177"/>
    <mergeCell ref="AQ147:AS147"/>
    <mergeCell ref="E148:F148"/>
    <mergeCell ref="G148:H148"/>
    <mergeCell ref="I148:J148"/>
    <mergeCell ref="K148:L148"/>
    <mergeCell ref="M148:N148"/>
    <mergeCell ref="O148:P148"/>
    <mergeCell ref="Q148:R148"/>
    <mergeCell ref="S148:T148"/>
    <mergeCell ref="U148:V148"/>
    <mergeCell ref="W148:X148"/>
    <mergeCell ref="Y148:Z148"/>
    <mergeCell ref="AA148:AB148"/>
    <mergeCell ref="AC148:AD148"/>
    <mergeCell ref="AE148:AF148"/>
    <mergeCell ref="AG148:AH148"/>
    <mergeCell ref="AQ148:AQ149"/>
    <mergeCell ref="AR148:AS148"/>
    <mergeCell ref="A128:A131"/>
    <mergeCell ref="A132:A136"/>
    <mergeCell ref="A137:A142"/>
    <mergeCell ref="A143:A144"/>
    <mergeCell ref="A147:A149"/>
    <mergeCell ref="AR53:AR54"/>
    <mergeCell ref="AS53:AS54"/>
    <mergeCell ref="AT53:AT54"/>
    <mergeCell ref="A110:B111"/>
    <mergeCell ref="C110:C111"/>
    <mergeCell ref="D110:F110"/>
    <mergeCell ref="G110:G111"/>
    <mergeCell ref="B147:D148"/>
    <mergeCell ref="E147:AP147"/>
    <mergeCell ref="AI148:AJ148"/>
    <mergeCell ref="AK148:AL148"/>
    <mergeCell ref="AM148:AN148"/>
    <mergeCell ref="AO148:AP148"/>
    <mergeCell ref="A115:C116"/>
    <mergeCell ref="D115:D116"/>
    <mergeCell ref="E115:G115"/>
    <mergeCell ref="H115:H116"/>
    <mergeCell ref="A120:A121"/>
    <mergeCell ref="B120:B121"/>
    <mergeCell ref="E52:AP52"/>
    <mergeCell ref="AQ52:AQ54"/>
    <mergeCell ref="AG53:AH53"/>
    <mergeCell ref="AI53:AJ53"/>
    <mergeCell ref="AK53:AL53"/>
    <mergeCell ref="AM53:AN53"/>
    <mergeCell ref="AO53:AP53"/>
    <mergeCell ref="AR52:AT52"/>
    <mergeCell ref="AU52:AU54"/>
    <mergeCell ref="E53:F53"/>
    <mergeCell ref="G53:H53"/>
    <mergeCell ref="I53:J53"/>
    <mergeCell ref="K53:L53"/>
    <mergeCell ref="M53:N53"/>
    <mergeCell ref="O53:P53"/>
    <mergeCell ref="Q53:R53"/>
    <mergeCell ref="S53:T53"/>
    <mergeCell ref="U53:V53"/>
    <mergeCell ref="W53:X53"/>
    <mergeCell ref="Y53:Z53"/>
    <mergeCell ref="AA53:AB53"/>
    <mergeCell ref="AC53:AD53"/>
    <mergeCell ref="AE53:AF53"/>
    <mergeCell ref="B44:C44"/>
    <mergeCell ref="AT10:AT12"/>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Q10:AS10"/>
    <mergeCell ref="AQ11:AQ12"/>
    <mergeCell ref="AR11:AR12"/>
    <mergeCell ref="AS11:AS12"/>
    <mergeCell ref="A6:N6"/>
    <mergeCell ref="B29:C29"/>
    <mergeCell ref="B31:C31"/>
    <mergeCell ref="B32:C32"/>
    <mergeCell ref="B33:C33"/>
    <mergeCell ref="B34:C34"/>
    <mergeCell ref="B35:C35"/>
    <mergeCell ref="A10:A12"/>
    <mergeCell ref="B10:D11"/>
    <mergeCell ref="E10:AP10"/>
    <mergeCell ref="AI11:AJ11"/>
    <mergeCell ref="AK11:AL11"/>
    <mergeCell ref="AM11:AN11"/>
    <mergeCell ref="AO11:AP11"/>
    <mergeCell ref="A30:C30"/>
    <mergeCell ref="A31:A43"/>
    <mergeCell ref="B36:C36"/>
    <mergeCell ref="B37:C37"/>
    <mergeCell ref="B38:C38"/>
    <mergeCell ref="B39:C39"/>
    <mergeCell ref="B40:C40"/>
    <mergeCell ref="B41:C41"/>
    <mergeCell ref="B42:C42"/>
    <mergeCell ref="B43:C43"/>
    <mergeCell ref="B45:C45"/>
    <mergeCell ref="B46:C46"/>
    <mergeCell ref="L120:L121"/>
    <mergeCell ref="A126:A127"/>
    <mergeCell ref="B126:B127"/>
    <mergeCell ref="C126:D126"/>
    <mergeCell ref="E126:F126"/>
    <mergeCell ref="G126:H126"/>
    <mergeCell ref="I126:J126"/>
    <mergeCell ref="C120:E120"/>
    <mergeCell ref="F120:F121"/>
    <mergeCell ref="G120:G121"/>
    <mergeCell ref="H120:J120"/>
    <mergeCell ref="K120:K121"/>
    <mergeCell ref="A113:B113"/>
    <mergeCell ref="A112:B112"/>
    <mergeCell ref="A44:A46"/>
    <mergeCell ref="A47:A49"/>
    <mergeCell ref="B47:C47"/>
    <mergeCell ref="B48:C48"/>
    <mergeCell ref="B49:C49"/>
    <mergeCell ref="B50:C50"/>
    <mergeCell ref="A52:A54"/>
    <mergeCell ref="B52:D53"/>
  </mergeCells>
  <dataValidations count="2">
    <dataValidation allowBlank="1" showInputMessage="1" showErrorMessage="1" errorTitle="ERROR" error="Por favor ingrese solo Números." sqref="A25:A26 AV150 E175:AP175 AT151 CB150 M122:M124"/>
    <dataValidation type="whole" allowBlank="1" showInputMessage="1" showErrorMessage="1" errorTitle="ERROR" error="Por favor ingrese solo Números." sqref="A27:A1048576 A1:A24 AV151:AV1048576 AT152:AT1048576 AV1:AV149 B1:D1048576 E176:AP1048576 CB151:CB1048576 AQ1:AS1048576 AU1:AU1048576 AT1:AT150 AW1:CA1048576 CC1:XFD1048576 CB1:CB149 E1:L174 N1:AP174 M1:M121 M125:M174">
      <formula1>0</formula1>
      <formula2>1000000000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95"/>
  <sheetViews>
    <sheetView workbookViewId="0">
      <selection activeCell="A7" sqref="A7"/>
    </sheetView>
  </sheetViews>
  <sheetFormatPr baseColWidth="10" defaultRowHeight="14.25" x14ac:dyDescent="0.2"/>
  <cols>
    <col min="1" max="1" width="49.85546875" style="365" customWidth="1"/>
    <col min="2" max="2" width="29.85546875" style="365" customWidth="1"/>
    <col min="3" max="3" width="18.7109375" style="365" customWidth="1"/>
    <col min="4" max="4" width="17.28515625" style="365" customWidth="1"/>
    <col min="5" max="5" width="16.140625" style="365" customWidth="1"/>
    <col min="6" max="6" width="15.42578125" style="365" customWidth="1"/>
    <col min="7" max="11" width="14.7109375" style="365" customWidth="1"/>
    <col min="12" max="12" width="16.42578125" style="365" customWidth="1"/>
    <col min="13" max="39" width="11.42578125" style="365"/>
    <col min="40" max="40" width="12.7109375" style="365" customWidth="1"/>
    <col min="41" max="41" width="11.42578125" style="365"/>
    <col min="42" max="42" width="13" style="365" customWidth="1"/>
    <col min="43" max="43" width="15.85546875" style="365" customWidth="1"/>
    <col min="44" max="44" width="17.140625" style="365" customWidth="1"/>
    <col min="45" max="45" width="11.42578125" style="365"/>
    <col min="46" max="46" width="32.140625" style="365" customWidth="1"/>
    <col min="47" max="47" width="11.42578125" style="365"/>
    <col min="48" max="48" width="14.5703125" style="365" customWidth="1"/>
    <col min="49" max="74" width="11.42578125" style="365" customWidth="1"/>
    <col min="75" max="76" width="49.140625" style="365" customWidth="1"/>
    <col min="77" max="94" width="49.140625" style="366" customWidth="1"/>
    <col min="95" max="96" width="11.42578125" style="366" customWidth="1"/>
    <col min="97" max="102" width="11.42578125" style="366"/>
    <col min="103" max="16384" width="11.42578125" style="365"/>
  </cols>
  <sheetData>
    <row r="1" spans="1:47" x14ac:dyDescent="0.2">
      <c r="A1" s="364" t="s">
        <v>0</v>
      </c>
    </row>
    <row r="2" spans="1:47" x14ac:dyDescent="0.2">
      <c r="A2" s="364" t="str">
        <f>CONCATENATE("COMUNA: ",[6]NOMBRE!B2," - ","( ",[6]NOMBRE!C2,[6]NOMBRE!D2,[6]NOMBRE!E2,[6]NOMBRE!F2,[6]NOMBRE!G2," )")</f>
        <v>COMUNA: Linares - ( 07401 )</v>
      </c>
    </row>
    <row r="3" spans="1:47" x14ac:dyDescent="0.2">
      <c r="A3" s="364" t="str">
        <f>CONCATENATE("ESTABLECIMIENTO/ESTRATEGIA: ",[6]NOMBRE!B3," - ","( ",[6]NOMBRE!C3,[6]NOMBRE!D3,[6]NOMBRE!E3,[6]NOMBRE!F3,[6]NOMBRE!G3,[6]NOMBRE!H3," )")</f>
        <v>ESTABLECIMIENTO/ESTRATEGIA: Hospital Presidente Carlos Ibáñez del Campo - ( 116108 )</v>
      </c>
    </row>
    <row r="4" spans="1:47" x14ac:dyDescent="0.2">
      <c r="A4" s="364" t="str">
        <f>CONCATENATE("MES: ",[6]NOMBRE!B6," - ","( ",[6]NOMBRE!C6,[6]NOMBRE!D6," )")</f>
        <v>MES: JUNIO - ( 06 )</v>
      </c>
    </row>
    <row r="5" spans="1:47" x14ac:dyDescent="0.2">
      <c r="A5" s="364" t="str">
        <f>CONCATENATE("AÑO: ",[6]NOMBRE!B7)</f>
        <v>AÑO: 2017</v>
      </c>
    </row>
    <row r="6" spans="1:47" ht="15" customHeight="1" x14ac:dyDescent="0.2">
      <c r="A6" s="1219" t="s">
        <v>92</v>
      </c>
      <c r="B6" s="1219"/>
      <c r="C6" s="1219"/>
      <c r="D6" s="1219"/>
      <c r="E6" s="1219"/>
      <c r="F6" s="1219"/>
      <c r="G6" s="1219"/>
      <c r="H6" s="1219"/>
      <c r="I6" s="1219"/>
      <c r="J6" s="1219"/>
      <c r="K6" s="1219"/>
      <c r="L6" s="1219"/>
      <c r="M6" s="1219"/>
      <c r="N6" s="1219"/>
      <c r="O6" s="367"/>
      <c r="P6" s="368"/>
      <c r="Q6" s="368"/>
      <c r="R6" s="368"/>
      <c r="S6" s="368"/>
      <c r="T6" s="368"/>
      <c r="U6" s="368"/>
      <c r="V6" s="368"/>
      <c r="W6" s="368"/>
      <c r="X6" s="368"/>
      <c r="Y6" s="368"/>
      <c r="Z6" s="368"/>
      <c r="AA6" s="368"/>
      <c r="AB6" s="368"/>
      <c r="AC6" s="368"/>
      <c r="AD6" s="368"/>
      <c r="AE6" s="368"/>
      <c r="AF6" s="368"/>
      <c r="AG6" s="368"/>
      <c r="AH6" s="368"/>
      <c r="AI6" s="368"/>
      <c r="AJ6" s="368"/>
      <c r="AK6" s="368"/>
      <c r="AL6" s="368"/>
      <c r="AM6" s="369"/>
      <c r="AN6" s="369"/>
      <c r="AO6" s="369"/>
    </row>
    <row r="7" spans="1:47" x14ac:dyDescent="0.2">
      <c r="A7" s="370"/>
      <c r="B7" s="370"/>
      <c r="C7" s="370"/>
      <c r="D7" s="370"/>
      <c r="E7" s="370"/>
      <c r="F7" s="370"/>
      <c r="G7" s="370"/>
      <c r="H7" s="370"/>
      <c r="I7" s="370"/>
      <c r="J7" s="370"/>
      <c r="K7" s="370"/>
      <c r="L7" s="370"/>
      <c r="M7" s="370"/>
      <c r="N7" s="370"/>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9"/>
      <c r="AN7" s="369"/>
      <c r="AO7" s="369"/>
    </row>
    <row r="8" spans="1:47" x14ac:dyDescent="0.2">
      <c r="A8" s="371" t="s">
        <v>15</v>
      </c>
      <c r="B8" s="370"/>
      <c r="C8" s="370"/>
      <c r="D8" s="370"/>
      <c r="E8" s="370"/>
    </row>
    <row r="9" spans="1:47" x14ac:dyDescent="0.2">
      <c r="A9" s="372" t="s">
        <v>93</v>
      </c>
      <c r="B9" s="372"/>
      <c r="C9" s="373"/>
      <c r="AQ9" s="374"/>
      <c r="AR9" s="374"/>
      <c r="AS9" s="374"/>
      <c r="AT9" s="374"/>
      <c r="AU9" s="375"/>
    </row>
    <row r="10" spans="1:47" ht="14.25" customHeight="1" x14ac:dyDescent="0.2">
      <c r="A10" s="1194" t="s">
        <v>16</v>
      </c>
      <c r="B10" s="1224" t="s">
        <v>1</v>
      </c>
      <c r="C10" s="1225"/>
      <c r="D10" s="1226"/>
      <c r="E10" s="1230" t="s">
        <v>17</v>
      </c>
      <c r="F10" s="1231"/>
      <c r="G10" s="1231"/>
      <c r="H10" s="1231"/>
      <c r="I10" s="1231"/>
      <c r="J10" s="1231"/>
      <c r="K10" s="1231"/>
      <c r="L10" s="1231"/>
      <c r="M10" s="1231"/>
      <c r="N10" s="1231"/>
      <c r="O10" s="1231"/>
      <c r="P10" s="1231"/>
      <c r="Q10" s="1231"/>
      <c r="R10" s="1231"/>
      <c r="S10" s="1231"/>
      <c r="T10" s="1231"/>
      <c r="U10" s="1231"/>
      <c r="V10" s="1231"/>
      <c r="W10" s="1231"/>
      <c r="X10" s="1231"/>
      <c r="Y10" s="1231"/>
      <c r="Z10" s="1231"/>
      <c r="AA10" s="1231"/>
      <c r="AB10" s="1231"/>
      <c r="AC10" s="1231"/>
      <c r="AD10" s="1231"/>
      <c r="AE10" s="1231"/>
      <c r="AF10" s="1231"/>
      <c r="AG10" s="1231"/>
      <c r="AH10" s="1231"/>
      <c r="AI10" s="1231"/>
      <c r="AJ10" s="1231"/>
      <c r="AK10" s="1231"/>
      <c r="AL10" s="1231"/>
      <c r="AM10" s="1231"/>
      <c r="AN10" s="1231"/>
      <c r="AO10" s="1231"/>
      <c r="AP10" s="1201"/>
      <c r="AQ10" s="1230" t="s">
        <v>33</v>
      </c>
      <c r="AR10" s="1231"/>
      <c r="AS10" s="1201"/>
      <c r="AT10" s="1194" t="s">
        <v>13</v>
      </c>
      <c r="AU10" s="376"/>
    </row>
    <row r="11" spans="1:47" ht="14.25" customHeight="1" x14ac:dyDescent="0.2">
      <c r="A11" s="1223"/>
      <c r="B11" s="1255"/>
      <c r="C11" s="1256"/>
      <c r="D11" s="1244"/>
      <c r="E11" s="1196" t="s">
        <v>19</v>
      </c>
      <c r="F11" s="1220"/>
      <c r="G11" s="1196" t="s">
        <v>20</v>
      </c>
      <c r="H11" s="1220"/>
      <c r="I11" s="1196" t="s">
        <v>21</v>
      </c>
      <c r="J11" s="1220"/>
      <c r="K11" s="1196" t="s">
        <v>22</v>
      </c>
      <c r="L11" s="1220"/>
      <c r="M11" s="1196" t="s">
        <v>23</v>
      </c>
      <c r="N11" s="1220"/>
      <c r="O11" s="1196" t="s">
        <v>24</v>
      </c>
      <c r="P11" s="1220"/>
      <c r="Q11" s="1196" t="s">
        <v>25</v>
      </c>
      <c r="R11" s="1220"/>
      <c r="S11" s="1196" t="s">
        <v>26</v>
      </c>
      <c r="T11" s="1220"/>
      <c r="U11" s="1196" t="s">
        <v>27</v>
      </c>
      <c r="V11" s="1220"/>
      <c r="W11" s="1196" t="s">
        <v>2</v>
      </c>
      <c r="X11" s="1220"/>
      <c r="Y11" s="1196" t="s">
        <v>3</v>
      </c>
      <c r="Z11" s="1220"/>
      <c r="AA11" s="1196" t="s">
        <v>28</v>
      </c>
      <c r="AB11" s="1220"/>
      <c r="AC11" s="1196" t="s">
        <v>4</v>
      </c>
      <c r="AD11" s="1220"/>
      <c r="AE11" s="1196" t="s">
        <v>5</v>
      </c>
      <c r="AF11" s="1220"/>
      <c r="AG11" s="1196" t="s">
        <v>6</v>
      </c>
      <c r="AH11" s="1220"/>
      <c r="AI11" s="1196" t="s">
        <v>7</v>
      </c>
      <c r="AJ11" s="1220"/>
      <c r="AK11" s="1196" t="s">
        <v>8</v>
      </c>
      <c r="AL11" s="1220"/>
      <c r="AM11" s="1196" t="s">
        <v>9</v>
      </c>
      <c r="AN11" s="1220"/>
      <c r="AO11" s="1230" t="s">
        <v>10</v>
      </c>
      <c r="AP11" s="1201"/>
      <c r="AQ11" s="1235" t="s">
        <v>35</v>
      </c>
      <c r="AR11" s="1235" t="s">
        <v>36</v>
      </c>
      <c r="AS11" s="1235" t="s">
        <v>37</v>
      </c>
      <c r="AT11" s="1223"/>
    </row>
    <row r="12" spans="1:47" ht="21" customHeight="1" x14ac:dyDescent="0.2">
      <c r="A12" s="1195"/>
      <c r="B12" s="742" t="s">
        <v>94</v>
      </c>
      <c r="C12" s="742" t="s">
        <v>11</v>
      </c>
      <c r="D12" s="742" t="s">
        <v>12</v>
      </c>
      <c r="E12" s="377" t="s">
        <v>11</v>
      </c>
      <c r="F12" s="740" t="s">
        <v>12</v>
      </c>
      <c r="G12" s="377" t="s">
        <v>11</v>
      </c>
      <c r="H12" s="740" t="s">
        <v>12</v>
      </c>
      <c r="I12" s="377" t="s">
        <v>11</v>
      </c>
      <c r="J12" s="740" t="s">
        <v>12</v>
      </c>
      <c r="K12" s="377" t="s">
        <v>11</v>
      </c>
      <c r="L12" s="740" t="s">
        <v>12</v>
      </c>
      <c r="M12" s="377" t="s">
        <v>11</v>
      </c>
      <c r="N12" s="740" t="s">
        <v>12</v>
      </c>
      <c r="O12" s="377" t="s">
        <v>11</v>
      </c>
      <c r="P12" s="740" t="s">
        <v>12</v>
      </c>
      <c r="Q12" s="377" t="s">
        <v>11</v>
      </c>
      <c r="R12" s="740" t="s">
        <v>12</v>
      </c>
      <c r="S12" s="377" t="s">
        <v>11</v>
      </c>
      <c r="T12" s="740" t="s">
        <v>12</v>
      </c>
      <c r="U12" s="377" t="s">
        <v>11</v>
      </c>
      <c r="V12" s="740" t="s">
        <v>12</v>
      </c>
      <c r="W12" s="377" t="s">
        <v>11</v>
      </c>
      <c r="X12" s="740" t="s">
        <v>12</v>
      </c>
      <c r="Y12" s="377" t="s">
        <v>11</v>
      </c>
      <c r="Z12" s="740" t="s">
        <v>12</v>
      </c>
      <c r="AA12" s="377" t="s">
        <v>11</v>
      </c>
      <c r="AB12" s="740" t="s">
        <v>12</v>
      </c>
      <c r="AC12" s="377" t="s">
        <v>11</v>
      </c>
      <c r="AD12" s="740" t="s">
        <v>12</v>
      </c>
      <c r="AE12" s="377" t="s">
        <v>11</v>
      </c>
      <c r="AF12" s="740" t="s">
        <v>12</v>
      </c>
      <c r="AG12" s="377" t="s">
        <v>11</v>
      </c>
      <c r="AH12" s="740" t="s">
        <v>12</v>
      </c>
      <c r="AI12" s="377" t="s">
        <v>11</v>
      </c>
      <c r="AJ12" s="740" t="s">
        <v>12</v>
      </c>
      <c r="AK12" s="377" t="s">
        <v>11</v>
      </c>
      <c r="AL12" s="740" t="s">
        <v>12</v>
      </c>
      <c r="AM12" s="377" t="s">
        <v>11</v>
      </c>
      <c r="AN12" s="740" t="s">
        <v>12</v>
      </c>
      <c r="AO12" s="377" t="s">
        <v>11</v>
      </c>
      <c r="AP12" s="740" t="s">
        <v>12</v>
      </c>
      <c r="AQ12" s="1236"/>
      <c r="AR12" s="1236"/>
      <c r="AS12" s="1236"/>
      <c r="AT12" s="1195"/>
    </row>
    <row r="13" spans="1:47" x14ac:dyDescent="0.2">
      <c r="A13" s="379" t="s">
        <v>29</v>
      </c>
      <c r="B13" s="379">
        <f t="shared" ref="B13:B27" si="0">SUM(C13+D13)</f>
        <v>0</v>
      </c>
      <c r="C13" s="379">
        <f t="shared" ref="C13:D19" si="1">SUM(E13+G13+I13+K13+M13+O13+Q13+S13+U13+W13+Y13+AA13+AC13+AE13+AG13+AI13+AK13+AM13+AO13)</f>
        <v>0</v>
      </c>
      <c r="D13" s="379">
        <f t="shared" si="1"/>
        <v>0</v>
      </c>
      <c r="E13" s="380"/>
      <c r="F13" s="381"/>
      <c r="G13" s="380"/>
      <c r="H13" s="382"/>
      <c r="I13" s="380"/>
      <c r="J13" s="382"/>
      <c r="K13" s="380"/>
      <c r="L13" s="382"/>
      <c r="M13" s="380"/>
      <c r="N13" s="382"/>
      <c r="O13" s="380"/>
      <c r="P13" s="382"/>
      <c r="Q13" s="380"/>
      <c r="R13" s="382"/>
      <c r="S13" s="380"/>
      <c r="T13" s="382"/>
      <c r="U13" s="380"/>
      <c r="V13" s="382"/>
      <c r="W13" s="380"/>
      <c r="X13" s="382"/>
      <c r="Y13" s="380"/>
      <c r="Z13" s="382"/>
      <c r="AA13" s="380"/>
      <c r="AB13" s="382"/>
      <c r="AC13" s="380"/>
      <c r="AD13" s="382"/>
      <c r="AE13" s="380"/>
      <c r="AF13" s="382"/>
      <c r="AG13" s="380"/>
      <c r="AH13" s="382"/>
      <c r="AI13" s="380"/>
      <c r="AJ13" s="382"/>
      <c r="AK13" s="380"/>
      <c r="AL13" s="382"/>
      <c r="AM13" s="380"/>
      <c r="AN13" s="382"/>
      <c r="AO13" s="383"/>
      <c r="AP13" s="382"/>
      <c r="AQ13" s="380"/>
      <c r="AR13" s="382"/>
      <c r="AS13" s="382"/>
      <c r="AT13" s="382"/>
      <c r="AU13" s="366"/>
    </row>
    <row r="14" spans="1:47" x14ac:dyDescent="0.2">
      <c r="A14" s="384" t="s">
        <v>30</v>
      </c>
      <c r="B14" s="384">
        <f t="shared" si="0"/>
        <v>0</v>
      </c>
      <c r="C14" s="384">
        <f t="shared" si="1"/>
        <v>0</v>
      </c>
      <c r="D14" s="385">
        <f t="shared" si="1"/>
        <v>0</v>
      </c>
      <c r="E14" s="386"/>
      <c r="F14" s="387"/>
      <c r="G14" s="386"/>
      <c r="H14" s="388"/>
      <c r="I14" s="386"/>
      <c r="J14" s="388"/>
      <c r="K14" s="386"/>
      <c r="L14" s="388"/>
      <c r="M14" s="386"/>
      <c r="N14" s="388"/>
      <c r="O14" s="386"/>
      <c r="P14" s="388"/>
      <c r="Q14" s="386"/>
      <c r="R14" s="388"/>
      <c r="S14" s="386"/>
      <c r="T14" s="388"/>
      <c r="U14" s="386"/>
      <c r="V14" s="388"/>
      <c r="W14" s="386"/>
      <c r="X14" s="388"/>
      <c r="Y14" s="386"/>
      <c r="Z14" s="388"/>
      <c r="AA14" s="386"/>
      <c r="AB14" s="388"/>
      <c r="AC14" s="386"/>
      <c r="AD14" s="388"/>
      <c r="AE14" s="386"/>
      <c r="AF14" s="388"/>
      <c r="AG14" s="386"/>
      <c r="AH14" s="388"/>
      <c r="AI14" s="386"/>
      <c r="AJ14" s="388"/>
      <c r="AK14" s="386"/>
      <c r="AL14" s="388"/>
      <c r="AM14" s="386"/>
      <c r="AN14" s="388"/>
      <c r="AO14" s="389"/>
      <c r="AP14" s="388"/>
      <c r="AQ14" s="386"/>
      <c r="AR14" s="388"/>
      <c r="AS14" s="388"/>
      <c r="AT14" s="388"/>
      <c r="AU14" s="366"/>
    </row>
    <row r="15" spans="1:47" ht="21" x14ac:dyDescent="0.2">
      <c r="A15" s="390" t="s">
        <v>95</v>
      </c>
      <c r="B15" s="390">
        <f t="shared" si="0"/>
        <v>0</v>
      </c>
      <c r="C15" s="390">
        <f t="shared" si="1"/>
        <v>0</v>
      </c>
      <c r="D15" s="391">
        <f t="shared" si="1"/>
        <v>0</v>
      </c>
      <c r="E15" s="392"/>
      <c r="F15" s="393"/>
      <c r="G15" s="392"/>
      <c r="H15" s="394"/>
      <c r="I15" s="392"/>
      <c r="J15" s="394"/>
      <c r="K15" s="392"/>
      <c r="L15" s="394"/>
      <c r="M15" s="392"/>
      <c r="N15" s="394"/>
      <c r="O15" s="392"/>
      <c r="P15" s="394"/>
      <c r="Q15" s="395"/>
      <c r="R15" s="396"/>
      <c r="S15" s="395"/>
      <c r="T15" s="396"/>
      <c r="U15" s="395"/>
      <c r="V15" s="396"/>
      <c r="W15" s="395"/>
      <c r="X15" s="396"/>
      <c r="Y15" s="395"/>
      <c r="Z15" s="396"/>
      <c r="AA15" s="395"/>
      <c r="AB15" s="396"/>
      <c r="AC15" s="395"/>
      <c r="AD15" s="396"/>
      <c r="AE15" s="395"/>
      <c r="AF15" s="396"/>
      <c r="AG15" s="395"/>
      <c r="AH15" s="396"/>
      <c r="AI15" s="395"/>
      <c r="AJ15" s="396"/>
      <c r="AK15" s="395"/>
      <c r="AL15" s="396"/>
      <c r="AM15" s="395"/>
      <c r="AN15" s="396"/>
      <c r="AO15" s="397"/>
      <c r="AP15" s="396"/>
      <c r="AQ15" s="395"/>
      <c r="AR15" s="396"/>
      <c r="AS15" s="396"/>
      <c r="AT15" s="396"/>
      <c r="AU15" s="366"/>
    </row>
    <row r="16" spans="1:47" x14ac:dyDescent="0.2">
      <c r="A16" s="398" t="s">
        <v>31</v>
      </c>
      <c r="B16" s="398">
        <f t="shared" si="0"/>
        <v>0</v>
      </c>
      <c r="C16" s="399">
        <f t="shared" si="1"/>
        <v>0</v>
      </c>
      <c r="D16" s="400">
        <f t="shared" si="1"/>
        <v>0</v>
      </c>
      <c r="E16" s="395"/>
      <c r="F16" s="401"/>
      <c r="G16" s="395"/>
      <c r="H16" s="396"/>
      <c r="I16" s="395"/>
      <c r="J16" s="396"/>
      <c r="K16" s="395"/>
      <c r="L16" s="396"/>
      <c r="M16" s="395"/>
      <c r="N16" s="396"/>
      <c r="O16" s="395"/>
      <c r="P16" s="396"/>
      <c r="Q16" s="395"/>
      <c r="R16" s="396"/>
      <c r="S16" s="395"/>
      <c r="T16" s="396"/>
      <c r="U16" s="395"/>
      <c r="V16" s="396"/>
      <c r="W16" s="395"/>
      <c r="X16" s="396"/>
      <c r="Y16" s="395"/>
      <c r="Z16" s="396"/>
      <c r="AA16" s="395"/>
      <c r="AB16" s="396"/>
      <c r="AC16" s="395"/>
      <c r="AD16" s="396"/>
      <c r="AE16" s="395"/>
      <c r="AF16" s="396"/>
      <c r="AG16" s="395"/>
      <c r="AH16" s="396"/>
      <c r="AI16" s="395"/>
      <c r="AJ16" s="396"/>
      <c r="AK16" s="395"/>
      <c r="AL16" s="396"/>
      <c r="AM16" s="395"/>
      <c r="AN16" s="396"/>
      <c r="AO16" s="397"/>
      <c r="AP16" s="396"/>
      <c r="AQ16" s="395"/>
      <c r="AR16" s="396"/>
      <c r="AS16" s="396"/>
      <c r="AT16" s="396"/>
      <c r="AU16" s="366"/>
    </row>
    <row r="17" spans="1:88" x14ac:dyDescent="0.2">
      <c r="A17" s="398" t="s">
        <v>32</v>
      </c>
      <c r="B17" s="402">
        <f t="shared" si="0"/>
        <v>0</v>
      </c>
      <c r="C17" s="399">
        <f t="shared" si="1"/>
        <v>0</v>
      </c>
      <c r="D17" s="400">
        <f t="shared" si="1"/>
        <v>0</v>
      </c>
      <c r="E17" s="403"/>
      <c r="F17" s="404"/>
      <c r="G17" s="403"/>
      <c r="H17" s="405"/>
      <c r="I17" s="403"/>
      <c r="J17" s="405"/>
      <c r="K17" s="403"/>
      <c r="L17" s="405"/>
      <c r="M17" s="403"/>
      <c r="N17" s="405"/>
      <c r="O17" s="403"/>
      <c r="P17" s="405"/>
      <c r="Q17" s="403"/>
      <c r="R17" s="405"/>
      <c r="S17" s="403"/>
      <c r="T17" s="405"/>
      <c r="U17" s="403"/>
      <c r="V17" s="405"/>
      <c r="W17" s="403"/>
      <c r="X17" s="405"/>
      <c r="Y17" s="403"/>
      <c r="Z17" s="405"/>
      <c r="AA17" s="403"/>
      <c r="AB17" s="405"/>
      <c r="AC17" s="403"/>
      <c r="AD17" s="405"/>
      <c r="AE17" s="403"/>
      <c r="AF17" s="405"/>
      <c r="AG17" s="403"/>
      <c r="AH17" s="405"/>
      <c r="AI17" s="403"/>
      <c r="AJ17" s="405"/>
      <c r="AK17" s="403"/>
      <c r="AL17" s="405"/>
      <c r="AM17" s="403"/>
      <c r="AN17" s="405"/>
      <c r="AO17" s="406"/>
      <c r="AP17" s="405"/>
      <c r="AQ17" s="403"/>
      <c r="AR17" s="405"/>
      <c r="AS17" s="407"/>
      <c r="AT17" s="405"/>
      <c r="AU17" s="366"/>
    </row>
    <row r="18" spans="1:88" x14ac:dyDescent="0.2">
      <c r="A18" s="390" t="s">
        <v>96</v>
      </c>
      <c r="B18" s="399">
        <f t="shared" si="0"/>
        <v>0</v>
      </c>
      <c r="C18" s="399">
        <f t="shared" si="1"/>
        <v>0</v>
      </c>
      <c r="D18" s="391">
        <f t="shared" si="1"/>
        <v>0</v>
      </c>
      <c r="E18" s="408"/>
      <c r="F18" s="401"/>
      <c r="G18" s="395"/>
      <c r="H18" s="396"/>
      <c r="I18" s="395"/>
      <c r="J18" s="396"/>
      <c r="K18" s="395"/>
      <c r="L18" s="396"/>
      <c r="M18" s="395"/>
      <c r="N18" s="396"/>
      <c r="O18" s="395"/>
      <c r="P18" s="396"/>
      <c r="Q18" s="395"/>
      <c r="R18" s="396"/>
      <c r="S18" s="395"/>
      <c r="T18" s="396"/>
      <c r="U18" s="395"/>
      <c r="V18" s="396"/>
      <c r="W18" s="395"/>
      <c r="X18" s="396"/>
      <c r="Y18" s="395"/>
      <c r="Z18" s="396"/>
      <c r="AA18" s="395"/>
      <c r="AB18" s="396"/>
      <c r="AC18" s="395"/>
      <c r="AD18" s="396"/>
      <c r="AE18" s="395"/>
      <c r="AF18" s="396"/>
      <c r="AG18" s="395"/>
      <c r="AH18" s="396"/>
      <c r="AI18" s="395"/>
      <c r="AJ18" s="396"/>
      <c r="AK18" s="395"/>
      <c r="AL18" s="396"/>
      <c r="AM18" s="395"/>
      <c r="AN18" s="396"/>
      <c r="AO18" s="397"/>
      <c r="AP18" s="396"/>
      <c r="AQ18" s="395"/>
      <c r="AR18" s="405"/>
      <c r="AS18" s="409"/>
      <c r="AT18" s="410"/>
      <c r="AU18" s="366"/>
    </row>
    <row r="19" spans="1:88" x14ac:dyDescent="0.2">
      <c r="A19" s="390" t="s">
        <v>97</v>
      </c>
      <c r="B19" s="399">
        <f t="shared" si="0"/>
        <v>0</v>
      </c>
      <c r="C19" s="398">
        <f t="shared" si="1"/>
        <v>0</v>
      </c>
      <c r="D19" s="411">
        <f t="shared" si="1"/>
        <v>0</v>
      </c>
      <c r="E19" s="412"/>
      <c r="F19" s="396"/>
      <c r="G19" s="395"/>
      <c r="H19" s="396"/>
      <c r="I19" s="395"/>
      <c r="J19" s="396"/>
      <c r="K19" s="395"/>
      <c r="L19" s="396"/>
      <c r="M19" s="395"/>
      <c r="N19" s="396"/>
      <c r="O19" s="395"/>
      <c r="P19" s="396"/>
      <c r="Q19" s="395"/>
      <c r="R19" s="396"/>
      <c r="S19" s="395"/>
      <c r="T19" s="396"/>
      <c r="U19" s="395"/>
      <c r="V19" s="396"/>
      <c r="W19" s="395"/>
      <c r="X19" s="396"/>
      <c r="Y19" s="395"/>
      <c r="Z19" s="396"/>
      <c r="AA19" s="395"/>
      <c r="AB19" s="396"/>
      <c r="AC19" s="395"/>
      <c r="AD19" s="396"/>
      <c r="AE19" s="395"/>
      <c r="AF19" s="396"/>
      <c r="AG19" s="395"/>
      <c r="AH19" s="396"/>
      <c r="AI19" s="395"/>
      <c r="AJ19" s="396"/>
      <c r="AK19" s="395"/>
      <c r="AL19" s="396"/>
      <c r="AM19" s="395"/>
      <c r="AN19" s="396"/>
      <c r="AO19" s="397"/>
      <c r="AP19" s="396"/>
      <c r="AQ19" s="395"/>
      <c r="AR19" s="413"/>
      <c r="AS19" s="407"/>
      <c r="AT19" s="410"/>
      <c r="AU19" s="366"/>
    </row>
    <row r="20" spans="1:88" x14ac:dyDescent="0.2">
      <c r="A20" s="390" t="s">
        <v>18</v>
      </c>
      <c r="B20" s="414">
        <f t="shared" si="0"/>
        <v>0</v>
      </c>
      <c r="C20" s="415">
        <f>SUM(O20+Q20+S20+U20+W20+Y20+AA20+AC20+AE20+AG20+AI20+AK20+AM20+AO20)</f>
        <v>0</v>
      </c>
      <c r="D20" s="416">
        <f>SUM(P20+R20+T20+V20+X20+Z20+AB20+AD20+AF20+AH20+AJ20+AL20+AN20+AP20)</f>
        <v>0</v>
      </c>
      <c r="E20" s="417"/>
      <c r="F20" s="418"/>
      <c r="G20" s="419"/>
      <c r="H20" s="420"/>
      <c r="I20" s="419"/>
      <c r="J20" s="420"/>
      <c r="K20" s="419"/>
      <c r="L20" s="420"/>
      <c r="M20" s="419"/>
      <c r="N20" s="420"/>
      <c r="O20" s="421"/>
      <c r="P20" s="422"/>
      <c r="Q20" s="421"/>
      <c r="R20" s="422"/>
      <c r="S20" s="421"/>
      <c r="T20" s="422"/>
      <c r="U20" s="421"/>
      <c r="V20" s="422"/>
      <c r="W20" s="421"/>
      <c r="X20" s="422"/>
      <c r="Y20" s="421"/>
      <c r="Z20" s="422"/>
      <c r="AA20" s="421"/>
      <c r="AB20" s="422"/>
      <c r="AC20" s="421"/>
      <c r="AD20" s="422"/>
      <c r="AE20" s="421"/>
      <c r="AF20" s="422"/>
      <c r="AG20" s="421"/>
      <c r="AH20" s="422"/>
      <c r="AI20" s="421"/>
      <c r="AJ20" s="422"/>
      <c r="AK20" s="421"/>
      <c r="AL20" s="422"/>
      <c r="AM20" s="421"/>
      <c r="AN20" s="422"/>
      <c r="AO20" s="423"/>
      <c r="AP20" s="422"/>
      <c r="AQ20" s="421"/>
      <c r="AR20" s="422"/>
      <c r="AS20" s="424"/>
      <c r="AT20" s="424"/>
      <c r="AU20" s="366"/>
    </row>
    <row r="21" spans="1:88" x14ac:dyDescent="0.2">
      <c r="A21" s="379" t="s">
        <v>98</v>
      </c>
      <c r="B21" s="414">
        <f t="shared" si="0"/>
        <v>0</v>
      </c>
      <c r="C21" s="414">
        <f>SUM(C22+C23+C24+C25)</f>
        <v>0</v>
      </c>
      <c r="D21" s="379">
        <f>SUM(D22+D23+D24+D25)</f>
        <v>0</v>
      </c>
      <c r="E21" s="425">
        <f t="shared" ref="E21:AT21" si="2">SUM(E22:E25)</f>
        <v>0</v>
      </c>
      <c r="F21" s="426">
        <f t="shared" si="2"/>
        <v>0</v>
      </c>
      <c r="G21" s="425">
        <f t="shared" si="2"/>
        <v>0</v>
      </c>
      <c r="H21" s="427">
        <f t="shared" si="2"/>
        <v>0</v>
      </c>
      <c r="I21" s="425">
        <f t="shared" si="2"/>
        <v>0</v>
      </c>
      <c r="J21" s="427">
        <f t="shared" si="2"/>
        <v>0</v>
      </c>
      <c r="K21" s="425">
        <f t="shared" si="2"/>
        <v>0</v>
      </c>
      <c r="L21" s="427">
        <f t="shared" si="2"/>
        <v>0</v>
      </c>
      <c r="M21" s="425">
        <f t="shared" si="2"/>
        <v>0</v>
      </c>
      <c r="N21" s="427">
        <f t="shared" si="2"/>
        <v>0</v>
      </c>
      <c r="O21" s="425">
        <f t="shared" si="2"/>
        <v>0</v>
      </c>
      <c r="P21" s="427">
        <f t="shared" si="2"/>
        <v>0</v>
      </c>
      <c r="Q21" s="425">
        <f t="shared" si="2"/>
        <v>0</v>
      </c>
      <c r="R21" s="427">
        <f t="shared" si="2"/>
        <v>0</v>
      </c>
      <c r="S21" s="425">
        <f t="shared" si="2"/>
        <v>0</v>
      </c>
      <c r="T21" s="427">
        <f t="shared" si="2"/>
        <v>0</v>
      </c>
      <c r="U21" s="425">
        <f t="shared" si="2"/>
        <v>0</v>
      </c>
      <c r="V21" s="427">
        <f t="shared" si="2"/>
        <v>0</v>
      </c>
      <c r="W21" s="425">
        <f t="shared" si="2"/>
        <v>0</v>
      </c>
      <c r="X21" s="427">
        <f t="shared" si="2"/>
        <v>0</v>
      </c>
      <c r="Y21" s="425">
        <f t="shared" si="2"/>
        <v>0</v>
      </c>
      <c r="Z21" s="427">
        <f t="shared" si="2"/>
        <v>0</v>
      </c>
      <c r="AA21" s="425">
        <f t="shared" si="2"/>
        <v>0</v>
      </c>
      <c r="AB21" s="427">
        <f t="shared" si="2"/>
        <v>0</v>
      </c>
      <c r="AC21" s="425">
        <f t="shared" si="2"/>
        <v>0</v>
      </c>
      <c r="AD21" s="427">
        <f t="shared" si="2"/>
        <v>0</v>
      </c>
      <c r="AE21" s="425">
        <f t="shared" si="2"/>
        <v>0</v>
      </c>
      <c r="AF21" s="427">
        <f t="shared" si="2"/>
        <v>0</v>
      </c>
      <c r="AG21" s="425">
        <f t="shared" si="2"/>
        <v>0</v>
      </c>
      <c r="AH21" s="427">
        <f t="shared" si="2"/>
        <v>0</v>
      </c>
      <c r="AI21" s="425">
        <f t="shared" si="2"/>
        <v>0</v>
      </c>
      <c r="AJ21" s="427">
        <f t="shared" si="2"/>
        <v>0</v>
      </c>
      <c r="AK21" s="425">
        <f t="shared" si="2"/>
        <v>0</v>
      </c>
      <c r="AL21" s="427">
        <f t="shared" si="2"/>
        <v>0</v>
      </c>
      <c r="AM21" s="425">
        <f t="shared" si="2"/>
        <v>0</v>
      </c>
      <c r="AN21" s="427">
        <f t="shared" si="2"/>
        <v>0</v>
      </c>
      <c r="AO21" s="428">
        <f t="shared" si="2"/>
        <v>0</v>
      </c>
      <c r="AP21" s="427">
        <f t="shared" si="2"/>
        <v>0</v>
      </c>
      <c r="AQ21" s="425">
        <f t="shared" si="2"/>
        <v>0</v>
      </c>
      <c r="AR21" s="427">
        <f t="shared" si="2"/>
        <v>0</v>
      </c>
      <c r="AS21" s="427">
        <f t="shared" si="2"/>
        <v>0</v>
      </c>
      <c r="AT21" s="427">
        <f t="shared" si="2"/>
        <v>0</v>
      </c>
      <c r="AU21" s="366"/>
    </row>
    <row r="22" spans="1:88" x14ac:dyDescent="0.2">
      <c r="A22" s="429" t="s">
        <v>38</v>
      </c>
      <c r="B22" s="399">
        <f t="shared" si="0"/>
        <v>0</v>
      </c>
      <c r="C22" s="399">
        <f t="shared" ref="C22:D27" si="3">SUM(E22+G22+I22+K22+M22+O22+Q22+S22+U22+W22+Y22+AA22+AC22+AE22+AG22+AI22+AK22+AM22+AO22)</f>
        <v>0</v>
      </c>
      <c r="D22" s="430">
        <f t="shared" si="3"/>
        <v>0</v>
      </c>
      <c r="E22" s="403"/>
      <c r="F22" s="404"/>
      <c r="G22" s="403"/>
      <c r="H22" s="405"/>
      <c r="I22" s="403"/>
      <c r="J22" s="405"/>
      <c r="K22" s="403"/>
      <c r="L22" s="405"/>
      <c r="M22" s="403"/>
      <c r="N22" s="405"/>
      <c r="O22" s="403"/>
      <c r="P22" s="405"/>
      <c r="Q22" s="403"/>
      <c r="R22" s="405"/>
      <c r="S22" s="403"/>
      <c r="T22" s="405"/>
      <c r="U22" s="403"/>
      <c r="V22" s="405"/>
      <c r="W22" s="403"/>
      <c r="X22" s="405"/>
      <c r="Y22" s="403"/>
      <c r="Z22" s="405"/>
      <c r="AA22" s="403"/>
      <c r="AB22" s="405"/>
      <c r="AC22" s="403"/>
      <c r="AD22" s="405"/>
      <c r="AE22" s="403"/>
      <c r="AF22" s="405"/>
      <c r="AG22" s="403"/>
      <c r="AH22" s="405"/>
      <c r="AI22" s="403"/>
      <c r="AJ22" s="405"/>
      <c r="AK22" s="403"/>
      <c r="AL22" s="405"/>
      <c r="AM22" s="403"/>
      <c r="AN22" s="405"/>
      <c r="AO22" s="406"/>
      <c r="AP22" s="405"/>
      <c r="AQ22" s="405"/>
      <c r="AR22" s="405"/>
      <c r="AS22" s="405"/>
      <c r="AT22" s="431"/>
      <c r="AU22" s="366"/>
    </row>
    <row r="23" spans="1:88" x14ac:dyDescent="0.2">
      <c r="A23" s="390" t="s">
        <v>39</v>
      </c>
      <c r="B23" s="398">
        <f t="shared" si="0"/>
        <v>0</v>
      </c>
      <c r="C23" s="398">
        <f t="shared" si="3"/>
        <v>0</v>
      </c>
      <c r="D23" s="391">
        <f t="shared" si="3"/>
        <v>0</v>
      </c>
      <c r="E23" s="395"/>
      <c r="F23" s="401"/>
      <c r="G23" s="395"/>
      <c r="H23" s="396"/>
      <c r="I23" s="395"/>
      <c r="J23" s="396"/>
      <c r="K23" s="395"/>
      <c r="L23" s="396"/>
      <c r="M23" s="395"/>
      <c r="N23" s="396"/>
      <c r="O23" s="395"/>
      <c r="P23" s="396"/>
      <c r="Q23" s="395"/>
      <c r="R23" s="396"/>
      <c r="S23" s="395"/>
      <c r="T23" s="396"/>
      <c r="U23" s="395"/>
      <c r="V23" s="396"/>
      <c r="W23" s="395"/>
      <c r="X23" s="396"/>
      <c r="Y23" s="395"/>
      <c r="Z23" s="396"/>
      <c r="AA23" s="395"/>
      <c r="AB23" s="396"/>
      <c r="AC23" s="395"/>
      <c r="AD23" s="396"/>
      <c r="AE23" s="395"/>
      <c r="AF23" s="396"/>
      <c r="AG23" s="395"/>
      <c r="AH23" s="396"/>
      <c r="AI23" s="395"/>
      <c r="AJ23" s="396"/>
      <c r="AK23" s="395"/>
      <c r="AL23" s="396"/>
      <c r="AM23" s="395"/>
      <c r="AN23" s="396"/>
      <c r="AO23" s="397"/>
      <c r="AP23" s="396"/>
      <c r="AQ23" s="396"/>
      <c r="AR23" s="396"/>
      <c r="AS23" s="396"/>
      <c r="AT23" s="407"/>
      <c r="AU23" s="366"/>
    </row>
    <row r="24" spans="1:88" x14ac:dyDescent="0.2">
      <c r="A24" s="432" t="s">
        <v>40</v>
      </c>
      <c r="B24" s="402">
        <f t="shared" si="0"/>
        <v>0</v>
      </c>
      <c r="C24" s="402">
        <f t="shared" si="3"/>
        <v>0</v>
      </c>
      <c r="D24" s="411">
        <f t="shared" si="3"/>
        <v>0</v>
      </c>
      <c r="E24" s="412"/>
      <c r="F24" s="433"/>
      <c r="G24" s="412"/>
      <c r="H24" s="409"/>
      <c r="I24" s="412"/>
      <c r="J24" s="409"/>
      <c r="K24" s="412"/>
      <c r="L24" s="409"/>
      <c r="M24" s="412"/>
      <c r="N24" s="409"/>
      <c r="O24" s="412"/>
      <c r="P24" s="409"/>
      <c r="Q24" s="412"/>
      <c r="R24" s="409"/>
      <c r="S24" s="412"/>
      <c r="T24" s="409"/>
      <c r="U24" s="412"/>
      <c r="V24" s="409"/>
      <c r="W24" s="412"/>
      <c r="X24" s="409"/>
      <c r="Y24" s="412"/>
      <c r="Z24" s="409"/>
      <c r="AA24" s="412"/>
      <c r="AB24" s="409"/>
      <c r="AC24" s="412"/>
      <c r="AD24" s="409"/>
      <c r="AE24" s="412"/>
      <c r="AF24" s="409"/>
      <c r="AG24" s="412"/>
      <c r="AH24" s="409"/>
      <c r="AI24" s="412"/>
      <c r="AJ24" s="409"/>
      <c r="AK24" s="412"/>
      <c r="AL24" s="409"/>
      <c r="AM24" s="412"/>
      <c r="AN24" s="409"/>
      <c r="AO24" s="434"/>
      <c r="AP24" s="409"/>
      <c r="AQ24" s="409"/>
      <c r="AR24" s="409"/>
      <c r="AS24" s="409"/>
      <c r="AT24" s="435"/>
      <c r="AU24" s="366"/>
    </row>
    <row r="25" spans="1:88" x14ac:dyDescent="0.2">
      <c r="A25" s="436" t="s">
        <v>203</v>
      </c>
      <c r="B25" s="398">
        <f t="shared" si="0"/>
        <v>0</v>
      </c>
      <c r="C25" s="398">
        <f t="shared" si="3"/>
        <v>0</v>
      </c>
      <c r="D25" s="391">
        <f t="shared" si="3"/>
        <v>0</v>
      </c>
      <c r="E25" s="395"/>
      <c r="F25" s="401"/>
      <c r="G25" s="395"/>
      <c r="H25" s="396"/>
      <c r="I25" s="395"/>
      <c r="J25" s="396"/>
      <c r="K25" s="395"/>
      <c r="L25" s="396"/>
      <c r="M25" s="395"/>
      <c r="N25" s="396"/>
      <c r="O25" s="395"/>
      <c r="P25" s="396"/>
      <c r="Q25" s="395"/>
      <c r="R25" s="396"/>
      <c r="S25" s="395"/>
      <c r="T25" s="396"/>
      <c r="U25" s="395"/>
      <c r="V25" s="396"/>
      <c r="W25" s="395"/>
      <c r="X25" s="396"/>
      <c r="Y25" s="395"/>
      <c r="Z25" s="396"/>
      <c r="AA25" s="395"/>
      <c r="AB25" s="396"/>
      <c r="AC25" s="395"/>
      <c r="AD25" s="396"/>
      <c r="AE25" s="395"/>
      <c r="AF25" s="396"/>
      <c r="AG25" s="395"/>
      <c r="AH25" s="396"/>
      <c r="AI25" s="395"/>
      <c r="AJ25" s="396"/>
      <c r="AK25" s="395"/>
      <c r="AL25" s="396"/>
      <c r="AM25" s="395"/>
      <c r="AN25" s="396"/>
      <c r="AO25" s="397"/>
      <c r="AP25" s="396"/>
      <c r="AQ25" s="396"/>
      <c r="AR25" s="396"/>
      <c r="AS25" s="396"/>
      <c r="AT25" s="407"/>
      <c r="AU25" s="366"/>
    </row>
    <row r="26" spans="1:88" x14ac:dyDescent="0.2">
      <c r="A26" s="437" t="s">
        <v>99</v>
      </c>
      <c r="B26" s="398">
        <f t="shared" si="0"/>
        <v>0</v>
      </c>
      <c r="C26" s="398">
        <f t="shared" si="3"/>
        <v>0</v>
      </c>
      <c r="D26" s="391">
        <f t="shared" si="3"/>
        <v>0</v>
      </c>
      <c r="E26" s="395"/>
      <c r="F26" s="401"/>
      <c r="G26" s="395"/>
      <c r="H26" s="396"/>
      <c r="I26" s="395"/>
      <c r="J26" s="396"/>
      <c r="K26" s="395"/>
      <c r="L26" s="396"/>
      <c r="M26" s="395"/>
      <c r="N26" s="396"/>
      <c r="O26" s="395"/>
      <c r="P26" s="396"/>
      <c r="Q26" s="395"/>
      <c r="R26" s="396"/>
      <c r="S26" s="395"/>
      <c r="T26" s="396"/>
      <c r="U26" s="395"/>
      <c r="V26" s="396"/>
      <c r="W26" s="395"/>
      <c r="X26" s="396"/>
      <c r="Y26" s="395"/>
      <c r="Z26" s="396"/>
      <c r="AA26" s="395"/>
      <c r="AB26" s="396"/>
      <c r="AC26" s="395"/>
      <c r="AD26" s="396"/>
      <c r="AE26" s="395"/>
      <c r="AF26" s="396"/>
      <c r="AG26" s="395"/>
      <c r="AH26" s="396"/>
      <c r="AI26" s="395"/>
      <c r="AJ26" s="396"/>
      <c r="AK26" s="395"/>
      <c r="AL26" s="396"/>
      <c r="AM26" s="395"/>
      <c r="AN26" s="396"/>
      <c r="AO26" s="397"/>
      <c r="AP26" s="396"/>
      <c r="AQ26" s="396"/>
      <c r="AR26" s="396"/>
      <c r="AS26" s="396"/>
      <c r="AT26" s="407"/>
      <c r="AU26" s="366"/>
    </row>
    <row r="27" spans="1:88" x14ac:dyDescent="0.2">
      <c r="A27" s="438" t="s">
        <v>100</v>
      </c>
      <c r="B27" s="414">
        <f t="shared" si="0"/>
        <v>0</v>
      </c>
      <c r="C27" s="414">
        <f t="shared" si="3"/>
        <v>0</v>
      </c>
      <c r="D27" s="439">
        <f t="shared" si="3"/>
        <v>0</v>
      </c>
      <c r="E27" s="421"/>
      <c r="F27" s="440"/>
      <c r="G27" s="421"/>
      <c r="H27" s="422"/>
      <c r="I27" s="421"/>
      <c r="J27" s="422"/>
      <c r="K27" s="421"/>
      <c r="L27" s="422"/>
      <c r="M27" s="421"/>
      <c r="N27" s="422"/>
      <c r="O27" s="421"/>
      <c r="P27" s="422"/>
      <c r="Q27" s="421"/>
      <c r="R27" s="422"/>
      <c r="S27" s="421"/>
      <c r="T27" s="422"/>
      <c r="U27" s="421"/>
      <c r="V27" s="422"/>
      <c r="W27" s="421"/>
      <c r="X27" s="422"/>
      <c r="Y27" s="421"/>
      <c r="Z27" s="422"/>
      <c r="AA27" s="421"/>
      <c r="AB27" s="422"/>
      <c r="AC27" s="421"/>
      <c r="AD27" s="422"/>
      <c r="AE27" s="421"/>
      <c r="AF27" s="422"/>
      <c r="AG27" s="421"/>
      <c r="AH27" s="422"/>
      <c r="AI27" s="421"/>
      <c r="AJ27" s="422"/>
      <c r="AK27" s="421"/>
      <c r="AL27" s="422"/>
      <c r="AM27" s="421"/>
      <c r="AN27" s="422"/>
      <c r="AO27" s="423"/>
      <c r="AP27" s="422"/>
      <c r="AQ27" s="422"/>
      <c r="AR27" s="422"/>
      <c r="AS27" s="422"/>
      <c r="AT27" s="422"/>
      <c r="AU27" s="366"/>
    </row>
    <row r="28" spans="1:88" x14ac:dyDescent="0.2">
      <c r="A28" s="441" t="s">
        <v>101</v>
      </c>
      <c r="B28" s="441"/>
      <c r="C28" s="442"/>
      <c r="D28" s="441"/>
      <c r="E28" s="441"/>
      <c r="F28" s="442"/>
      <c r="G28" s="442"/>
      <c r="H28" s="442"/>
      <c r="I28" s="442"/>
    </row>
    <row r="29" spans="1:88" ht="31.5" x14ac:dyDescent="0.2">
      <c r="A29" s="743" t="s">
        <v>102</v>
      </c>
      <c r="B29" s="1196" t="s">
        <v>41</v>
      </c>
      <c r="C29" s="1220"/>
      <c r="D29" s="741" t="s">
        <v>1</v>
      </c>
      <c r="E29" s="444" t="s">
        <v>35</v>
      </c>
      <c r="F29" s="444" t="s">
        <v>42</v>
      </c>
      <c r="G29" s="444" t="s">
        <v>37</v>
      </c>
      <c r="H29" s="735" t="s">
        <v>13</v>
      </c>
      <c r="I29" s="737" t="s">
        <v>98</v>
      </c>
    </row>
    <row r="30" spans="1:88" x14ac:dyDescent="0.2">
      <c r="A30" s="1232" t="s">
        <v>43</v>
      </c>
      <c r="B30" s="1233"/>
      <c r="C30" s="1234"/>
      <c r="D30" s="446">
        <f t="shared" ref="D30:D50" si="4">SUM(E30:H30)</f>
        <v>0</v>
      </c>
      <c r="E30" s="447"/>
      <c r="F30" s="448"/>
      <c r="G30" s="449"/>
      <c r="H30" s="450"/>
      <c r="I30" s="451"/>
      <c r="J30" s="452" t="s">
        <v>103</v>
      </c>
      <c r="CA30" s="366" t="str">
        <f>IF(E30&lt;MAX(E31:E49),"EN RBC existen patologías que son mayores a los Ingresos-personas","")</f>
        <v/>
      </c>
      <c r="CB30" s="366" t="str">
        <f>IF(F30&lt;MAX(F31:F49),"EN RI existen patologías que son mayores a los Ingresos-personas","")</f>
        <v/>
      </c>
      <c r="CC30" s="366" t="str">
        <f>IF(G30&lt;MAX(G31:G49),"EN RR existen patologías que son mayores a los Ingresos-personas","")</f>
        <v/>
      </c>
      <c r="CD30" s="366" t="str">
        <f>IF(H30&lt;MAX(H31:H49),"EN Otros existen patologías que son mayores a los Ingresos-personas","")</f>
        <v/>
      </c>
      <c r="CG30" s="366" t="str">
        <f>IF(E30&lt;MAX(E31:E49),1,"")</f>
        <v/>
      </c>
      <c r="CH30" s="366" t="str">
        <f>IF(F30&lt;MAX(F31:F49),1,"")</f>
        <v/>
      </c>
      <c r="CI30" s="366" t="str">
        <f>IF(G30&lt;MAX(G31:G49),1,"")</f>
        <v/>
      </c>
      <c r="CJ30" s="366" t="str">
        <f>IF(H30&lt;MAX(H31:H49),1,"")</f>
        <v/>
      </c>
    </row>
    <row r="31" spans="1:88" ht="14.25" customHeight="1" x14ac:dyDescent="0.2">
      <c r="A31" s="1192" t="s">
        <v>104</v>
      </c>
      <c r="B31" s="1208" t="s">
        <v>105</v>
      </c>
      <c r="C31" s="1209"/>
      <c r="D31" s="453">
        <f t="shared" si="4"/>
        <v>0</v>
      </c>
      <c r="E31" s="454"/>
      <c r="F31" s="455"/>
      <c r="G31" s="456"/>
      <c r="H31" s="457"/>
      <c r="I31" s="457"/>
      <c r="J31" s="452"/>
      <c r="CA31" s="366" t="str">
        <f>IF(D30&lt;&gt;B13,"EL NÚMERO DE INGRESOS NO PUEDE SER DISTINTO AL TOTAL DE INGRESOS DE LA SECCION A.1","")</f>
        <v/>
      </c>
      <c r="CG31" s="366" t="str">
        <f>IF(D30&lt;&gt;B13,1,"")</f>
        <v/>
      </c>
    </row>
    <row r="32" spans="1:88" ht="14.25" customHeight="1" x14ac:dyDescent="0.2">
      <c r="A32" s="1207"/>
      <c r="B32" s="1186" t="s">
        <v>106</v>
      </c>
      <c r="C32" s="1187"/>
      <c r="D32" s="458">
        <f t="shared" si="4"/>
        <v>0</v>
      </c>
      <c r="E32" s="454"/>
      <c r="F32" s="455"/>
      <c r="G32" s="456"/>
      <c r="H32" s="457"/>
      <c r="I32" s="457"/>
      <c r="J32" s="452"/>
    </row>
    <row r="33" spans="1:87" ht="14.25" customHeight="1" x14ac:dyDescent="0.2">
      <c r="A33" s="1207"/>
      <c r="B33" s="1221" t="s">
        <v>44</v>
      </c>
      <c r="C33" s="1222"/>
      <c r="D33" s="458">
        <f t="shared" si="4"/>
        <v>0</v>
      </c>
      <c r="E33" s="454"/>
      <c r="F33" s="455"/>
      <c r="G33" s="456"/>
      <c r="H33" s="457"/>
      <c r="I33" s="457"/>
      <c r="J33" s="452"/>
    </row>
    <row r="34" spans="1:87" ht="14.25" customHeight="1" x14ac:dyDescent="0.2">
      <c r="A34" s="1207"/>
      <c r="B34" s="1186" t="s">
        <v>107</v>
      </c>
      <c r="C34" s="1187"/>
      <c r="D34" s="458">
        <f t="shared" si="4"/>
        <v>0</v>
      </c>
      <c r="E34" s="454"/>
      <c r="F34" s="455"/>
      <c r="G34" s="456"/>
      <c r="H34" s="457"/>
      <c r="I34" s="457"/>
      <c r="J34" s="452"/>
    </row>
    <row r="35" spans="1:87" ht="14.25" customHeight="1" x14ac:dyDescent="0.2">
      <c r="A35" s="1207"/>
      <c r="B35" s="1186" t="s">
        <v>108</v>
      </c>
      <c r="C35" s="1187"/>
      <c r="D35" s="458">
        <f t="shared" si="4"/>
        <v>0</v>
      </c>
      <c r="E35" s="454"/>
      <c r="F35" s="455"/>
      <c r="G35" s="456"/>
      <c r="H35" s="457"/>
      <c r="I35" s="457"/>
      <c r="J35" s="452"/>
    </row>
    <row r="36" spans="1:87" ht="14.25" customHeight="1" x14ac:dyDescent="0.2">
      <c r="A36" s="1207"/>
      <c r="B36" s="1186" t="s">
        <v>109</v>
      </c>
      <c r="C36" s="1187"/>
      <c r="D36" s="458">
        <f t="shared" si="4"/>
        <v>0</v>
      </c>
      <c r="E36" s="454"/>
      <c r="F36" s="455"/>
      <c r="G36" s="456"/>
      <c r="H36" s="457"/>
      <c r="I36" s="457"/>
      <c r="J36" s="452"/>
    </row>
    <row r="37" spans="1:87" ht="14.25" customHeight="1" x14ac:dyDescent="0.2">
      <c r="A37" s="1207"/>
      <c r="B37" s="1186" t="s">
        <v>45</v>
      </c>
      <c r="C37" s="1187"/>
      <c r="D37" s="458">
        <f t="shared" si="4"/>
        <v>0</v>
      </c>
      <c r="E37" s="454"/>
      <c r="F37" s="455"/>
      <c r="G37" s="456"/>
      <c r="H37" s="457"/>
      <c r="I37" s="457"/>
      <c r="J37" s="452"/>
    </row>
    <row r="38" spans="1:87" ht="14.25" customHeight="1" x14ac:dyDescent="0.2">
      <c r="A38" s="1207"/>
      <c r="B38" s="1186" t="s">
        <v>46</v>
      </c>
      <c r="C38" s="1187"/>
      <c r="D38" s="458">
        <f t="shared" si="4"/>
        <v>0</v>
      </c>
      <c r="E38" s="454"/>
      <c r="F38" s="455"/>
      <c r="G38" s="456"/>
      <c r="H38" s="457"/>
      <c r="I38" s="457"/>
      <c r="J38" s="452"/>
    </row>
    <row r="39" spans="1:87" ht="25.5" customHeight="1" x14ac:dyDescent="0.2">
      <c r="A39" s="1207"/>
      <c r="B39" s="1186" t="s">
        <v>110</v>
      </c>
      <c r="C39" s="1187"/>
      <c r="D39" s="458">
        <f t="shared" si="4"/>
        <v>0</v>
      </c>
      <c r="E39" s="454"/>
      <c r="F39" s="455"/>
      <c r="G39" s="456"/>
      <c r="H39" s="457"/>
      <c r="I39" s="457"/>
      <c r="J39" s="452"/>
    </row>
    <row r="40" spans="1:87" ht="27.75" customHeight="1" x14ac:dyDescent="0.2">
      <c r="A40" s="1207"/>
      <c r="B40" s="1186" t="s">
        <v>111</v>
      </c>
      <c r="C40" s="1187"/>
      <c r="D40" s="458">
        <f t="shared" si="4"/>
        <v>0</v>
      </c>
      <c r="E40" s="454"/>
      <c r="F40" s="455"/>
      <c r="G40" s="456"/>
      <c r="H40" s="457"/>
      <c r="I40" s="457"/>
      <c r="J40" s="452"/>
    </row>
    <row r="41" spans="1:87" ht="26.25" customHeight="1" x14ac:dyDescent="0.2">
      <c r="A41" s="1207"/>
      <c r="B41" s="1186" t="s">
        <v>112</v>
      </c>
      <c r="C41" s="1187"/>
      <c r="D41" s="458">
        <f t="shared" si="4"/>
        <v>0</v>
      </c>
      <c r="E41" s="454"/>
      <c r="F41" s="455"/>
      <c r="G41" s="456"/>
      <c r="H41" s="457"/>
      <c r="I41" s="457"/>
      <c r="J41" s="452"/>
    </row>
    <row r="42" spans="1:87" ht="14.25" customHeight="1" x14ac:dyDescent="0.2">
      <c r="A42" s="1207"/>
      <c r="B42" s="1186" t="s">
        <v>113</v>
      </c>
      <c r="C42" s="1187"/>
      <c r="D42" s="458">
        <f t="shared" si="4"/>
        <v>0</v>
      </c>
      <c r="E42" s="454"/>
      <c r="F42" s="455"/>
      <c r="G42" s="456"/>
      <c r="H42" s="457"/>
      <c r="I42" s="457"/>
      <c r="J42" s="452"/>
      <c r="CG42" s="366">
        <v>0</v>
      </c>
      <c r="CH42" s="366">
        <v>0</v>
      </c>
      <c r="CI42" s="366">
        <v>0</v>
      </c>
    </row>
    <row r="43" spans="1:87" x14ac:dyDescent="0.2">
      <c r="A43" s="1193"/>
      <c r="B43" s="1188" t="s">
        <v>13</v>
      </c>
      <c r="C43" s="1189"/>
      <c r="D43" s="458">
        <f t="shared" si="4"/>
        <v>0</v>
      </c>
      <c r="E43" s="459"/>
      <c r="F43" s="460"/>
      <c r="G43" s="461"/>
      <c r="H43" s="462"/>
      <c r="I43" s="462"/>
      <c r="J43" s="452"/>
    </row>
    <row r="44" spans="1:87" x14ac:dyDescent="0.2">
      <c r="A44" s="1192" t="s">
        <v>114</v>
      </c>
      <c r="B44" s="1208" t="s">
        <v>115</v>
      </c>
      <c r="C44" s="1209"/>
      <c r="D44" s="453">
        <f t="shared" si="4"/>
        <v>0</v>
      </c>
      <c r="E44" s="463"/>
      <c r="F44" s="464"/>
      <c r="G44" s="465"/>
      <c r="H44" s="466"/>
      <c r="I44" s="466"/>
      <c r="J44" s="452"/>
    </row>
    <row r="45" spans="1:87" x14ac:dyDescent="0.2">
      <c r="A45" s="1207"/>
      <c r="B45" s="1186" t="s">
        <v>47</v>
      </c>
      <c r="C45" s="1187"/>
      <c r="D45" s="458">
        <f t="shared" si="4"/>
        <v>0</v>
      </c>
      <c r="E45" s="454"/>
      <c r="F45" s="455"/>
      <c r="G45" s="456"/>
      <c r="H45" s="457"/>
      <c r="I45" s="457"/>
      <c r="J45" s="452"/>
    </row>
    <row r="46" spans="1:87" x14ac:dyDescent="0.2">
      <c r="A46" s="1193"/>
      <c r="B46" s="1188" t="s">
        <v>13</v>
      </c>
      <c r="C46" s="1189"/>
      <c r="D46" s="467">
        <f t="shared" si="4"/>
        <v>0</v>
      </c>
      <c r="E46" s="454"/>
      <c r="F46" s="455"/>
      <c r="G46" s="456"/>
      <c r="H46" s="457"/>
      <c r="I46" s="457"/>
      <c r="J46" s="452"/>
    </row>
    <row r="47" spans="1:87" x14ac:dyDescent="0.2">
      <c r="A47" s="1192" t="s">
        <v>116</v>
      </c>
      <c r="B47" s="1208" t="s">
        <v>115</v>
      </c>
      <c r="C47" s="1209"/>
      <c r="D47" s="453">
        <f t="shared" si="4"/>
        <v>0</v>
      </c>
      <c r="E47" s="463"/>
      <c r="F47" s="464"/>
      <c r="G47" s="465"/>
      <c r="H47" s="466"/>
      <c r="I47" s="466"/>
      <c r="J47" s="452"/>
    </row>
    <row r="48" spans="1:87" x14ac:dyDescent="0.2">
      <c r="A48" s="1207"/>
      <c r="B48" s="1186" t="s">
        <v>47</v>
      </c>
      <c r="C48" s="1187"/>
      <c r="D48" s="458">
        <f t="shared" si="4"/>
        <v>0</v>
      </c>
      <c r="E48" s="454"/>
      <c r="F48" s="455"/>
      <c r="G48" s="456"/>
      <c r="H48" s="457"/>
      <c r="I48" s="457"/>
      <c r="J48" s="452"/>
    </row>
    <row r="49" spans="1:86" x14ac:dyDescent="0.2">
      <c r="A49" s="1193"/>
      <c r="B49" s="1188" t="s">
        <v>13</v>
      </c>
      <c r="C49" s="1189"/>
      <c r="D49" s="467">
        <f t="shared" si="4"/>
        <v>0</v>
      </c>
      <c r="E49" s="468"/>
      <c r="F49" s="469"/>
      <c r="G49" s="470"/>
      <c r="H49" s="471"/>
      <c r="I49" s="471"/>
      <c r="J49" s="452"/>
    </row>
    <row r="50" spans="1:86" x14ac:dyDescent="0.2">
      <c r="A50" s="745" t="s">
        <v>117</v>
      </c>
      <c r="B50" s="1212" t="s">
        <v>48</v>
      </c>
      <c r="C50" s="1213"/>
      <c r="D50" s="473">
        <f t="shared" si="4"/>
        <v>0</v>
      </c>
      <c r="E50" s="474"/>
      <c r="F50" s="475"/>
      <c r="G50" s="476"/>
      <c r="H50" s="477"/>
      <c r="I50" s="477"/>
      <c r="J50" s="452"/>
    </row>
    <row r="51" spans="1:86" x14ac:dyDescent="0.2">
      <c r="A51" s="478" t="s">
        <v>118</v>
      </c>
      <c r="B51" s="479"/>
      <c r="C51" s="479"/>
      <c r="D51" s="479"/>
      <c r="E51" s="479"/>
      <c r="F51" s="479"/>
      <c r="G51" s="479"/>
      <c r="H51" s="442"/>
      <c r="I51" s="442"/>
    </row>
    <row r="52" spans="1:86" ht="14.25" customHeight="1" x14ac:dyDescent="0.2">
      <c r="A52" s="1192" t="s">
        <v>49</v>
      </c>
      <c r="B52" s="1215" t="s">
        <v>50</v>
      </c>
      <c r="C52" s="1216"/>
      <c r="D52" s="1266"/>
      <c r="E52" s="1241" t="s">
        <v>14</v>
      </c>
      <c r="F52" s="1242"/>
      <c r="G52" s="1242"/>
      <c r="H52" s="1242"/>
      <c r="I52" s="1242"/>
      <c r="J52" s="1242"/>
      <c r="K52" s="1242"/>
      <c r="L52" s="1242"/>
      <c r="M52" s="1242"/>
      <c r="N52" s="1242"/>
      <c r="O52" s="1242"/>
      <c r="P52" s="1242"/>
      <c r="Q52" s="1242"/>
      <c r="R52" s="1242"/>
      <c r="S52" s="1242"/>
      <c r="T52" s="1242"/>
      <c r="U52" s="1242"/>
      <c r="V52" s="1242"/>
      <c r="W52" s="1242"/>
      <c r="X52" s="1242"/>
      <c r="Y52" s="1242"/>
      <c r="Z52" s="1242"/>
      <c r="AA52" s="1242"/>
      <c r="AB52" s="1242"/>
      <c r="AC52" s="1242"/>
      <c r="AD52" s="1242"/>
      <c r="AE52" s="1242"/>
      <c r="AF52" s="1242"/>
      <c r="AG52" s="1242"/>
      <c r="AH52" s="1242"/>
      <c r="AI52" s="1242"/>
      <c r="AJ52" s="1242"/>
      <c r="AK52" s="1242"/>
      <c r="AL52" s="1242"/>
      <c r="AM52" s="1242"/>
      <c r="AN52" s="1242"/>
      <c r="AO52" s="1242"/>
      <c r="AP52" s="1243"/>
      <c r="AQ52" s="1194" t="s">
        <v>119</v>
      </c>
      <c r="AR52" s="1230" t="s">
        <v>33</v>
      </c>
      <c r="AS52" s="1231"/>
      <c r="AT52" s="1201"/>
      <c r="AU52" s="1194" t="s">
        <v>13</v>
      </c>
    </row>
    <row r="53" spans="1:86" ht="14.25" customHeight="1" x14ac:dyDescent="0.2">
      <c r="A53" s="1207"/>
      <c r="B53" s="1217"/>
      <c r="C53" s="1218"/>
      <c r="D53" s="1270"/>
      <c r="E53" s="1196" t="s">
        <v>19</v>
      </c>
      <c r="F53" s="1220"/>
      <c r="G53" s="1196" t="s">
        <v>20</v>
      </c>
      <c r="H53" s="1220"/>
      <c r="I53" s="1196" t="s">
        <v>21</v>
      </c>
      <c r="J53" s="1220"/>
      <c r="K53" s="1196" t="s">
        <v>22</v>
      </c>
      <c r="L53" s="1220"/>
      <c r="M53" s="1196" t="s">
        <v>23</v>
      </c>
      <c r="N53" s="1220"/>
      <c r="O53" s="1196" t="s">
        <v>24</v>
      </c>
      <c r="P53" s="1220"/>
      <c r="Q53" s="1196" t="s">
        <v>25</v>
      </c>
      <c r="R53" s="1220"/>
      <c r="S53" s="1196" t="s">
        <v>26</v>
      </c>
      <c r="T53" s="1220"/>
      <c r="U53" s="1196" t="s">
        <v>27</v>
      </c>
      <c r="V53" s="1220"/>
      <c r="W53" s="1196" t="s">
        <v>2</v>
      </c>
      <c r="X53" s="1220"/>
      <c r="Y53" s="1196" t="s">
        <v>3</v>
      </c>
      <c r="Z53" s="1220"/>
      <c r="AA53" s="1196" t="s">
        <v>28</v>
      </c>
      <c r="AB53" s="1220"/>
      <c r="AC53" s="1196" t="s">
        <v>4</v>
      </c>
      <c r="AD53" s="1220"/>
      <c r="AE53" s="1196" t="s">
        <v>5</v>
      </c>
      <c r="AF53" s="1220"/>
      <c r="AG53" s="1196" t="s">
        <v>6</v>
      </c>
      <c r="AH53" s="1220"/>
      <c r="AI53" s="1196" t="s">
        <v>7</v>
      </c>
      <c r="AJ53" s="1220"/>
      <c r="AK53" s="1196" t="s">
        <v>8</v>
      </c>
      <c r="AL53" s="1220"/>
      <c r="AM53" s="1196" t="s">
        <v>9</v>
      </c>
      <c r="AN53" s="1220"/>
      <c r="AO53" s="1230" t="s">
        <v>10</v>
      </c>
      <c r="AP53" s="1201"/>
      <c r="AQ53" s="1223"/>
      <c r="AR53" s="1235" t="s">
        <v>35</v>
      </c>
      <c r="AS53" s="1235" t="s">
        <v>36</v>
      </c>
      <c r="AT53" s="1235" t="s">
        <v>37</v>
      </c>
      <c r="AU53" s="1223"/>
    </row>
    <row r="54" spans="1:86" x14ac:dyDescent="0.2">
      <c r="A54" s="1265"/>
      <c r="B54" s="743" t="s">
        <v>94</v>
      </c>
      <c r="C54" s="743" t="s">
        <v>11</v>
      </c>
      <c r="D54" s="480" t="s">
        <v>12</v>
      </c>
      <c r="E54" s="739" t="s">
        <v>11</v>
      </c>
      <c r="F54" s="482" t="s">
        <v>12</v>
      </c>
      <c r="G54" s="739" t="s">
        <v>11</v>
      </c>
      <c r="H54" s="482" t="s">
        <v>12</v>
      </c>
      <c r="I54" s="739" t="s">
        <v>11</v>
      </c>
      <c r="J54" s="482" t="s">
        <v>12</v>
      </c>
      <c r="K54" s="739" t="s">
        <v>11</v>
      </c>
      <c r="L54" s="482" t="s">
        <v>12</v>
      </c>
      <c r="M54" s="377" t="s">
        <v>11</v>
      </c>
      <c r="N54" s="740" t="s">
        <v>12</v>
      </c>
      <c r="O54" s="739" t="s">
        <v>11</v>
      </c>
      <c r="P54" s="482" t="s">
        <v>12</v>
      </c>
      <c r="Q54" s="377" t="s">
        <v>11</v>
      </c>
      <c r="R54" s="740" t="s">
        <v>12</v>
      </c>
      <c r="S54" s="377" t="s">
        <v>11</v>
      </c>
      <c r="T54" s="740" t="s">
        <v>12</v>
      </c>
      <c r="U54" s="739" t="s">
        <v>11</v>
      </c>
      <c r="V54" s="740" t="s">
        <v>12</v>
      </c>
      <c r="W54" s="739" t="s">
        <v>11</v>
      </c>
      <c r="X54" s="482" t="s">
        <v>12</v>
      </c>
      <c r="Y54" s="377" t="s">
        <v>11</v>
      </c>
      <c r="Z54" s="740" t="s">
        <v>12</v>
      </c>
      <c r="AA54" s="739" t="s">
        <v>11</v>
      </c>
      <c r="AB54" s="483" t="s">
        <v>12</v>
      </c>
      <c r="AC54" s="739" t="s">
        <v>11</v>
      </c>
      <c r="AD54" s="482" t="s">
        <v>12</v>
      </c>
      <c r="AE54" s="739" t="s">
        <v>11</v>
      </c>
      <c r="AF54" s="482" t="s">
        <v>12</v>
      </c>
      <c r="AG54" s="739" t="s">
        <v>11</v>
      </c>
      <c r="AH54" s="482" t="s">
        <v>12</v>
      </c>
      <c r="AI54" s="377" t="s">
        <v>11</v>
      </c>
      <c r="AJ54" s="740" t="s">
        <v>12</v>
      </c>
      <c r="AK54" s="739" t="s">
        <v>11</v>
      </c>
      <c r="AL54" s="482" t="s">
        <v>12</v>
      </c>
      <c r="AM54" s="377" t="s">
        <v>11</v>
      </c>
      <c r="AN54" s="740" t="s">
        <v>12</v>
      </c>
      <c r="AO54" s="484" t="s">
        <v>11</v>
      </c>
      <c r="AP54" s="740" t="s">
        <v>12</v>
      </c>
      <c r="AQ54" s="1195"/>
      <c r="AR54" s="1236"/>
      <c r="AS54" s="1236"/>
      <c r="AT54" s="1236"/>
      <c r="AU54" s="1195"/>
    </row>
    <row r="55" spans="1:86" x14ac:dyDescent="0.2">
      <c r="A55" s="437" t="s">
        <v>51</v>
      </c>
      <c r="B55" s="485">
        <f>SUM(C55+D55)</f>
        <v>0</v>
      </c>
      <c r="C55" s="485">
        <f t="shared" ref="C55:D59" si="5">SUM(E55+G55+I55+K55+M55+O55+Q55+S55+U55+W55+Y55+AA55+AC55+AE55+AG55+AI55+AK55+AM55+AO55)</f>
        <v>0</v>
      </c>
      <c r="D55" s="486">
        <f t="shared" si="5"/>
        <v>0</v>
      </c>
      <c r="E55" s="386"/>
      <c r="F55" s="387"/>
      <c r="G55" s="386"/>
      <c r="H55" s="388"/>
      <c r="I55" s="386"/>
      <c r="J55" s="388"/>
      <c r="K55" s="386"/>
      <c r="L55" s="388"/>
      <c r="M55" s="386"/>
      <c r="N55" s="388"/>
      <c r="O55" s="386"/>
      <c r="P55" s="388"/>
      <c r="Q55" s="386"/>
      <c r="R55" s="388"/>
      <c r="S55" s="386"/>
      <c r="T55" s="388"/>
      <c r="U55" s="386"/>
      <c r="V55" s="388"/>
      <c r="W55" s="386"/>
      <c r="X55" s="388"/>
      <c r="Y55" s="389"/>
      <c r="Z55" s="388"/>
      <c r="AA55" s="389"/>
      <c r="AB55" s="487"/>
      <c r="AC55" s="389"/>
      <c r="AD55" s="388"/>
      <c r="AE55" s="389"/>
      <c r="AF55" s="388"/>
      <c r="AG55" s="389"/>
      <c r="AH55" s="388"/>
      <c r="AI55" s="389"/>
      <c r="AJ55" s="388"/>
      <c r="AK55" s="389"/>
      <c r="AL55" s="388"/>
      <c r="AM55" s="389"/>
      <c r="AN55" s="388"/>
      <c r="AO55" s="488"/>
      <c r="AP55" s="487"/>
      <c r="AQ55" s="489"/>
      <c r="AR55" s="490"/>
      <c r="AS55" s="490"/>
      <c r="AT55" s="490"/>
      <c r="AU55" s="490"/>
      <c r="AV55" s="452" t="s">
        <v>120</v>
      </c>
      <c r="CA55" s="366" t="str">
        <f>IF(B55=0,"",IF(AQ55="",IF(B55="",""," No olvide escribir la columna Beneficiarios.-"),""))</f>
        <v/>
      </c>
      <c r="CB55" s="366" t="str">
        <f>IF(B55&lt;AQ55," El número de Beneficiarios NO puede ser mayor que el Total.-","")</f>
        <v/>
      </c>
      <c r="CG55" s="366">
        <f>IF(B55&lt;AQ55,1,0)</f>
        <v>0</v>
      </c>
      <c r="CH55" s="366" t="str">
        <f>IF(B55=0,"",IF(AQ55="",IF(B55="","",1),0))</f>
        <v/>
      </c>
    </row>
    <row r="56" spans="1:86" x14ac:dyDescent="0.2">
      <c r="A56" s="437" t="s">
        <v>52</v>
      </c>
      <c r="B56" s="491">
        <f>SUM(C56+D56)</f>
        <v>0</v>
      </c>
      <c r="C56" s="491">
        <f t="shared" si="5"/>
        <v>0</v>
      </c>
      <c r="D56" s="492">
        <f t="shared" si="5"/>
        <v>0</v>
      </c>
      <c r="E56" s="395"/>
      <c r="F56" s="401"/>
      <c r="G56" s="395"/>
      <c r="H56" s="396"/>
      <c r="I56" s="395"/>
      <c r="J56" s="396"/>
      <c r="K56" s="395"/>
      <c r="L56" s="396"/>
      <c r="M56" s="395"/>
      <c r="N56" s="396"/>
      <c r="O56" s="395"/>
      <c r="P56" s="396"/>
      <c r="Q56" s="395"/>
      <c r="R56" s="396"/>
      <c r="S56" s="395"/>
      <c r="T56" s="396"/>
      <c r="U56" s="395"/>
      <c r="V56" s="396"/>
      <c r="W56" s="395"/>
      <c r="X56" s="396"/>
      <c r="Y56" s="397"/>
      <c r="Z56" s="396"/>
      <c r="AA56" s="397"/>
      <c r="AB56" s="413"/>
      <c r="AC56" s="397"/>
      <c r="AD56" s="396"/>
      <c r="AE56" s="397"/>
      <c r="AF56" s="396"/>
      <c r="AG56" s="397"/>
      <c r="AH56" s="396"/>
      <c r="AI56" s="397"/>
      <c r="AJ56" s="396"/>
      <c r="AK56" s="397"/>
      <c r="AL56" s="396"/>
      <c r="AM56" s="397"/>
      <c r="AN56" s="396"/>
      <c r="AO56" s="493"/>
      <c r="AP56" s="413"/>
      <c r="AQ56" s="490"/>
      <c r="AR56" s="490"/>
      <c r="AS56" s="490"/>
      <c r="AT56" s="490"/>
      <c r="AU56" s="490"/>
      <c r="AV56" s="452" t="s">
        <v>120</v>
      </c>
      <c r="CA56" s="366" t="str">
        <f>IF(B56=0,"",IF(AQ56="",IF(B56="",""," No olvide escribir la columna Beneficiarios.-"),""))</f>
        <v/>
      </c>
      <c r="CB56" s="366" t="str">
        <f>IF(B56&lt;AQ56," El número de Beneficiarios NO puede ser mayor que el Total.-","")</f>
        <v/>
      </c>
      <c r="CG56" s="366">
        <f>IF(B56&lt;AQ56,1,0)</f>
        <v>0</v>
      </c>
      <c r="CH56" s="366" t="str">
        <f>IF(B56=0,"",IF(AQ56="",IF(B56="","",1),0))</f>
        <v/>
      </c>
    </row>
    <row r="57" spans="1:86" x14ac:dyDescent="0.2">
      <c r="A57" s="437" t="s">
        <v>53</v>
      </c>
      <c r="B57" s="491">
        <f>SUM(C57+D57)</f>
        <v>0</v>
      </c>
      <c r="C57" s="491">
        <f t="shared" si="5"/>
        <v>0</v>
      </c>
      <c r="D57" s="492">
        <f t="shared" si="5"/>
        <v>0</v>
      </c>
      <c r="E57" s="395"/>
      <c r="F57" s="401"/>
      <c r="G57" s="395"/>
      <c r="H57" s="396"/>
      <c r="I57" s="395"/>
      <c r="J57" s="396"/>
      <c r="K57" s="395"/>
      <c r="L57" s="396"/>
      <c r="M57" s="395"/>
      <c r="N57" s="396"/>
      <c r="O57" s="395"/>
      <c r="P57" s="396"/>
      <c r="Q57" s="395"/>
      <c r="R57" s="396"/>
      <c r="S57" s="395"/>
      <c r="T57" s="396"/>
      <c r="U57" s="395"/>
      <c r="V57" s="396"/>
      <c r="W57" s="395"/>
      <c r="X57" s="396"/>
      <c r="Y57" s="397"/>
      <c r="Z57" s="396"/>
      <c r="AA57" s="397"/>
      <c r="AB57" s="413"/>
      <c r="AC57" s="397"/>
      <c r="AD57" s="396"/>
      <c r="AE57" s="397"/>
      <c r="AF57" s="396"/>
      <c r="AG57" s="397"/>
      <c r="AH57" s="396"/>
      <c r="AI57" s="397"/>
      <c r="AJ57" s="396"/>
      <c r="AK57" s="397"/>
      <c r="AL57" s="396"/>
      <c r="AM57" s="397"/>
      <c r="AN57" s="396"/>
      <c r="AO57" s="493"/>
      <c r="AP57" s="413"/>
      <c r="AQ57" s="490"/>
      <c r="AR57" s="490"/>
      <c r="AS57" s="490"/>
      <c r="AT57" s="490"/>
      <c r="AU57" s="490"/>
      <c r="AV57" s="452" t="s">
        <v>120</v>
      </c>
      <c r="CA57" s="366" t="str">
        <f>IF(B57=0,"",IF(AQ57="",IF(B57="",""," No olvide escribir la columna Beneficiarios.-"),""))</f>
        <v/>
      </c>
      <c r="CB57" s="366" t="str">
        <f>IF(B57&lt;AQ57," El número de Beneficiarios NO puede ser mayor que el Total.-","")</f>
        <v/>
      </c>
      <c r="CG57" s="366">
        <f>IF(B57&lt;AQ57,1,0)</f>
        <v>0</v>
      </c>
      <c r="CH57" s="366" t="str">
        <f>IF(B57=0,"",IF(AQ57="",IF(B57="","",1),0))</f>
        <v/>
      </c>
    </row>
    <row r="58" spans="1:86" x14ac:dyDescent="0.2">
      <c r="A58" s="437" t="s">
        <v>54</v>
      </c>
      <c r="B58" s="491">
        <f>SUM(C58+D58)</f>
        <v>0</v>
      </c>
      <c r="C58" s="491">
        <f t="shared" si="5"/>
        <v>0</v>
      </c>
      <c r="D58" s="492">
        <f t="shared" si="5"/>
        <v>0</v>
      </c>
      <c r="E58" s="395"/>
      <c r="F58" s="401"/>
      <c r="G58" s="395"/>
      <c r="H58" s="396"/>
      <c r="I58" s="395"/>
      <c r="J58" s="396"/>
      <c r="K58" s="395"/>
      <c r="L58" s="396"/>
      <c r="M58" s="395"/>
      <c r="N58" s="396"/>
      <c r="O58" s="395"/>
      <c r="P58" s="396"/>
      <c r="Q58" s="395"/>
      <c r="R58" s="396"/>
      <c r="S58" s="395"/>
      <c r="T58" s="396"/>
      <c r="U58" s="395"/>
      <c r="V58" s="396"/>
      <c r="W58" s="395"/>
      <c r="X58" s="396"/>
      <c r="Y58" s="397"/>
      <c r="Z58" s="396"/>
      <c r="AA58" s="397"/>
      <c r="AB58" s="413"/>
      <c r="AC58" s="397"/>
      <c r="AD58" s="396"/>
      <c r="AE58" s="397"/>
      <c r="AF58" s="396"/>
      <c r="AG58" s="397"/>
      <c r="AH58" s="396"/>
      <c r="AI58" s="397"/>
      <c r="AJ58" s="396"/>
      <c r="AK58" s="397"/>
      <c r="AL58" s="396"/>
      <c r="AM58" s="397"/>
      <c r="AN58" s="396"/>
      <c r="AO58" s="493"/>
      <c r="AP58" s="413"/>
      <c r="AQ58" s="490"/>
      <c r="AR58" s="490"/>
      <c r="AS58" s="490"/>
      <c r="AT58" s="490"/>
      <c r="AU58" s="490"/>
      <c r="AV58" s="452" t="s">
        <v>120</v>
      </c>
      <c r="CA58" s="366" t="str">
        <f>IF(B58=0,"",IF(AQ58="",IF(B58="",""," No olvide escribir la columna Beneficiarios.-"),""))</f>
        <v/>
      </c>
      <c r="CB58" s="366" t="str">
        <f>IF(B58&lt;AQ58," El número de Beneficiarios NO puede ser mayor que el Total.-","")</f>
        <v/>
      </c>
      <c r="CG58" s="366">
        <f>IF(B58&lt;AQ58,1,0)</f>
        <v>0</v>
      </c>
      <c r="CH58" s="366" t="str">
        <f>IF(B58=0,"",IF(AQ58="",IF(B58="","",1),0))</f>
        <v/>
      </c>
    </row>
    <row r="59" spans="1:86" x14ac:dyDescent="0.2">
      <c r="A59" s="494" t="s">
        <v>55</v>
      </c>
      <c r="B59" s="495">
        <f>SUM(C59+D59)</f>
        <v>0</v>
      </c>
      <c r="C59" s="495">
        <f t="shared" si="5"/>
        <v>0</v>
      </c>
      <c r="D59" s="496">
        <f t="shared" si="5"/>
        <v>0</v>
      </c>
      <c r="E59" s="497"/>
      <c r="F59" s="498"/>
      <c r="G59" s="497"/>
      <c r="H59" s="499"/>
      <c r="I59" s="497"/>
      <c r="J59" s="499"/>
      <c r="K59" s="497"/>
      <c r="L59" s="499"/>
      <c r="M59" s="497"/>
      <c r="N59" s="499"/>
      <c r="O59" s="497"/>
      <c r="P59" s="499"/>
      <c r="Q59" s="497"/>
      <c r="R59" s="499"/>
      <c r="S59" s="497"/>
      <c r="T59" s="499"/>
      <c r="U59" s="497"/>
      <c r="V59" s="499"/>
      <c r="W59" s="497"/>
      <c r="X59" s="499"/>
      <c r="Y59" s="500"/>
      <c r="Z59" s="499"/>
      <c r="AA59" s="500"/>
      <c r="AB59" s="501"/>
      <c r="AC59" s="500"/>
      <c r="AD59" s="499"/>
      <c r="AE59" s="500"/>
      <c r="AF59" s="499"/>
      <c r="AG59" s="500"/>
      <c r="AH59" s="499"/>
      <c r="AI59" s="500"/>
      <c r="AJ59" s="499"/>
      <c r="AK59" s="500"/>
      <c r="AL59" s="499"/>
      <c r="AM59" s="500"/>
      <c r="AN59" s="499"/>
      <c r="AO59" s="502"/>
      <c r="AP59" s="501"/>
      <c r="AQ59" s="503"/>
      <c r="AR59" s="503"/>
      <c r="AS59" s="503"/>
      <c r="AT59" s="503"/>
      <c r="AU59" s="503"/>
      <c r="AV59" s="452" t="s">
        <v>120</v>
      </c>
      <c r="CA59" s="366" t="str">
        <f>IF(B59=0,"",IF(AQ59="",IF(B59="",""," No olvide escribir la columna Beneficiarios.-"),""))</f>
        <v/>
      </c>
      <c r="CB59" s="366" t="str">
        <f>IF(B59&lt;AQ59," El número de Beneficiarios NO puede ser mayor que el Total.-","")</f>
        <v/>
      </c>
      <c r="CG59" s="366">
        <f>IF(B59&lt;AQ59,1,0)</f>
        <v>0</v>
      </c>
      <c r="CH59" s="366" t="str">
        <f>IF(B59=0,"",IF(AQ59="",IF(B59="","",1),0))</f>
        <v/>
      </c>
    </row>
    <row r="60" spans="1:86" x14ac:dyDescent="0.2">
      <c r="A60" s="504" t="s">
        <v>1</v>
      </c>
      <c r="B60" s="505">
        <f t="shared" ref="B60:AU60" si="6">SUM(B55:B59)</f>
        <v>0</v>
      </c>
      <c r="C60" s="506">
        <f t="shared" si="6"/>
        <v>0</v>
      </c>
      <c r="D60" s="506">
        <f t="shared" si="6"/>
        <v>0</v>
      </c>
      <c r="E60" s="507">
        <f t="shared" si="6"/>
        <v>0</v>
      </c>
      <c r="F60" s="508">
        <f t="shared" si="6"/>
        <v>0</v>
      </c>
      <c r="G60" s="507">
        <f t="shared" si="6"/>
        <v>0</v>
      </c>
      <c r="H60" s="509">
        <f t="shared" si="6"/>
        <v>0</v>
      </c>
      <c r="I60" s="507">
        <f t="shared" si="6"/>
        <v>0</v>
      </c>
      <c r="J60" s="509">
        <f t="shared" si="6"/>
        <v>0</v>
      </c>
      <c r="K60" s="507">
        <f t="shared" si="6"/>
        <v>0</v>
      </c>
      <c r="L60" s="509">
        <f t="shared" si="6"/>
        <v>0</v>
      </c>
      <c r="M60" s="507">
        <f t="shared" si="6"/>
        <v>0</v>
      </c>
      <c r="N60" s="509">
        <f t="shared" si="6"/>
        <v>0</v>
      </c>
      <c r="O60" s="507">
        <f t="shared" si="6"/>
        <v>0</v>
      </c>
      <c r="P60" s="509">
        <f t="shared" si="6"/>
        <v>0</v>
      </c>
      <c r="Q60" s="507">
        <f t="shared" si="6"/>
        <v>0</v>
      </c>
      <c r="R60" s="509">
        <f t="shared" si="6"/>
        <v>0</v>
      </c>
      <c r="S60" s="507">
        <f t="shared" si="6"/>
        <v>0</v>
      </c>
      <c r="T60" s="509">
        <f t="shared" si="6"/>
        <v>0</v>
      </c>
      <c r="U60" s="507">
        <f t="shared" si="6"/>
        <v>0</v>
      </c>
      <c r="V60" s="509">
        <f t="shared" si="6"/>
        <v>0</v>
      </c>
      <c r="W60" s="507">
        <f t="shared" si="6"/>
        <v>0</v>
      </c>
      <c r="X60" s="509">
        <f t="shared" si="6"/>
        <v>0</v>
      </c>
      <c r="Y60" s="510">
        <f t="shared" si="6"/>
        <v>0</v>
      </c>
      <c r="Z60" s="509">
        <f t="shared" si="6"/>
        <v>0</v>
      </c>
      <c r="AA60" s="511">
        <f t="shared" si="6"/>
        <v>0</v>
      </c>
      <c r="AB60" s="512">
        <f t="shared" si="6"/>
        <v>0</v>
      </c>
      <c r="AC60" s="510">
        <f t="shared" si="6"/>
        <v>0</v>
      </c>
      <c r="AD60" s="509">
        <f t="shared" si="6"/>
        <v>0</v>
      </c>
      <c r="AE60" s="510">
        <f t="shared" si="6"/>
        <v>0</v>
      </c>
      <c r="AF60" s="509">
        <f t="shared" si="6"/>
        <v>0</v>
      </c>
      <c r="AG60" s="510">
        <f t="shared" si="6"/>
        <v>0</v>
      </c>
      <c r="AH60" s="509">
        <f t="shared" si="6"/>
        <v>0</v>
      </c>
      <c r="AI60" s="510">
        <f t="shared" si="6"/>
        <v>0</v>
      </c>
      <c r="AJ60" s="509">
        <f t="shared" si="6"/>
        <v>0</v>
      </c>
      <c r="AK60" s="510">
        <f t="shared" si="6"/>
        <v>0</v>
      </c>
      <c r="AL60" s="509">
        <f t="shared" si="6"/>
        <v>0</v>
      </c>
      <c r="AM60" s="510">
        <f t="shared" si="6"/>
        <v>0</v>
      </c>
      <c r="AN60" s="509">
        <f t="shared" si="6"/>
        <v>0</v>
      </c>
      <c r="AO60" s="511">
        <f t="shared" si="6"/>
        <v>0</v>
      </c>
      <c r="AP60" s="512">
        <f t="shared" si="6"/>
        <v>0</v>
      </c>
      <c r="AQ60" s="513">
        <f t="shared" si="6"/>
        <v>0</v>
      </c>
      <c r="AR60" s="513">
        <f t="shared" si="6"/>
        <v>0</v>
      </c>
      <c r="AS60" s="513">
        <f t="shared" si="6"/>
        <v>0</v>
      </c>
      <c r="AT60" s="513">
        <f t="shared" si="6"/>
        <v>0</v>
      </c>
      <c r="AU60" s="513">
        <f t="shared" si="6"/>
        <v>0</v>
      </c>
      <c r="AV60" s="452"/>
    </row>
    <row r="61" spans="1:86" x14ac:dyDescent="0.2">
      <c r="A61" s="514" t="s">
        <v>121</v>
      </c>
      <c r="B61" s="373"/>
      <c r="C61" s="479"/>
      <c r="D61" s="479"/>
      <c r="E61" s="479"/>
      <c r="F61" s="479"/>
      <c r="G61" s="479"/>
      <c r="H61" s="479"/>
      <c r="I61" s="479"/>
      <c r="J61" s="479"/>
      <c r="K61" s="479"/>
    </row>
    <row r="62" spans="1:86" x14ac:dyDescent="0.2">
      <c r="A62" s="743" t="s">
        <v>49</v>
      </c>
      <c r="B62" s="444" t="s">
        <v>50</v>
      </c>
      <c r="C62" s="515"/>
      <c r="D62" s="515"/>
      <c r="E62" s="515"/>
      <c r="F62" s="515"/>
      <c r="G62" s="515"/>
      <c r="H62" s="515"/>
      <c r="I62" s="515"/>
      <c r="J62" s="515"/>
      <c r="K62" s="515"/>
    </row>
    <row r="63" spans="1:86" x14ac:dyDescent="0.2">
      <c r="A63" s="516" t="s">
        <v>52</v>
      </c>
      <c r="B63" s="517"/>
      <c r="C63" s="518"/>
      <c r="D63" s="515"/>
      <c r="E63" s="515"/>
      <c r="F63" s="515"/>
      <c r="G63" s="515"/>
      <c r="H63" s="515"/>
      <c r="I63" s="515"/>
      <c r="J63" s="515"/>
      <c r="K63" s="515"/>
    </row>
    <row r="64" spans="1:86" x14ac:dyDescent="0.2">
      <c r="A64" s="437" t="s">
        <v>53</v>
      </c>
      <c r="B64" s="407"/>
      <c r="C64" s="518"/>
      <c r="D64" s="515"/>
      <c r="E64" s="515"/>
      <c r="F64" s="515"/>
      <c r="G64" s="515"/>
      <c r="H64" s="515"/>
      <c r="I64" s="515"/>
      <c r="J64" s="515"/>
      <c r="K64" s="515"/>
    </row>
    <row r="65" spans="1:11" x14ac:dyDescent="0.2">
      <c r="A65" s="437" t="s">
        <v>54</v>
      </c>
      <c r="B65" s="407"/>
      <c r="C65" s="518"/>
      <c r="D65" s="515"/>
      <c r="E65" s="515"/>
      <c r="F65" s="515"/>
      <c r="G65" s="515"/>
      <c r="H65" s="515"/>
      <c r="I65" s="515"/>
      <c r="J65" s="515"/>
      <c r="K65" s="515"/>
    </row>
    <row r="66" spans="1:11" x14ac:dyDescent="0.2">
      <c r="A66" s="494" t="s">
        <v>55</v>
      </c>
      <c r="B66" s="424"/>
      <c r="C66" s="518"/>
      <c r="D66" s="515"/>
      <c r="E66" s="515"/>
      <c r="F66" s="515"/>
      <c r="G66" s="515"/>
      <c r="H66" s="515"/>
      <c r="I66" s="515"/>
      <c r="J66" s="515"/>
      <c r="K66" s="515"/>
    </row>
    <row r="67" spans="1:11" x14ac:dyDescent="0.2">
      <c r="A67" s="504" t="s">
        <v>1</v>
      </c>
      <c r="B67" s="519">
        <f>SUM(B63:B66)</f>
        <v>0</v>
      </c>
      <c r="C67" s="518"/>
      <c r="D67" s="515"/>
      <c r="E67" s="515"/>
      <c r="F67" s="515"/>
      <c r="G67" s="515"/>
      <c r="H67" s="515"/>
      <c r="I67" s="515"/>
      <c r="J67" s="515"/>
      <c r="K67" s="515"/>
    </row>
    <row r="68" spans="1:11" x14ac:dyDescent="0.2">
      <c r="A68" s="514" t="s">
        <v>122</v>
      </c>
      <c r="B68" s="514"/>
      <c r="C68" s="515"/>
      <c r="D68" s="515"/>
      <c r="E68" s="515"/>
      <c r="F68" s="515"/>
      <c r="G68" s="515"/>
      <c r="H68" s="515"/>
      <c r="I68" s="515"/>
      <c r="J68" s="515"/>
      <c r="K68" s="515"/>
    </row>
    <row r="69" spans="1:11" x14ac:dyDescent="0.2">
      <c r="A69" s="743" t="s">
        <v>49</v>
      </c>
      <c r="B69" s="444" t="s">
        <v>50</v>
      </c>
      <c r="C69" s="515"/>
      <c r="D69" s="515"/>
      <c r="E69" s="515"/>
      <c r="F69" s="515"/>
      <c r="G69" s="515"/>
      <c r="H69" s="515"/>
      <c r="I69" s="515"/>
      <c r="J69" s="515"/>
      <c r="K69" s="515"/>
    </row>
    <row r="70" spans="1:11" x14ac:dyDescent="0.2">
      <c r="A70" s="516" t="s">
        <v>52</v>
      </c>
      <c r="B70" s="517"/>
      <c r="C70" s="518"/>
      <c r="D70" s="515"/>
      <c r="E70" s="515"/>
      <c r="F70" s="515"/>
      <c r="G70" s="515"/>
      <c r="H70" s="515"/>
      <c r="I70" s="515"/>
      <c r="J70" s="515"/>
      <c r="K70" s="515"/>
    </row>
    <row r="71" spans="1:11" x14ac:dyDescent="0.2">
      <c r="A71" s="437" t="s">
        <v>53</v>
      </c>
      <c r="B71" s="407"/>
      <c r="C71" s="518"/>
      <c r="D71" s="515"/>
      <c r="E71" s="515"/>
      <c r="F71" s="515"/>
      <c r="G71" s="515"/>
      <c r="H71" s="515"/>
      <c r="I71" s="515"/>
      <c r="J71" s="515"/>
      <c r="K71" s="515"/>
    </row>
    <row r="72" spans="1:11" x14ac:dyDescent="0.2">
      <c r="A72" s="437" t="s">
        <v>54</v>
      </c>
      <c r="B72" s="407"/>
      <c r="C72" s="518"/>
      <c r="D72" s="515"/>
      <c r="E72" s="515"/>
      <c r="F72" s="515"/>
      <c r="G72" s="515"/>
      <c r="H72" s="515"/>
      <c r="I72" s="515"/>
      <c r="J72" s="515"/>
      <c r="K72" s="515"/>
    </row>
    <row r="73" spans="1:11" x14ac:dyDescent="0.2">
      <c r="A73" s="494" t="s">
        <v>55</v>
      </c>
      <c r="B73" s="424"/>
      <c r="C73" s="518"/>
      <c r="D73" s="515"/>
      <c r="E73" s="515"/>
      <c r="F73" s="515"/>
      <c r="G73" s="515"/>
      <c r="H73" s="515"/>
      <c r="I73" s="515"/>
      <c r="J73" s="515"/>
      <c r="K73" s="515"/>
    </row>
    <row r="74" spans="1:11" x14ac:dyDescent="0.2">
      <c r="A74" s="504" t="s">
        <v>1</v>
      </c>
      <c r="B74" s="519">
        <f>SUM(B70:B73)</f>
        <v>0</v>
      </c>
      <c r="C74" s="518"/>
      <c r="D74" s="515"/>
      <c r="E74" s="515"/>
      <c r="F74" s="515"/>
      <c r="G74" s="515"/>
      <c r="H74" s="515"/>
      <c r="I74" s="515"/>
      <c r="J74" s="515"/>
      <c r="K74" s="515"/>
    </row>
    <row r="75" spans="1:11" x14ac:dyDescent="0.2">
      <c r="A75" s="520" t="s">
        <v>123</v>
      </c>
      <c r="B75" s="521"/>
      <c r="C75" s="522"/>
      <c r="D75" s="442"/>
    </row>
    <row r="76" spans="1:11" ht="21" x14ac:dyDescent="0.2">
      <c r="A76" s="736" t="s">
        <v>56</v>
      </c>
      <c r="B76" s="524" t="s">
        <v>57</v>
      </c>
      <c r="C76" s="525" t="s">
        <v>58</v>
      </c>
      <c r="D76" s="525" t="s">
        <v>59</v>
      </c>
      <c r="E76" s="525" t="s">
        <v>13</v>
      </c>
    </row>
    <row r="77" spans="1:11" x14ac:dyDescent="0.2">
      <c r="A77" s="526" t="s">
        <v>124</v>
      </c>
      <c r="B77" s="517"/>
      <c r="C77" s="517"/>
      <c r="D77" s="517"/>
      <c r="E77" s="517"/>
      <c r="F77" s="366"/>
    </row>
    <row r="78" spans="1:11" x14ac:dyDescent="0.2">
      <c r="A78" s="527" t="s">
        <v>125</v>
      </c>
      <c r="B78" s="407"/>
      <c r="C78" s="407"/>
      <c r="D78" s="407"/>
      <c r="E78" s="407"/>
      <c r="F78" s="366"/>
    </row>
    <row r="79" spans="1:11" x14ac:dyDescent="0.2">
      <c r="A79" s="527" t="s">
        <v>126</v>
      </c>
      <c r="B79" s="407"/>
      <c r="C79" s="407"/>
      <c r="D79" s="407"/>
      <c r="E79" s="407"/>
      <c r="F79" s="366"/>
    </row>
    <row r="80" spans="1:11" x14ac:dyDescent="0.2">
      <c r="A80" s="527" t="s">
        <v>127</v>
      </c>
      <c r="B80" s="407"/>
      <c r="C80" s="407"/>
      <c r="D80" s="407"/>
      <c r="E80" s="407"/>
      <c r="F80" s="366"/>
    </row>
    <row r="81" spans="1:47" x14ac:dyDescent="0.2">
      <c r="A81" s="527" t="s">
        <v>128</v>
      </c>
      <c r="B81" s="407"/>
      <c r="C81" s="407"/>
      <c r="D81" s="407"/>
      <c r="E81" s="407"/>
      <c r="F81" s="366"/>
    </row>
    <row r="82" spans="1:47" x14ac:dyDescent="0.2">
      <c r="A82" s="528" t="s">
        <v>129</v>
      </c>
      <c r="B82" s="407"/>
      <c r="C82" s="407"/>
      <c r="D82" s="407"/>
      <c r="E82" s="407"/>
      <c r="F82" s="366"/>
    </row>
    <row r="83" spans="1:47" x14ac:dyDescent="0.2">
      <c r="A83" s="527" t="s">
        <v>130</v>
      </c>
      <c r="B83" s="407"/>
      <c r="C83" s="407"/>
      <c r="D83" s="407"/>
      <c r="E83" s="407"/>
      <c r="F83" s="366"/>
    </row>
    <row r="84" spans="1:47" x14ac:dyDescent="0.2">
      <c r="A84" s="527" t="s">
        <v>131</v>
      </c>
      <c r="B84" s="407"/>
      <c r="C84" s="407"/>
      <c r="D84" s="407"/>
      <c r="E84" s="407"/>
      <c r="F84" s="366"/>
    </row>
    <row r="85" spans="1:47" x14ac:dyDescent="0.2">
      <c r="A85" s="527" t="s">
        <v>132</v>
      </c>
      <c r="B85" s="407"/>
      <c r="C85" s="407"/>
      <c r="D85" s="407"/>
      <c r="E85" s="407"/>
      <c r="F85" s="366"/>
    </row>
    <row r="86" spans="1:47" x14ac:dyDescent="0.2">
      <c r="A86" s="527" t="s">
        <v>133</v>
      </c>
      <c r="B86" s="407"/>
      <c r="C86" s="407"/>
      <c r="D86" s="407"/>
      <c r="E86" s="407"/>
      <c r="F86" s="366"/>
    </row>
    <row r="87" spans="1:47" x14ac:dyDescent="0.2">
      <c r="A87" s="529" t="s">
        <v>134</v>
      </c>
      <c r="B87" s="407"/>
      <c r="C87" s="410"/>
      <c r="D87" s="410"/>
      <c r="E87" s="410"/>
      <c r="F87" s="366"/>
    </row>
    <row r="88" spans="1:47" x14ac:dyDescent="0.2">
      <c r="A88" s="530" t="s">
        <v>135</v>
      </c>
      <c r="B88" s="407"/>
      <c r="C88" s="410"/>
      <c r="D88" s="410"/>
      <c r="E88" s="410"/>
      <c r="F88" s="366"/>
    </row>
    <row r="89" spans="1:47" x14ac:dyDescent="0.2">
      <c r="A89" s="531" t="s">
        <v>136</v>
      </c>
      <c r="B89" s="435"/>
      <c r="C89" s="410"/>
      <c r="D89" s="410"/>
      <c r="E89" s="410"/>
      <c r="F89" s="366"/>
    </row>
    <row r="90" spans="1:47" x14ac:dyDescent="0.2">
      <c r="A90" s="531" t="s">
        <v>137</v>
      </c>
      <c r="B90" s="407"/>
      <c r="C90" s="410"/>
      <c r="D90" s="410"/>
      <c r="E90" s="410"/>
      <c r="F90" s="366"/>
    </row>
    <row r="91" spans="1:47" x14ac:dyDescent="0.2">
      <c r="A91" s="532" t="s">
        <v>138</v>
      </c>
      <c r="B91" s="533"/>
      <c r="C91" s="424"/>
      <c r="D91" s="424"/>
      <c r="E91" s="424"/>
      <c r="F91" s="366"/>
    </row>
    <row r="92" spans="1:47" x14ac:dyDescent="0.2">
      <c r="A92" s="746" t="s">
        <v>1</v>
      </c>
      <c r="B92" s="519">
        <f>SUM(B77:B91)</f>
        <v>0</v>
      </c>
      <c r="C92" s="519">
        <f>SUM(C77:C91)</f>
        <v>0</v>
      </c>
      <c r="D92" s="519">
        <f>SUM(D77:D91)</f>
        <v>0</v>
      </c>
      <c r="E92" s="519">
        <f>SUM(E77:E91)</f>
        <v>0</v>
      </c>
      <c r="F92" s="366"/>
    </row>
    <row r="93" spans="1:47" x14ac:dyDescent="0.2">
      <c r="A93" s="535" t="s">
        <v>139</v>
      </c>
      <c r="B93" s="536"/>
      <c r="C93" s="536"/>
      <c r="D93" s="370"/>
      <c r="E93" s="370"/>
      <c r="F93" s="370"/>
      <c r="G93" s="370"/>
      <c r="H93" s="370"/>
      <c r="I93" s="370"/>
      <c r="J93" s="370"/>
      <c r="K93" s="370"/>
      <c r="L93" s="370"/>
      <c r="M93" s="370"/>
      <c r="N93" s="370"/>
      <c r="O93" s="368"/>
      <c r="P93" s="368"/>
      <c r="Q93" s="368"/>
      <c r="R93" s="368"/>
      <c r="S93" s="368"/>
      <c r="T93" s="368"/>
      <c r="U93" s="368"/>
      <c r="V93" s="368"/>
      <c r="W93" s="368"/>
      <c r="X93" s="368"/>
      <c r="Y93" s="368"/>
      <c r="Z93" s="368"/>
      <c r="AA93" s="368"/>
      <c r="AB93" s="368"/>
      <c r="AC93" s="368"/>
      <c r="AD93" s="368"/>
      <c r="AE93" s="368"/>
      <c r="AF93" s="368"/>
      <c r="AG93" s="368"/>
      <c r="AH93" s="368"/>
      <c r="AI93" s="368"/>
      <c r="AJ93" s="368"/>
      <c r="AK93" s="368"/>
      <c r="AL93" s="368"/>
      <c r="AM93" s="368"/>
      <c r="AN93" s="368"/>
      <c r="AO93" s="368"/>
      <c r="AP93" s="368"/>
      <c r="AQ93" s="368"/>
      <c r="AR93" s="368"/>
      <c r="AS93" s="369"/>
      <c r="AT93" s="369"/>
      <c r="AU93" s="369"/>
    </row>
    <row r="94" spans="1:47" ht="24.75" x14ac:dyDescent="0.3">
      <c r="A94" s="537" t="s">
        <v>49</v>
      </c>
      <c r="B94" s="525" t="s">
        <v>57</v>
      </c>
      <c r="C94" s="525" t="s">
        <v>58</v>
      </c>
      <c r="D94" s="525" t="s">
        <v>59</v>
      </c>
      <c r="E94" s="525" t="s">
        <v>13</v>
      </c>
      <c r="F94" s="538"/>
      <c r="G94" s="538"/>
      <c r="H94" s="370"/>
      <c r="I94" s="370"/>
      <c r="J94" s="370"/>
      <c r="K94" s="370"/>
      <c r="L94" s="370"/>
      <c r="M94" s="370"/>
      <c r="N94" s="370"/>
      <c r="O94" s="368"/>
      <c r="P94" s="368"/>
      <c r="Q94" s="368"/>
      <c r="R94" s="368"/>
      <c r="S94" s="368"/>
      <c r="T94" s="368"/>
      <c r="U94" s="368"/>
      <c r="V94" s="368"/>
      <c r="W94" s="368"/>
      <c r="X94" s="368"/>
      <c r="Y94" s="368"/>
      <c r="Z94" s="368"/>
      <c r="AA94" s="368"/>
      <c r="AB94" s="368"/>
      <c r="AC94" s="368"/>
      <c r="AD94" s="368"/>
      <c r="AE94" s="368"/>
      <c r="AF94" s="368"/>
      <c r="AG94" s="368"/>
      <c r="AH94" s="368"/>
      <c r="AI94" s="368"/>
      <c r="AJ94" s="368"/>
      <c r="AK94" s="368"/>
      <c r="AL94" s="368"/>
      <c r="AM94" s="368"/>
      <c r="AN94" s="368"/>
      <c r="AO94" s="368"/>
      <c r="AP94" s="368"/>
      <c r="AQ94" s="368"/>
      <c r="AR94" s="368"/>
      <c r="AS94" s="369"/>
      <c r="AT94" s="369"/>
      <c r="AU94" s="369"/>
    </row>
    <row r="95" spans="1:47" x14ac:dyDescent="0.2">
      <c r="A95" s="539" t="s">
        <v>52</v>
      </c>
      <c r="B95" s="401"/>
      <c r="C95" s="401"/>
      <c r="D95" s="401"/>
      <c r="E95" s="401"/>
      <c r="F95" s="540"/>
      <c r="G95" s="370"/>
      <c r="H95" s="370"/>
      <c r="I95" s="370"/>
      <c r="J95" s="370"/>
      <c r="K95" s="370"/>
      <c r="L95" s="370"/>
      <c r="M95" s="370"/>
      <c r="N95" s="370"/>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368"/>
      <c r="AP95" s="368"/>
      <c r="AQ95" s="368"/>
      <c r="AR95" s="368"/>
      <c r="AS95" s="369"/>
      <c r="AT95" s="369"/>
      <c r="AU95" s="369"/>
    </row>
    <row r="96" spans="1:47" x14ac:dyDescent="0.2">
      <c r="A96" s="541" t="s">
        <v>53</v>
      </c>
      <c r="B96" s="401"/>
      <c r="C96" s="401"/>
      <c r="D96" s="401"/>
      <c r="E96" s="401"/>
      <c r="F96" s="540"/>
      <c r="G96" s="370"/>
      <c r="H96" s="370"/>
      <c r="I96" s="370"/>
      <c r="J96" s="370"/>
      <c r="K96" s="370"/>
      <c r="L96" s="370"/>
      <c r="M96" s="370"/>
      <c r="N96" s="370"/>
      <c r="O96" s="368"/>
      <c r="P96" s="368"/>
      <c r="Q96" s="368"/>
      <c r="R96" s="368"/>
      <c r="S96" s="368"/>
      <c r="T96" s="368"/>
      <c r="U96" s="368"/>
      <c r="V96" s="368"/>
      <c r="W96" s="368"/>
      <c r="X96" s="368"/>
      <c r="Y96" s="368"/>
      <c r="Z96" s="368"/>
      <c r="AA96" s="368"/>
      <c r="AB96" s="368"/>
      <c r="AC96" s="368"/>
      <c r="AD96" s="368"/>
      <c r="AE96" s="368"/>
      <c r="AF96" s="368"/>
      <c r="AG96" s="368"/>
      <c r="AH96" s="368"/>
      <c r="AI96" s="368"/>
      <c r="AJ96" s="368"/>
      <c r="AK96" s="368"/>
      <c r="AL96" s="368"/>
      <c r="AM96" s="368"/>
      <c r="AN96" s="368"/>
      <c r="AO96" s="368"/>
      <c r="AP96" s="368"/>
      <c r="AQ96" s="368"/>
      <c r="AR96" s="368"/>
      <c r="AS96" s="369"/>
      <c r="AT96" s="369"/>
      <c r="AU96" s="369"/>
    </row>
    <row r="97" spans="1:47" x14ac:dyDescent="0.2">
      <c r="A97" s="541" t="s">
        <v>54</v>
      </c>
      <c r="B97" s="401"/>
      <c r="C97" s="401"/>
      <c r="D97" s="401"/>
      <c r="E97" s="401"/>
      <c r="F97" s="540"/>
      <c r="G97" s="370"/>
      <c r="H97" s="370"/>
      <c r="I97" s="370"/>
      <c r="J97" s="370"/>
      <c r="K97" s="370"/>
      <c r="L97" s="370"/>
      <c r="M97" s="370"/>
      <c r="N97" s="370"/>
      <c r="O97" s="368"/>
      <c r="P97" s="368"/>
      <c r="Q97" s="368"/>
      <c r="R97" s="368"/>
      <c r="S97" s="368"/>
      <c r="T97" s="368"/>
      <c r="U97" s="368"/>
      <c r="V97" s="368"/>
      <c r="W97" s="368"/>
      <c r="X97" s="368"/>
      <c r="Y97" s="368"/>
      <c r="Z97" s="368"/>
      <c r="AA97" s="368"/>
      <c r="AB97" s="368"/>
      <c r="AC97" s="368"/>
      <c r="AD97" s="368"/>
      <c r="AE97" s="368"/>
      <c r="AF97" s="368"/>
      <c r="AG97" s="368"/>
      <c r="AH97" s="368"/>
      <c r="AI97" s="368"/>
      <c r="AJ97" s="368"/>
      <c r="AK97" s="368"/>
      <c r="AL97" s="368"/>
      <c r="AM97" s="368"/>
      <c r="AN97" s="368"/>
      <c r="AO97" s="368"/>
      <c r="AP97" s="368"/>
      <c r="AQ97" s="368"/>
      <c r="AR97" s="368"/>
      <c r="AS97" s="369"/>
      <c r="AT97" s="369"/>
      <c r="AU97" s="369"/>
    </row>
    <row r="98" spans="1:47" x14ac:dyDescent="0.2">
      <c r="A98" s="541" t="s">
        <v>55</v>
      </c>
      <c r="B98" s="401"/>
      <c r="C98" s="401"/>
      <c r="D98" s="401"/>
      <c r="E98" s="401"/>
      <c r="F98" s="540"/>
      <c r="G98" s="370"/>
      <c r="H98" s="370"/>
      <c r="I98" s="370"/>
      <c r="J98" s="370"/>
      <c r="K98" s="370"/>
      <c r="L98" s="370"/>
      <c r="M98" s="370"/>
      <c r="N98" s="370"/>
      <c r="O98" s="368"/>
      <c r="P98" s="368"/>
      <c r="Q98" s="368"/>
      <c r="R98" s="368"/>
      <c r="S98" s="368"/>
      <c r="T98" s="368"/>
      <c r="U98" s="368"/>
      <c r="V98" s="368"/>
      <c r="W98" s="368"/>
      <c r="X98" s="368"/>
      <c r="Y98" s="368"/>
      <c r="Z98" s="368"/>
      <c r="AA98" s="368"/>
      <c r="AB98" s="368"/>
      <c r="AC98" s="368"/>
      <c r="AD98" s="368"/>
      <c r="AE98" s="368"/>
      <c r="AF98" s="368"/>
      <c r="AG98" s="368"/>
      <c r="AH98" s="368"/>
      <c r="AI98" s="368"/>
      <c r="AJ98" s="368"/>
      <c r="AK98" s="368"/>
      <c r="AL98" s="368"/>
      <c r="AM98" s="368"/>
      <c r="AN98" s="368"/>
      <c r="AO98" s="368"/>
      <c r="AP98" s="368"/>
      <c r="AQ98" s="368"/>
      <c r="AR98" s="368"/>
      <c r="AS98" s="369"/>
      <c r="AT98" s="369"/>
      <c r="AU98" s="369"/>
    </row>
    <row r="99" spans="1:47" x14ac:dyDescent="0.2">
      <c r="A99" s="542" t="s">
        <v>60</v>
      </c>
      <c r="B99" s="498"/>
      <c r="C99" s="498"/>
      <c r="D99" s="498"/>
      <c r="E99" s="498"/>
      <c r="F99" s="540"/>
      <c r="G99" s="370"/>
      <c r="H99" s="370"/>
      <c r="I99" s="370"/>
      <c r="J99" s="370"/>
      <c r="K99" s="370"/>
      <c r="L99" s="370"/>
      <c r="M99" s="370"/>
      <c r="N99" s="370"/>
      <c r="O99" s="368"/>
      <c r="P99" s="368"/>
      <c r="Q99" s="368"/>
      <c r="R99" s="368"/>
      <c r="S99" s="368"/>
      <c r="T99" s="368"/>
      <c r="U99" s="368"/>
      <c r="V99" s="368"/>
      <c r="W99" s="368"/>
      <c r="X99" s="368"/>
      <c r="Y99" s="368"/>
      <c r="Z99" s="368"/>
      <c r="AA99" s="368"/>
      <c r="AB99" s="368"/>
      <c r="AC99" s="368"/>
      <c r="AD99" s="368"/>
      <c r="AE99" s="368"/>
      <c r="AF99" s="368"/>
      <c r="AG99" s="368"/>
      <c r="AH99" s="368"/>
      <c r="AI99" s="368"/>
      <c r="AJ99" s="368"/>
      <c r="AK99" s="368"/>
      <c r="AL99" s="368"/>
      <c r="AM99" s="368"/>
      <c r="AN99" s="368"/>
      <c r="AO99" s="368"/>
      <c r="AP99" s="368"/>
      <c r="AQ99" s="368"/>
      <c r="AR99" s="368"/>
      <c r="AS99" s="369"/>
      <c r="AT99" s="369"/>
      <c r="AU99" s="369"/>
    </row>
    <row r="100" spans="1:47" x14ac:dyDescent="0.2">
      <c r="A100" s="504" t="s">
        <v>1</v>
      </c>
      <c r="B100" s="519">
        <f>SUM(B95:B99)</f>
        <v>0</v>
      </c>
      <c r="C100" s="519">
        <f>SUM(C95:C99)</f>
        <v>0</v>
      </c>
      <c r="D100" s="519">
        <f>SUM(D95:D99)</f>
        <v>0</v>
      </c>
      <c r="E100" s="519">
        <f>SUM(E95:E99)</f>
        <v>0</v>
      </c>
      <c r="F100" s="540"/>
      <c r="G100" s="370"/>
      <c r="H100" s="370"/>
      <c r="I100" s="370"/>
      <c r="J100" s="370"/>
      <c r="K100" s="370"/>
      <c r="L100" s="370"/>
      <c r="M100" s="370"/>
      <c r="N100" s="370"/>
      <c r="O100" s="368"/>
      <c r="P100" s="368"/>
      <c r="Q100" s="368"/>
      <c r="R100" s="368"/>
      <c r="S100" s="368"/>
      <c r="T100" s="368"/>
      <c r="U100" s="368"/>
      <c r="V100" s="368"/>
      <c r="W100" s="368"/>
      <c r="X100" s="368"/>
      <c r="Y100" s="368"/>
      <c r="Z100" s="368"/>
      <c r="AA100" s="368"/>
      <c r="AB100" s="368"/>
      <c r="AC100" s="368"/>
      <c r="AD100" s="368"/>
      <c r="AE100" s="368"/>
      <c r="AF100" s="368"/>
      <c r="AG100" s="368"/>
      <c r="AH100" s="368"/>
      <c r="AI100" s="368"/>
      <c r="AJ100" s="368"/>
      <c r="AK100" s="368"/>
      <c r="AL100" s="368"/>
      <c r="AM100" s="368"/>
      <c r="AN100" s="368"/>
      <c r="AO100" s="368"/>
      <c r="AP100" s="368"/>
      <c r="AQ100" s="368"/>
      <c r="AR100" s="368"/>
      <c r="AS100" s="369"/>
      <c r="AT100" s="369"/>
      <c r="AU100" s="369"/>
    </row>
    <row r="101" spans="1:47" x14ac:dyDescent="0.2">
      <c r="A101" s="535" t="s">
        <v>140</v>
      </c>
      <c r="B101" s="543"/>
      <c r="C101" s="544"/>
      <c r="D101" s="370"/>
      <c r="E101" s="370"/>
      <c r="F101" s="370"/>
      <c r="G101" s="370"/>
      <c r="H101" s="370"/>
      <c r="I101" s="370"/>
      <c r="J101" s="370"/>
      <c r="K101" s="370"/>
      <c r="L101" s="370"/>
      <c r="M101" s="370"/>
      <c r="N101" s="370"/>
      <c r="O101" s="368"/>
      <c r="P101" s="368"/>
      <c r="Q101" s="368"/>
      <c r="R101" s="368"/>
      <c r="S101" s="368"/>
      <c r="T101" s="368"/>
      <c r="U101" s="368"/>
      <c r="V101" s="368"/>
      <c r="W101" s="368"/>
      <c r="X101" s="368"/>
      <c r="Y101" s="368"/>
      <c r="Z101" s="368"/>
      <c r="AA101" s="368"/>
      <c r="AB101" s="368"/>
      <c r="AC101" s="368"/>
      <c r="AD101" s="368"/>
      <c r="AE101" s="368"/>
      <c r="AF101" s="368"/>
      <c r="AG101" s="368"/>
      <c r="AH101" s="368"/>
      <c r="AI101" s="368"/>
      <c r="AJ101" s="368"/>
      <c r="AK101" s="368"/>
      <c r="AL101" s="368"/>
      <c r="AM101" s="368"/>
      <c r="AN101" s="368"/>
      <c r="AO101" s="368"/>
      <c r="AP101" s="368"/>
      <c r="AQ101" s="368"/>
      <c r="AR101" s="368"/>
      <c r="AS101" s="369"/>
      <c r="AT101" s="369"/>
      <c r="AU101" s="369"/>
    </row>
    <row r="102" spans="1:47" ht="21" x14ac:dyDescent="0.2">
      <c r="A102" s="537" t="s">
        <v>49</v>
      </c>
      <c r="B102" s="525" t="s">
        <v>57</v>
      </c>
      <c r="C102" s="525" t="s">
        <v>58</v>
      </c>
      <c r="D102" s="525" t="s">
        <v>59</v>
      </c>
      <c r="E102" s="525" t="s">
        <v>13</v>
      </c>
      <c r="F102" s="370"/>
      <c r="G102" s="370"/>
      <c r="H102" s="370"/>
      <c r="I102" s="370"/>
      <c r="J102" s="370"/>
      <c r="K102" s="370"/>
      <c r="L102" s="370"/>
      <c r="M102" s="370"/>
      <c r="N102" s="370"/>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68"/>
      <c r="AP102" s="368"/>
      <c r="AQ102" s="368"/>
      <c r="AR102" s="368"/>
      <c r="AS102" s="369"/>
      <c r="AT102" s="369"/>
      <c r="AU102" s="369"/>
    </row>
    <row r="103" spans="1:47" x14ac:dyDescent="0.2">
      <c r="A103" s="539" t="s">
        <v>52</v>
      </c>
      <c r="B103" s="401"/>
      <c r="C103" s="401"/>
      <c r="D103" s="401"/>
      <c r="E103" s="401"/>
      <c r="F103" s="540"/>
      <c r="G103" s="370"/>
      <c r="H103" s="370"/>
      <c r="I103" s="370"/>
      <c r="J103" s="370"/>
      <c r="K103" s="370"/>
      <c r="L103" s="370"/>
      <c r="M103" s="370"/>
      <c r="N103" s="370"/>
      <c r="O103" s="368"/>
      <c r="P103" s="368"/>
      <c r="Q103" s="368"/>
      <c r="R103" s="368"/>
      <c r="S103" s="368"/>
      <c r="T103" s="368"/>
      <c r="U103" s="368"/>
      <c r="V103" s="368"/>
      <c r="W103" s="368"/>
      <c r="X103" s="368"/>
      <c r="Y103" s="368"/>
      <c r="Z103" s="368"/>
      <c r="AA103" s="368"/>
      <c r="AB103" s="368"/>
      <c r="AC103" s="368"/>
      <c r="AD103" s="368"/>
      <c r="AE103" s="368"/>
      <c r="AF103" s="368"/>
      <c r="AG103" s="368"/>
      <c r="AH103" s="368"/>
      <c r="AI103" s="368"/>
      <c r="AJ103" s="368"/>
      <c r="AK103" s="368"/>
      <c r="AL103" s="368"/>
      <c r="AM103" s="368"/>
      <c r="AN103" s="368"/>
      <c r="AO103" s="368"/>
      <c r="AP103" s="368"/>
      <c r="AQ103" s="368"/>
      <c r="AR103" s="368"/>
      <c r="AS103" s="369"/>
      <c r="AT103" s="369"/>
      <c r="AU103" s="369"/>
    </row>
    <row r="104" spans="1:47" x14ac:dyDescent="0.2">
      <c r="A104" s="541" t="s">
        <v>53</v>
      </c>
      <c r="B104" s="401"/>
      <c r="C104" s="401"/>
      <c r="D104" s="401"/>
      <c r="E104" s="401"/>
      <c r="F104" s="540"/>
      <c r="G104" s="370"/>
      <c r="H104" s="370"/>
      <c r="I104" s="370"/>
      <c r="J104" s="370"/>
      <c r="K104" s="370"/>
      <c r="L104" s="370"/>
      <c r="M104" s="370"/>
      <c r="N104" s="370"/>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68"/>
      <c r="AP104" s="368"/>
      <c r="AQ104" s="368"/>
      <c r="AR104" s="368"/>
      <c r="AS104" s="369"/>
      <c r="AT104" s="369"/>
      <c r="AU104" s="369"/>
    </row>
    <row r="105" spans="1:47" x14ac:dyDescent="0.2">
      <c r="A105" s="541" t="s">
        <v>54</v>
      </c>
      <c r="B105" s="401"/>
      <c r="C105" s="401"/>
      <c r="D105" s="401"/>
      <c r="E105" s="401"/>
      <c r="F105" s="540"/>
      <c r="G105" s="370"/>
      <c r="H105" s="370"/>
      <c r="I105" s="370"/>
      <c r="J105" s="370"/>
      <c r="K105" s="370"/>
      <c r="L105" s="370"/>
      <c r="M105" s="370"/>
      <c r="N105" s="370"/>
      <c r="O105" s="368"/>
      <c r="P105" s="368"/>
      <c r="Q105" s="368"/>
      <c r="R105" s="368"/>
      <c r="S105" s="368"/>
      <c r="T105" s="368"/>
      <c r="U105" s="368"/>
      <c r="V105" s="368"/>
      <c r="W105" s="368"/>
      <c r="X105" s="368"/>
      <c r="Y105" s="368"/>
      <c r="Z105" s="368"/>
      <c r="AA105" s="368"/>
      <c r="AB105" s="368"/>
      <c r="AC105" s="368"/>
      <c r="AD105" s="368"/>
      <c r="AE105" s="368"/>
      <c r="AF105" s="368"/>
      <c r="AG105" s="368"/>
      <c r="AH105" s="368"/>
      <c r="AI105" s="368"/>
      <c r="AJ105" s="368"/>
      <c r="AK105" s="368"/>
      <c r="AL105" s="368"/>
      <c r="AM105" s="368"/>
      <c r="AN105" s="368"/>
      <c r="AO105" s="368"/>
      <c r="AP105" s="368"/>
      <c r="AQ105" s="368"/>
      <c r="AR105" s="368"/>
      <c r="AS105" s="369"/>
      <c r="AT105" s="369"/>
      <c r="AU105" s="369"/>
    </row>
    <row r="106" spans="1:47" x14ac:dyDescent="0.2">
      <c r="A106" s="541" t="s">
        <v>55</v>
      </c>
      <c r="B106" s="401"/>
      <c r="C106" s="401"/>
      <c r="D106" s="401"/>
      <c r="E106" s="401"/>
      <c r="F106" s="540"/>
      <c r="G106" s="370"/>
      <c r="H106" s="370"/>
      <c r="I106" s="370"/>
      <c r="J106" s="370"/>
      <c r="K106" s="370"/>
      <c r="L106" s="370"/>
      <c r="M106" s="370"/>
      <c r="N106" s="370"/>
      <c r="O106" s="368"/>
      <c r="P106" s="368"/>
      <c r="Q106" s="368"/>
      <c r="R106" s="368"/>
      <c r="S106" s="368"/>
      <c r="T106" s="368"/>
      <c r="U106" s="368"/>
      <c r="V106" s="368"/>
      <c r="W106" s="368"/>
      <c r="X106" s="368"/>
      <c r="Y106" s="368"/>
      <c r="Z106" s="368"/>
      <c r="AA106" s="368"/>
      <c r="AB106" s="368"/>
      <c r="AC106" s="368"/>
      <c r="AD106" s="368"/>
      <c r="AE106" s="368"/>
      <c r="AF106" s="368"/>
      <c r="AG106" s="368"/>
      <c r="AH106" s="368"/>
      <c r="AI106" s="368"/>
      <c r="AJ106" s="368"/>
      <c r="AK106" s="368"/>
      <c r="AL106" s="368"/>
      <c r="AM106" s="368"/>
      <c r="AN106" s="368"/>
      <c r="AO106" s="368"/>
      <c r="AP106" s="368"/>
      <c r="AQ106" s="368"/>
      <c r="AR106" s="368"/>
      <c r="AS106" s="369"/>
      <c r="AT106" s="369"/>
      <c r="AU106" s="369"/>
    </row>
    <row r="107" spans="1:47" x14ac:dyDescent="0.2">
      <c r="A107" s="542" t="s">
        <v>60</v>
      </c>
      <c r="B107" s="498"/>
      <c r="C107" s="498"/>
      <c r="D107" s="498"/>
      <c r="E107" s="498"/>
      <c r="F107" s="540"/>
      <c r="G107" s="370"/>
      <c r="H107" s="370"/>
      <c r="I107" s="370"/>
      <c r="J107" s="370"/>
      <c r="K107" s="370"/>
      <c r="L107" s="370"/>
      <c r="M107" s="370"/>
      <c r="N107" s="370"/>
      <c r="O107" s="368"/>
      <c r="P107" s="368"/>
      <c r="Q107" s="368"/>
      <c r="R107" s="368"/>
      <c r="S107" s="368"/>
      <c r="T107" s="368"/>
      <c r="U107" s="368"/>
      <c r="V107" s="368"/>
      <c r="W107" s="368"/>
      <c r="X107" s="368"/>
      <c r="Y107" s="368"/>
      <c r="Z107" s="368"/>
      <c r="AA107" s="368"/>
      <c r="AB107" s="368"/>
      <c r="AC107" s="368"/>
      <c r="AD107" s="368"/>
      <c r="AE107" s="368"/>
      <c r="AF107" s="368"/>
      <c r="AG107" s="368"/>
      <c r="AH107" s="368"/>
      <c r="AI107" s="368"/>
      <c r="AJ107" s="368"/>
      <c r="AK107" s="368"/>
      <c r="AL107" s="368"/>
      <c r="AM107" s="368"/>
      <c r="AN107" s="368"/>
      <c r="AO107" s="368"/>
      <c r="AP107" s="368"/>
      <c r="AQ107" s="368"/>
      <c r="AR107" s="368"/>
      <c r="AS107" s="369"/>
      <c r="AT107" s="369"/>
      <c r="AU107" s="369"/>
    </row>
    <row r="108" spans="1:47" x14ac:dyDescent="0.2">
      <c r="A108" s="504" t="s">
        <v>1</v>
      </c>
      <c r="B108" s="519">
        <f>SUM(B103:B107)</f>
        <v>0</v>
      </c>
      <c r="C108" s="519">
        <f>SUM(C103:C107)</f>
        <v>0</v>
      </c>
      <c r="D108" s="519">
        <f>SUM(D103:D107)</f>
        <v>0</v>
      </c>
      <c r="E108" s="519">
        <f>SUM(E103:E107)</f>
        <v>0</v>
      </c>
      <c r="F108" s="540"/>
      <c r="G108" s="370"/>
      <c r="H108" s="370"/>
      <c r="I108" s="370"/>
      <c r="J108" s="370"/>
      <c r="K108" s="370"/>
      <c r="L108" s="370"/>
      <c r="M108" s="370"/>
      <c r="N108" s="370"/>
      <c r="O108" s="368"/>
      <c r="P108" s="368"/>
      <c r="Q108" s="368"/>
      <c r="R108" s="368"/>
      <c r="S108" s="368"/>
      <c r="T108" s="368"/>
      <c r="U108" s="368"/>
      <c r="V108" s="368"/>
      <c r="W108" s="368"/>
      <c r="X108" s="368"/>
      <c r="Y108" s="368"/>
      <c r="Z108" s="368"/>
      <c r="AA108" s="368"/>
      <c r="AB108" s="368"/>
      <c r="AC108" s="368"/>
      <c r="AD108" s="368"/>
      <c r="AE108" s="368"/>
      <c r="AF108" s="368"/>
      <c r="AG108" s="368"/>
      <c r="AH108" s="368"/>
      <c r="AI108" s="368"/>
      <c r="AJ108" s="368"/>
      <c r="AK108" s="368"/>
      <c r="AL108" s="368"/>
      <c r="AM108" s="368"/>
      <c r="AN108" s="368"/>
      <c r="AO108" s="368"/>
      <c r="AP108" s="368"/>
      <c r="AQ108" s="368"/>
      <c r="AR108" s="368"/>
      <c r="AS108" s="369"/>
      <c r="AT108" s="369"/>
      <c r="AU108" s="369"/>
    </row>
    <row r="109" spans="1:47" x14ac:dyDescent="0.2">
      <c r="A109" s="535" t="s">
        <v>141</v>
      </c>
      <c r="B109" s="543"/>
      <c r="C109" s="544"/>
      <c r="D109" s="370"/>
      <c r="E109" s="370"/>
      <c r="F109" s="370"/>
      <c r="G109" s="368"/>
      <c r="H109" s="368"/>
      <c r="I109" s="368"/>
      <c r="J109" s="368"/>
      <c r="K109" s="370"/>
      <c r="L109" s="370"/>
      <c r="M109" s="370"/>
      <c r="N109" s="370"/>
      <c r="O109" s="368"/>
      <c r="P109" s="368"/>
      <c r="Q109" s="368"/>
      <c r="R109" s="368"/>
      <c r="S109" s="368"/>
      <c r="T109" s="368"/>
      <c r="U109" s="368"/>
      <c r="V109" s="368"/>
      <c r="W109" s="368"/>
      <c r="X109" s="368"/>
      <c r="Y109" s="368"/>
      <c r="Z109" s="368"/>
      <c r="AA109" s="368"/>
      <c r="AB109" s="368"/>
      <c r="AC109" s="368"/>
      <c r="AD109" s="368"/>
      <c r="AE109" s="368"/>
      <c r="AF109" s="368"/>
      <c r="AG109" s="368"/>
      <c r="AH109" s="368"/>
      <c r="AI109" s="368"/>
      <c r="AJ109" s="368"/>
      <c r="AK109" s="368"/>
      <c r="AL109" s="368"/>
      <c r="AM109" s="368"/>
      <c r="AN109" s="368"/>
      <c r="AO109" s="368"/>
      <c r="AP109" s="368"/>
      <c r="AQ109" s="368"/>
      <c r="AR109" s="368"/>
      <c r="AS109" s="369"/>
      <c r="AT109" s="369"/>
      <c r="AU109" s="369"/>
    </row>
    <row r="110" spans="1:47" x14ac:dyDescent="0.2">
      <c r="A110" s="1249" t="s">
        <v>61</v>
      </c>
      <c r="B110" s="1250"/>
      <c r="C110" s="1253" t="s">
        <v>1</v>
      </c>
      <c r="D110" s="1230" t="s">
        <v>33</v>
      </c>
      <c r="E110" s="1231"/>
      <c r="F110" s="1201"/>
      <c r="G110" s="1194" t="s">
        <v>34</v>
      </c>
      <c r="H110" s="368"/>
      <c r="I110" s="368"/>
      <c r="J110" s="368"/>
      <c r="K110" s="370"/>
      <c r="L110" s="370"/>
      <c r="M110" s="370"/>
      <c r="N110" s="370"/>
      <c r="O110" s="368"/>
      <c r="P110" s="368"/>
      <c r="Q110" s="368"/>
      <c r="R110" s="368"/>
      <c r="S110" s="368"/>
      <c r="T110" s="368"/>
      <c r="U110" s="368"/>
      <c r="V110" s="368"/>
      <c r="W110" s="368"/>
      <c r="X110" s="368"/>
      <c r="Y110" s="368"/>
      <c r="Z110" s="368"/>
      <c r="AA110" s="368"/>
      <c r="AB110" s="368"/>
      <c r="AC110" s="368"/>
      <c r="AD110" s="368"/>
      <c r="AE110" s="368"/>
      <c r="AF110" s="368"/>
      <c r="AG110" s="368"/>
      <c r="AH110" s="368"/>
      <c r="AI110" s="368"/>
      <c r="AJ110" s="368"/>
      <c r="AK110" s="368"/>
      <c r="AL110" s="368"/>
      <c r="AM110" s="368"/>
      <c r="AN110" s="368"/>
      <c r="AO110" s="368"/>
      <c r="AP110" s="368"/>
      <c r="AQ110" s="368"/>
      <c r="AR110" s="368"/>
      <c r="AS110" s="369"/>
      <c r="AT110" s="369"/>
      <c r="AU110" s="369"/>
    </row>
    <row r="111" spans="1:47" ht="21" x14ac:dyDescent="0.2">
      <c r="A111" s="1251"/>
      <c r="B111" s="1252"/>
      <c r="C111" s="1254"/>
      <c r="D111" s="742" t="s">
        <v>35</v>
      </c>
      <c r="E111" s="742" t="s">
        <v>36</v>
      </c>
      <c r="F111" s="742" t="s">
        <v>37</v>
      </c>
      <c r="G111" s="1195"/>
      <c r="H111" s="370"/>
      <c r="I111" s="370"/>
      <c r="J111" s="370"/>
      <c r="K111" s="370"/>
      <c r="L111" s="370"/>
      <c r="M111" s="370"/>
      <c r="N111" s="370"/>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68"/>
      <c r="AP111" s="368"/>
      <c r="AQ111" s="368"/>
      <c r="AR111" s="368"/>
      <c r="AS111" s="369"/>
      <c r="AT111" s="369"/>
      <c r="AU111" s="369"/>
    </row>
    <row r="112" spans="1:47" x14ac:dyDescent="0.2">
      <c r="A112" s="1205" t="s">
        <v>62</v>
      </c>
      <c r="B112" s="1206"/>
      <c r="C112" s="519">
        <f>SUM(D112:G112)</f>
        <v>0</v>
      </c>
      <c r="D112" s="380"/>
      <c r="E112" s="545"/>
      <c r="F112" s="382"/>
      <c r="G112" s="382"/>
      <c r="H112" s="540"/>
      <c r="I112" s="370"/>
      <c r="J112" s="370"/>
      <c r="K112" s="370"/>
      <c r="L112" s="370"/>
      <c r="M112" s="370"/>
      <c r="N112" s="370"/>
      <c r="O112" s="368"/>
      <c r="P112" s="368"/>
      <c r="Q112" s="368"/>
      <c r="R112" s="368"/>
      <c r="S112" s="368"/>
      <c r="T112" s="368"/>
      <c r="U112" s="368"/>
      <c r="V112" s="368"/>
      <c r="W112" s="368"/>
      <c r="X112" s="368"/>
      <c r="Y112" s="368"/>
      <c r="Z112" s="368"/>
      <c r="AA112" s="368"/>
      <c r="AB112" s="368"/>
      <c r="AC112" s="368"/>
      <c r="AD112" s="368"/>
      <c r="AE112" s="368"/>
      <c r="AF112" s="368"/>
      <c r="AG112" s="368"/>
      <c r="AH112" s="368"/>
      <c r="AI112" s="368"/>
      <c r="AJ112" s="368"/>
      <c r="AK112" s="368"/>
      <c r="AL112" s="368"/>
      <c r="AM112" s="368"/>
      <c r="AN112" s="368"/>
      <c r="AO112" s="368"/>
      <c r="AP112" s="368"/>
      <c r="AQ112" s="368"/>
      <c r="AR112" s="368"/>
      <c r="AS112" s="369"/>
      <c r="AT112" s="369"/>
      <c r="AU112" s="369"/>
    </row>
    <row r="113" spans="1:85" x14ac:dyDescent="0.2">
      <c r="A113" s="1203" t="s">
        <v>63</v>
      </c>
      <c r="B113" s="1204"/>
      <c r="C113" s="379">
        <f>SUM(D113:G113)</f>
        <v>0</v>
      </c>
      <c r="D113" s="380"/>
      <c r="E113" s="545"/>
      <c r="F113" s="382"/>
      <c r="G113" s="382"/>
      <c r="H113" s="540"/>
      <c r="I113" s="370"/>
      <c r="J113" s="370"/>
      <c r="K113" s="370"/>
      <c r="L113" s="370"/>
      <c r="M113" s="370"/>
      <c r="N113" s="370"/>
      <c r="O113" s="368"/>
      <c r="P113" s="368"/>
      <c r="Q113" s="368"/>
      <c r="R113" s="368"/>
      <c r="S113" s="368"/>
      <c r="T113" s="368"/>
      <c r="U113" s="368"/>
      <c r="V113" s="368"/>
      <c r="W113" s="368"/>
      <c r="X113" s="368"/>
      <c r="Y113" s="368"/>
      <c r="Z113" s="368"/>
      <c r="AA113" s="368"/>
      <c r="AB113" s="368"/>
      <c r="AC113" s="368"/>
      <c r="AD113" s="368"/>
      <c r="AE113" s="368"/>
      <c r="AF113" s="368"/>
      <c r="AG113" s="368"/>
      <c r="AH113" s="368"/>
      <c r="AI113" s="368"/>
      <c r="AJ113" s="368"/>
      <c r="AK113" s="368"/>
      <c r="AL113" s="368"/>
      <c r="AM113" s="368"/>
      <c r="AN113" s="368"/>
      <c r="AO113" s="368"/>
      <c r="AP113" s="368"/>
      <c r="AQ113" s="368"/>
      <c r="AR113" s="368"/>
      <c r="AS113" s="369"/>
      <c r="AT113" s="369"/>
      <c r="AU113" s="369"/>
    </row>
    <row r="114" spans="1:85" ht="15" x14ac:dyDescent="0.2">
      <c r="A114" s="520" t="s">
        <v>142</v>
      </c>
      <c r="B114" s="546"/>
      <c r="C114" s="546"/>
      <c r="D114" s="546"/>
      <c r="E114" s="370"/>
      <c r="F114" s="370"/>
      <c r="G114" s="370"/>
      <c r="H114" s="370"/>
      <c r="I114" s="370"/>
      <c r="J114" s="370"/>
      <c r="K114" s="370"/>
      <c r="L114" s="370"/>
      <c r="M114" s="370"/>
      <c r="N114" s="370"/>
      <c r="O114" s="368"/>
      <c r="P114" s="368"/>
      <c r="Q114" s="368"/>
      <c r="R114" s="368"/>
      <c r="S114" s="368"/>
      <c r="T114" s="368"/>
      <c r="U114" s="368"/>
      <c r="V114" s="368"/>
      <c r="W114" s="368"/>
      <c r="X114" s="368"/>
      <c r="Y114" s="368"/>
      <c r="Z114" s="368"/>
      <c r="AA114" s="368"/>
      <c r="AB114" s="368"/>
      <c r="AC114" s="368"/>
      <c r="AD114" s="368"/>
      <c r="AE114" s="368"/>
      <c r="AF114" s="368"/>
      <c r="AG114" s="368"/>
      <c r="AH114" s="368"/>
      <c r="AI114" s="368"/>
      <c r="AJ114" s="368"/>
      <c r="AK114" s="368"/>
      <c r="AL114" s="368"/>
      <c r="AM114" s="368"/>
      <c r="AN114" s="368"/>
      <c r="AO114" s="368"/>
      <c r="AP114" s="368"/>
      <c r="AQ114" s="368"/>
      <c r="AR114" s="368"/>
      <c r="AS114" s="369"/>
      <c r="AT114" s="369"/>
      <c r="AU114" s="369"/>
    </row>
    <row r="115" spans="1:85" x14ac:dyDescent="0.2">
      <c r="A115" s="1249" t="s">
        <v>64</v>
      </c>
      <c r="B115" s="1259"/>
      <c r="C115" s="1250"/>
      <c r="D115" s="1253" t="s">
        <v>1</v>
      </c>
      <c r="E115" s="1230" t="s">
        <v>33</v>
      </c>
      <c r="F115" s="1231"/>
      <c r="G115" s="1201"/>
      <c r="H115" s="1194" t="s">
        <v>34</v>
      </c>
      <c r="I115" s="370"/>
      <c r="J115" s="370"/>
      <c r="K115" s="370"/>
      <c r="L115" s="370"/>
      <c r="M115" s="370"/>
      <c r="N115" s="370"/>
      <c r="O115" s="368"/>
      <c r="P115" s="368"/>
      <c r="Q115" s="368"/>
      <c r="R115" s="368"/>
      <c r="S115" s="368"/>
      <c r="T115" s="368"/>
      <c r="U115" s="368"/>
      <c r="V115" s="368"/>
      <c r="W115" s="368"/>
      <c r="X115" s="368"/>
      <c r="Y115" s="368"/>
      <c r="Z115" s="368"/>
      <c r="AA115" s="368"/>
      <c r="AB115" s="368"/>
      <c r="AC115" s="368"/>
      <c r="AD115" s="368"/>
      <c r="AE115" s="368"/>
      <c r="AF115" s="368"/>
      <c r="AG115" s="368"/>
      <c r="AH115" s="368"/>
      <c r="AI115" s="368"/>
      <c r="AJ115" s="368"/>
      <c r="AK115" s="368"/>
      <c r="AL115" s="368"/>
      <c r="AM115" s="368"/>
      <c r="AN115" s="368"/>
      <c r="AO115" s="368"/>
      <c r="AP115" s="368"/>
      <c r="AQ115" s="368"/>
      <c r="AR115" s="368"/>
      <c r="AS115" s="369"/>
      <c r="AT115" s="369"/>
      <c r="AU115" s="369"/>
    </row>
    <row r="116" spans="1:85" ht="31.5" x14ac:dyDescent="0.2">
      <c r="A116" s="1251"/>
      <c r="B116" s="1260"/>
      <c r="C116" s="1252"/>
      <c r="D116" s="1254"/>
      <c r="E116" s="742" t="s">
        <v>35</v>
      </c>
      <c r="F116" s="742" t="s">
        <v>36</v>
      </c>
      <c r="G116" s="742" t="s">
        <v>37</v>
      </c>
      <c r="H116" s="1195"/>
      <c r="I116" s="370"/>
      <c r="J116" s="370"/>
      <c r="K116" s="370"/>
      <c r="L116" s="370"/>
      <c r="M116" s="370"/>
      <c r="N116" s="370"/>
      <c r="O116" s="368"/>
      <c r="P116" s="368"/>
      <c r="Q116" s="368"/>
      <c r="R116" s="368"/>
      <c r="S116" s="368"/>
      <c r="T116" s="368"/>
      <c r="U116" s="368"/>
      <c r="V116" s="368"/>
      <c r="W116" s="368"/>
      <c r="X116" s="368"/>
      <c r="Y116" s="368"/>
      <c r="Z116" s="368"/>
      <c r="AA116" s="368"/>
      <c r="AB116" s="368"/>
      <c r="AC116" s="368"/>
      <c r="AD116" s="368"/>
      <c r="AE116" s="368"/>
      <c r="AF116" s="368"/>
      <c r="AG116" s="368"/>
      <c r="AH116" s="368"/>
      <c r="AI116" s="368"/>
      <c r="AJ116" s="368"/>
      <c r="AK116" s="368"/>
      <c r="AL116" s="368"/>
      <c r="AM116" s="368"/>
      <c r="AN116" s="368"/>
      <c r="AO116" s="368"/>
      <c r="AP116" s="368"/>
      <c r="AQ116" s="368"/>
      <c r="AR116" s="368"/>
      <c r="AS116" s="369"/>
      <c r="AT116" s="369"/>
      <c r="AU116" s="369"/>
    </row>
    <row r="117" spans="1:85" x14ac:dyDescent="0.2">
      <c r="A117" s="547" t="s">
        <v>143</v>
      </c>
      <c r="B117" s="548"/>
      <c r="C117" s="549"/>
      <c r="D117" s="519">
        <f>SUM(E117:H117)</f>
        <v>0</v>
      </c>
      <c r="E117" s="380"/>
      <c r="F117" s="545"/>
      <c r="G117" s="382"/>
      <c r="H117" s="382"/>
      <c r="I117" s="540"/>
      <c r="J117" s="370"/>
      <c r="K117" s="370"/>
      <c r="L117" s="370"/>
      <c r="M117" s="370"/>
      <c r="N117" s="370"/>
      <c r="O117" s="368"/>
      <c r="P117" s="368"/>
      <c r="Q117" s="368"/>
      <c r="R117" s="368"/>
      <c r="S117" s="368"/>
      <c r="T117" s="368"/>
      <c r="U117" s="368"/>
      <c r="V117" s="368"/>
      <c r="W117" s="368"/>
      <c r="X117" s="368"/>
      <c r="Y117" s="368"/>
      <c r="Z117" s="368"/>
      <c r="AA117" s="368"/>
      <c r="AB117" s="368"/>
      <c r="AC117" s="368"/>
      <c r="AD117" s="368"/>
      <c r="AE117" s="368"/>
      <c r="AF117" s="368"/>
      <c r="AG117" s="368"/>
      <c r="AH117" s="368"/>
      <c r="AI117" s="368"/>
      <c r="AJ117" s="368"/>
      <c r="AK117" s="368"/>
      <c r="AL117" s="368"/>
      <c r="AM117" s="368"/>
      <c r="AN117" s="368"/>
      <c r="AO117" s="368"/>
      <c r="AP117" s="368"/>
      <c r="AQ117" s="368"/>
      <c r="AR117" s="368"/>
      <c r="AS117" s="369"/>
      <c r="AT117" s="369"/>
      <c r="AU117" s="369"/>
    </row>
    <row r="118" spans="1:85" x14ac:dyDescent="0.2">
      <c r="A118" s="547" t="s">
        <v>144</v>
      </c>
      <c r="B118" s="548"/>
      <c r="C118" s="549"/>
      <c r="D118" s="519">
        <f>SUM(E118:H118)</f>
        <v>0</v>
      </c>
      <c r="E118" s="380"/>
      <c r="F118" s="545"/>
      <c r="G118" s="382"/>
      <c r="H118" s="382"/>
      <c r="I118" s="540"/>
      <c r="J118" s="370"/>
      <c r="K118" s="370"/>
      <c r="L118" s="370"/>
      <c r="M118" s="370"/>
      <c r="N118" s="370"/>
      <c r="O118" s="368"/>
      <c r="P118" s="368"/>
      <c r="Q118" s="368"/>
      <c r="R118" s="368"/>
      <c r="S118" s="368"/>
      <c r="T118" s="368"/>
      <c r="U118" s="368"/>
      <c r="V118" s="368"/>
      <c r="W118" s="368"/>
      <c r="X118" s="368"/>
      <c r="Y118" s="368"/>
      <c r="Z118" s="368"/>
      <c r="AA118" s="368"/>
      <c r="AB118" s="368"/>
      <c r="AC118" s="368"/>
      <c r="AD118" s="368"/>
      <c r="AE118" s="368"/>
      <c r="AF118" s="368"/>
      <c r="AG118" s="368"/>
      <c r="AH118" s="368"/>
      <c r="AI118" s="368"/>
      <c r="AJ118" s="368"/>
      <c r="AK118" s="368"/>
      <c r="AL118" s="368"/>
      <c r="AM118" s="368"/>
      <c r="AN118" s="368"/>
      <c r="AO118" s="368"/>
      <c r="AP118" s="368"/>
      <c r="AQ118" s="368"/>
      <c r="AR118" s="368"/>
      <c r="AS118" s="369"/>
      <c r="AT118" s="369"/>
      <c r="AU118" s="369"/>
    </row>
    <row r="119" spans="1:85" x14ac:dyDescent="0.2">
      <c r="A119" s="372" t="s">
        <v>145</v>
      </c>
      <c r="B119" s="550"/>
      <c r="C119" s="551"/>
      <c r="D119" s="552"/>
      <c r="E119" s="553"/>
      <c r="F119" s="554"/>
      <c r="G119" s="555"/>
      <c r="H119" s="556"/>
      <c r="I119" s="557"/>
      <c r="J119" s="557"/>
      <c r="K119" s="557"/>
      <c r="L119" s="558"/>
    </row>
    <row r="120" spans="1:85" ht="14.25" customHeight="1" x14ac:dyDescent="0.2">
      <c r="A120" s="1192" t="s">
        <v>65</v>
      </c>
      <c r="B120" s="1194" t="s">
        <v>1</v>
      </c>
      <c r="C120" s="1196" t="s">
        <v>66</v>
      </c>
      <c r="D120" s="1245"/>
      <c r="E120" s="1220"/>
      <c r="F120" s="1194" t="s">
        <v>67</v>
      </c>
      <c r="G120" s="1271" t="s">
        <v>68</v>
      </c>
      <c r="H120" s="1273" t="s">
        <v>33</v>
      </c>
      <c r="I120" s="1231"/>
      <c r="J120" s="1201"/>
      <c r="K120" s="1194" t="s">
        <v>13</v>
      </c>
      <c r="L120" s="1190" t="s">
        <v>146</v>
      </c>
    </row>
    <row r="121" spans="1:85" ht="60.75" customHeight="1" x14ac:dyDescent="0.2">
      <c r="A121" s="1193"/>
      <c r="B121" s="1195"/>
      <c r="C121" s="561" t="s">
        <v>147</v>
      </c>
      <c r="D121" s="524" t="s">
        <v>148</v>
      </c>
      <c r="E121" s="740" t="s">
        <v>149</v>
      </c>
      <c r="F121" s="1195"/>
      <c r="G121" s="1272"/>
      <c r="H121" s="740" t="s">
        <v>35</v>
      </c>
      <c r="I121" s="742" t="s">
        <v>36</v>
      </c>
      <c r="J121" s="742" t="s">
        <v>37</v>
      </c>
      <c r="K121" s="1195"/>
      <c r="L121" s="1191"/>
    </row>
    <row r="122" spans="1:85" x14ac:dyDescent="0.2">
      <c r="A122" s="562" t="s">
        <v>104</v>
      </c>
      <c r="B122" s="563">
        <f>SUM(C122:G122)</f>
        <v>0</v>
      </c>
      <c r="C122" s="564"/>
      <c r="D122" s="565"/>
      <c r="E122" s="566"/>
      <c r="F122" s="565"/>
      <c r="G122" s="567"/>
      <c r="H122" s="566"/>
      <c r="I122" s="565"/>
      <c r="J122" s="565"/>
      <c r="K122" s="565"/>
      <c r="L122" s="566"/>
      <c r="M122" s="568"/>
      <c r="CA122" s="366" t="str">
        <f>IF(B122&lt;&gt;SUM(H122:K122),"Total personas  debe ser igual que según Tipo estrategia + otros","")</f>
        <v/>
      </c>
      <c r="CG122" s="366">
        <f>IF(B122&lt;&gt;SUM(H122:K122),1,0)</f>
        <v>0</v>
      </c>
    </row>
    <row r="123" spans="1:85" x14ac:dyDescent="0.2">
      <c r="A123" s="569" t="s">
        <v>114</v>
      </c>
      <c r="B123" s="391">
        <f>SUM(C123:G123)</f>
        <v>0</v>
      </c>
      <c r="C123" s="395"/>
      <c r="D123" s="407"/>
      <c r="E123" s="401"/>
      <c r="F123" s="407"/>
      <c r="G123" s="570"/>
      <c r="H123" s="401"/>
      <c r="I123" s="407"/>
      <c r="J123" s="407"/>
      <c r="K123" s="407"/>
      <c r="L123" s="401"/>
      <c r="M123" s="568"/>
      <c r="CA123" s="366" t="str">
        <f>IF(B123&lt;&gt;SUM(H123:K123),"Total personas  debe ser igual que según Tipo estrategia + otros","")</f>
        <v/>
      </c>
      <c r="CG123" s="366">
        <f>IF(B123&lt;&gt;SUM(H123:K123),1,0)</f>
        <v>0</v>
      </c>
    </row>
    <row r="124" spans="1:85" x14ac:dyDescent="0.2">
      <c r="A124" s="571" t="s">
        <v>116</v>
      </c>
      <c r="B124" s="416">
        <f>SUM(C124:G124)</f>
        <v>0</v>
      </c>
      <c r="C124" s="497"/>
      <c r="D124" s="424"/>
      <c r="E124" s="498"/>
      <c r="F124" s="424"/>
      <c r="G124" s="572"/>
      <c r="H124" s="498"/>
      <c r="I124" s="424"/>
      <c r="J124" s="424"/>
      <c r="K124" s="424"/>
      <c r="L124" s="498"/>
      <c r="M124" s="568"/>
      <c r="CA124" s="366" t="str">
        <f>IF(B124&lt;&gt;SUM(H124:K124),"Total personas  debe ser igual que según Tipo estrategia + otros","")</f>
        <v/>
      </c>
      <c r="CG124" s="366">
        <f>IF(B124&lt;&gt;SUM(H124:K124),1,0)</f>
        <v>0</v>
      </c>
    </row>
    <row r="125" spans="1:85" ht="15" x14ac:dyDescent="0.2">
      <c r="A125" s="535" t="s">
        <v>150</v>
      </c>
      <c r="B125" s="546"/>
      <c r="C125" s="546"/>
      <c r="D125" s="546"/>
      <c r="E125" s="546"/>
      <c r="F125" s="546"/>
      <c r="G125" s="546"/>
      <c r="H125" s="546"/>
      <c r="I125" s="546"/>
      <c r="J125" s="546"/>
      <c r="K125" s="546"/>
      <c r="L125" s="546"/>
    </row>
    <row r="126" spans="1:85" ht="15" customHeight="1" x14ac:dyDescent="0.2">
      <c r="A126" s="1192" t="s">
        <v>69</v>
      </c>
      <c r="B126" s="1194" t="s">
        <v>70</v>
      </c>
      <c r="C126" s="1196" t="s">
        <v>151</v>
      </c>
      <c r="D126" s="1197"/>
      <c r="E126" s="1198" t="s">
        <v>152</v>
      </c>
      <c r="F126" s="1197"/>
      <c r="G126" s="1198" t="s">
        <v>153</v>
      </c>
      <c r="H126" s="1197"/>
      <c r="I126" s="1198" t="s">
        <v>154</v>
      </c>
      <c r="J126" s="1197"/>
      <c r="K126" s="546"/>
      <c r="L126" s="546"/>
      <c r="M126" s="546"/>
      <c r="N126" s="370"/>
      <c r="O126" s="368"/>
      <c r="P126" s="368"/>
      <c r="Q126" s="368"/>
      <c r="R126" s="368"/>
      <c r="S126" s="368"/>
      <c r="T126" s="368"/>
      <c r="U126" s="368"/>
      <c r="V126" s="368"/>
      <c r="W126" s="368"/>
      <c r="X126" s="368"/>
      <c r="Y126" s="368"/>
      <c r="Z126" s="368"/>
      <c r="AA126" s="368"/>
      <c r="AB126" s="368"/>
      <c r="AC126" s="368"/>
      <c r="AD126" s="368"/>
      <c r="AE126" s="368"/>
      <c r="AF126" s="368"/>
      <c r="AG126" s="368"/>
      <c r="AH126" s="368"/>
      <c r="AI126" s="368"/>
      <c r="AJ126" s="368"/>
      <c r="AK126" s="368"/>
      <c r="AL126" s="368"/>
      <c r="AM126" s="368"/>
      <c r="AN126" s="368"/>
      <c r="AO126" s="368"/>
      <c r="AP126" s="368"/>
      <c r="AQ126" s="368"/>
      <c r="AR126" s="368"/>
      <c r="AS126" s="369"/>
      <c r="AT126" s="369"/>
      <c r="AU126" s="369"/>
    </row>
    <row r="127" spans="1:85" ht="15" x14ac:dyDescent="0.2">
      <c r="A127" s="1193"/>
      <c r="B127" s="1195"/>
      <c r="C127" s="742" t="s">
        <v>155</v>
      </c>
      <c r="D127" s="573" t="s">
        <v>156</v>
      </c>
      <c r="E127" s="740" t="s">
        <v>155</v>
      </c>
      <c r="F127" s="744" t="s">
        <v>156</v>
      </c>
      <c r="G127" s="575" t="s">
        <v>155</v>
      </c>
      <c r="H127" s="573" t="s">
        <v>156</v>
      </c>
      <c r="I127" s="740" t="s">
        <v>155</v>
      </c>
      <c r="J127" s="573" t="s">
        <v>156</v>
      </c>
      <c r="K127" s="546"/>
      <c r="L127" s="546"/>
      <c r="M127" s="546"/>
      <c r="N127" s="370"/>
      <c r="O127" s="368"/>
      <c r="P127" s="368"/>
      <c r="Q127" s="368"/>
      <c r="R127" s="368"/>
      <c r="S127" s="368"/>
      <c r="T127" s="368"/>
      <c r="U127" s="368"/>
      <c r="V127" s="368"/>
      <c r="W127" s="368"/>
      <c r="X127" s="368"/>
      <c r="Y127" s="368"/>
      <c r="Z127" s="368"/>
      <c r="AA127" s="368"/>
      <c r="AB127" s="368"/>
      <c r="AC127" s="368"/>
      <c r="AD127" s="368"/>
      <c r="AE127" s="368"/>
      <c r="AF127" s="368"/>
      <c r="AG127" s="368"/>
      <c r="AH127" s="368"/>
      <c r="AI127" s="368"/>
      <c r="AJ127" s="368"/>
      <c r="AK127" s="368"/>
      <c r="AL127" s="368"/>
      <c r="AM127" s="368"/>
      <c r="AN127" s="368"/>
      <c r="AO127" s="368"/>
      <c r="AP127" s="368"/>
      <c r="AQ127" s="368"/>
      <c r="AR127" s="368"/>
      <c r="AS127" s="369"/>
      <c r="AT127" s="369"/>
      <c r="AU127" s="369"/>
    </row>
    <row r="128" spans="1:85" ht="18.75" customHeight="1" x14ac:dyDescent="0.2">
      <c r="A128" s="1194" t="s">
        <v>157</v>
      </c>
      <c r="B128" s="562" t="s">
        <v>71</v>
      </c>
      <c r="C128" s="565"/>
      <c r="D128" s="576"/>
      <c r="E128" s="577"/>
      <c r="F128" s="578"/>
      <c r="G128" s="566"/>
      <c r="H128" s="578"/>
      <c r="I128" s="566"/>
      <c r="J128" s="578"/>
      <c r="K128" s="579"/>
      <c r="L128" s="546"/>
      <c r="M128" s="546"/>
      <c r="N128" s="370"/>
      <c r="O128" s="368"/>
      <c r="P128" s="368"/>
      <c r="Q128" s="368"/>
      <c r="R128" s="368"/>
      <c r="S128" s="368"/>
      <c r="T128" s="368"/>
      <c r="U128" s="368"/>
      <c r="V128" s="368"/>
      <c r="W128" s="368"/>
      <c r="X128" s="368"/>
      <c r="Y128" s="368"/>
      <c r="Z128" s="368"/>
      <c r="AA128" s="368"/>
      <c r="AB128" s="368"/>
      <c r="AC128" s="368"/>
      <c r="AD128" s="368"/>
      <c r="AE128" s="368"/>
      <c r="AF128" s="368"/>
      <c r="AG128" s="368"/>
      <c r="AH128" s="368"/>
      <c r="AI128" s="368"/>
      <c r="AJ128" s="368"/>
      <c r="AK128" s="368"/>
      <c r="AL128" s="368"/>
      <c r="AM128" s="368"/>
      <c r="AN128" s="368"/>
      <c r="AO128" s="368"/>
      <c r="AP128" s="368"/>
      <c r="AQ128" s="368"/>
      <c r="AR128" s="368"/>
      <c r="AS128" s="369"/>
      <c r="AT128" s="369"/>
      <c r="AU128" s="369"/>
    </row>
    <row r="129" spans="1:47" ht="21" customHeight="1" x14ac:dyDescent="0.2">
      <c r="A129" s="1223"/>
      <c r="B129" s="569" t="s">
        <v>72</v>
      </c>
      <c r="C129" s="407"/>
      <c r="D129" s="397"/>
      <c r="E129" s="580"/>
      <c r="F129" s="581"/>
      <c r="G129" s="401"/>
      <c r="H129" s="581"/>
      <c r="I129" s="401"/>
      <c r="J129" s="581"/>
      <c r="K129" s="579"/>
      <c r="L129" s="546"/>
      <c r="M129" s="546"/>
      <c r="N129" s="370"/>
      <c r="O129" s="368"/>
      <c r="P129" s="368"/>
      <c r="Q129" s="368"/>
      <c r="R129" s="368"/>
      <c r="S129" s="368"/>
      <c r="T129" s="368"/>
      <c r="U129" s="368"/>
      <c r="V129" s="368"/>
      <c r="W129" s="368"/>
      <c r="X129" s="368"/>
      <c r="Y129" s="368"/>
      <c r="Z129" s="368"/>
      <c r="AA129" s="368"/>
      <c r="AB129" s="368"/>
      <c r="AC129" s="368"/>
      <c r="AD129" s="368"/>
      <c r="AE129" s="368"/>
      <c r="AF129" s="368"/>
      <c r="AG129" s="368"/>
      <c r="AH129" s="368"/>
      <c r="AI129" s="368"/>
      <c r="AJ129" s="368"/>
      <c r="AK129" s="368"/>
      <c r="AL129" s="368"/>
      <c r="AM129" s="368"/>
      <c r="AN129" s="368"/>
      <c r="AO129" s="368"/>
      <c r="AP129" s="368"/>
      <c r="AQ129" s="368"/>
      <c r="AR129" s="368"/>
      <c r="AS129" s="369"/>
      <c r="AT129" s="369"/>
      <c r="AU129" s="369"/>
    </row>
    <row r="130" spans="1:47" ht="18.75" customHeight="1" x14ac:dyDescent="0.2">
      <c r="A130" s="1223"/>
      <c r="B130" s="569" t="s">
        <v>73</v>
      </c>
      <c r="C130" s="407"/>
      <c r="D130" s="397"/>
      <c r="E130" s="580"/>
      <c r="F130" s="581"/>
      <c r="G130" s="401"/>
      <c r="H130" s="581"/>
      <c r="I130" s="401"/>
      <c r="J130" s="581"/>
      <c r="K130" s="579"/>
      <c r="L130" s="546"/>
      <c r="M130" s="546"/>
      <c r="N130" s="370"/>
      <c r="O130" s="368"/>
      <c r="P130" s="368"/>
      <c r="Q130" s="368"/>
      <c r="R130" s="368"/>
      <c r="S130" s="368"/>
      <c r="T130" s="368"/>
      <c r="U130" s="368"/>
      <c r="V130" s="368"/>
      <c r="W130" s="368"/>
      <c r="X130" s="368"/>
      <c r="Y130" s="368"/>
      <c r="Z130" s="368"/>
      <c r="AA130" s="368"/>
      <c r="AB130" s="368"/>
      <c r="AC130" s="368"/>
      <c r="AD130" s="368"/>
      <c r="AE130" s="368"/>
      <c r="AF130" s="368"/>
      <c r="AG130" s="368"/>
      <c r="AH130" s="368"/>
      <c r="AI130" s="368"/>
      <c r="AJ130" s="368"/>
      <c r="AK130" s="368"/>
      <c r="AL130" s="368"/>
      <c r="AM130" s="368"/>
      <c r="AN130" s="368"/>
      <c r="AO130" s="368"/>
      <c r="AP130" s="368"/>
      <c r="AQ130" s="368"/>
      <c r="AR130" s="368"/>
      <c r="AS130" s="369"/>
      <c r="AT130" s="369"/>
      <c r="AU130" s="369"/>
    </row>
    <row r="131" spans="1:47" ht="18.75" customHeight="1" x14ac:dyDescent="0.2">
      <c r="A131" s="1195"/>
      <c r="B131" s="569" t="s">
        <v>74</v>
      </c>
      <c r="C131" s="424"/>
      <c r="D131" s="500"/>
      <c r="E131" s="582"/>
      <c r="F131" s="583"/>
      <c r="G131" s="498"/>
      <c r="H131" s="583"/>
      <c r="I131" s="498"/>
      <c r="J131" s="583"/>
      <c r="K131" s="579"/>
      <c r="L131" s="546"/>
      <c r="M131" s="546"/>
      <c r="N131" s="370"/>
      <c r="O131" s="368"/>
      <c r="P131" s="368"/>
      <c r="Q131" s="368"/>
      <c r="R131" s="368"/>
      <c r="S131" s="368"/>
      <c r="T131" s="368"/>
      <c r="U131" s="368"/>
      <c r="V131" s="368"/>
      <c r="W131" s="368"/>
      <c r="X131" s="368"/>
      <c r="Y131" s="368"/>
      <c r="Z131" s="368"/>
      <c r="AA131" s="368"/>
      <c r="AB131" s="368"/>
      <c r="AC131" s="368"/>
      <c r="AD131" s="368"/>
      <c r="AE131" s="368"/>
      <c r="AF131" s="368"/>
      <c r="AG131" s="368"/>
      <c r="AH131" s="368"/>
      <c r="AI131" s="368"/>
      <c r="AJ131" s="368"/>
      <c r="AK131" s="368"/>
      <c r="AL131" s="368"/>
      <c r="AM131" s="368"/>
      <c r="AN131" s="368"/>
      <c r="AO131" s="368"/>
      <c r="AP131" s="368"/>
      <c r="AQ131" s="368"/>
      <c r="AR131" s="368"/>
      <c r="AS131" s="369"/>
      <c r="AT131" s="369"/>
      <c r="AU131" s="369"/>
    </row>
    <row r="132" spans="1:47" ht="15" x14ac:dyDescent="0.2">
      <c r="A132" s="1194" t="s">
        <v>75</v>
      </c>
      <c r="B132" s="562" t="s">
        <v>76</v>
      </c>
      <c r="C132" s="565"/>
      <c r="D132" s="576"/>
      <c r="E132" s="577"/>
      <c r="F132" s="578"/>
      <c r="G132" s="566"/>
      <c r="H132" s="578"/>
      <c r="I132" s="566"/>
      <c r="J132" s="578"/>
      <c r="K132" s="579"/>
      <c r="L132" s="546"/>
      <c r="M132" s="546"/>
      <c r="N132" s="370"/>
      <c r="O132" s="368"/>
      <c r="P132" s="368"/>
      <c r="Q132" s="368"/>
      <c r="R132" s="368"/>
      <c r="S132" s="368"/>
      <c r="T132" s="368"/>
      <c r="U132" s="368"/>
      <c r="V132" s="368"/>
      <c r="W132" s="368"/>
      <c r="X132" s="368"/>
      <c r="Y132" s="368"/>
      <c r="Z132" s="368"/>
      <c r="AA132" s="368"/>
      <c r="AB132" s="368"/>
      <c r="AC132" s="368"/>
      <c r="AD132" s="368"/>
      <c r="AE132" s="368"/>
      <c r="AF132" s="368"/>
      <c r="AG132" s="368"/>
      <c r="AH132" s="368"/>
      <c r="AI132" s="368"/>
      <c r="AJ132" s="368"/>
      <c r="AK132" s="368"/>
      <c r="AL132" s="368"/>
      <c r="AM132" s="368"/>
      <c r="AN132" s="368"/>
      <c r="AO132" s="368"/>
      <c r="AP132" s="368"/>
      <c r="AQ132" s="368"/>
      <c r="AR132" s="368"/>
      <c r="AS132" s="369"/>
      <c r="AT132" s="369"/>
      <c r="AU132" s="369"/>
    </row>
    <row r="133" spans="1:47" ht="21.75" customHeight="1" x14ac:dyDescent="0.2">
      <c r="A133" s="1223"/>
      <c r="B133" s="569" t="s">
        <v>77</v>
      </c>
      <c r="C133" s="407"/>
      <c r="D133" s="397"/>
      <c r="E133" s="580"/>
      <c r="F133" s="581"/>
      <c r="G133" s="401"/>
      <c r="H133" s="581"/>
      <c r="I133" s="401"/>
      <c r="J133" s="581"/>
      <c r="K133" s="579"/>
      <c r="L133" s="546"/>
      <c r="M133" s="546"/>
      <c r="N133" s="370"/>
      <c r="O133" s="368"/>
      <c r="P133" s="368"/>
      <c r="Q133" s="368"/>
      <c r="R133" s="368"/>
      <c r="S133" s="368"/>
      <c r="T133" s="368"/>
      <c r="U133" s="368"/>
      <c r="V133" s="368"/>
      <c r="W133" s="368"/>
      <c r="X133" s="368"/>
      <c r="Y133" s="368"/>
      <c r="Z133" s="368"/>
      <c r="AA133" s="368"/>
      <c r="AB133" s="368"/>
      <c r="AC133" s="368"/>
      <c r="AD133" s="368"/>
      <c r="AE133" s="368"/>
      <c r="AF133" s="368"/>
      <c r="AG133" s="368"/>
      <c r="AH133" s="368"/>
      <c r="AI133" s="368"/>
      <c r="AJ133" s="368"/>
      <c r="AK133" s="368"/>
      <c r="AL133" s="368"/>
      <c r="AM133" s="368"/>
      <c r="AN133" s="368"/>
      <c r="AO133" s="368"/>
      <c r="AP133" s="368"/>
      <c r="AQ133" s="368"/>
      <c r="AR133" s="368"/>
      <c r="AS133" s="369"/>
      <c r="AT133" s="369"/>
      <c r="AU133" s="369"/>
    </row>
    <row r="134" spans="1:47" ht="15" x14ac:dyDescent="0.2">
      <c r="A134" s="1223"/>
      <c r="B134" s="569" t="s">
        <v>74</v>
      </c>
      <c r="C134" s="407"/>
      <c r="D134" s="397"/>
      <c r="E134" s="580"/>
      <c r="F134" s="581"/>
      <c r="G134" s="401"/>
      <c r="H134" s="581"/>
      <c r="I134" s="401"/>
      <c r="J134" s="581"/>
      <c r="K134" s="579"/>
      <c r="L134" s="546"/>
      <c r="M134" s="546"/>
      <c r="N134" s="370"/>
      <c r="O134" s="368"/>
      <c r="P134" s="368"/>
      <c r="Q134" s="368"/>
      <c r="R134" s="368"/>
      <c r="S134" s="368"/>
      <c r="T134" s="368"/>
      <c r="U134" s="368"/>
      <c r="V134" s="368"/>
      <c r="W134" s="368"/>
      <c r="X134" s="368"/>
      <c r="Y134" s="368"/>
      <c r="Z134" s="368"/>
      <c r="AA134" s="368"/>
      <c r="AB134" s="368"/>
      <c r="AC134" s="368"/>
      <c r="AD134" s="368"/>
      <c r="AE134" s="368"/>
      <c r="AF134" s="368"/>
      <c r="AG134" s="368"/>
      <c r="AH134" s="368"/>
      <c r="AI134" s="368"/>
      <c r="AJ134" s="368"/>
      <c r="AK134" s="368"/>
      <c r="AL134" s="368"/>
      <c r="AM134" s="368"/>
      <c r="AN134" s="368"/>
      <c r="AO134" s="368"/>
      <c r="AP134" s="368"/>
      <c r="AQ134" s="368"/>
      <c r="AR134" s="368"/>
      <c r="AS134" s="369"/>
      <c r="AT134" s="369"/>
      <c r="AU134" s="369"/>
    </row>
    <row r="135" spans="1:47" ht="15" x14ac:dyDescent="0.2">
      <c r="A135" s="1223"/>
      <c r="B135" s="584" t="s">
        <v>78</v>
      </c>
      <c r="C135" s="410"/>
      <c r="D135" s="406"/>
      <c r="E135" s="585"/>
      <c r="F135" s="586"/>
      <c r="G135" s="404"/>
      <c r="H135" s="586"/>
      <c r="I135" s="404"/>
      <c r="J135" s="586"/>
      <c r="K135" s="579"/>
      <c r="L135" s="546"/>
      <c r="M135" s="546"/>
      <c r="N135" s="370"/>
      <c r="O135" s="368"/>
      <c r="P135" s="368"/>
      <c r="Q135" s="368"/>
      <c r="R135" s="368"/>
      <c r="S135" s="368"/>
      <c r="T135" s="368"/>
      <c r="U135" s="368"/>
      <c r="V135" s="368"/>
      <c r="W135" s="368"/>
      <c r="X135" s="368"/>
      <c r="Y135" s="368"/>
      <c r="Z135" s="368"/>
      <c r="AA135" s="368"/>
      <c r="AB135" s="368"/>
      <c r="AC135" s="368"/>
      <c r="AD135" s="368"/>
      <c r="AE135" s="368"/>
      <c r="AF135" s="368"/>
      <c r="AG135" s="368"/>
      <c r="AH135" s="368"/>
      <c r="AI135" s="368"/>
      <c r="AJ135" s="368"/>
      <c r="AK135" s="368"/>
      <c r="AL135" s="368"/>
      <c r="AM135" s="368"/>
      <c r="AN135" s="368"/>
      <c r="AO135" s="368"/>
      <c r="AP135" s="368"/>
      <c r="AQ135" s="368"/>
      <c r="AR135" s="368"/>
      <c r="AS135" s="369"/>
      <c r="AT135" s="369"/>
      <c r="AU135" s="369"/>
    </row>
    <row r="136" spans="1:47" ht="15" x14ac:dyDescent="0.2">
      <c r="A136" s="1195"/>
      <c r="B136" s="571" t="s">
        <v>48</v>
      </c>
      <c r="C136" s="424"/>
      <c r="D136" s="500"/>
      <c r="E136" s="582"/>
      <c r="F136" s="583"/>
      <c r="G136" s="498"/>
      <c r="H136" s="583"/>
      <c r="I136" s="498"/>
      <c r="J136" s="583"/>
      <c r="K136" s="579"/>
      <c r="L136" s="546"/>
      <c r="M136" s="546"/>
      <c r="N136" s="370"/>
      <c r="O136" s="368"/>
      <c r="P136" s="368"/>
      <c r="Q136" s="368"/>
      <c r="R136" s="368"/>
      <c r="S136" s="368"/>
      <c r="T136" s="368"/>
      <c r="U136" s="368"/>
      <c r="V136" s="368"/>
      <c r="W136" s="368"/>
      <c r="X136" s="368"/>
      <c r="Y136" s="368"/>
      <c r="Z136" s="368"/>
      <c r="AA136" s="368"/>
      <c r="AB136" s="368"/>
      <c r="AC136" s="368"/>
      <c r="AD136" s="368"/>
      <c r="AE136" s="368"/>
      <c r="AF136" s="368"/>
      <c r="AG136" s="368"/>
      <c r="AH136" s="368"/>
      <c r="AI136" s="368"/>
      <c r="AJ136" s="368"/>
      <c r="AK136" s="368"/>
      <c r="AL136" s="368"/>
      <c r="AM136" s="368"/>
      <c r="AN136" s="368"/>
      <c r="AO136" s="368"/>
      <c r="AP136" s="368"/>
      <c r="AQ136" s="368"/>
      <c r="AR136" s="368"/>
      <c r="AS136" s="369"/>
      <c r="AT136" s="369"/>
      <c r="AU136" s="369"/>
    </row>
    <row r="137" spans="1:47" ht="15" customHeight="1" x14ac:dyDescent="0.2">
      <c r="A137" s="1194" t="s">
        <v>79</v>
      </c>
      <c r="B137" s="562" t="s">
        <v>80</v>
      </c>
      <c r="C137" s="565"/>
      <c r="D137" s="576"/>
      <c r="E137" s="577"/>
      <c r="F137" s="578"/>
      <c r="G137" s="566"/>
      <c r="H137" s="578"/>
      <c r="I137" s="566"/>
      <c r="J137" s="578"/>
      <c r="K137" s="579"/>
      <c r="L137" s="546"/>
      <c r="M137" s="546"/>
      <c r="N137" s="370"/>
      <c r="O137" s="368"/>
      <c r="P137" s="368"/>
      <c r="Q137" s="368"/>
      <c r="R137" s="368"/>
      <c r="S137" s="368"/>
      <c r="T137" s="368"/>
      <c r="U137" s="368"/>
      <c r="V137" s="368"/>
      <c r="W137" s="368"/>
      <c r="X137" s="368"/>
      <c r="Y137" s="368"/>
      <c r="Z137" s="368"/>
      <c r="AA137" s="368"/>
      <c r="AB137" s="368"/>
      <c r="AC137" s="368"/>
      <c r="AD137" s="368"/>
      <c r="AE137" s="368"/>
      <c r="AF137" s="368"/>
      <c r="AG137" s="368"/>
      <c r="AH137" s="368"/>
      <c r="AI137" s="368"/>
      <c r="AJ137" s="368"/>
      <c r="AK137" s="368"/>
      <c r="AL137" s="368"/>
      <c r="AM137" s="368"/>
      <c r="AN137" s="368"/>
      <c r="AO137" s="368"/>
      <c r="AP137" s="368"/>
      <c r="AQ137" s="368"/>
      <c r="AR137" s="368"/>
      <c r="AS137" s="369"/>
      <c r="AT137" s="369"/>
      <c r="AU137" s="369"/>
    </row>
    <row r="138" spans="1:47" ht="20.25" customHeight="1" x14ac:dyDescent="0.2">
      <c r="A138" s="1223"/>
      <c r="B138" s="569" t="s">
        <v>77</v>
      </c>
      <c r="C138" s="407"/>
      <c r="D138" s="397"/>
      <c r="E138" s="580"/>
      <c r="F138" s="581"/>
      <c r="G138" s="401"/>
      <c r="H138" s="581"/>
      <c r="I138" s="401"/>
      <c r="J138" s="581"/>
      <c r="K138" s="579"/>
      <c r="L138" s="546"/>
      <c r="M138" s="546"/>
      <c r="N138" s="370"/>
      <c r="O138" s="368"/>
      <c r="P138" s="368"/>
      <c r="Q138" s="368"/>
      <c r="R138" s="368"/>
      <c r="S138" s="368"/>
      <c r="T138" s="368"/>
      <c r="U138" s="368"/>
      <c r="V138" s="368"/>
      <c r="W138" s="368"/>
      <c r="X138" s="368"/>
      <c r="Y138" s="368"/>
      <c r="Z138" s="368"/>
      <c r="AA138" s="368"/>
      <c r="AB138" s="368"/>
      <c r="AC138" s="368"/>
      <c r="AD138" s="368"/>
      <c r="AE138" s="368"/>
      <c r="AF138" s="368"/>
      <c r="AG138" s="368"/>
      <c r="AH138" s="368"/>
      <c r="AI138" s="368"/>
      <c r="AJ138" s="368"/>
      <c r="AK138" s="368"/>
      <c r="AL138" s="368"/>
      <c r="AM138" s="368"/>
      <c r="AN138" s="368"/>
      <c r="AO138" s="368"/>
      <c r="AP138" s="368"/>
      <c r="AQ138" s="368"/>
      <c r="AR138" s="368"/>
      <c r="AS138" s="369"/>
      <c r="AT138" s="369"/>
      <c r="AU138" s="369"/>
    </row>
    <row r="139" spans="1:47" x14ac:dyDescent="0.2">
      <c r="A139" s="1223"/>
      <c r="B139" s="569" t="s">
        <v>74</v>
      </c>
      <c r="C139" s="407"/>
      <c r="D139" s="397"/>
      <c r="E139" s="580"/>
      <c r="F139" s="581"/>
      <c r="G139" s="401"/>
      <c r="H139" s="581"/>
      <c r="I139" s="401"/>
      <c r="J139" s="581"/>
      <c r="K139" s="540"/>
      <c r="L139" s="370"/>
      <c r="M139" s="370"/>
      <c r="N139" s="370"/>
      <c r="O139" s="368"/>
      <c r="P139" s="368"/>
      <c r="Q139" s="368"/>
      <c r="R139" s="368"/>
      <c r="S139" s="368"/>
      <c r="T139" s="368"/>
      <c r="U139" s="368"/>
      <c r="V139" s="368"/>
      <c r="W139" s="368"/>
      <c r="X139" s="368"/>
      <c r="Y139" s="368"/>
      <c r="Z139" s="368"/>
      <c r="AA139" s="368"/>
      <c r="AB139" s="368"/>
      <c r="AC139" s="368"/>
      <c r="AD139" s="368"/>
      <c r="AE139" s="368"/>
      <c r="AF139" s="368"/>
      <c r="AG139" s="368"/>
      <c r="AH139" s="368"/>
      <c r="AI139" s="368"/>
      <c r="AJ139" s="368"/>
      <c r="AK139" s="368"/>
      <c r="AL139" s="368"/>
      <c r="AM139" s="368"/>
      <c r="AN139" s="368"/>
      <c r="AO139" s="368"/>
      <c r="AP139" s="368"/>
      <c r="AQ139" s="368"/>
      <c r="AR139" s="368"/>
      <c r="AS139" s="369"/>
      <c r="AT139" s="369"/>
      <c r="AU139" s="369"/>
    </row>
    <row r="140" spans="1:47" x14ac:dyDescent="0.2">
      <c r="A140" s="1223"/>
      <c r="B140" s="584" t="s">
        <v>81</v>
      </c>
      <c r="C140" s="407"/>
      <c r="D140" s="397"/>
      <c r="E140" s="580"/>
      <c r="F140" s="581"/>
      <c r="G140" s="401"/>
      <c r="H140" s="581"/>
      <c r="I140" s="401"/>
      <c r="J140" s="581"/>
      <c r="K140" s="540"/>
      <c r="L140" s="370"/>
      <c r="M140" s="370"/>
      <c r="N140" s="370"/>
      <c r="O140" s="368"/>
      <c r="P140" s="368"/>
      <c r="Q140" s="368"/>
      <c r="R140" s="368"/>
      <c r="S140" s="368"/>
      <c r="T140" s="368"/>
      <c r="U140" s="368"/>
      <c r="V140" s="368"/>
      <c r="W140" s="368"/>
      <c r="X140" s="368"/>
      <c r="Y140" s="368"/>
      <c r="Z140" s="368"/>
      <c r="AA140" s="368"/>
      <c r="AB140" s="368"/>
      <c r="AC140" s="368"/>
      <c r="AD140" s="368"/>
      <c r="AE140" s="368"/>
      <c r="AF140" s="368"/>
      <c r="AG140" s="368"/>
      <c r="AH140" s="368"/>
      <c r="AI140" s="368"/>
      <c r="AJ140" s="368"/>
      <c r="AK140" s="368"/>
      <c r="AL140" s="368"/>
      <c r="AM140" s="368"/>
      <c r="AN140" s="368"/>
      <c r="AO140" s="368"/>
      <c r="AP140" s="368"/>
      <c r="AQ140" s="368"/>
      <c r="AR140" s="368"/>
      <c r="AS140" s="369"/>
      <c r="AT140" s="369"/>
      <c r="AU140" s="369"/>
    </row>
    <row r="141" spans="1:47" x14ac:dyDescent="0.2">
      <c r="A141" s="1223"/>
      <c r="B141" s="584" t="s">
        <v>78</v>
      </c>
      <c r="C141" s="407"/>
      <c r="D141" s="397"/>
      <c r="E141" s="580"/>
      <c r="F141" s="581"/>
      <c r="G141" s="401"/>
      <c r="H141" s="581"/>
      <c r="I141" s="401"/>
      <c r="J141" s="581"/>
      <c r="K141" s="540"/>
      <c r="L141" s="370"/>
      <c r="M141" s="370"/>
      <c r="N141" s="370"/>
      <c r="O141" s="368"/>
      <c r="P141" s="368"/>
      <c r="Q141" s="368"/>
      <c r="R141" s="368"/>
      <c r="S141" s="368"/>
      <c r="T141" s="368"/>
      <c r="U141" s="368"/>
      <c r="V141" s="368"/>
      <c r="W141" s="368"/>
      <c r="X141" s="368"/>
      <c r="Y141" s="368"/>
      <c r="Z141" s="368"/>
      <c r="AA141" s="368"/>
      <c r="AB141" s="368"/>
      <c r="AC141" s="368"/>
      <c r="AD141" s="368"/>
      <c r="AE141" s="368"/>
      <c r="AF141" s="368"/>
      <c r="AG141" s="368"/>
      <c r="AH141" s="368"/>
      <c r="AI141" s="368"/>
      <c r="AJ141" s="368"/>
      <c r="AK141" s="368"/>
      <c r="AL141" s="368"/>
      <c r="AM141" s="368"/>
      <c r="AN141" s="368"/>
      <c r="AO141" s="368"/>
      <c r="AP141" s="368"/>
      <c r="AQ141" s="368"/>
      <c r="AR141" s="368"/>
      <c r="AS141" s="369"/>
      <c r="AT141" s="369"/>
      <c r="AU141" s="369"/>
    </row>
    <row r="142" spans="1:47" x14ac:dyDescent="0.2">
      <c r="A142" s="1195"/>
      <c r="B142" s="571" t="s">
        <v>48</v>
      </c>
      <c r="C142" s="435"/>
      <c r="D142" s="434"/>
      <c r="E142" s="587"/>
      <c r="F142" s="588"/>
      <c r="G142" s="433"/>
      <c r="H142" s="588"/>
      <c r="I142" s="433"/>
      <c r="J142" s="588"/>
      <c r="K142" s="540"/>
      <c r="L142" s="370"/>
      <c r="M142" s="370"/>
      <c r="N142" s="370"/>
      <c r="O142" s="368"/>
      <c r="P142" s="368"/>
      <c r="Q142" s="368"/>
      <c r="R142" s="368"/>
      <c r="S142" s="368"/>
      <c r="T142" s="368"/>
      <c r="U142" s="368"/>
      <c r="V142" s="368"/>
      <c r="W142" s="368"/>
      <c r="X142" s="368"/>
      <c r="Y142" s="368"/>
      <c r="Z142" s="368"/>
      <c r="AA142" s="368"/>
      <c r="AB142" s="368"/>
      <c r="AC142" s="368"/>
      <c r="AD142" s="368"/>
      <c r="AE142" s="368"/>
      <c r="AF142" s="368"/>
      <c r="AG142" s="368"/>
      <c r="AH142" s="368"/>
      <c r="AI142" s="368"/>
      <c r="AJ142" s="368"/>
      <c r="AK142" s="368"/>
      <c r="AL142" s="368"/>
      <c r="AM142" s="368"/>
      <c r="AN142" s="368"/>
      <c r="AO142" s="368"/>
      <c r="AP142" s="368"/>
      <c r="AQ142" s="368"/>
      <c r="AR142" s="368"/>
      <c r="AS142" s="369"/>
      <c r="AT142" s="369"/>
      <c r="AU142" s="369"/>
    </row>
    <row r="143" spans="1:47" x14ac:dyDescent="0.2">
      <c r="A143" s="1194" t="s">
        <v>82</v>
      </c>
      <c r="B143" s="562" t="s">
        <v>83</v>
      </c>
      <c r="C143" s="565"/>
      <c r="D143" s="576"/>
      <c r="E143" s="577"/>
      <c r="F143" s="578"/>
      <c r="G143" s="566"/>
      <c r="H143" s="578"/>
      <c r="I143" s="566"/>
      <c r="J143" s="578"/>
      <c r="K143" s="540"/>
      <c r="L143" s="370"/>
      <c r="M143" s="370"/>
      <c r="N143" s="370"/>
      <c r="O143" s="368"/>
      <c r="P143" s="368"/>
      <c r="Q143" s="368"/>
      <c r="R143" s="368"/>
      <c r="S143" s="368"/>
      <c r="T143" s="368"/>
      <c r="U143" s="368"/>
      <c r="V143" s="368"/>
      <c r="W143" s="368"/>
      <c r="X143" s="368"/>
      <c r="Y143" s="368"/>
      <c r="Z143" s="368"/>
      <c r="AA143" s="368"/>
      <c r="AB143" s="368"/>
      <c r="AC143" s="368"/>
      <c r="AD143" s="368"/>
      <c r="AE143" s="368"/>
      <c r="AF143" s="368"/>
      <c r="AG143" s="368"/>
      <c r="AH143" s="368"/>
      <c r="AI143" s="368"/>
      <c r="AJ143" s="368"/>
      <c r="AK143" s="368"/>
      <c r="AL143" s="368"/>
      <c r="AM143" s="368"/>
      <c r="AN143" s="368"/>
      <c r="AO143" s="368"/>
      <c r="AP143" s="368"/>
      <c r="AQ143" s="368"/>
      <c r="AR143" s="368"/>
      <c r="AS143" s="369"/>
      <c r="AT143" s="369"/>
      <c r="AU143" s="369"/>
    </row>
    <row r="144" spans="1:47" ht="21" x14ac:dyDescent="0.2">
      <c r="A144" s="1195"/>
      <c r="B144" s="571" t="s">
        <v>84</v>
      </c>
      <c r="C144" s="424"/>
      <c r="D144" s="500"/>
      <c r="E144" s="582"/>
      <c r="F144" s="583"/>
      <c r="G144" s="498"/>
      <c r="H144" s="583"/>
      <c r="I144" s="498"/>
      <c r="J144" s="583"/>
      <c r="K144" s="540"/>
      <c r="L144" s="370"/>
      <c r="M144" s="370"/>
      <c r="N144" s="370"/>
      <c r="O144" s="368"/>
      <c r="P144" s="368"/>
      <c r="Q144" s="368"/>
      <c r="R144" s="368"/>
      <c r="S144" s="368"/>
      <c r="T144" s="368"/>
      <c r="U144" s="368"/>
      <c r="V144" s="368"/>
      <c r="W144" s="368"/>
      <c r="X144" s="368"/>
      <c r="Y144" s="368"/>
      <c r="Z144" s="368"/>
      <c r="AA144" s="368"/>
      <c r="AB144" s="368"/>
      <c r="AC144" s="368"/>
      <c r="AD144" s="368"/>
      <c r="AE144" s="368"/>
      <c r="AF144" s="368"/>
      <c r="AG144" s="368"/>
      <c r="AH144" s="368"/>
      <c r="AI144" s="368"/>
      <c r="AJ144" s="368"/>
      <c r="AK144" s="368"/>
      <c r="AL144" s="368"/>
      <c r="AM144" s="368"/>
      <c r="AN144" s="368"/>
      <c r="AO144" s="368"/>
      <c r="AP144" s="368"/>
      <c r="AQ144" s="368"/>
      <c r="AR144" s="368"/>
      <c r="AS144" s="369"/>
      <c r="AT144" s="369"/>
      <c r="AU144" s="369"/>
    </row>
    <row r="145" spans="1:102" x14ac:dyDescent="0.2">
      <c r="A145" s="589" t="s">
        <v>158</v>
      </c>
      <c r="B145" s="590"/>
      <c r="C145" s="591"/>
      <c r="D145" s="591"/>
      <c r="E145" s="591"/>
      <c r="F145" s="591"/>
      <c r="G145" s="591"/>
      <c r="H145" s="591"/>
      <c r="I145" s="591"/>
      <c r="J145" s="591"/>
      <c r="K145" s="591"/>
      <c r="L145" s="591"/>
      <c r="M145" s="591"/>
      <c r="N145" s="591"/>
      <c r="O145" s="369"/>
      <c r="P145" s="369"/>
      <c r="Q145" s="369"/>
      <c r="R145" s="369"/>
      <c r="S145" s="369"/>
      <c r="T145" s="369"/>
      <c r="U145" s="369"/>
      <c r="V145" s="369"/>
      <c r="W145" s="369"/>
      <c r="X145" s="369"/>
      <c r="Y145" s="369"/>
      <c r="Z145" s="369"/>
      <c r="AA145" s="369"/>
      <c r="AB145" s="369"/>
      <c r="AC145" s="369"/>
      <c r="AD145" s="369"/>
      <c r="AE145" s="369"/>
      <c r="AF145" s="369"/>
      <c r="AG145" s="369"/>
      <c r="AH145" s="369"/>
      <c r="AI145" s="369"/>
      <c r="AJ145" s="369"/>
      <c r="AK145" s="369"/>
      <c r="AL145" s="369"/>
      <c r="AM145" s="369"/>
      <c r="AN145" s="369"/>
      <c r="AO145" s="369"/>
      <c r="AP145" s="369"/>
      <c r="AQ145" s="369"/>
      <c r="AR145" s="369"/>
      <c r="AS145" s="369"/>
      <c r="BY145" s="365"/>
      <c r="BZ145" s="365"/>
      <c r="CA145" s="365"/>
      <c r="CB145" s="365"/>
      <c r="CC145" s="365"/>
      <c r="CD145" s="365"/>
      <c r="CE145" s="365"/>
      <c r="CF145" s="365"/>
      <c r="CG145" s="365"/>
    </row>
    <row r="146" spans="1:102" s="601" customFormat="1" x14ac:dyDescent="0.2">
      <c r="A146" s="372" t="s">
        <v>159</v>
      </c>
      <c r="B146" s="592"/>
      <c r="C146" s="593"/>
      <c r="D146" s="593"/>
      <c r="E146" s="594"/>
      <c r="F146" s="593"/>
      <c r="G146" s="594"/>
      <c r="H146" s="594"/>
      <c r="I146" s="593"/>
      <c r="J146" s="595"/>
      <c r="K146" s="595"/>
      <c r="L146" s="595"/>
      <c r="M146" s="595"/>
      <c r="N146" s="595"/>
      <c r="O146" s="596"/>
      <c r="P146" s="596"/>
      <c r="Q146" s="596"/>
      <c r="R146" s="597"/>
      <c r="S146" s="598"/>
      <c r="T146" s="596"/>
      <c r="U146" s="596"/>
      <c r="V146" s="597"/>
      <c r="W146" s="597"/>
      <c r="X146" s="598"/>
      <c r="Y146" s="596"/>
      <c r="Z146" s="597"/>
      <c r="AA146" s="597"/>
      <c r="AB146" s="598"/>
      <c r="AC146" s="596"/>
      <c r="AD146" s="596"/>
      <c r="AE146" s="596"/>
      <c r="AF146" s="596"/>
      <c r="AG146" s="597"/>
      <c r="AH146" s="599"/>
      <c r="AI146" s="598"/>
      <c r="AJ146" s="597"/>
      <c r="AK146" s="597"/>
      <c r="AL146" s="597"/>
      <c r="AM146" s="597"/>
      <c r="AN146" s="597"/>
      <c r="AO146" s="599"/>
      <c r="AP146" s="598"/>
      <c r="AQ146" s="597"/>
      <c r="AR146" s="597"/>
      <c r="AS146" s="597"/>
      <c r="AT146" s="365"/>
      <c r="AU146" s="365"/>
      <c r="AV146" s="365"/>
      <c r="AW146" s="365"/>
      <c r="AX146" s="365"/>
      <c r="AY146" s="365"/>
      <c r="AZ146" s="365"/>
      <c r="BA146" s="365"/>
      <c r="BB146" s="365"/>
      <c r="BC146" s="365"/>
      <c r="BD146" s="365"/>
      <c r="BE146" s="365"/>
      <c r="BF146" s="365"/>
      <c r="BG146" s="365"/>
      <c r="BH146" s="365"/>
      <c r="BI146" s="365"/>
      <c r="BJ146" s="365"/>
      <c r="BK146" s="365"/>
      <c r="BL146" s="365"/>
      <c r="BM146" s="365"/>
      <c r="BN146" s="365"/>
      <c r="BO146" s="365"/>
      <c r="BP146" s="365"/>
      <c r="BQ146" s="365"/>
      <c r="BR146" s="365"/>
      <c r="BS146" s="365"/>
      <c r="BT146" s="365"/>
      <c r="BU146" s="365"/>
      <c r="BV146" s="365"/>
      <c r="BW146" s="365"/>
      <c r="BX146" s="365"/>
      <c r="BY146" s="365"/>
      <c r="BZ146" s="365"/>
      <c r="CA146" s="365"/>
      <c r="CB146" s="365"/>
      <c r="CC146" s="365"/>
      <c r="CD146" s="365"/>
      <c r="CE146" s="365"/>
      <c r="CF146" s="365"/>
      <c r="CG146" s="365"/>
      <c r="CH146" s="600"/>
      <c r="CI146" s="600"/>
      <c r="CJ146" s="600"/>
      <c r="CK146" s="600"/>
      <c r="CL146" s="600"/>
      <c r="CM146" s="600"/>
      <c r="CN146" s="600"/>
      <c r="CO146" s="600"/>
      <c r="CP146" s="600"/>
      <c r="CQ146" s="600"/>
      <c r="CR146" s="600"/>
      <c r="CS146" s="600"/>
      <c r="CT146" s="600"/>
      <c r="CU146" s="600"/>
      <c r="CV146" s="600"/>
      <c r="CW146" s="600"/>
      <c r="CX146" s="600"/>
    </row>
    <row r="147" spans="1:102" x14ac:dyDescent="0.2">
      <c r="A147" s="1246" t="s">
        <v>29</v>
      </c>
      <c r="B147" s="1224" t="s">
        <v>1</v>
      </c>
      <c r="C147" s="1225"/>
      <c r="D147" s="1226"/>
      <c r="E147" s="1241" t="s">
        <v>14</v>
      </c>
      <c r="F147" s="1242"/>
      <c r="G147" s="1242"/>
      <c r="H147" s="1242"/>
      <c r="I147" s="1242"/>
      <c r="J147" s="1242"/>
      <c r="K147" s="1242"/>
      <c r="L147" s="1242"/>
      <c r="M147" s="1242"/>
      <c r="N147" s="1242"/>
      <c r="O147" s="1242"/>
      <c r="P147" s="1242"/>
      <c r="Q147" s="1242"/>
      <c r="R147" s="1242"/>
      <c r="S147" s="1242"/>
      <c r="T147" s="1242"/>
      <c r="U147" s="1242"/>
      <c r="V147" s="1242"/>
      <c r="W147" s="1242"/>
      <c r="X147" s="1242"/>
      <c r="Y147" s="1242"/>
      <c r="Z147" s="1242"/>
      <c r="AA147" s="1242"/>
      <c r="AB147" s="1242"/>
      <c r="AC147" s="1242"/>
      <c r="AD147" s="1242"/>
      <c r="AE147" s="1242"/>
      <c r="AF147" s="1242"/>
      <c r="AG147" s="1242"/>
      <c r="AH147" s="1242"/>
      <c r="AI147" s="1242"/>
      <c r="AJ147" s="1242"/>
      <c r="AK147" s="1242"/>
      <c r="AL147" s="1242"/>
      <c r="AM147" s="1242"/>
      <c r="AN147" s="1242"/>
      <c r="AO147" s="1242"/>
      <c r="AP147" s="1257"/>
      <c r="AQ147" s="1267" t="s">
        <v>85</v>
      </c>
      <c r="AR147" s="1261"/>
      <c r="AS147" s="1262"/>
      <c r="BY147" s="365"/>
      <c r="BZ147" s="365"/>
      <c r="CA147" s="365"/>
      <c r="CB147" s="365"/>
      <c r="CC147" s="365"/>
      <c r="CD147" s="365"/>
      <c r="CE147" s="365"/>
      <c r="CF147" s="365"/>
      <c r="CG147" s="365"/>
    </row>
    <row r="148" spans="1:102" x14ac:dyDescent="0.2">
      <c r="A148" s="1247"/>
      <c r="B148" s="1255"/>
      <c r="C148" s="1256"/>
      <c r="D148" s="1244"/>
      <c r="E148" s="1196" t="s">
        <v>19</v>
      </c>
      <c r="F148" s="1220"/>
      <c r="G148" s="1196" t="s">
        <v>20</v>
      </c>
      <c r="H148" s="1220"/>
      <c r="I148" s="1196" t="s">
        <v>21</v>
      </c>
      <c r="J148" s="1220"/>
      <c r="K148" s="1196" t="s">
        <v>22</v>
      </c>
      <c r="L148" s="1220"/>
      <c r="M148" s="1196" t="s">
        <v>23</v>
      </c>
      <c r="N148" s="1220"/>
      <c r="O148" s="1196" t="s">
        <v>24</v>
      </c>
      <c r="P148" s="1220"/>
      <c r="Q148" s="1196" t="s">
        <v>25</v>
      </c>
      <c r="R148" s="1220"/>
      <c r="S148" s="1196" t="s">
        <v>26</v>
      </c>
      <c r="T148" s="1220"/>
      <c r="U148" s="1196" t="s">
        <v>27</v>
      </c>
      <c r="V148" s="1220"/>
      <c r="W148" s="1196" t="s">
        <v>2</v>
      </c>
      <c r="X148" s="1220"/>
      <c r="Y148" s="1196" t="s">
        <v>3</v>
      </c>
      <c r="Z148" s="1220"/>
      <c r="AA148" s="1196" t="s">
        <v>28</v>
      </c>
      <c r="AB148" s="1220"/>
      <c r="AC148" s="1196" t="s">
        <v>4</v>
      </c>
      <c r="AD148" s="1220"/>
      <c r="AE148" s="1196" t="s">
        <v>5</v>
      </c>
      <c r="AF148" s="1220"/>
      <c r="AG148" s="1196" t="s">
        <v>6</v>
      </c>
      <c r="AH148" s="1220"/>
      <c r="AI148" s="1196" t="s">
        <v>7</v>
      </c>
      <c r="AJ148" s="1220"/>
      <c r="AK148" s="1196" t="s">
        <v>8</v>
      </c>
      <c r="AL148" s="1220"/>
      <c r="AM148" s="1196" t="s">
        <v>9</v>
      </c>
      <c r="AN148" s="1220"/>
      <c r="AO148" s="1230" t="s">
        <v>10</v>
      </c>
      <c r="AP148" s="1258"/>
      <c r="AQ148" s="1268" t="s">
        <v>160</v>
      </c>
      <c r="AR148" s="1230" t="s">
        <v>161</v>
      </c>
      <c r="AS148" s="1201"/>
      <c r="AT148" s="602"/>
      <c r="AU148" s="603"/>
    </row>
    <row r="149" spans="1:102" ht="31.5" x14ac:dyDescent="0.2">
      <c r="A149" s="1248"/>
      <c r="B149" s="604" t="s">
        <v>94</v>
      </c>
      <c r="C149" s="605" t="s">
        <v>11</v>
      </c>
      <c r="D149" s="738" t="s">
        <v>12</v>
      </c>
      <c r="E149" s="607" t="s">
        <v>11</v>
      </c>
      <c r="F149" s="737" t="s">
        <v>12</v>
      </c>
      <c r="G149" s="607" t="s">
        <v>11</v>
      </c>
      <c r="H149" s="737" t="s">
        <v>12</v>
      </c>
      <c r="I149" s="607" t="s">
        <v>11</v>
      </c>
      <c r="J149" s="737" t="s">
        <v>12</v>
      </c>
      <c r="K149" s="607" t="s">
        <v>11</v>
      </c>
      <c r="L149" s="737" t="s">
        <v>12</v>
      </c>
      <c r="M149" s="607" t="s">
        <v>11</v>
      </c>
      <c r="N149" s="737" t="s">
        <v>12</v>
      </c>
      <c r="O149" s="607" t="s">
        <v>11</v>
      </c>
      <c r="P149" s="737" t="s">
        <v>12</v>
      </c>
      <c r="Q149" s="607" t="s">
        <v>11</v>
      </c>
      <c r="R149" s="737" t="s">
        <v>12</v>
      </c>
      <c r="S149" s="607" t="s">
        <v>11</v>
      </c>
      <c r="T149" s="737" t="s">
        <v>12</v>
      </c>
      <c r="U149" s="607" t="s">
        <v>11</v>
      </c>
      <c r="V149" s="737" t="s">
        <v>12</v>
      </c>
      <c r="W149" s="607" t="s">
        <v>11</v>
      </c>
      <c r="X149" s="737" t="s">
        <v>12</v>
      </c>
      <c r="Y149" s="607" t="s">
        <v>11</v>
      </c>
      <c r="Z149" s="737" t="s">
        <v>12</v>
      </c>
      <c r="AA149" s="607" t="s">
        <v>11</v>
      </c>
      <c r="AB149" s="737" t="s">
        <v>12</v>
      </c>
      <c r="AC149" s="607" t="s">
        <v>11</v>
      </c>
      <c r="AD149" s="737" t="s">
        <v>12</v>
      </c>
      <c r="AE149" s="607" t="s">
        <v>11</v>
      </c>
      <c r="AF149" s="737" t="s">
        <v>12</v>
      </c>
      <c r="AG149" s="607" t="s">
        <v>11</v>
      </c>
      <c r="AH149" s="737" t="s">
        <v>12</v>
      </c>
      <c r="AI149" s="607" t="s">
        <v>11</v>
      </c>
      <c r="AJ149" s="737" t="s">
        <v>12</v>
      </c>
      <c r="AK149" s="607" t="s">
        <v>11</v>
      </c>
      <c r="AL149" s="737" t="s">
        <v>12</v>
      </c>
      <c r="AM149" s="607" t="s">
        <v>11</v>
      </c>
      <c r="AN149" s="737" t="s">
        <v>12</v>
      </c>
      <c r="AO149" s="607" t="s">
        <v>11</v>
      </c>
      <c r="AP149" s="608" t="s">
        <v>12</v>
      </c>
      <c r="AQ149" s="1269"/>
      <c r="AR149" s="742" t="s">
        <v>162</v>
      </c>
      <c r="AS149" s="740" t="s">
        <v>163</v>
      </c>
      <c r="AT149" s="442"/>
      <c r="AU149" s="609"/>
    </row>
    <row r="150" spans="1:102" x14ac:dyDescent="0.2">
      <c r="A150" s="610" t="s">
        <v>43</v>
      </c>
      <c r="B150" s="505">
        <f t="shared" ref="B150:B168" si="7">SUM(C150+D150)</f>
        <v>323</v>
      </c>
      <c r="C150" s="506">
        <f t="shared" ref="C150:C168" si="8">SUM(E150+G150+I150+K150+M150+O150+Q150+S150+U150+W150+Y150+AA150+AC150+AE150+AG150+AI150+AK150+AM150+AO150)</f>
        <v>154</v>
      </c>
      <c r="D150" s="611">
        <f t="shared" ref="D150:D168" si="9">SUM(F150+H150+J150+L150+N150+P150+R150+T150+V150+X150+Z150+AB150+AD150+AF150+AH150+AJ150+AL150+AN150+AP150)</f>
        <v>169</v>
      </c>
      <c r="E150" s="380">
        <v>9</v>
      </c>
      <c r="F150" s="381">
        <v>9</v>
      </c>
      <c r="G150" s="380">
        <v>6</v>
      </c>
      <c r="H150" s="382">
        <v>7</v>
      </c>
      <c r="I150" s="380">
        <v>4</v>
      </c>
      <c r="J150" s="382">
        <v>6</v>
      </c>
      <c r="K150" s="380">
        <v>2</v>
      </c>
      <c r="L150" s="382">
        <v>5</v>
      </c>
      <c r="M150" s="380">
        <v>1</v>
      </c>
      <c r="N150" s="382">
        <v>2</v>
      </c>
      <c r="O150" s="380">
        <v>5</v>
      </c>
      <c r="P150" s="382">
        <v>5</v>
      </c>
      <c r="Q150" s="380"/>
      <c r="R150" s="382">
        <v>1</v>
      </c>
      <c r="S150" s="380"/>
      <c r="T150" s="382">
        <v>1</v>
      </c>
      <c r="U150" s="380">
        <v>1</v>
      </c>
      <c r="V150" s="382">
        <v>6</v>
      </c>
      <c r="W150" s="380">
        <v>2</v>
      </c>
      <c r="X150" s="382">
        <v>7</v>
      </c>
      <c r="Y150" s="380">
        <v>5</v>
      </c>
      <c r="Z150" s="382">
        <v>5</v>
      </c>
      <c r="AA150" s="380">
        <v>6</v>
      </c>
      <c r="AB150" s="382">
        <v>9</v>
      </c>
      <c r="AC150" s="380">
        <v>13</v>
      </c>
      <c r="AD150" s="382">
        <v>9</v>
      </c>
      <c r="AE150" s="380">
        <v>11</v>
      </c>
      <c r="AF150" s="382">
        <v>12</v>
      </c>
      <c r="AG150" s="380">
        <v>15</v>
      </c>
      <c r="AH150" s="382">
        <v>14</v>
      </c>
      <c r="AI150" s="380">
        <v>11</v>
      </c>
      <c r="AJ150" s="382">
        <v>14</v>
      </c>
      <c r="AK150" s="380">
        <v>15</v>
      </c>
      <c r="AL150" s="382">
        <v>16</v>
      </c>
      <c r="AM150" s="380">
        <v>14</v>
      </c>
      <c r="AN150" s="382">
        <v>11</v>
      </c>
      <c r="AO150" s="383">
        <v>34</v>
      </c>
      <c r="AP150" s="612">
        <v>30</v>
      </c>
      <c r="AQ150" s="613">
        <v>114</v>
      </c>
      <c r="AR150" s="614">
        <v>88</v>
      </c>
      <c r="AS150" s="381">
        <v>121</v>
      </c>
      <c r="AT150" s="615" t="s">
        <v>120</v>
      </c>
      <c r="AU150" s="515"/>
      <c r="CA150" s="366" t="str">
        <f t="shared" ref="CA150:CA168" si="10">IF(B150&lt;&gt;SUM(AQ150+AR150+AS150)," El número de consultas según tipo atención NO puede ser diferente al Total.","")</f>
        <v/>
      </c>
      <c r="CB150" s="366" t="str">
        <f>IF(AND(E150&lt;=SUM(E152:E168),F150&lt;=SUM(F152:F168),G150&lt;=SUM(G152:G168),H150&lt;=SUM(H152:H168),I150&lt;=SUM(I152:I168),J150&lt;=SUM(J152:J168),K150&lt;=SUM(K152:K168),L150&lt;=SUM(L152:L168),M150&lt;=SUM(M152:M168),N150&lt;=SUM(N152:N168),O150&lt;=SUM(O152:O168),P150&lt;=SUM(P152:P168),W150&lt;=SUM(W152:W168),X150&lt;=SUM(X152:X168),Y150&lt;=SUM(Y152:Y168),Z150&lt;=SUM(Z152:Z168),AA150&lt;=SUM(AA152:AA168),AB150&lt;=SUM(AB152:AB168),AC150&lt;=SUM(AC152:AC168),AD150&lt;=SUM(AD152:AD168),AE150&lt;=SUM(AE152:AE168),AF150&lt;=SUM(AF152:AF168),AG150&lt;=SUM(AG152:AG168),AH150&lt;=SUM(AH152:AH168),AI150&lt;=SUM(AI152:AI168),AJ150&lt;=SUM(AJ152:AJ168),AK150&lt;=SUM(AK152:AK168),AL150&lt;=SUM(AL152:AL168),AM150&lt;=SUM(AM152:AM168),AN150&lt;=SUM(AN152:AN168),AO150&lt;=SUM(AO152:AO168),AP150&lt;=SUM(AP152:AP168)),"","Total de ingreso debe ser igual o menor al desagregado por condición")</f>
        <v/>
      </c>
      <c r="CG150" s="366">
        <f t="shared" ref="CG150:CG168" si="11">IF(B150&lt;&gt;SUM(AQ150+AR150+AS150),1,0)</f>
        <v>0</v>
      </c>
    </row>
    <row r="151" spans="1:102" x14ac:dyDescent="0.2">
      <c r="A151" s="616" t="s">
        <v>30</v>
      </c>
      <c r="B151" s="617">
        <f t="shared" si="7"/>
        <v>0</v>
      </c>
      <c r="C151" s="618">
        <f t="shared" si="8"/>
        <v>0</v>
      </c>
      <c r="D151" s="619">
        <f t="shared" si="9"/>
        <v>0</v>
      </c>
      <c r="E151" s="421"/>
      <c r="F151" s="440"/>
      <c r="G151" s="421"/>
      <c r="H151" s="422"/>
      <c r="I151" s="421"/>
      <c r="J151" s="422"/>
      <c r="K151" s="421"/>
      <c r="L151" s="422"/>
      <c r="M151" s="421"/>
      <c r="N151" s="422"/>
      <c r="O151" s="421"/>
      <c r="P151" s="422"/>
      <c r="Q151" s="421"/>
      <c r="R151" s="422"/>
      <c r="S151" s="421"/>
      <c r="T151" s="422"/>
      <c r="U151" s="421"/>
      <c r="V151" s="422"/>
      <c r="W151" s="421"/>
      <c r="X151" s="422"/>
      <c r="Y151" s="421"/>
      <c r="Z151" s="422"/>
      <c r="AA151" s="421"/>
      <c r="AB151" s="422"/>
      <c r="AC151" s="421"/>
      <c r="AD151" s="422"/>
      <c r="AE151" s="421"/>
      <c r="AF151" s="422"/>
      <c r="AG151" s="421"/>
      <c r="AH151" s="422"/>
      <c r="AI151" s="421"/>
      <c r="AJ151" s="422"/>
      <c r="AK151" s="421"/>
      <c r="AL151" s="422"/>
      <c r="AM151" s="421"/>
      <c r="AN151" s="422"/>
      <c r="AO151" s="423"/>
      <c r="AP151" s="620"/>
      <c r="AQ151" s="621"/>
      <c r="AR151" s="533"/>
      <c r="AS151" s="440"/>
      <c r="AT151" s="615"/>
      <c r="AU151" s="515"/>
      <c r="CA151" s="366" t="str">
        <f t="shared" si="10"/>
        <v/>
      </c>
      <c r="CG151" s="366">
        <f t="shared" si="11"/>
        <v>0</v>
      </c>
    </row>
    <row r="152" spans="1:102" ht="21.75" x14ac:dyDescent="0.2">
      <c r="A152" s="622" t="s">
        <v>164</v>
      </c>
      <c r="B152" s="623">
        <f t="shared" si="7"/>
        <v>0</v>
      </c>
      <c r="C152" s="624">
        <f t="shared" si="8"/>
        <v>0</v>
      </c>
      <c r="D152" s="625">
        <f t="shared" si="9"/>
        <v>0</v>
      </c>
      <c r="E152" s="386"/>
      <c r="F152" s="387"/>
      <c r="G152" s="386"/>
      <c r="H152" s="388"/>
      <c r="I152" s="386"/>
      <c r="J152" s="388"/>
      <c r="K152" s="386"/>
      <c r="L152" s="388"/>
      <c r="M152" s="386"/>
      <c r="N152" s="388"/>
      <c r="O152" s="386"/>
      <c r="P152" s="388"/>
      <c r="Q152" s="386"/>
      <c r="R152" s="388"/>
      <c r="S152" s="386"/>
      <c r="T152" s="388"/>
      <c r="U152" s="386"/>
      <c r="V152" s="388"/>
      <c r="W152" s="386"/>
      <c r="X152" s="388"/>
      <c r="Y152" s="386"/>
      <c r="Z152" s="388"/>
      <c r="AA152" s="386"/>
      <c r="AB152" s="388"/>
      <c r="AC152" s="386"/>
      <c r="AD152" s="388"/>
      <c r="AE152" s="386"/>
      <c r="AF152" s="388"/>
      <c r="AG152" s="386"/>
      <c r="AH152" s="388"/>
      <c r="AI152" s="386"/>
      <c r="AJ152" s="388"/>
      <c r="AK152" s="386"/>
      <c r="AL152" s="388"/>
      <c r="AM152" s="386"/>
      <c r="AN152" s="388"/>
      <c r="AO152" s="389"/>
      <c r="AP152" s="626"/>
      <c r="AQ152" s="488"/>
      <c r="AR152" s="517"/>
      <c r="AS152" s="387"/>
      <c r="AT152" s="615"/>
      <c r="AU152" s="515"/>
      <c r="CA152" s="366" t="str">
        <f t="shared" si="10"/>
        <v/>
      </c>
      <c r="CG152" s="366">
        <f t="shared" si="11"/>
        <v>0</v>
      </c>
    </row>
    <row r="153" spans="1:102" x14ac:dyDescent="0.2">
      <c r="A153" s="627" t="s">
        <v>165</v>
      </c>
      <c r="B153" s="628">
        <f t="shared" si="7"/>
        <v>3</v>
      </c>
      <c r="C153" s="629">
        <f t="shared" si="8"/>
        <v>0</v>
      </c>
      <c r="D153" s="630">
        <f t="shared" si="9"/>
        <v>3</v>
      </c>
      <c r="E153" s="395"/>
      <c r="F153" s="401"/>
      <c r="G153" s="395"/>
      <c r="H153" s="401"/>
      <c r="I153" s="395"/>
      <c r="J153" s="401"/>
      <c r="K153" s="395"/>
      <c r="L153" s="396"/>
      <c r="M153" s="395"/>
      <c r="N153" s="396"/>
      <c r="O153" s="395"/>
      <c r="P153" s="396"/>
      <c r="Q153" s="395"/>
      <c r="R153" s="396"/>
      <c r="S153" s="395"/>
      <c r="T153" s="396"/>
      <c r="U153" s="395"/>
      <c r="V153" s="396"/>
      <c r="W153" s="395"/>
      <c r="X153" s="396"/>
      <c r="Y153" s="395"/>
      <c r="Z153" s="396"/>
      <c r="AA153" s="395"/>
      <c r="AB153" s="401"/>
      <c r="AC153" s="395"/>
      <c r="AD153" s="401"/>
      <c r="AE153" s="395"/>
      <c r="AF153" s="396"/>
      <c r="AG153" s="395"/>
      <c r="AH153" s="396"/>
      <c r="AI153" s="395"/>
      <c r="AJ153" s="396">
        <v>1</v>
      </c>
      <c r="AK153" s="395"/>
      <c r="AL153" s="396"/>
      <c r="AM153" s="395"/>
      <c r="AN153" s="396">
        <v>1</v>
      </c>
      <c r="AO153" s="397"/>
      <c r="AP153" s="631">
        <v>1</v>
      </c>
      <c r="AQ153" s="493"/>
      <c r="AR153" s="407">
        <v>3</v>
      </c>
      <c r="AS153" s="401"/>
      <c r="AT153" s="615"/>
      <c r="AU153" s="515"/>
      <c r="CA153" s="366" t="str">
        <f t="shared" si="10"/>
        <v/>
      </c>
      <c r="CG153" s="366">
        <f t="shared" si="11"/>
        <v>0</v>
      </c>
    </row>
    <row r="154" spans="1:102" x14ac:dyDescent="0.2">
      <c r="A154" s="627" t="s">
        <v>166</v>
      </c>
      <c r="B154" s="628">
        <f t="shared" si="7"/>
        <v>27</v>
      </c>
      <c r="C154" s="629">
        <f t="shared" si="8"/>
        <v>18</v>
      </c>
      <c r="D154" s="630">
        <f t="shared" si="9"/>
        <v>9</v>
      </c>
      <c r="E154" s="395"/>
      <c r="F154" s="401"/>
      <c r="G154" s="395"/>
      <c r="H154" s="401"/>
      <c r="I154" s="395"/>
      <c r="J154" s="401"/>
      <c r="K154" s="395"/>
      <c r="L154" s="396"/>
      <c r="M154" s="395"/>
      <c r="N154" s="396"/>
      <c r="O154" s="395"/>
      <c r="P154" s="396"/>
      <c r="Q154" s="395"/>
      <c r="R154" s="396"/>
      <c r="S154" s="395"/>
      <c r="T154" s="396"/>
      <c r="U154" s="395"/>
      <c r="V154" s="396"/>
      <c r="W154" s="395"/>
      <c r="X154" s="396"/>
      <c r="Y154" s="395">
        <v>1</v>
      </c>
      <c r="Z154" s="396"/>
      <c r="AA154" s="395"/>
      <c r="AB154" s="401"/>
      <c r="AC154" s="395">
        <v>5</v>
      </c>
      <c r="AD154" s="401">
        <v>1</v>
      </c>
      <c r="AE154" s="395">
        <v>1</v>
      </c>
      <c r="AF154" s="396"/>
      <c r="AG154" s="395">
        <v>1</v>
      </c>
      <c r="AH154" s="396">
        <v>1</v>
      </c>
      <c r="AI154" s="395">
        <v>1</v>
      </c>
      <c r="AJ154" s="396">
        <v>1</v>
      </c>
      <c r="AK154" s="395">
        <v>1</v>
      </c>
      <c r="AL154" s="396"/>
      <c r="AM154" s="395">
        <v>3</v>
      </c>
      <c r="AN154" s="396">
        <v>2</v>
      </c>
      <c r="AO154" s="397">
        <v>5</v>
      </c>
      <c r="AP154" s="631">
        <v>4</v>
      </c>
      <c r="AQ154" s="493">
        <v>4</v>
      </c>
      <c r="AR154" s="407">
        <v>5</v>
      </c>
      <c r="AS154" s="401">
        <v>18</v>
      </c>
      <c r="AT154" s="615"/>
      <c r="AU154" s="515"/>
      <c r="CA154" s="366" t="str">
        <f t="shared" si="10"/>
        <v/>
      </c>
      <c r="CG154" s="366">
        <f t="shared" si="11"/>
        <v>0</v>
      </c>
    </row>
    <row r="155" spans="1:102" x14ac:dyDescent="0.2">
      <c r="A155" s="627" t="s">
        <v>167</v>
      </c>
      <c r="B155" s="628">
        <f t="shared" si="7"/>
        <v>0</v>
      </c>
      <c r="C155" s="629">
        <f t="shared" si="8"/>
        <v>0</v>
      </c>
      <c r="D155" s="630">
        <f t="shared" si="9"/>
        <v>0</v>
      </c>
      <c r="E155" s="395"/>
      <c r="F155" s="401"/>
      <c r="G155" s="395"/>
      <c r="H155" s="401"/>
      <c r="I155" s="395"/>
      <c r="J155" s="401"/>
      <c r="K155" s="395"/>
      <c r="L155" s="396"/>
      <c r="M155" s="395"/>
      <c r="N155" s="396"/>
      <c r="O155" s="395"/>
      <c r="P155" s="396"/>
      <c r="Q155" s="395"/>
      <c r="R155" s="396"/>
      <c r="S155" s="395"/>
      <c r="T155" s="396"/>
      <c r="U155" s="395"/>
      <c r="V155" s="396"/>
      <c r="W155" s="395"/>
      <c r="X155" s="396"/>
      <c r="Y155" s="395"/>
      <c r="Z155" s="396"/>
      <c r="AA155" s="395"/>
      <c r="AB155" s="401"/>
      <c r="AC155" s="395"/>
      <c r="AD155" s="401"/>
      <c r="AE155" s="395"/>
      <c r="AF155" s="396"/>
      <c r="AG155" s="395"/>
      <c r="AH155" s="396"/>
      <c r="AI155" s="395"/>
      <c r="AJ155" s="396"/>
      <c r="AK155" s="395"/>
      <c r="AL155" s="396"/>
      <c r="AM155" s="395"/>
      <c r="AN155" s="396"/>
      <c r="AO155" s="397"/>
      <c r="AP155" s="631"/>
      <c r="AQ155" s="493"/>
      <c r="AR155" s="407"/>
      <c r="AS155" s="401"/>
      <c r="AT155" s="615"/>
      <c r="AU155" s="515"/>
      <c r="CA155" s="366" t="str">
        <f t="shared" si="10"/>
        <v/>
      </c>
      <c r="CG155" s="366">
        <f t="shared" si="11"/>
        <v>0</v>
      </c>
    </row>
    <row r="156" spans="1:102" x14ac:dyDescent="0.2">
      <c r="A156" s="627" t="s">
        <v>168</v>
      </c>
      <c r="B156" s="628">
        <f t="shared" si="7"/>
        <v>0</v>
      </c>
      <c r="C156" s="629">
        <f t="shared" si="8"/>
        <v>0</v>
      </c>
      <c r="D156" s="630">
        <f t="shared" si="9"/>
        <v>0</v>
      </c>
      <c r="E156" s="395"/>
      <c r="F156" s="401"/>
      <c r="G156" s="395"/>
      <c r="H156" s="401"/>
      <c r="I156" s="395"/>
      <c r="J156" s="401"/>
      <c r="K156" s="395"/>
      <c r="L156" s="396"/>
      <c r="M156" s="395"/>
      <c r="N156" s="396"/>
      <c r="O156" s="395"/>
      <c r="P156" s="396"/>
      <c r="Q156" s="395"/>
      <c r="R156" s="396"/>
      <c r="S156" s="395"/>
      <c r="T156" s="396"/>
      <c r="U156" s="395"/>
      <c r="V156" s="396"/>
      <c r="W156" s="395"/>
      <c r="X156" s="396"/>
      <c r="Y156" s="395"/>
      <c r="Z156" s="396"/>
      <c r="AA156" s="395"/>
      <c r="AB156" s="401"/>
      <c r="AC156" s="395"/>
      <c r="AD156" s="401"/>
      <c r="AE156" s="395"/>
      <c r="AF156" s="396"/>
      <c r="AG156" s="395"/>
      <c r="AH156" s="396"/>
      <c r="AI156" s="395"/>
      <c r="AJ156" s="396"/>
      <c r="AK156" s="395"/>
      <c r="AL156" s="396"/>
      <c r="AM156" s="395"/>
      <c r="AN156" s="396"/>
      <c r="AO156" s="397"/>
      <c r="AP156" s="631"/>
      <c r="AQ156" s="493"/>
      <c r="AR156" s="407"/>
      <c r="AS156" s="401"/>
      <c r="AT156" s="615"/>
      <c r="AU156" s="515"/>
      <c r="CA156" s="366" t="str">
        <f t="shared" si="10"/>
        <v/>
      </c>
      <c r="CG156" s="366">
        <f t="shared" si="11"/>
        <v>0</v>
      </c>
    </row>
    <row r="157" spans="1:102" x14ac:dyDescent="0.2">
      <c r="A157" s="627" t="s">
        <v>169</v>
      </c>
      <c r="B157" s="628">
        <f t="shared" si="7"/>
        <v>1</v>
      </c>
      <c r="C157" s="629">
        <f t="shared" si="8"/>
        <v>1</v>
      </c>
      <c r="D157" s="630">
        <f t="shared" si="9"/>
        <v>0</v>
      </c>
      <c r="E157" s="395"/>
      <c r="F157" s="401"/>
      <c r="G157" s="395"/>
      <c r="H157" s="401"/>
      <c r="I157" s="395"/>
      <c r="J157" s="401"/>
      <c r="K157" s="395"/>
      <c r="L157" s="396"/>
      <c r="M157" s="395"/>
      <c r="N157" s="396"/>
      <c r="O157" s="395"/>
      <c r="P157" s="396"/>
      <c r="Q157" s="395"/>
      <c r="R157" s="396"/>
      <c r="S157" s="395"/>
      <c r="T157" s="396"/>
      <c r="U157" s="395"/>
      <c r="V157" s="396"/>
      <c r="W157" s="395">
        <v>1</v>
      </c>
      <c r="X157" s="396"/>
      <c r="Y157" s="395"/>
      <c r="Z157" s="396"/>
      <c r="AA157" s="395"/>
      <c r="AB157" s="401"/>
      <c r="AC157" s="395"/>
      <c r="AD157" s="401"/>
      <c r="AE157" s="395"/>
      <c r="AF157" s="396"/>
      <c r="AG157" s="395"/>
      <c r="AH157" s="396"/>
      <c r="AI157" s="395"/>
      <c r="AJ157" s="396"/>
      <c r="AK157" s="395"/>
      <c r="AL157" s="396"/>
      <c r="AM157" s="395"/>
      <c r="AN157" s="396"/>
      <c r="AO157" s="397"/>
      <c r="AP157" s="631"/>
      <c r="AQ157" s="493"/>
      <c r="AR157" s="407"/>
      <c r="AS157" s="401">
        <v>1</v>
      </c>
      <c r="AT157" s="615"/>
      <c r="AU157" s="515"/>
      <c r="CA157" s="366" t="str">
        <f t="shared" si="10"/>
        <v/>
      </c>
      <c r="CG157" s="366">
        <f t="shared" si="11"/>
        <v>0</v>
      </c>
    </row>
    <row r="158" spans="1:102" x14ac:dyDescent="0.2">
      <c r="A158" s="627" t="s">
        <v>170</v>
      </c>
      <c r="B158" s="628">
        <f t="shared" si="7"/>
        <v>0</v>
      </c>
      <c r="C158" s="629">
        <f t="shared" si="8"/>
        <v>0</v>
      </c>
      <c r="D158" s="630">
        <f t="shared" si="9"/>
        <v>0</v>
      </c>
      <c r="E158" s="395"/>
      <c r="F158" s="401"/>
      <c r="G158" s="395"/>
      <c r="H158" s="401"/>
      <c r="I158" s="395"/>
      <c r="J158" s="401"/>
      <c r="K158" s="395"/>
      <c r="L158" s="396"/>
      <c r="M158" s="395"/>
      <c r="N158" s="396"/>
      <c r="O158" s="395"/>
      <c r="P158" s="396"/>
      <c r="Q158" s="395"/>
      <c r="R158" s="396"/>
      <c r="S158" s="395"/>
      <c r="T158" s="396"/>
      <c r="U158" s="395"/>
      <c r="V158" s="396"/>
      <c r="W158" s="395"/>
      <c r="X158" s="396"/>
      <c r="Y158" s="395"/>
      <c r="Z158" s="396"/>
      <c r="AA158" s="395"/>
      <c r="AB158" s="401"/>
      <c r="AC158" s="395"/>
      <c r="AD158" s="401"/>
      <c r="AE158" s="395"/>
      <c r="AF158" s="396"/>
      <c r="AG158" s="395"/>
      <c r="AH158" s="396"/>
      <c r="AI158" s="395"/>
      <c r="AJ158" s="396"/>
      <c r="AK158" s="395"/>
      <c r="AL158" s="396"/>
      <c r="AM158" s="395"/>
      <c r="AN158" s="396"/>
      <c r="AO158" s="397"/>
      <c r="AP158" s="631"/>
      <c r="AQ158" s="493"/>
      <c r="AR158" s="407"/>
      <c r="AS158" s="401"/>
      <c r="AT158" s="615"/>
      <c r="AU158" s="515"/>
      <c r="CA158" s="366" t="str">
        <f t="shared" si="10"/>
        <v/>
      </c>
      <c r="CG158" s="366">
        <f t="shared" si="11"/>
        <v>0</v>
      </c>
    </row>
    <row r="159" spans="1:102" x14ac:dyDescent="0.2">
      <c r="A159" s="627" t="s">
        <v>171</v>
      </c>
      <c r="B159" s="628">
        <f t="shared" si="7"/>
        <v>0</v>
      </c>
      <c r="C159" s="629">
        <f t="shared" si="8"/>
        <v>0</v>
      </c>
      <c r="D159" s="630">
        <f t="shared" si="9"/>
        <v>0</v>
      </c>
      <c r="E159" s="395"/>
      <c r="F159" s="401"/>
      <c r="G159" s="395"/>
      <c r="H159" s="401"/>
      <c r="I159" s="395"/>
      <c r="J159" s="401"/>
      <c r="K159" s="395"/>
      <c r="L159" s="396"/>
      <c r="M159" s="395"/>
      <c r="N159" s="396"/>
      <c r="O159" s="395"/>
      <c r="P159" s="396"/>
      <c r="Q159" s="395"/>
      <c r="R159" s="396"/>
      <c r="S159" s="395"/>
      <c r="T159" s="396"/>
      <c r="U159" s="395"/>
      <c r="V159" s="396"/>
      <c r="W159" s="395"/>
      <c r="X159" s="396"/>
      <c r="Y159" s="395"/>
      <c r="Z159" s="396"/>
      <c r="AA159" s="395"/>
      <c r="AB159" s="401"/>
      <c r="AC159" s="395"/>
      <c r="AD159" s="401"/>
      <c r="AE159" s="395"/>
      <c r="AF159" s="396"/>
      <c r="AG159" s="395"/>
      <c r="AH159" s="396"/>
      <c r="AI159" s="395"/>
      <c r="AJ159" s="396"/>
      <c r="AK159" s="395"/>
      <c r="AL159" s="396"/>
      <c r="AM159" s="395"/>
      <c r="AN159" s="396"/>
      <c r="AO159" s="397"/>
      <c r="AP159" s="631"/>
      <c r="AQ159" s="493"/>
      <c r="AR159" s="407"/>
      <c r="AS159" s="401"/>
      <c r="AT159" s="615"/>
      <c r="AU159" s="515"/>
      <c r="CA159" s="366" t="str">
        <f t="shared" si="10"/>
        <v/>
      </c>
      <c r="CG159" s="366">
        <f t="shared" si="11"/>
        <v>0</v>
      </c>
    </row>
    <row r="160" spans="1:102" x14ac:dyDescent="0.2">
      <c r="A160" s="627" t="s">
        <v>172</v>
      </c>
      <c r="B160" s="628">
        <f t="shared" si="7"/>
        <v>90</v>
      </c>
      <c r="C160" s="629">
        <f t="shared" si="8"/>
        <v>30</v>
      </c>
      <c r="D160" s="630">
        <f t="shared" si="9"/>
        <v>60</v>
      </c>
      <c r="E160" s="395"/>
      <c r="F160" s="401"/>
      <c r="G160" s="395"/>
      <c r="H160" s="401"/>
      <c r="I160" s="395"/>
      <c r="J160" s="401"/>
      <c r="K160" s="395">
        <v>1</v>
      </c>
      <c r="L160" s="396">
        <v>1</v>
      </c>
      <c r="M160" s="395">
        <v>1</v>
      </c>
      <c r="N160" s="396"/>
      <c r="O160" s="395">
        <v>4</v>
      </c>
      <c r="P160" s="396">
        <v>4</v>
      </c>
      <c r="Q160" s="395"/>
      <c r="R160" s="396">
        <v>1</v>
      </c>
      <c r="S160" s="395"/>
      <c r="T160" s="396">
        <v>1</v>
      </c>
      <c r="U160" s="395"/>
      <c r="V160" s="396">
        <v>3</v>
      </c>
      <c r="W160" s="395">
        <v>1</v>
      </c>
      <c r="X160" s="396">
        <v>4</v>
      </c>
      <c r="Y160" s="395">
        <v>2</v>
      </c>
      <c r="Z160" s="396">
        <v>3</v>
      </c>
      <c r="AA160" s="395">
        <v>2</v>
      </c>
      <c r="AB160" s="401">
        <v>4</v>
      </c>
      <c r="AC160" s="395">
        <v>5</v>
      </c>
      <c r="AD160" s="401">
        <v>7</v>
      </c>
      <c r="AE160" s="395">
        <v>4</v>
      </c>
      <c r="AF160" s="396">
        <v>8</v>
      </c>
      <c r="AG160" s="395">
        <v>4</v>
      </c>
      <c r="AH160" s="396">
        <v>5</v>
      </c>
      <c r="AI160" s="395">
        <v>3</v>
      </c>
      <c r="AJ160" s="396">
        <v>6</v>
      </c>
      <c r="AK160" s="395">
        <v>2</v>
      </c>
      <c r="AL160" s="396">
        <v>6</v>
      </c>
      <c r="AM160" s="395">
        <v>1</v>
      </c>
      <c r="AN160" s="396">
        <v>3</v>
      </c>
      <c r="AO160" s="397"/>
      <c r="AP160" s="631">
        <v>4</v>
      </c>
      <c r="AQ160" s="493">
        <v>86</v>
      </c>
      <c r="AR160" s="407">
        <v>1</v>
      </c>
      <c r="AS160" s="401">
        <v>3</v>
      </c>
      <c r="AT160" s="615"/>
      <c r="AU160" s="515"/>
      <c r="CA160" s="366" t="str">
        <f t="shared" si="10"/>
        <v/>
      </c>
      <c r="CG160" s="366">
        <f t="shared" si="11"/>
        <v>0</v>
      </c>
    </row>
    <row r="161" spans="1:85" x14ac:dyDescent="0.2">
      <c r="A161" s="627" t="s">
        <v>173</v>
      </c>
      <c r="B161" s="628">
        <f t="shared" si="7"/>
        <v>2</v>
      </c>
      <c r="C161" s="629">
        <f t="shared" si="8"/>
        <v>2</v>
      </c>
      <c r="D161" s="630">
        <f t="shared" si="9"/>
        <v>0</v>
      </c>
      <c r="E161" s="395"/>
      <c r="F161" s="401"/>
      <c r="G161" s="395"/>
      <c r="H161" s="401"/>
      <c r="I161" s="395"/>
      <c r="J161" s="401"/>
      <c r="K161" s="395"/>
      <c r="L161" s="396"/>
      <c r="M161" s="395"/>
      <c r="N161" s="396"/>
      <c r="O161" s="395"/>
      <c r="P161" s="396"/>
      <c r="Q161" s="395"/>
      <c r="R161" s="396"/>
      <c r="S161" s="395"/>
      <c r="T161" s="396"/>
      <c r="U161" s="395"/>
      <c r="V161" s="396"/>
      <c r="W161" s="395"/>
      <c r="X161" s="396"/>
      <c r="Y161" s="395"/>
      <c r="Z161" s="396"/>
      <c r="AA161" s="395"/>
      <c r="AB161" s="401"/>
      <c r="AC161" s="395"/>
      <c r="AD161" s="401"/>
      <c r="AE161" s="395">
        <v>1</v>
      </c>
      <c r="AF161" s="396"/>
      <c r="AG161" s="395"/>
      <c r="AH161" s="396"/>
      <c r="AI161" s="395"/>
      <c r="AJ161" s="396"/>
      <c r="AK161" s="395"/>
      <c r="AL161" s="396"/>
      <c r="AM161" s="395"/>
      <c r="AN161" s="396"/>
      <c r="AO161" s="397">
        <v>1</v>
      </c>
      <c r="AP161" s="631"/>
      <c r="AQ161" s="493"/>
      <c r="AR161" s="407"/>
      <c r="AS161" s="401">
        <v>2</v>
      </c>
      <c r="AT161" s="615"/>
      <c r="AU161" s="515"/>
      <c r="CA161" s="366" t="str">
        <f t="shared" si="10"/>
        <v/>
      </c>
      <c r="CG161" s="366">
        <f t="shared" si="11"/>
        <v>0</v>
      </c>
    </row>
    <row r="162" spans="1:85" x14ac:dyDescent="0.2">
      <c r="A162" s="627" t="s">
        <v>174</v>
      </c>
      <c r="B162" s="628">
        <f t="shared" si="7"/>
        <v>0</v>
      </c>
      <c r="C162" s="629">
        <f t="shared" si="8"/>
        <v>0</v>
      </c>
      <c r="D162" s="630">
        <f t="shared" si="9"/>
        <v>0</v>
      </c>
      <c r="E162" s="395"/>
      <c r="F162" s="401"/>
      <c r="G162" s="395"/>
      <c r="H162" s="401"/>
      <c r="I162" s="395"/>
      <c r="J162" s="401"/>
      <c r="K162" s="395"/>
      <c r="L162" s="396"/>
      <c r="M162" s="395"/>
      <c r="N162" s="396"/>
      <c r="O162" s="395"/>
      <c r="P162" s="396"/>
      <c r="Q162" s="395"/>
      <c r="R162" s="396"/>
      <c r="S162" s="395"/>
      <c r="T162" s="396"/>
      <c r="U162" s="395"/>
      <c r="V162" s="396"/>
      <c r="W162" s="395"/>
      <c r="X162" s="396"/>
      <c r="Y162" s="395"/>
      <c r="Z162" s="396"/>
      <c r="AA162" s="395"/>
      <c r="AB162" s="401"/>
      <c r="AC162" s="395"/>
      <c r="AD162" s="401"/>
      <c r="AE162" s="395"/>
      <c r="AF162" s="396"/>
      <c r="AG162" s="395"/>
      <c r="AH162" s="396"/>
      <c r="AI162" s="395"/>
      <c r="AJ162" s="396"/>
      <c r="AK162" s="395"/>
      <c r="AL162" s="396"/>
      <c r="AM162" s="395"/>
      <c r="AN162" s="396"/>
      <c r="AO162" s="397"/>
      <c r="AP162" s="631"/>
      <c r="AQ162" s="493"/>
      <c r="AR162" s="407"/>
      <c r="AS162" s="401"/>
      <c r="AT162" s="615"/>
      <c r="AU162" s="515"/>
      <c r="CA162" s="366" t="str">
        <f t="shared" si="10"/>
        <v/>
      </c>
      <c r="CG162" s="366">
        <f t="shared" si="11"/>
        <v>0</v>
      </c>
    </row>
    <row r="163" spans="1:85" x14ac:dyDescent="0.2">
      <c r="A163" s="627" t="s">
        <v>175</v>
      </c>
      <c r="B163" s="628">
        <f t="shared" si="7"/>
        <v>0</v>
      </c>
      <c r="C163" s="629">
        <f t="shared" si="8"/>
        <v>0</v>
      </c>
      <c r="D163" s="630">
        <f t="shared" si="9"/>
        <v>0</v>
      </c>
      <c r="E163" s="395"/>
      <c r="F163" s="401"/>
      <c r="G163" s="395"/>
      <c r="H163" s="401"/>
      <c r="I163" s="395"/>
      <c r="J163" s="401"/>
      <c r="K163" s="395"/>
      <c r="L163" s="396"/>
      <c r="M163" s="395"/>
      <c r="N163" s="396"/>
      <c r="O163" s="395"/>
      <c r="P163" s="396"/>
      <c r="Q163" s="395"/>
      <c r="R163" s="396"/>
      <c r="S163" s="395"/>
      <c r="T163" s="396"/>
      <c r="U163" s="395"/>
      <c r="V163" s="396"/>
      <c r="W163" s="395"/>
      <c r="X163" s="396"/>
      <c r="Y163" s="395"/>
      <c r="Z163" s="396"/>
      <c r="AA163" s="395"/>
      <c r="AB163" s="401"/>
      <c r="AC163" s="395"/>
      <c r="AD163" s="401"/>
      <c r="AE163" s="395"/>
      <c r="AF163" s="396"/>
      <c r="AG163" s="395"/>
      <c r="AH163" s="396"/>
      <c r="AI163" s="395"/>
      <c r="AJ163" s="396"/>
      <c r="AK163" s="395"/>
      <c r="AL163" s="396"/>
      <c r="AM163" s="395"/>
      <c r="AN163" s="396"/>
      <c r="AO163" s="397"/>
      <c r="AP163" s="631"/>
      <c r="AQ163" s="493"/>
      <c r="AR163" s="407"/>
      <c r="AS163" s="401"/>
      <c r="AT163" s="615"/>
      <c r="AU163" s="515"/>
      <c r="CA163" s="366" t="str">
        <f t="shared" si="10"/>
        <v/>
      </c>
      <c r="CG163" s="366">
        <f t="shared" si="11"/>
        <v>0</v>
      </c>
    </row>
    <row r="164" spans="1:85" x14ac:dyDescent="0.2">
      <c r="A164" s="627" t="s">
        <v>176</v>
      </c>
      <c r="B164" s="628">
        <f t="shared" si="7"/>
        <v>132</v>
      </c>
      <c r="C164" s="629">
        <f t="shared" si="8"/>
        <v>60</v>
      </c>
      <c r="D164" s="630">
        <f t="shared" si="9"/>
        <v>72</v>
      </c>
      <c r="E164" s="395">
        <v>9</v>
      </c>
      <c r="F164" s="401">
        <v>9</v>
      </c>
      <c r="G164" s="395">
        <v>6</v>
      </c>
      <c r="H164" s="401">
        <v>7</v>
      </c>
      <c r="I164" s="395">
        <v>4</v>
      </c>
      <c r="J164" s="401">
        <v>5</v>
      </c>
      <c r="K164" s="395">
        <v>1</v>
      </c>
      <c r="L164" s="396">
        <v>2</v>
      </c>
      <c r="M164" s="395"/>
      <c r="N164" s="396"/>
      <c r="O164" s="395"/>
      <c r="P164" s="396">
        <v>1</v>
      </c>
      <c r="Q164" s="395"/>
      <c r="R164" s="396"/>
      <c r="S164" s="395"/>
      <c r="T164" s="396"/>
      <c r="U164" s="395">
        <v>1</v>
      </c>
      <c r="V164" s="396">
        <v>2</v>
      </c>
      <c r="W164" s="395"/>
      <c r="X164" s="396">
        <v>2</v>
      </c>
      <c r="Y164" s="395">
        <v>1</v>
      </c>
      <c r="Z164" s="396">
        <v>1</v>
      </c>
      <c r="AA164" s="395">
        <v>1</v>
      </c>
      <c r="AB164" s="401">
        <v>2</v>
      </c>
      <c r="AC164" s="395"/>
      <c r="AD164" s="401"/>
      <c r="AE164" s="395">
        <v>3</v>
      </c>
      <c r="AF164" s="396">
        <v>2</v>
      </c>
      <c r="AG164" s="395">
        <v>5</v>
      </c>
      <c r="AH164" s="396">
        <v>6</v>
      </c>
      <c r="AI164" s="395">
        <v>2</v>
      </c>
      <c r="AJ164" s="396">
        <v>2</v>
      </c>
      <c r="AK164" s="395">
        <v>6</v>
      </c>
      <c r="AL164" s="396">
        <v>7</v>
      </c>
      <c r="AM164" s="395">
        <v>3</v>
      </c>
      <c r="AN164" s="396">
        <v>4</v>
      </c>
      <c r="AO164" s="397">
        <v>18</v>
      </c>
      <c r="AP164" s="631">
        <v>20</v>
      </c>
      <c r="AQ164" s="493">
        <v>13</v>
      </c>
      <c r="AR164" s="407">
        <v>59</v>
      </c>
      <c r="AS164" s="401">
        <v>60</v>
      </c>
      <c r="AT164" s="615"/>
      <c r="AU164" s="515"/>
      <c r="CA164" s="366" t="str">
        <f t="shared" si="10"/>
        <v/>
      </c>
      <c r="CG164" s="366">
        <f t="shared" si="11"/>
        <v>0</v>
      </c>
    </row>
    <row r="165" spans="1:85" x14ac:dyDescent="0.2">
      <c r="A165" s="627" t="s">
        <v>177</v>
      </c>
      <c r="B165" s="628">
        <f t="shared" si="7"/>
        <v>0</v>
      </c>
      <c r="C165" s="629">
        <f t="shared" si="8"/>
        <v>0</v>
      </c>
      <c r="D165" s="630">
        <f t="shared" si="9"/>
        <v>0</v>
      </c>
      <c r="E165" s="395"/>
      <c r="F165" s="401"/>
      <c r="G165" s="395"/>
      <c r="H165" s="401"/>
      <c r="I165" s="395"/>
      <c r="J165" s="401"/>
      <c r="K165" s="395"/>
      <c r="L165" s="396"/>
      <c r="M165" s="395"/>
      <c r="N165" s="396"/>
      <c r="O165" s="395"/>
      <c r="P165" s="396"/>
      <c r="Q165" s="395"/>
      <c r="R165" s="396"/>
      <c r="S165" s="395"/>
      <c r="T165" s="396"/>
      <c r="U165" s="395"/>
      <c r="V165" s="396"/>
      <c r="W165" s="395"/>
      <c r="X165" s="396"/>
      <c r="Y165" s="395"/>
      <c r="Z165" s="396"/>
      <c r="AA165" s="395"/>
      <c r="AB165" s="401"/>
      <c r="AC165" s="395"/>
      <c r="AD165" s="401"/>
      <c r="AE165" s="395"/>
      <c r="AF165" s="396"/>
      <c r="AG165" s="395"/>
      <c r="AH165" s="396"/>
      <c r="AI165" s="395"/>
      <c r="AJ165" s="396"/>
      <c r="AK165" s="395"/>
      <c r="AL165" s="396"/>
      <c r="AM165" s="395"/>
      <c r="AN165" s="396"/>
      <c r="AO165" s="397"/>
      <c r="AP165" s="631"/>
      <c r="AQ165" s="493"/>
      <c r="AR165" s="407"/>
      <c r="AS165" s="401"/>
      <c r="AT165" s="615"/>
      <c r="AU165" s="515"/>
      <c r="CA165" s="366" t="str">
        <f t="shared" si="10"/>
        <v/>
      </c>
      <c r="CG165" s="366">
        <f t="shared" si="11"/>
        <v>0</v>
      </c>
    </row>
    <row r="166" spans="1:85" x14ac:dyDescent="0.2">
      <c r="A166" s="627" t="s">
        <v>178</v>
      </c>
      <c r="B166" s="628">
        <f t="shared" si="7"/>
        <v>0</v>
      </c>
      <c r="C166" s="629">
        <f t="shared" si="8"/>
        <v>0</v>
      </c>
      <c r="D166" s="630">
        <f t="shared" si="9"/>
        <v>0</v>
      </c>
      <c r="E166" s="395"/>
      <c r="F166" s="401"/>
      <c r="G166" s="395"/>
      <c r="H166" s="401"/>
      <c r="I166" s="395"/>
      <c r="J166" s="401"/>
      <c r="K166" s="395"/>
      <c r="L166" s="396"/>
      <c r="M166" s="395"/>
      <c r="N166" s="396"/>
      <c r="O166" s="395"/>
      <c r="P166" s="396"/>
      <c r="Q166" s="395"/>
      <c r="R166" s="396"/>
      <c r="S166" s="395"/>
      <c r="T166" s="396"/>
      <c r="U166" s="395"/>
      <c r="V166" s="396"/>
      <c r="W166" s="395"/>
      <c r="X166" s="396"/>
      <c r="Y166" s="395"/>
      <c r="Z166" s="396"/>
      <c r="AA166" s="395"/>
      <c r="AB166" s="401"/>
      <c r="AC166" s="395"/>
      <c r="AD166" s="401"/>
      <c r="AE166" s="395"/>
      <c r="AF166" s="396"/>
      <c r="AG166" s="395"/>
      <c r="AH166" s="396"/>
      <c r="AI166" s="395"/>
      <c r="AJ166" s="396"/>
      <c r="AK166" s="395"/>
      <c r="AL166" s="396"/>
      <c r="AM166" s="395"/>
      <c r="AN166" s="396"/>
      <c r="AO166" s="397"/>
      <c r="AP166" s="631"/>
      <c r="AQ166" s="493"/>
      <c r="AR166" s="407"/>
      <c r="AS166" s="401"/>
      <c r="AT166" s="568"/>
      <c r="CA166" s="366" t="str">
        <f t="shared" si="10"/>
        <v/>
      </c>
      <c r="CG166" s="366">
        <f t="shared" si="11"/>
        <v>0</v>
      </c>
    </row>
    <row r="167" spans="1:85" x14ac:dyDescent="0.2">
      <c r="A167" s="627" t="s">
        <v>179</v>
      </c>
      <c r="B167" s="628">
        <f t="shared" si="7"/>
        <v>0</v>
      </c>
      <c r="C167" s="629">
        <f t="shared" si="8"/>
        <v>0</v>
      </c>
      <c r="D167" s="630">
        <f t="shared" si="9"/>
        <v>0</v>
      </c>
      <c r="E167" s="395"/>
      <c r="F167" s="401"/>
      <c r="G167" s="395"/>
      <c r="H167" s="401"/>
      <c r="I167" s="395"/>
      <c r="J167" s="401"/>
      <c r="K167" s="395"/>
      <c r="L167" s="396"/>
      <c r="M167" s="395"/>
      <c r="N167" s="396"/>
      <c r="O167" s="395"/>
      <c r="P167" s="396"/>
      <c r="Q167" s="395"/>
      <c r="R167" s="396"/>
      <c r="S167" s="395"/>
      <c r="T167" s="396"/>
      <c r="U167" s="395"/>
      <c r="V167" s="396"/>
      <c r="W167" s="395"/>
      <c r="X167" s="396"/>
      <c r="Y167" s="395"/>
      <c r="Z167" s="396"/>
      <c r="AA167" s="395"/>
      <c r="AB167" s="401"/>
      <c r="AC167" s="395"/>
      <c r="AD167" s="401"/>
      <c r="AE167" s="395"/>
      <c r="AF167" s="396"/>
      <c r="AG167" s="395"/>
      <c r="AH167" s="396"/>
      <c r="AI167" s="395"/>
      <c r="AJ167" s="396"/>
      <c r="AK167" s="395"/>
      <c r="AL167" s="396"/>
      <c r="AM167" s="395"/>
      <c r="AN167" s="396"/>
      <c r="AO167" s="397"/>
      <c r="AP167" s="631"/>
      <c r="AQ167" s="493"/>
      <c r="AR167" s="407"/>
      <c r="AS167" s="401"/>
      <c r="AT167" s="568"/>
      <c r="CA167" s="366" t="str">
        <f t="shared" si="10"/>
        <v/>
      </c>
      <c r="CG167" s="366">
        <f t="shared" si="11"/>
        <v>0</v>
      </c>
    </row>
    <row r="168" spans="1:85" x14ac:dyDescent="0.2">
      <c r="A168" s="632" t="s">
        <v>13</v>
      </c>
      <c r="B168" s="633">
        <f t="shared" si="7"/>
        <v>68</v>
      </c>
      <c r="C168" s="634">
        <f t="shared" si="8"/>
        <v>43</v>
      </c>
      <c r="D168" s="635">
        <f t="shared" si="9"/>
        <v>25</v>
      </c>
      <c r="E168" s="403"/>
      <c r="F168" s="404"/>
      <c r="G168" s="403"/>
      <c r="H168" s="405"/>
      <c r="I168" s="403"/>
      <c r="J168" s="405">
        <v>1</v>
      </c>
      <c r="K168" s="403"/>
      <c r="L168" s="405">
        <v>2</v>
      </c>
      <c r="M168" s="403"/>
      <c r="N168" s="405">
        <v>2</v>
      </c>
      <c r="O168" s="403">
        <v>1</v>
      </c>
      <c r="P168" s="405"/>
      <c r="Q168" s="403"/>
      <c r="R168" s="405"/>
      <c r="S168" s="403"/>
      <c r="T168" s="405"/>
      <c r="U168" s="403"/>
      <c r="V168" s="405">
        <v>1</v>
      </c>
      <c r="W168" s="403"/>
      <c r="X168" s="405">
        <v>1</v>
      </c>
      <c r="Y168" s="403">
        <v>1</v>
      </c>
      <c r="Z168" s="405">
        <v>1</v>
      </c>
      <c r="AA168" s="403">
        <v>3</v>
      </c>
      <c r="AB168" s="405">
        <v>3</v>
      </c>
      <c r="AC168" s="403">
        <v>3</v>
      </c>
      <c r="AD168" s="405">
        <v>1</v>
      </c>
      <c r="AE168" s="403">
        <v>2</v>
      </c>
      <c r="AF168" s="405">
        <v>2</v>
      </c>
      <c r="AG168" s="403">
        <v>5</v>
      </c>
      <c r="AH168" s="405">
        <v>2</v>
      </c>
      <c r="AI168" s="403">
        <v>5</v>
      </c>
      <c r="AJ168" s="405">
        <v>4</v>
      </c>
      <c r="AK168" s="403">
        <v>6</v>
      </c>
      <c r="AL168" s="405">
        <v>3</v>
      </c>
      <c r="AM168" s="403">
        <v>7</v>
      </c>
      <c r="AN168" s="405">
        <v>1</v>
      </c>
      <c r="AO168" s="406">
        <v>10</v>
      </c>
      <c r="AP168" s="636">
        <v>1</v>
      </c>
      <c r="AQ168" s="637">
        <v>11</v>
      </c>
      <c r="AR168" s="410">
        <v>20</v>
      </c>
      <c r="AS168" s="404">
        <v>37</v>
      </c>
      <c r="AT168" s="568"/>
      <c r="CA168" s="366" t="str">
        <f t="shared" si="10"/>
        <v/>
      </c>
      <c r="CG168" s="366">
        <f t="shared" si="11"/>
        <v>0</v>
      </c>
    </row>
    <row r="169" spans="1:85" x14ac:dyDescent="0.2">
      <c r="A169" s="638" t="s">
        <v>98</v>
      </c>
      <c r="B169" s="505">
        <f t="shared" ref="B169:AS169" si="12">SUM(B170:B174)</f>
        <v>0</v>
      </c>
      <c r="C169" s="506">
        <f t="shared" si="12"/>
        <v>0</v>
      </c>
      <c r="D169" s="611">
        <f t="shared" si="12"/>
        <v>0</v>
      </c>
      <c r="E169" s="639">
        <f t="shared" si="12"/>
        <v>0</v>
      </c>
      <c r="F169" s="640">
        <f t="shared" si="12"/>
        <v>0</v>
      </c>
      <c r="G169" s="640">
        <f t="shared" si="12"/>
        <v>0</v>
      </c>
      <c r="H169" s="427">
        <f t="shared" si="12"/>
        <v>0</v>
      </c>
      <c r="I169" s="425">
        <f t="shared" si="12"/>
        <v>0</v>
      </c>
      <c r="J169" s="427">
        <f t="shared" si="12"/>
        <v>0</v>
      </c>
      <c r="K169" s="425">
        <f t="shared" si="12"/>
        <v>0</v>
      </c>
      <c r="L169" s="427">
        <f t="shared" si="12"/>
        <v>0</v>
      </c>
      <c r="M169" s="425">
        <f t="shared" si="12"/>
        <v>0</v>
      </c>
      <c r="N169" s="427">
        <f t="shared" si="12"/>
        <v>0</v>
      </c>
      <c r="O169" s="425">
        <f t="shared" si="12"/>
        <v>0</v>
      </c>
      <c r="P169" s="427">
        <f t="shared" si="12"/>
        <v>0</v>
      </c>
      <c r="Q169" s="425">
        <f t="shared" si="12"/>
        <v>0</v>
      </c>
      <c r="R169" s="427">
        <f t="shared" si="12"/>
        <v>0</v>
      </c>
      <c r="S169" s="425">
        <f t="shared" si="12"/>
        <v>0</v>
      </c>
      <c r="T169" s="427">
        <f t="shared" si="12"/>
        <v>0</v>
      </c>
      <c r="U169" s="425">
        <f t="shared" si="12"/>
        <v>0</v>
      </c>
      <c r="V169" s="427">
        <f t="shared" si="12"/>
        <v>0</v>
      </c>
      <c r="W169" s="425">
        <f t="shared" si="12"/>
        <v>0</v>
      </c>
      <c r="X169" s="427">
        <f t="shared" si="12"/>
        <v>0</v>
      </c>
      <c r="Y169" s="425">
        <f t="shared" si="12"/>
        <v>0</v>
      </c>
      <c r="Z169" s="427">
        <f t="shared" si="12"/>
        <v>0</v>
      </c>
      <c r="AA169" s="425">
        <f t="shared" si="12"/>
        <v>0</v>
      </c>
      <c r="AB169" s="427">
        <f t="shared" si="12"/>
        <v>0</v>
      </c>
      <c r="AC169" s="425">
        <f t="shared" si="12"/>
        <v>0</v>
      </c>
      <c r="AD169" s="427">
        <f t="shared" si="12"/>
        <v>0</v>
      </c>
      <c r="AE169" s="425">
        <f t="shared" si="12"/>
        <v>0</v>
      </c>
      <c r="AF169" s="427">
        <f t="shared" si="12"/>
        <v>0</v>
      </c>
      <c r="AG169" s="425">
        <f t="shared" si="12"/>
        <v>0</v>
      </c>
      <c r="AH169" s="427">
        <f t="shared" si="12"/>
        <v>0</v>
      </c>
      <c r="AI169" s="425">
        <f t="shared" si="12"/>
        <v>0</v>
      </c>
      <c r="AJ169" s="427">
        <f t="shared" si="12"/>
        <v>0</v>
      </c>
      <c r="AK169" s="425">
        <f t="shared" si="12"/>
        <v>0</v>
      </c>
      <c r="AL169" s="427">
        <f t="shared" si="12"/>
        <v>0</v>
      </c>
      <c r="AM169" s="425">
        <f t="shared" si="12"/>
        <v>0</v>
      </c>
      <c r="AN169" s="427">
        <f t="shared" si="12"/>
        <v>0</v>
      </c>
      <c r="AO169" s="428">
        <f t="shared" si="12"/>
        <v>0</v>
      </c>
      <c r="AP169" s="641">
        <f t="shared" si="12"/>
        <v>0</v>
      </c>
      <c r="AQ169" s="642">
        <f t="shared" si="12"/>
        <v>61</v>
      </c>
      <c r="AR169" s="379">
        <f t="shared" si="12"/>
        <v>53</v>
      </c>
      <c r="AS169" s="426">
        <f t="shared" si="12"/>
        <v>69</v>
      </c>
      <c r="AT169" s="568"/>
    </row>
    <row r="170" spans="1:85" x14ac:dyDescent="0.2">
      <c r="A170" s="384" t="s">
        <v>38</v>
      </c>
      <c r="B170" s="643">
        <f>SUM(C170+D170)</f>
        <v>0</v>
      </c>
      <c r="C170" s="643">
        <f t="shared" ref="C170:D174" si="13">SUM(E170+G170+I170+K170+M170+O170+Q170+S170+U170+W170+Y170+AA170+AC170+AE170+AG170+AI170+AK170+AM170+AO170)</f>
        <v>0</v>
      </c>
      <c r="D170" s="644">
        <f t="shared" si="13"/>
        <v>0</v>
      </c>
      <c r="E170" s="412"/>
      <c r="F170" s="388"/>
      <c r="G170" s="412"/>
      <c r="H170" s="409"/>
      <c r="I170" s="412"/>
      <c r="J170" s="409"/>
      <c r="K170" s="412"/>
      <c r="L170" s="409"/>
      <c r="M170" s="412"/>
      <c r="N170" s="409"/>
      <c r="O170" s="412"/>
      <c r="P170" s="409"/>
      <c r="Q170" s="412"/>
      <c r="R170" s="409"/>
      <c r="S170" s="412"/>
      <c r="T170" s="409"/>
      <c r="U170" s="412"/>
      <c r="V170" s="409"/>
      <c r="W170" s="412"/>
      <c r="X170" s="409"/>
      <c r="Y170" s="412"/>
      <c r="Z170" s="409"/>
      <c r="AA170" s="412"/>
      <c r="AB170" s="409"/>
      <c r="AC170" s="412"/>
      <c r="AD170" s="409"/>
      <c r="AE170" s="412"/>
      <c r="AF170" s="409"/>
      <c r="AG170" s="412"/>
      <c r="AH170" s="409"/>
      <c r="AI170" s="412"/>
      <c r="AJ170" s="409"/>
      <c r="AK170" s="412"/>
      <c r="AL170" s="409"/>
      <c r="AM170" s="412"/>
      <c r="AN170" s="409"/>
      <c r="AO170" s="434"/>
      <c r="AP170" s="645"/>
      <c r="AQ170" s="433">
        <v>61</v>
      </c>
      <c r="AR170" s="409">
        <v>40</v>
      </c>
      <c r="AS170" s="409">
        <v>69</v>
      </c>
      <c r="AT170" s="568"/>
    </row>
    <row r="171" spans="1:85" x14ac:dyDescent="0.2">
      <c r="A171" s="390" t="s">
        <v>39</v>
      </c>
      <c r="B171" s="629">
        <f>SUM(C171+D171)</f>
        <v>0</v>
      </c>
      <c r="C171" s="629">
        <f t="shared" si="13"/>
        <v>0</v>
      </c>
      <c r="D171" s="630">
        <f t="shared" si="13"/>
        <v>0</v>
      </c>
      <c r="E171" s="403"/>
      <c r="F171" s="396"/>
      <c r="G171" s="395"/>
      <c r="H171" s="413"/>
      <c r="I171" s="395"/>
      <c r="J171" s="396"/>
      <c r="K171" s="395"/>
      <c r="L171" s="396"/>
      <c r="M171" s="395"/>
      <c r="N171" s="396"/>
      <c r="O171" s="395"/>
      <c r="P171" s="396"/>
      <c r="Q171" s="395"/>
      <c r="R171" s="396"/>
      <c r="S171" s="395"/>
      <c r="T171" s="396"/>
      <c r="U171" s="395"/>
      <c r="V171" s="396"/>
      <c r="W171" s="395"/>
      <c r="X171" s="396"/>
      <c r="Y171" s="395"/>
      <c r="Z171" s="396"/>
      <c r="AA171" s="395"/>
      <c r="AB171" s="396"/>
      <c r="AC171" s="395"/>
      <c r="AD171" s="396"/>
      <c r="AE171" s="395"/>
      <c r="AF171" s="396"/>
      <c r="AG171" s="395"/>
      <c r="AH171" s="396"/>
      <c r="AI171" s="395"/>
      <c r="AJ171" s="396"/>
      <c r="AK171" s="395"/>
      <c r="AL171" s="396"/>
      <c r="AM171" s="395"/>
      <c r="AN171" s="396"/>
      <c r="AO171" s="397"/>
      <c r="AP171" s="631"/>
      <c r="AQ171" s="401"/>
      <c r="AR171" s="396"/>
      <c r="AS171" s="413"/>
      <c r="AT171" s="646"/>
    </row>
    <row r="172" spans="1:85" x14ac:dyDescent="0.2">
      <c r="A172" s="432" t="s">
        <v>40</v>
      </c>
      <c r="B172" s="629">
        <f>SUM(C172+D172)</f>
        <v>0</v>
      </c>
      <c r="C172" s="629">
        <f t="shared" si="13"/>
        <v>0</v>
      </c>
      <c r="D172" s="630">
        <f t="shared" si="13"/>
        <v>0</v>
      </c>
      <c r="E172" s="395"/>
      <c r="F172" s="405"/>
      <c r="G172" s="403"/>
      <c r="H172" s="405"/>
      <c r="I172" s="412"/>
      <c r="J172" s="409"/>
      <c r="K172" s="412"/>
      <c r="L172" s="409"/>
      <c r="M172" s="412"/>
      <c r="N172" s="409"/>
      <c r="O172" s="412"/>
      <c r="P172" s="409"/>
      <c r="Q172" s="412"/>
      <c r="R172" s="409"/>
      <c r="S172" s="412"/>
      <c r="T172" s="409"/>
      <c r="U172" s="412"/>
      <c r="V172" s="409"/>
      <c r="W172" s="412"/>
      <c r="X172" s="409"/>
      <c r="Y172" s="412"/>
      <c r="Z172" s="409"/>
      <c r="AA172" s="412"/>
      <c r="AB172" s="409"/>
      <c r="AC172" s="412"/>
      <c r="AD172" s="409"/>
      <c r="AE172" s="412"/>
      <c r="AF172" s="409"/>
      <c r="AG172" s="412"/>
      <c r="AH172" s="409"/>
      <c r="AI172" s="412"/>
      <c r="AJ172" s="409"/>
      <c r="AK172" s="412"/>
      <c r="AL172" s="409"/>
      <c r="AM172" s="412"/>
      <c r="AN172" s="409"/>
      <c r="AO172" s="434"/>
      <c r="AP172" s="645"/>
      <c r="AQ172" s="433"/>
      <c r="AR172" s="409">
        <v>13</v>
      </c>
      <c r="AS172" s="409"/>
      <c r="AT172" s="568"/>
    </row>
    <row r="173" spans="1:85" x14ac:dyDescent="0.2">
      <c r="A173" s="647" t="s">
        <v>86</v>
      </c>
      <c r="B173" s="629">
        <f>SUM(C173+D173)</f>
        <v>0</v>
      </c>
      <c r="C173" s="629">
        <f t="shared" si="13"/>
        <v>0</v>
      </c>
      <c r="D173" s="648">
        <f t="shared" si="13"/>
        <v>0</v>
      </c>
      <c r="E173" s="412"/>
      <c r="F173" s="396"/>
      <c r="G173" s="395"/>
      <c r="H173" s="396"/>
      <c r="I173" s="395"/>
      <c r="J173" s="396"/>
      <c r="K173" s="395"/>
      <c r="L173" s="396"/>
      <c r="M173" s="395"/>
      <c r="N173" s="396"/>
      <c r="O173" s="395"/>
      <c r="P173" s="396"/>
      <c r="Q173" s="395"/>
      <c r="R173" s="396"/>
      <c r="S173" s="395"/>
      <c r="T173" s="396"/>
      <c r="U173" s="395"/>
      <c r="V173" s="396"/>
      <c r="W173" s="395"/>
      <c r="X173" s="396"/>
      <c r="Y173" s="395"/>
      <c r="Z173" s="396"/>
      <c r="AA173" s="395"/>
      <c r="AB173" s="396"/>
      <c r="AC173" s="395"/>
      <c r="AD173" s="396"/>
      <c r="AE173" s="395"/>
      <c r="AF173" s="396"/>
      <c r="AG173" s="395"/>
      <c r="AH173" s="396"/>
      <c r="AI173" s="395"/>
      <c r="AJ173" s="396"/>
      <c r="AK173" s="395"/>
      <c r="AL173" s="396"/>
      <c r="AM173" s="395"/>
      <c r="AN173" s="396"/>
      <c r="AO173" s="397"/>
      <c r="AP173" s="631"/>
      <c r="AQ173" s="401"/>
      <c r="AR173" s="396"/>
      <c r="AS173" s="413"/>
      <c r="AT173" s="646"/>
    </row>
    <row r="174" spans="1:85" x14ac:dyDescent="0.2">
      <c r="A174" s="649" t="s">
        <v>13</v>
      </c>
      <c r="B174" s="650">
        <f>SUM(C174+D174)</f>
        <v>0</v>
      </c>
      <c r="C174" s="651">
        <f t="shared" si="13"/>
        <v>0</v>
      </c>
      <c r="D174" s="652">
        <f t="shared" si="13"/>
        <v>0</v>
      </c>
      <c r="E174" s="497"/>
      <c r="F174" s="422"/>
      <c r="G174" s="421"/>
      <c r="H174" s="422"/>
      <c r="I174" s="421"/>
      <c r="J174" s="422"/>
      <c r="K174" s="421"/>
      <c r="L174" s="422"/>
      <c r="M174" s="421"/>
      <c r="N174" s="422"/>
      <c r="O174" s="421"/>
      <c r="P174" s="422"/>
      <c r="Q174" s="421"/>
      <c r="R174" s="422"/>
      <c r="S174" s="421"/>
      <c r="T174" s="422"/>
      <c r="U174" s="421"/>
      <c r="V174" s="422"/>
      <c r="W174" s="421"/>
      <c r="X174" s="422"/>
      <c r="Y174" s="421"/>
      <c r="Z174" s="422"/>
      <c r="AA174" s="421"/>
      <c r="AB174" s="422"/>
      <c r="AC174" s="421"/>
      <c r="AD174" s="422"/>
      <c r="AE174" s="421"/>
      <c r="AF174" s="422"/>
      <c r="AG174" s="421"/>
      <c r="AH174" s="422"/>
      <c r="AI174" s="421"/>
      <c r="AJ174" s="422"/>
      <c r="AK174" s="421"/>
      <c r="AL174" s="422"/>
      <c r="AM174" s="421"/>
      <c r="AN174" s="422"/>
      <c r="AO174" s="423"/>
      <c r="AP174" s="620"/>
      <c r="AQ174" s="440"/>
      <c r="AR174" s="422"/>
      <c r="AS174" s="422"/>
      <c r="AT174" s="568"/>
    </row>
    <row r="175" spans="1:85" x14ac:dyDescent="0.2">
      <c r="A175" s="479" t="s">
        <v>180</v>
      </c>
      <c r="B175" s="479"/>
      <c r="C175" s="479"/>
      <c r="D175" s="479"/>
      <c r="E175" s="653"/>
      <c r="F175" s="653"/>
      <c r="G175" s="653"/>
      <c r="H175" s="653"/>
      <c r="I175" s="653"/>
      <c r="J175" s="653"/>
      <c r="K175" s="653"/>
      <c r="L175" s="653"/>
      <c r="M175" s="653"/>
      <c r="N175" s="653"/>
      <c r="O175" s="653"/>
      <c r="P175" s="653"/>
      <c r="Q175" s="653"/>
      <c r="R175" s="653"/>
      <c r="S175" s="653"/>
      <c r="T175" s="653"/>
      <c r="U175" s="653"/>
      <c r="V175" s="653"/>
      <c r="W175" s="653"/>
      <c r="X175" s="653"/>
      <c r="Y175" s="653"/>
      <c r="Z175" s="653"/>
      <c r="AA175" s="653"/>
      <c r="AB175" s="653"/>
      <c r="AC175" s="653"/>
      <c r="AD175" s="653"/>
      <c r="AE175" s="653"/>
      <c r="AF175" s="653"/>
      <c r="AG175" s="653"/>
      <c r="AH175" s="653"/>
      <c r="AI175" s="653"/>
      <c r="AJ175" s="653"/>
      <c r="AK175" s="653"/>
      <c r="AL175" s="653"/>
      <c r="AM175" s="653"/>
      <c r="AN175" s="653"/>
      <c r="AO175" s="653"/>
      <c r="AP175" s="653"/>
      <c r="AQ175" s="515"/>
      <c r="AR175" s="515"/>
      <c r="AS175" s="515"/>
      <c r="AT175" s="515"/>
      <c r="AU175" s="515"/>
    </row>
    <row r="176" spans="1:85" ht="21" customHeight="1" x14ac:dyDescent="0.2">
      <c r="A176" s="1192" t="s">
        <v>49</v>
      </c>
      <c r="B176" s="1215" t="s">
        <v>50</v>
      </c>
      <c r="C176" s="1216"/>
      <c r="D176" s="1266"/>
      <c r="E176" s="1241" t="s">
        <v>14</v>
      </c>
      <c r="F176" s="1242"/>
      <c r="G176" s="1242"/>
      <c r="H176" s="1242"/>
      <c r="I176" s="1242"/>
      <c r="J176" s="1242"/>
      <c r="K176" s="1242"/>
      <c r="L176" s="1242"/>
      <c r="M176" s="1242"/>
      <c r="N176" s="1242"/>
      <c r="O176" s="1242"/>
      <c r="P176" s="1242"/>
      <c r="Q176" s="1242"/>
      <c r="R176" s="1242"/>
      <c r="S176" s="1242"/>
      <c r="T176" s="1242"/>
      <c r="U176" s="1242"/>
      <c r="V176" s="1242"/>
      <c r="W176" s="1242"/>
      <c r="X176" s="1242"/>
      <c r="Y176" s="1242"/>
      <c r="Z176" s="1242"/>
      <c r="AA176" s="1242"/>
      <c r="AB176" s="1242"/>
      <c r="AC176" s="1242"/>
      <c r="AD176" s="1242"/>
      <c r="AE176" s="1242"/>
      <c r="AF176" s="1242"/>
      <c r="AG176" s="1242"/>
      <c r="AH176" s="1242"/>
      <c r="AI176" s="1242"/>
      <c r="AJ176" s="1242"/>
      <c r="AK176" s="1242"/>
      <c r="AL176" s="1242"/>
      <c r="AM176" s="1242"/>
      <c r="AN176" s="1242"/>
      <c r="AO176" s="1242"/>
      <c r="AP176" s="1243"/>
      <c r="AQ176" s="1194" t="s">
        <v>119</v>
      </c>
      <c r="AR176" s="1194" t="s">
        <v>87</v>
      </c>
      <c r="AS176" s="515"/>
      <c r="AT176" s="515"/>
      <c r="AU176" s="515"/>
    </row>
    <row r="177" spans="1:86" ht="21.75" customHeight="1" x14ac:dyDescent="0.2">
      <c r="A177" s="1207"/>
      <c r="B177" s="1217"/>
      <c r="C177" s="1218"/>
      <c r="D177" s="1270"/>
      <c r="E177" s="1196" t="s">
        <v>19</v>
      </c>
      <c r="F177" s="1220"/>
      <c r="G177" s="1196" t="s">
        <v>20</v>
      </c>
      <c r="H177" s="1220"/>
      <c r="I177" s="1196" t="s">
        <v>21</v>
      </c>
      <c r="J177" s="1220"/>
      <c r="K177" s="1196" t="s">
        <v>22</v>
      </c>
      <c r="L177" s="1220"/>
      <c r="M177" s="1196" t="s">
        <v>23</v>
      </c>
      <c r="N177" s="1220"/>
      <c r="O177" s="1196" t="s">
        <v>24</v>
      </c>
      <c r="P177" s="1220"/>
      <c r="Q177" s="1196" t="s">
        <v>25</v>
      </c>
      <c r="R177" s="1220"/>
      <c r="S177" s="1196" t="s">
        <v>26</v>
      </c>
      <c r="T177" s="1220"/>
      <c r="U177" s="1196" t="s">
        <v>27</v>
      </c>
      <c r="V177" s="1220"/>
      <c r="W177" s="1196" t="s">
        <v>2</v>
      </c>
      <c r="X177" s="1220"/>
      <c r="Y177" s="1196" t="s">
        <v>3</v>
      </c>
      <c r="Z177" s="1220"/>
      <c r="AA177" s="1196" t="s">
        <v>28</v>
      </c>
      <c r="AB177" s="1220"/>
      <c r="AC177" s="1196" t="s">
        <v>4</v>
      </c>
      <c r="AD177" s="1220"/>
      <c r="AE177" s="1196" t="s">
        <v>5</v>
      </c>
      <c r="AF177" s="1220"/>
      <c r="AG177" s="1196" t="s">
        <v>6</v>
      </c>
      <c r="AH177" s="1220"/>
      <c r="AI177" s="1196" t="s">
        <v>7</v>
      </c>
      <c r="AJ177" s="1220"/>
      <c r="AK177" s="1196" t="s">
        <v>8</v>
      </c>
      <c r="AL177" s="1220"/>
      <c r="AM177" s="1196" t="s">
        <v>9</v>
      </c>
      <c r="AN177" s="1220"/>
      <c r="AO177" s="1230" t="s">
        <v>10</v>
      </c>
      <c r="AP177" s="1201"/>
      <c r="AQ177" s="1223"/>
      <c r="AR177" s="1223"/>
      <c r="AS177" s="515"/>
      <c r="AT177" s="515"/>
      <c r="AU177" s="515"/>
    </row>
    <row r="178" spans="1:86" ht="13.5" customHeight="1" x14ac:dyDescent="0.2">
      <c r="A178" s="1265"/>
      <c r="B178" s="743" t="s">
        <v>94</v>
      </c>
      <c r="C178" s="742" t="s">
        <v>11</v>
      </c>
      <c r="D178" s="742" t="s">
        <v>12</v>
      </c>
      <c r="E178" s="377" t="s">
        <v>11</v>
      </c>
      <c r="F178" s="740" t="s">
        <v>12</v>
      </c>
      <c r="G178" s="377" t="s">
        <v>11</v>
      </c>
      <c r="H178" s="740" t="s">
        <v>12</v>
      </c>
      <c r="I178" s="377" t="s">
        <v>11</v>
      </c>
      <c r="J178" s="740" t="s">
        <v>12</v>
      </c>
      <c r="K178" s="377" t="s">
        <v>11</v>
      </c>
      <c r="L178" s="740" t="s">
        <v>12</v>
      </c>
      <c r="M178" s="377" t="s">
        <v>11</v>
      </c>
      <c r="N178" s="740" t="s">
        <v>12</v>
      </c>
      <c r="O178" s="377" t="s">
        <v>11</v>
      </c>
      <c r="P178" s="740" t="s">
        <v>12</v>
      </c>
      <c r="Q178" s="377" t="s">
        <v>11</v>
      </c>
      <c r="R178" s="740" t="s">
        <v>12</v>
      </c>
      <c r="S178" s="377" t="s">
        <v>11</v>
      </c>
      <c r="T178" s="740" t="s">
        <v>12</v>
      </c>
      <c r="U178" s="377" t="s">
        <v>11</v>
      </c>
      <c r="V178" s="740" t="s">
        <v>12</v>
      </c>
      <c r="W178" s="377" t="s">
        <v>11</v>
      </c>
      <c r="X178" s="740" t="s">
        <v>12</v>
      </c>
      <c r="Y178" s="377" t="s">
        <v>11</v>
      </c>
      <c r="Z178" s="740" t="s">
        <v>12</v>
      </c>
      <c r="AA178" s="377" t="s">
        <v>11</v>
      </c>
      <c r="AB178" s="740" t="s">
        <v>12</v>
      </c>
      <c r="AC178" s="377" t="s">
        <v>11</v>
      </c>
      <c r="AD178" s="740" t="s">
        <v>12</v>
      </c>
      <c r="AE178" s="377" t="s">
        <v>11</v>
      </c>
      <c r="AF178" s="740" t="s">
        <v>12</v>
      </c>
      <c r="AG178" s="377" t="s">
        <v>11</v>
      </c>
      <c r="AH178" s="740" t="s">
        <v>12</v>
      </c>
      <c r="AI178" s="377" t="s">
        <v>11</v>
      </c>
      <c r="AJ178" s="740" t="s">
        <v>12</v>
      </c>
      <c r="AK178" s="377" t="s">
        <v>11</v>
      </c>
      <c r="AL178" s="740" t="s">
        <v>12</v>
      </c>
      <c r="AM178" s="377" t="s">
        <v>11</v>
      </c>
      <c r="AN178" s="740" t="s">
        <v>12</v>
      </c>
      <c r="AO178" s="377" t="s">
        <v>11</v>
      </c>
      <c r="AP178" s="740" t="s">
        <v>12</v>
      </c>
      <c r="AQ178" s="1195"/>
      <c r="AR178" s="1195"/>
      <c r="AS178" s="655"/>
      <c r="AT178" s="515"/>
    </row>
    <row r="179" spans="1:86" x14ac:dyDescent="0.2">
      <c r="A179" s="437" t="s">
        <v>52</v>
      </c>
      <c r="B179" s="643">
        <f>SUM(C179+D179)</f>
        <v>114</v>
      </c>
      <c r="C179" s="643">
        <f t="shared" ref="C179:D183" si="14">SUM(E179+G179+I179+K179+M179+O179+Q179+S179+U179+W179+Y179+AA179+AC179+AE179+AG179+AI179+AK179+AM179+AO179)</f>
        <v>40</v>
      </c>
      <c r="D179" s="644">
        <f t="shared" si="14"/>
        <v>74</v>
      </c>
      <c r="E179" s="386"/>
      <c r="F179" s="387"/>
      <c r="G179" s="386"/>
      <c r="H179" s="388"/>
      <c r="I179" s="386"/>
      <c r="J179" s="388"/>
      <c r="K179" s="386">
        <v>1</v>
      </c>
      <c r="L179" s="388">
        <v>2</v>
      </c>
      <c r="M179" s="386"/>
      <c r="N179" s="388">
        <v>1</v>
      </c>
      <c r="O179" s="386">
        <v>3</v>
      </c>
      <c r="P179" s="388">
        <v>6</v>
      </c>
      <c r="Q179" s="386"/>
      <c r="R179" s="388">
        <v>1</v>
      </c>
      <c r="S179" s="386"/>
      <c r="T179" s="388">
        <v>1</v>
      </c>
      <c r="U179" s="386">
        <v>1</v>
      </c>
      <c r="V179" s="388">
        <v>3</v>
      </c>
      <c r="W179" s="386">
        <v>2</v>
      </c>
      <c r="X179" s="388">
        <v>4</v>
      </c>
      <c r="Y179" s="389">
        <v>3</v>
      </c>
      <c r="Z179" s="388">
        <v>3</v>
      </c>
      <c r="AA179" s="389">
        <v>2</v>
      </c>
      <c r="AB179" s="388">
        <v>5</v>
      </c>
      <c r="AC179" s="389">
        <v>3</v>
      </c>
      <c r="AD179" s="388">
        <v>10</v>
      </c>
      <c r="AE179" s="389">
        <v>5</v>
      </c>
      <c r="AF179" s="388">
        <v>8</v>
      </c>
      <c r="AG179" s="389">
        <v>6</v>
      </c>
      <c r="AH179" s="388">
        <v>6</v>
      </c>
      <c r="AI179" s="389">
        <v>5</v>
      </c>
      <c r="AJ179" s="388">
        <v>6</v>
      </c>
      <c r="AK179" s="389">
        <v>4</v>
      </c>
      <c r="AL179" s="388">
        <v>8</v>
      </c>
      <c r="AM179" s="389">
        <v>3</v>
      </c>
      <c r="AN179" s="388">
        <v>2</v>
      </c>
      <c r="AO179" s="389">
        <v>2</v>
      </c>
      <c r="AP179" s="388">
        <v>8</v>
      </c>
      <c r="AQ179" s="656">
        <v>114</v>
      </c>
      <c r="AR179" s="657"/>
      <c r="AS179" s="658" t="s">
        <v>120</v>
      </c>
      <c r="AT179" s="515"/>
      <c r="CA179" s="366" t="str">
        <f>IF(B179=0,"",IF(AQ179="",IF(B179="",""," No olvide escribir la columna Beneficiarios."),""))</f>
        <v/>
      </c>
      <c r="CB179" s="366" t="str">
        <f>IF(B179&lt;AQ179," El número de Beneficiarios NO puede ser mayor que el Total.","")</f>
        <v/>
      </c>
      <c r="CG179" s="366">
        <f>IF(B179&lt;AQ179,1,0)</f>
        <v>0</v>
      </c>
      <c r="CH179" s="366">
        <f>IF(B179=0,"",IF(AQ179="",IF(B179="","",1),0))</f>
        <v>0</v>
      </c>
    </row>
    <row r="180" spans="1:86" x14ac:dyDescent="0.2">
      <c r="A180" s="437" t="s">
        <v>53</v>
      </c>
      <c r="B180" s="629">
        <f>SUM(C180+D180)</f>
        <v>0</v>
      </c>
      <c r="C180" s="629">
        <f t="shared" si="14"/>
        <v>0</v>
      </c>
      <c r="D180" s="630">
        <f t="shared" si="14"/>
        <v>0</v>
      </c>
      <c r="E180" s="395"/>
      <c r="F180" s="401"/>
      <c r="G180" s="395"/>
      <c r="H180" s="396"/>
      <c r="I180" s="395"/>
      <c r="J180" s="396"/>
      <c r="K180" s="395"/>
      <c r="L180" s="396"/>
      <c r="M180" s="395"/>
      <c r="N180" s="396"/>
      <c r="O180" s="395"/>
      <c r="P180" s="396"/>
      <c r="Q180" s="395"/>
      <c r="R180" s="396"/>
      <c r="S180" s="395"/>
      <c r="T180" s="396"/>
      <c r="U180" s="395"/>
      <c r="V180" s="396"/>
      <c r="W180" s="395"/>
      <c r="X180" s="396"/>
      <c r="Y180" s="397"/>
      <c r="Z180" s="396"/>
      <c r="AA180" s="397"/>
      <c r="AB180" s="396"/>
      <c r="AC180" s="397"/>
      <c r="AD180" s="396"/>
      <c r="AE180" s="397"/>
      <c r="AF180" s="396"/>
      <c r="AG180" s="397"/>
      <c r="AH180" s="396"/>
      <c r="AI180" s="397"/>
      <c r="AJ180" s="396"/>
      <c r="AK180" s="397"/>
      <c r="AL180" s="396"/>
      <c r="AM180" s="397"/>
      <c r="AN180" s="396"/>
      <c r="AO180" s="397"/>
      <c r="AP180" s="396"/>
      <c r="AQ180" s="656"/>
      <c r="AR180" s="659"/>
      <c r="AS180" s="658" t="s">
        <v>120</v>
      </c>
      <c r="AT180" s="515"/>
      <c r="CA180" s="366" t="str">
        <f>IF(B180=0,"",IF(AQ180="",IF(B180="",""," No olvide escribir la columna Beneficiarios."),""))</f>
        <v/>
      </c>
      <c r="CB180" s="366" t="str">
        <f>IF(B180&lt;AQ180," El número de Beneficiarios NO puede ser mayor que el Total.","")</f>
        <v/>
      </c>
      <c r="CG180" s="366">
        <f>IF(B180&lt;AQ180,1,0)</f>
        <v>0</v>
      </c>
      <c r="CH180" s="366" t="str">
        <f>IF(B180=0,"",IF(AQ180="",IF(B180="","",1),0))</f>
        <v/>
      </c>
    </row>
    <row r="181" spans="1:86" x14ac:dyDescent="0.2">
      <c r="A181" s="437" t="s">
        <v>54</v>
      </c>
      <c r="B181" s="629">
        <f>SUM(C181+D181)</f>
        <v>0</v>
      </c>
      <c r="C181" s="629">
        <f t="shared" si="14"/>
        <v>0</v>
      </c>
      <c r="D181" s="630">
        <f t="shared" si="14"/>
        <v>0</v>
      </c>
      <c r="E181" s="395"/>
      <c r="F181" s="401"/>
      <c r="G181" s="395"/>
      <c r="H181" s="396"/>
      <c r="I181" s="395"/>
      <c r="J181" s="396"/>
      <c r="K181" s="395"/>
      <c r="L181" s="396"/>
      <c r="M181" s="395"/>
      <c r="N181" s="396"/>
      <c r="O181" s="395"/>
      <c r="P181" s="396"/>
      <c r="Q181" s="395"/>
      <c r="R181" s="396"/>
      <c r="S181" s="395"/>
      <c r="T181" s="396"/>
      <c r="U181" s="395"/>
      <c r="V181" s="396"/>
      <c r="W181" s="395"/>
      <c r="X181" s="396"/>
      <c r="Y181" s="397"/>
      <c r="Z181" s="396"/>
      <c r="AA181" s="397"/>
      <c r="AB181" s="396"/>
      <c r="AC181" s="397"/>
      <c r="AD181" s="396"/>
      <c r="AE181" s="397"/>
      <c r="AF181" s="396"/>
      <c r="AG181" s="397"/>
      <c r="AH181" s="396"/>
      <c r="AI181" s="397"/>
      <c r="AJ181" s="396"/>
      <c r="AK181" s="397"/>
      <c r="AL181" s="396"/>
      <c r="AM181" s="397"/>
      <c r="AN181" s="396"/>
      <c r="AO181" s="397"/>
      <c r="AP181" s="396"/>
      <c r="AQ181" s="656"/>
      <c r="AR181" s="659"/>
      <c r="AS181" s="658" t="s">
        <v>120</v>
      </c>
      <c r="AT181" s="515"/>
      <c r="CA181" s="366" t="str">
        <f>IF(B181=0,"",IF(AQ181="",IF(B181="",""," No olvide escribir la columna Beneficiarios."),""))</f>
        <v/>
      </c>
      <c r="CB181" s="366" t="str">
        <f>IF(B181&lt;AQ181," El número de Beneficiarios NO puede ser mayor que el Total.","")</f>
        <v/>
      </c>
      <c r="CG181" s="366">
        <f>IF(B181&lt;AQ181,1,0)</f>
        <v>0</v>
      </c>
      <c r="CH181" s="366" t="str">
        <f>IF(B181=0,"",IF(AQ181="",IF(B181="","",1),0))</f>
        <v/>
      </c>
    </row>
    <row r="182" spans="1:86" x14ac:dyDescent="0.2">
      <c r="A182" s="660" t="s">
        <v>55</v>
      </c>
      <c r="B182" s="629">
        <f>SUM(C182+D182)</f>
        <v>0</v>
      </c>
      <c r="C182" s="629">
        <f t="shared" si="14"/>
        <v>0</v>
      </c>
      <c r="D182" s="648">
        <f t="shared" si="14"/>
        <v>0</v>
      </c>
      <c r="E182" s="395"/>
      <c r="F182" s="401"/>
      <c r="G182" s="395"/>
      <c r="H182" s="396"/>
      <c r="I182" s="395"/>
      <c r="J182" s="396"/>
      <c r="K182" s="395"/>
      <c r="L182" s="396"/>
      <c r="M182" s="395"/>
      <c r="N182" s="396"/>
      <c r="O182" s="395"/>
      <c r="P182" s="396"/>
      <c r="Q182" s="395"/>
      <c r="R182" s="396"/>
      <c r="S182" s="395"/>
      <c r="T182" s="396"/>
      <c r="U182" s="395"/>
      <c r="V182" s="396"/>
      <c r="W182" s="395"/>
      <c r="X182" s="396"/>
      <c r="Y182" s="397"/>
      <c r="Z182" s="396"/>
      <c r="AA182" s="397"/>
      <c r="AB182" s="396"/>
      <c r="AC182" s="397"/>
      <c r="AD182" s="396"/>
      <c r="AE182" s="397"/>
      <c r="AF182" s="396"/>
      <c r="AG182" s="397"/>
      <c r="AH182" s="396"/>
      <c r="AI182" s="397"/>
      <c r="AJ182" s="396"/>
      <c r="AK182" s="397"/>
      <c r="AL182" s="396"/>
      <c r="AM182" s="397"/>
      <c r="AN182" s="396"/>
      <c r="AO182" s="397"/>
      <c r="AP182" s="396"/>
      <c r="AQ182" s="656"/>
      <c r="AR182" s="659"/>
      <c r="AS182" s="658" t="s">
        <v>120</v>
      </c>
      <c r="AT182" s="515"/>
      <c r="CA182" s="366" t="str">
        <f>IF(B182=0,"",IF(AQ182="",IF(B182="",""," No olvide escribir la columna Beneficiarios."),""))</f>
        <v/>
      </c>
      <c r="CB182" s="366" t="str">
        <f>IF(B182&lt;AQ182," El número de Beneficiarios NO puede ser mayor que el Total.","")</f>
        <v/>
      </c>
      <c r="CG182" s="366">
        <f>IF(B182&lt;AQ182,1,0)</f>
        <v>0</v>
      </c>
      <c r="CH182" s="366" t="str">
        <f>IF(B182=0,"",IF(AQ182="",IF(B182="","",1),0))</f>
        <v/>
      </c>
    </row>
    <row r="183" spans="1:86" x14ac:dyDescent="0.2">
      <c r="A183" s="661" t="s">
        <v>60</v>
      </c>
      <c r="B183" s="650">
        <f>SUM(C183+D183)</f>
        <v>0</v>
      </c>
      <c r="C183" s="651">
        <f t="shared" si="14"/>
        <v>0</v>
      </c>
      <c r="D183" s="652">
        <f t="shared" si="14"/>
        <v>0</v>
      </c>
      <c r="E183" s="497"/>
      <c r="F183" s="498"/>
      <c r="G183" s="497"/>
      <c r="H183" s="499"/>
      <c r="I183" s="497"/>
      <c r="J183" s="499"/>
      <c r="K183" s="497"/>
      <c r="L183" s="499"/>
      <c r="M183" s="497"/>
      <c r="N183" s="499"/>
      <c r="O183" s="497"/>
      <c r="P183" s="499"/>
      <c r="Q183" s="497"/>
      <c r="R183" s="499"/>
      <c r="S183" s="497"/>
      <c r="T183" s="499"/>
      <c r="U183" s="497"/>
      <c r="V183" s="499"/>
      <c r="W183" s="497"/>
      <c r="X183" s="499"/>
      <c r="Y183" s="500"/>
      <c r="Z183" s="499"/>
      <c r="AA183" s="500"/>
      <c r="AB183" s="499"/>
      <c r="AC183" s="500"/>
      <c r="AD183" s="499"/>
      <c r="AE183" s="500"/>
      <c r="AF183" s="499"/>
      <c r="AG183" s="500"/>
      <c r="AH183" s="499"/>
      <c r="AI183" s="500"/>
      <c r="AJ183" s="499"/>
      <c r="AK183" s="500"/>
      <c r="AL183" s="499"/>
      <c r="AM183" s="500"/>
      <c r="AN183" s="499"/>
      <c r="AO183" s="500"/>
      <c r="AP183" s="499"/>
      <c r="AQ183" s="662"/>
      <c r="AR183" s="663"/>
      <c r="AS183" s="658" t="s">
        <v>120</v>
      </c>
      <c r="AT183" s="515"/>
      <c r="CA183" s="366" t="str">
        <f>IF(B183=0,"",IF(AQ183="",IF(B183="",""," No olvide escribir la columna Beneficiarios."),""))</f>
        <v/>
      </c>
      <c r="CB183" s="366" t="str">
        <f>IF(B183&lt;AQ183," El número de Beneficiarios NO puede ser mayor que el Total.","")</f>
        <v/>
      </c>
      <c r="CG183" s="366">
        <f>IF(B183&lt;AQ183,1,0)</f>
        <v>0</v>
      </c>
      <c r="CH183" s="366" t="str">
        <f>IF(B183=0,"",IF(AQ183="",IF(B183="","",1),0))</f>
        <v/>
      </c>
    </row>
    <row r="184" spans="1:86" x14ac:dyDescent="0.2">
      <c r="A184" s="610" t="s">
        <v>1</v>
      </c>
      <c r="B184" s="425">
        <f t="shared" ref="B184:AR184" si="15">SUM(B179:B183)</f>
        <v>114</v>
      </c>
      <c r="C184" s="425">
        <f t="shared" si="15"/>
        <v>40</v>
      </c>
      <c r="D184" s="425">
        <f t="shared" si="15"/>
        <v>74</v>
      </c>
      <c r="E184" s="425">
        <f t="shared" si="15"/>
        <v>0</v>
      </c>
      <c r="F184" s="426">
        <f t="shared" si="15"/>
        <v>0</v>
      </c>
      <c r="G184" s="425">
        <f t="shared" si="15"/>
        <v>0</v>
      </c>
      <c r="H184" s="427">
        <f t="shared" si="15"/>
        <v>0</v>
      </c>
      <c r="I184" s="425">
        <f t="shared" si="15"/>
        <v>0</v>
      </c>
      <c r="J184" s="427">
        <f t="shared" si="15"/>
        <v>0</v>
      </c>
      <c r="K184" s="425">
        <f t="shared" si="15"/>
        <v>1</v>
      </c>
      <c r="L184" s="427">
        <f t="shared" si="15"/>
        <v>2</v>
      </c>
      <c r="M184" s="425">
        <f t="shared" si="15"/>
        <v>0</v>
      </c>
      <c r="N184" s="427">
        <f t="shared" si="15"/>
        <v>1</v>
      </c>
      <c r="O184" s="425">
        <f t="shared" si="15"/>
        <v>3</v>
      </c>
      <c r="P184" s="427">
        <f t="shared" si="15"/>
        <v>6</v>
      </c>
      <c r="Q184" s="425">
        <f t="shared" si="15"/>
        <v>0</v>
      </c>
      <c r="R184" s="427">
        <f t="shared" si="15"/>
        <v>1</v>
      </c>
      <c r="S184" s="425">
        <f t="shared" si="15"/>
        <v>0</v>
      </c>
      <c r="T184" s="427">
        <f t="shared" si="15"/>
        <v>1</v>
      </c>
      <c r="U184" s="425">
        <f t="shared" si="15"/>
        <v>1</v>
      </c>
      <c r="V184" s="427">
        <f t="shared" si="15"/>
        <v>3</v>
      </c>
      <c r="W184" s="425">
        <f t="shared" si="15"/>
        <v>2</v>
      </c>
      <c r="X184" s="427">
        <f t="shared" si="15"/>
        <v>4</v>
      </c>
      <c r="Y184" s="425">
        <f t="shared" si="15"/>
        <v>3</v>
      </c>
      <c r="Z184" s="427">
        <f t="shared" si="15"/>
        <v>3</v>
      </c>
      <c r="AA184" s="425">
        <f t="shared" si="15"/>
        <v>2</v>
      </c>
      <c r="AB184" s="427">
        <f t="shared" si="15"/>
        <v>5</v>
      </c>
      <c r="AC184" s="425">
        <f t="shared" si="15"/>
        <v>3</v>
      </c>
      <c r="AD184" s="427">
        <f t="shared" si="15"/>
        <v>10</v>
      </c>
      <c r="AE184" s="425">
        <f t="shared" si="15"/>
        <v>5</v>
      </c>
      <c r="AF184" s="427">
        <f t="shared" si="15"/>
        <v>8</v>
      </c>
      <c r="AG184" s="425">
        <f t="shared" si="15"/>
        <v>6</v>
      </c>
      <c r="AH184" s="427">
        <f t="shared" si="15"/>
        <v>6</v>
      </c>
      <c r="AI184" s="425">
        <f t="shared" si="15"/>
        <v>5</v>
      </c>
      <c r="AJ184" s="427">
        <f t="shared" si="15"/>
        <v>6</v>
      </c>
      <c r="AK184" s="425">
        <f t="shared" si="15"/>
        <v>4</v>
      </c>
      <c r="AL184" s="427">
        <f t="shared" si="15"/>
        <v>8</v>
      </c>
      <c r="AM184" s="425">
        <f t="shared" si="15"/>
        <v>3</v>
      </c>
      <c r="AN184" s="427">
        <f t="shared" si="15"/>
        <v>2</v>
      </c>
      <c r="AO184" s="428">
        <f t="shared" si="15"/>
        <v>2</v>
      </c>
      <c r="AP184" s="427">
        <f t="shared" si="15"/>
        <v>8</v>
      </c>
      <c r="AQ184" s="642">
        <f t="shared" si="15"/>
        <v>114</v>
      </c>
      <c r="AR184" s="664">
        <f t="shared" si="15"/>
        <v>0</v>
      </c>
      <c r="AS184" s="658"/>
      <c r="AT184" s="515"/>
    </row>
    <row r="185" spans="1:86" x14ac:dyDescent="0.2">
      <c r="A185" s="665" t="s">
        <v>181</v>
      </c>
      <c r="B185" s="373"/>
    </row>
    <row r="186" spans="1:86" x14ac:dyDescent="0.2">
      <c r="A186" s="743" t="s">
        <v>49</v>
      </c>
      <c r="B186" s="666" t="s">
        <v>50</v>
      </c>
      <c r="C186" s="366"/>
    </row>
    <row r="187" spans="1:86" x14ac:dyDescent="0.2">
      <c r="A187" s="516" t="s">
        <v>52</v>
      </c>
      <c r="B187" s="565">
        <v>407</v>
      </c>
      <c r="C187" s="366"/>
    </row>
    <row r="188" spans="1:86" x14ac:dyDescent="0.2">
      <c r="A188" s="437" t="s">
        <v>53</v>
      </c>
      <c r="B188" s="407"/>
      <c r="C188" s="366"/>
    </row>
    <row r="189" spans="1:86" x14ac:dyDescent="0.2">
      <c r="A189" s="437" t="s">
        <v>54</v>
      </c>
      <c r="B189" s="407"/>
      <c r="C189" s="366"/>
    </row>
    <row r="190" spans="1:86" x14ac:dyDescent="0.2">
      <c r="A190" s="494" t="s">
        <v>55</v>
      </c>
      <c r="B190" s="424"/>
      <c r="C190" s="366"/>
    </row>
    <row r="191" spans="1:86" x14ac:dyDescent="0.2">
      <c r="A191" s="610" t="s">
        <v>1</v>
      </c>
      <c r="B191" s="416">
        <f>SUM(B187:B190)</f>
        <v>407</v>
      </c>
      <c r="C191" s="366"/>
    </row>
    <row r="192" spans="1:86" x14ac:dyDescent="0.2">
      <c r="A192" s="514" t="s">
        <v>182</v>
      </c>
      <c r="B192" s="514"/>
      <c r="C192" s="366"/>
    </row>
    <row r="193" spans="1:3" x14ac:dyDescent="0.2">
      <c r="A193" s="743" t="s">
        <v>49</v>
      </c>
      <c r="B193" s="444" t="s">
        <v>50</v>
      </c>
      <c r="C193" s="366"/>
    </row>
    <row r="194" spans="1:3" x14ac:dyDescent="0.2">
      <c r="A194" s="516" t="s">
        <v>52</v>
      </c>
      <c r="B194" s="517">
        <v>1190</v>
      </c>
      <c r="C194" s="366"/>
    </row>
    <row r="195" spans="1:3" x14ac:dyDescent="0.2">
      <c r="A195" s="437" t="s">
        <v>53</v>
      </c>
      <c r="B195" s="407"/>
      <c r="C195" s="366"/>
    </row>
    <row r="196" spans="1:3" x14ac:dyDescent="0.2">
      <c r="A196" s="437" t="s">
        <v>54</v>
      </c>
      <c r="B196" s="407"/>
      <c r="C196" s="366"/>
    </row>
    <row r="197" spans="1:3" x14ac:dyDescent="0.2">
      <c r="A197" s="494" t="s">
        <v>55</v>
      </c>
      <c r="B197" s="424"/>
      <c r="C197" s="366"/>
    </row>
    <row r="198" spans="1:3" x14ac:dyDescent="0.2">
      <c r="A198" s="610" t="s">
        <v>1</v>
      </c>
      <c r="B198" s="416">
        <f>SUM(B194:B197)</f>
        <v>1190</v>
      </c>
      <c r="C198" s="366"/>
    </row>
    <row r="199" spans="1:3" x14ac:dyDescent="0.2">
      <c r="A199" s="371" t="s">
        <v>183</v>
      </c>
      <c r="B199" s="609"/>
      <c r="C199" s="366"/>
    </row>
    <row r="200" spans="1:3" x14ac:dyDescent="0.2">
      <c r="A200" s="667" t="s">
        <v>88</v>
      </c>
      <c r="B200" s="444" t="s">
        <v>50</v>
      </c>
      <c r="C200" s="366"/>
    </row>
    <row r="201" spans="1:3" x14ac:dyDescent="0.2">
      <c r="A201" s="668" t="s">
        <v>89</v>
      </c>
      <c r="B201" s="517"/>
      <c r="C201" s="366"/>
    </row>
    <row r="202" spans="1:3" x14ac:dyDescent="0.2">
      <c r="A202" s="669" t="s">
        <v>90</v>
      </c>
      <c r="B202" s="407"/>
      <c r="C202" s="366"/>
    </row>
    <row r="203" spans="1:3" x14ac:dyDescent="0.2">
      <c r="A203" s="670" t="s">
        <v>91</v>
      </c>
      <c r="B203" s="424"/>
      <c r="C203" s="366"/>
    </row>
    <row r="204" spans="1:3" x14ac:dyDescent="0.2">
      <c r="A204" s="671" t="s">
        <v>184</v>
      </c>
      <c r="B204" s="441"/>
      <c r="C204" s="366"/>
    </row>
    <row r="205" spans="1:3" x14ac:dyDescent="0.2">
      <c r="A205" s="739" t="s">
        <v>56</v>
      </c>
      <c r="B205" s="444" t="s">
        <v>1</v>
      </c>
      <c r="C205" s="366"/>
    </row>
    <row r="206" spans="1:3" x14ac:dyDescent="0.2">
      <c r="A206" s="672" t="s">
        <v>124</v>
      </c>
      <c r="B206" s="565">
        <v>407</v>
      </c>
      <c r="C206" s="366"/>
    </row>
    <row r="207" spans="1:3" x14ac:dyDescent="0.2">
      <c r="A207" s="673" t="s">
        <v>135</v>
      </c>
      <c r="B207" s="517"/>
      <c r="C207" s="366"/>
    </row>
    <row r="208" spans="1:3" x14ac:dyDescent="0.2">
      <c r="A208" s="528" t="s">
        <v>125</v>
      </c>
      <c r="B208" s="407">
        <v>1258</v>
      </c>
      <c r="C208" s="366"/>
    </row>
    <row r="209" spans="1:3" x14ac:dyDescent="0.2">
      <c r="A209" s="528" t="s">
        <v>185</v>
      </c>
      <c r="B209" s="407">
        <v>137</v>
      </c>
      <c r="C209" s="366"/>
    </row>
    <row r="210" spans="1:3" x14ac:dyDescent="0.2">
      <c r="A210" s="674" t="s">
        <v>186</v>
      </c>
      <c r="B210" s="407">
        <v>8</v>
      </c>
      <c r="C210" s="366"/>
    </row>
    <row r="211" spans="1:3" x14ac:dyDescent="0.2">
      <c r="A211" s="528" t="s">
        <v>187</v>
      </c>
      <c r="B211" s="407"/>
      <c r="C211" s="366"/>
    </row>
    <row r="212" spans="1:3" x14ac:dyDescent="0.2">
      <c r="A212" s="528" t="s">
        <v>188</v>
      </c>
      <c r="B212" s="407"/>
      <c r="C212" s="366"/>
    </row>
    <row r="213" spans="1:3" x14ac:dyDescent="0.2">
      <c r="A213" s="528" t="s">
        <v>189</v>
      </c>
      <c r="B213" s="407"/>
      <c r="C213" s="366"/>
    </row>
    <row r="214" spans="1:3" x14ac:dyDescent="0.2">
      <c r="A214" s="528" t="s">
        <v>190</v>
      </c>
      <c r="B214" s="407"/>
      <c r="C214" s="366"/>
    </row>
    <row r="215" spans="1:3" x14ac:dyDescent="0.2">
      <c r="A215" s="675" t="s">
        <v>127</v>
      </c>
      <c r="B215" s="407">
        <v>1201</v>
      </c>
      <c r="C215" s="366"/>
    </row>
    <row r="216" spans="1:3" x14ac:dyDescent="0.2">
      <c r="A216" s="674" t="s">
        <v>191</v>
      </c>
      <c r="B216" s="407"/>
      <c r="C216" s="366"/>
    </row>
    <row r="217" spans="1:3" x14ac:dyDescent="0.2">
      <c r="A217" s="674" t="s">
        <v>192</v>
      </c>
      <c r="B217" s="407"/>
      <c r="C217" s="366"/>
    </row>
    <row r="218" spans="1:3" x14ac:dyDescent="0.2">
      <c r="A218" s="528" t="s">
        <v>193</v>
      </c>
      <c r="B218" s="407"/>
      <c r="C218" s="366"/>
    </row>
    <row r="219" spans="1:3" x14ac:dyDescent="0.2">
      <c r="A219" s="675" t="s">
        <v>194</v>
      </c>
      <c r="B219" s="407"/>
      <c r="C219" s="366"/>
    </row>
    <row r="220" spans="1:3" ht="21.75" x14ac:dyDescent="0.2">
      <c r="A220" s="674" t="s">
        <v>195</v>
      </c>
      <c r="B220" s="407"/>
      <c r="C220" s="366"/>
    </row>
    <row r="221" spans="1:3" x14ac:dyDescent="0.2">
      <c r="A221" s="675" t="s">
        <v>196</v>
      </c>
      <c r="B221" s="407"/>
      <c r="C221" s="366"/>
    </row>
    <row r="222" spans="1:3" x14ac:dyDescent="0.2">
      <c r="A222" s="676" t="s">
        <v>197</v>
      </c>
      <c r="B222" s="407"/>
      <c r="C222" s="366"/>
    </row>
    <row r="223" spans="1:3" x14ac:dyDescent="0.2">
      <c r="A223" s="528" t="s">
        <v>129</v>
      </c>
      <c r="B223" s="407"/>
      <c r="C223" s="366"/>
    </row>
    <row r="224" spans="1:3" ht="21.75" x14ac:dyDescent="0.2">
      <c r="A224" s="674" t="s">
        <v>198</v>
      </c>
      <c r="B224" s="407"/>
      <c r="C224" s="366"/>
    </row>
    <row r="225" spans="1:3" x14ac:dyDescent="0.2">
      <c r="A225" s="528" t="s">
        <v>199</v>
      </c>
      <c r="B225" s="407"/>
      <c r="C225" s="366"/>
    </row>
    <row r="226" spans="1:3" x14ac:dyDescent="0.2">
      <c r="A226" s="674" t="s">
        <v>200</v>
      </c>
      <c r="B226" s="407"/>
      <c r="C226" s="366"/>
    </row>
    <row r="227" spans="1:3" x14ac:dyDescent="0.2">
      <c r="A227" s="528" t="s">
        <v>132</v>
      </c>
      <c r="B227" s="407"/>
      <c r="C227" s="366"/>
    </row>
    <row r="228" spans="1:3" x14ac:dyDescent="0.2">
      <c r="A228" s="528" t="s">
        <v>133</v>
      </c>
      <c r="B228" s="407"/>
      <c r="C228" s="366"/>
    </row>
    <row r="229" spans="1:3" x14ac:dyDescent="0.2">
      <c r="A229" s="675" t="s">
        <v>201</v>
      </c>
      <c r="B229" s="407"/>
      <c r="C229" s="366"/>
    </row>
    <row r="230" spans="1:3" x14ac:dyDescent="0.2">
      <c r="A230" s="677" t="s">
        <v>202</v>
      </c>
      <c r="B230" s="424"/>
      <c r="C230" s="366"/>
    </row>
    <row r="231" spans="1:3" x14ac:dyDescent="0.2">
      <c r="A231" s="610" t="s">
        <v>1</v>
      </c>
      <c r="B231" s="416">
        <f>SUM(B206:B230)</f>
        <v>3011</v>
      </c>
      <c r="C231" s="366"/>
    </row>
    <row r="295" spans="1:2" x14ac:dyDescent="0.2">
      <c r="A295" s="678">
        <f>SUM(B13:B27,D30,B60,B67,B74,B92:E92,B100:E100,B108:E108,C112:C113,D117:D118,B122:B124,B150,B170:B174,B184,B191,B198,B231,C128:J144,B169:AS169,D31:D50,B201:B203,B151,B152:B168)</f>
        <v>5551</v>
      </c>
      <c r="B295" s="678">
        <f>SUM(CG6:CT241)</f>
        <v>0</v>
      </c>
    </row>
  </sheetData>
  <mergeCells count="158">
    <mergeCell ref="B50:C50"/>
    <mergeCell ref="A52:A54"/>
    <mergeCell ref="A112:B112"/>
    <mergeCell ref="A113:B113"/>
    <mergeCell ref="A115:C116"/>
    <mergeCell ref="D115:D116"/>
    <mergeCell ref="E115:G115"/>
    <mergeCell ref="H115:H116"/>
    <mergeCell ref="A120:A121"/>
    <mergeCell ref="B120:B121"/>
    <mergeCell ref="C120:E120"/>
    <mergeCell ref="F120:F121"/>
    <mergeCell ref="G120:G121"/>
    <mergeCell ref="H120:J120"/>
    <mergeCell ref="A110:B111"/>
    <mergeCell ref="C110:C111"/>
    <mergeCell ref="D110:F110"/>
    <mergeCell ref="G110:G111"/>
    <mergeCell ref="B52:D53"/>
    <mergeCell ref="B42:C42"/>
    <mergeCell ref="B43:C43"/>
    <mergeCell ref="B44:C44"/>
    <mergeCell ref="B45:C45"/>
    <mergeCell ref="A44:A46"/>
    <mergeCell ref="B46:C46"/>
    <mergeCell ref="A47:A49"/>
    <mergeCell ref="B47:C47"/>
    <mergeCell ref="B48:C48"/>
    <mergeCell ref="B49:C49"/>
    <mergeCell ref="B33:C33"/>
    <mergeCell ref="B34:C34"/>
    <mergeCell ref="B35:C35"/>
    <mergeCell ref="B36:C36"/>
    <mergeCell ref="B37:C37"/>
    <mergeCell ref="B38:C38"/>
    <mergeCell ref="B39:C39"/>
    <mergeCell ref="B40:C40"/>
    <mergeCell ref="B41:C41"/>
    <mergeCell ref="A6:N6"/>
    <mergeCell ref="A10:A12"/>
    <mergeCell ref="B10:D11"/>
    <mergeCell ref="E10:AP10"/>
    <mergeCell ref="AG11:AH11"/>
    <mergeCell ref="AI11:AJ11"/>
    <mergeCell ref="AK11:AL11"/>
    <mergeCell ref="AM11:AN11"/>
    <mergeCell ref="AO11:AP11"/>
    <mergeCell ref="AQ11:AQ12"/>
    <mergeCell ref="AR11:AR12"/>
    <mergeCell ref="AS11:AS12"/>
    <mergeCell ref="A30:C30"/>
    <mergeCell ref="A31:A43"/>
    <mergeCell ref="AQ10:AS10"/>
    <mergeCell ref="AT10:AT12"/>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B29:C29"/>
    <mergeCell ref="B31:C31"/>
    <mergeCell ref="B32:C32"/>
    <mergeCell ref="A137:A142"/>
    <mergeCell ref="A143:A144"/>
    <mergeCell ref="A147:A149"/>
    <mergeCell ref="E148:F148"/>
    <mergeCell ref="G148:H148"/>
    <mergeCell ref="I148:J148"/>
    <mergeCell ref="K148:L148"/>
    <mergeCell ref="M148:N148"/>
    <mergeCell ref="AU52:AU54"/>
    <mergeCell ref="E53:F53"/>
    <mergeCell ref="G53:H53"/>
    <mergeCell ref="I53:J53"/>
    <mergeCell ref="K53:L53"/>
    <mergeCell ref="M53:N53"/>
    <mergeCell ref="O53:P53"/>
    <mergeCell ref="Q53:R53"/>
    <mergeCell ref="S53:T53"/>
    <mergeCell ref="U53:V53"/>
    <mergeCell ref="W53:X53"/>
    <mergeCell ref="Y53:Z53"/>
    <mergeCell ref="AT53:AT54"/>
    <mergeCell ref="AK53:AL53"/>
    <mergeCell ref="AM53:AN53"/>
    <mergeCell ref="AO53:AP53"/>
    <mergeCell ref="A126:A127"/>
    <mergeCell ref="B126:B127"/>
    <mergeCell ref="C126:D126"/>
    <mergeCell ref="E126:F126"/>
    <mergeCell ref="G126:H126"/>
    <mergeCell ref="I126:J126"/>
    <mergeCell ref="K120:K121"/>
    <mergeCell ref="A128:A131"/>
    <mergeCell ref="A132:A136"/>
    <mergeCell ref="AK148:AL148"/>
    <mergeCell ref="AQ52:AQ54"/>
    <mergeCell ref="AR52:AT52"/>
    <mergeCell ref="W148:X148"/>
    <mergeCell ref="Y148:Z148"/>
    <mergeCell ref="AA148:AB148"/>
    <mergeCell ref="AC148:AD148"/>
    <mergeCell ref="L120:L121"/>
    <mergeCell ref="AR53:AR54"/>
    <mergeCell ref="AS53:AS54"/>
    <mergeCell ref="AA53:AB53"/>
    <mergeCell ref="AC53:AD53"/>
    <mergeCell ref="AE53:AF53"/>
    <mergeCell ref="AG53:AH53"/>
    <mergeCell ref="AI53:AJ53"/>
    <mergeCell ref="E52:AP52"/>
    <mergeCell ref="AM148:AN148"/>
    <mergeCell ref="A176:A178"/>
    <mergeCell ref="B176:D177"/>
    <mergeCell ref="E176:AP176"/>
    <mergeCell ref="AQ176:AQ178"/>
    <mergeCell ref="AR176:AR178"/>
    <mergeCell ref="E177:F177"/>
    <mergeCell ref="G177:H177"/>
    <mergeCell ref="I177:J177"/>
    <mergeCell ref="K177:L177"/>
    <mergeCell ref="M177:N177"/>
    <mergeCell ref="O177:P177"/>
    <mergeCell ref="Q177:R177"/>
    <mergeCell ref="S177:T177"/>
    <mergeCell ref="B147:D148"/>
    <mergeCell ref="E147:AP147"/>
    <mergeCell ref="AQ147:AS147"/>
    <mergeCell ref="AO177:AP177"/>
    <mergeCell ref="AE177:AF177"/>
    <mergeCell ref="AG177:AH177"/>
    <mergeCell ref="AI177:AJ177"/>
    <mergeCell ref="AK177:AL177"/>
    <mergeCell ref="AM177:AN177"/>
    <mergeCell ref="U177:V177"/>
    <mergeCell ref="W177:X177"/>
    <mergeCell ref="Y177:Z177"/>
    <mergeCell ref="AA177:AB177"/>
    <mergeCell ref="AC177:AD177"/>
    <mergeCell ref="O148:P148"/>
    <mergeCell ref="Q148:R148"/>
    <mergeCell ref="S148:T148"/>
    <mergeCell ref="U148:V148"/>
    <mergeCell ref="AO148:AP148"/>
    <mergeCell ref="AQ148:AQ149"/>
    <mergeCell ref="AR148:AS148"/>
    <mergeCell ref="AE148:AF148"/>
    <mergeCell ref="AG148:AH148"/>
    <mergeCell ref="AI148:AJ148"/>
  </mergeCells>
  <dataValidations count="2">
    <dataValidation allowBlank="1" showInputMessage="1" showErrorMessage="1" errorTitle="ERROR" error="Por favor ingrese solo Números." sqref="A25:A26 AV150 E175:AP175 AT151 CB150 M122:M124"/>
    <dataValidation type="whole" allowBlank="1" showInputMessage="1" showErrorMessage="1" errorTitle="ERROR" error="Por favor ingrese solo Números." sqref="A27:A1048576 A1:A24 AV151:AV1048576 AT152:AT1048576 AV1:AV149 B1:D1048576 E176:AP1048576 CB151:CB1048576 AQ1:AS1048576 AU1:AU1048576 AT1:AT150 AW1:CA1048576 CC1:XFD1048576 CB1:CB149 E1:L174 N1:AP174 M1:M121 M125:M174">
      <formula1>0</formula1>
      <formula2>1000000000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95"/>
  <sheetViews>
    <sheetView workbookViewId="0">
      <selection activeCell="C13" sqref="C13"/>
    </sheetView>
  </sheetViews>
  <sheetFormatPr baseColWidth="10" defaultRowHeight="14.25" x14ac:dyDescent="0.2"/>
  <cols>
    <col min="1" max="1" width="49.85546875" style="365" customWidth="1"/>
    <col min="2" max="2" width="29.85546875" style="365" customWidth="1"/>
    <col min="3" max="3" width="18.7109375" style="365" customWidth="1"/>
    <col min="4" max="4" width="17.28515625" style="365" customWidth="1"/>
    <col min="5" max="5" width="16.140625" style="365" customWidth="1"/>
    <col min="6" max="6" width="15.42578125" style="365" customWidth="1"/>
    <col min="7" max="11" width="14.7109375" style="365" customWidth="1"/>
    <col min="12" max="12" width="16.42578125" style="365" customWidth="1"/>
    <col min="13" max="39" width="11.42578125" style="365"/>
    <col min="40" max="40" width="12.7109375" style="365" customWidth="1"/>
    <col min="41" max="41" width="11.42578125" style="365"/>
    <col min="42" max="42" width="13" style="365" customWidth="1"/>
    <col min="43" max="43" width="15.85546875" style="365" customWidth="1"/>
    <col min="44" max="44" width="17.140625" style="365" customWidth="1"/>
    <col min="45" max="45" width="11.42578125" style="365"/>
    <col min="46" max="46" width="32.140625" style="365" customWidth="1"/>
    <col min="47" max="47" width="11.42578125" style="365"/>
    <col min="48" max="48" width="14.5703125" style="365" customWidth="1"/>
    <col min="49" max="74" width="11.42578125" style="365" customWidth="1"/>
    <col min="75" max="76" width="49.140625" style="365" customWidth="1"/>
    <col min="77" max="94" width="49.140625" style="366" customWidth="1"/>
    <col min="95" max="102" width="11.42578125" style="366"/>
    <col min="103" max="16384" width="11.42578125" style="365"/>
  </cols>
  <sheetData>
    <row r="1" spans="1:47" x14ac:dyDescent="0.2">
      <c r="A1" s="364" t="s">
        <v>0</v>
      </c>
    </row>
    <row r="2" spans="1:47" x14ac:dyDescent="0.2">
      <c r="A2" s="364" t="str">
        <f>CONCATENATE("COMUNA: ",[7]NOMBRE!B2," - ","( ",[7]NOMBRE!C2,[7]NOMBRE!D2,[7]NOMBRE!E2,[7]NOMBRE!F2,[7]NOMBRE!G2," )")</f>
        <v>COMUNA: Linares - ( 07401 )</v>
      </c>
    </row>
    <row r="3" spans="1:47" x14ac:dyDescent="0.2">
      <c r="A3" s="364" t="str">
        <f>CONCATENATE("ESTABLECIMIENTO/ESTRATEGIA: ",[7]NOMBRE!B3," - ","( ",[7]NOMBRE!C3,[7]NOMBRE!D3,[7]NOMBRE!E3,[7]NOMBRE!F3,[7]NOMBRE!G3,[7]NOMBRE!H3," )")</f>
        <v>ESTABLECIMIENTO/ESTRATEGIA: Hospital Presidente Carlos Ibañez del Campo - ( 116108 )</v>
      </c>
    </row>
    <row r="4" spans="1:47" x14ac:dyDescent="0.2">
      <c r="A4" s="364" t="str">
        <f>CONCATENATE("MES: ",[7]NOMBRE!B6," - ","( ",[7]NOMBRE!C6,[7]NOMBRE!D6," )")</f>
        <v>MES: JULIO - ( 07 )</v>
      </c>
    </row>
    <row r="5" spans="1:47" x14ac:dyDescent="0.2">
      <c r="A5" s="364" t="str">
        <f>CONCATENATE("AÑO: ",[7]NOMBRE!B7)</f>
        <v>AÑO: 2017</v>
      </c>
    </row>
    <row r="6" spans="1:47" ht="15" x14ac:dyDescent="0.2">
      <c r="A6" s="1219" t="s">
        <v>92</v>
      </c>
      <c r="B6" s="1219"/>
      <c r="C6" s="1219"/>
      <c r="D6" s="1219"/>
      <c r="E6" s="1219"/>
      <c r="F6" s="1219"/>
      <c r="G6" s="1219"/>
      <c r="H6" s="1219"/>
      <c r="I6" s="1219"/>
      <c r="J6" s="1219"/>
      <c r="K6" s="1219"/>
      <c r="L6" s="1219"/>
      <c r="M6" s="1219"/>
      <c r="N6" s="1219"/>
      <c r="O6" s="367"/>
      <c r="P6" s="368"/>
      <c r="Q6" s="368"/>
      <c r="R6" s="368"/>
      <c r="S6" s="368"/>
      <c r="T6" s="368"/>
      <c r="U6" s="368"/>
      <c r="V6" s="368"/>
      <c r="W6" s="368"/>
      <c r="X6" s="368"/>
      <c r="Y6" s="368"/>
      <c r="Z6" s="368"/>
      <c r="AA6" s="368"/>
      <c r="AB6" s="368"/>
      <c r="AC6" s="368"/>
      <c r="AD6" s="368"/>
      <c r="AE6" s="368"/>
      <c r="AF6" s="368"/>
      <c r="AG6" s="368"/>
      <c r="AH6" s="368"/>
      <c r="AI6" s="368"/>
      <c r="AJ6" s="368"/>
      <c r="AK6" s="368"/>
      <c r="AL6" s="368"/>
      <c r="AM6" s="369"/>
      <c r="AN6" s="369"/>
      <c r="AO6" s="369"/>
    </row>
    <row r="7" spans="1:47" x14ac:dyDescent="0.2">
      <c r="A7" s="370"/>
      <c r="B7" s="370"/>
      <c r="C7" s="370"/>
      <c r="D7" s="370"/>
      <c r="E7" s="370"/>
      <c r="F7" s="370"/>
      <c r="G7" s="370"/>
      <c r="H7" s="370"/>
      <c r="I7" s="370"/>
      <c r="J7" s="370"/>
      <c r="K7" s="370"/>
      <c r="L7" s="370"/>
      <c r="M7" s="370"/>
      <c r="N7" s="370"/>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9"/>
      <c r="AN7" s="369"/>
      <c r="AO7" s="369"/>
    </row>
    <row r="8" spans="1:47" x14ac:dyDescent="0.2">
      <c r="A8" s="371" t="s">
        <v>15</v>
      </c>
      <c r="B8" s="370"/>
      <c r="C8" s="370"/>
      <c r="D8" s="370"/>
      <c r="E8" s="370"/>
    </row>
    <row r="9" spans="1:47" x14ac:dyDescent="0.2">
      <c r="A9" s="372" t="s">
        <v>93</v>
      </c>
      <c r="B9" s="372"/>
      <c r="C9" s="373"/>
      <c r="AQ9" s="374"/>
      <c r="AR9" s="374"/>
      <c r="AS9" s="374"/>
      <c r="AT9" s="374"/>
      <c r="AU9" s="375"/>
    </row>
    <row r="10" spans="1:47" ht="14.25" customHeight="1" x14ac:dyDescent="0.2">
      <c r="A10" s="1194" t="s">
        <v>16</v>
      </c>
      <c r="B10" s="1224" t="s">
        <v>1</v>
      </c>
      <c r="C10" s="1225"/>
      <c r="D10" s="1226"/>
      <c r="E10" s="1230" t="s">
        <v>17</v>
      </c>
      <c r="F10" s="1231"/>
      <c r="G10" s="1231"/>
      <c r="H10" s="1231"/>
      <c r="I10" s="1231"/>
      <c r="J10" s="1231"/>
      <c r="K10" s="1231"/>
      <c r="L10" s="1231"/>
      <c r="M10" s="1231"/>
      <c r="N10" s="1231"/>
      <c r="O10" s="1231"/>
      <c r="P10" s="1231"/>
      <c r="Q10" s="1231"/>
      <c r="R10" s="1231"/>
      <c r="S10" s="1231"/>
      <c r="T10" s="1231"/>
      <c r="U10" s="1231"/>
      <c r="V10" s="1231"/>
      <c r="W10" s="1231"/>
      <c r="X10" s="1231"/>
      <c r="Y10" s="1231"/>
      <c r="Z10" s="1231"/>
      <c r="AA10" s="1231"/>
      <c r="AB10" s="1231"/>
      <c r="AC10" s="1231"/>
      <c r="AD10" s="1231"/>
      <c r="AE10" s="1231"/>
      <c r="AF10" s="1231"/>
      <c r="AG10" s="1231"/>
      <c r="AH10" s="1231"/>
      <c r="AI10" s="1231"/>
      <c r="AJ10" s="1231"/>
      <c r="AK10" s="1231"/>
      <c r="AL10" s="1231"/>
      <c r="AM10" s="1231"/>
      <c r="AN10" s="1231"/>
      <c r="AO10" s="1231"/>
      <c r="AP10" s="1201"/>
      <c r="AQ10" s="1230" t="s">
        <v>33</v>
      </c>
      <c r="AR10" s="1231"/>
      <c r="AS10" s="1231"/>
      <c r="AT10" s="1194" t="s">
        <v>13</v>
      </c>
      <c r="AU10" s="376"/>
    </row>
    <row r="11" spans="1:47" x14ac:dyDescent="0.2">
      <c r="A11" s="1223"/>
      <c r="B11" s="1227"/>
      <c r="C11" s="1228"/>
      <c r="D11" s="1229"/>
      <c r="E11" s="1196" t="s">
        <v>19</v>
      </c>
      <c r="F11" s="1220"/>
      <c r="G11" s="1196" t="s">
        <v>20</v>
      </c>
      <c r="H11" s="1220"/>
      <c r="I11" s="1196" t="s">
        <v>21</v>
      </c>
      <c r="J11" s="1220"/>
      <c r="K11" s="1196" t="s">
        <v>22</v>
      </c>
      <c r="L11" s="1220"/>
      <c r="M11" s="1196" t="s">
        <v>23</v>
      </c>
      <c r="N11" s="1220"/>
      <c r="O11" s="1196" t="s">
        <v>24</v>
      </c>
      <c r="P11" s="1220"/>
      <c r="Q11" s="1196" t="s">
        <v>25</v>
      </c>
      <c r="R11" s="1220"/>
      <c r="S11" s="1196" t="s">
        <v>26</v>
      </c>
      <c r="T11" s="1220"/>
      <c r="U11" s="1196" t="s">
        <v>27</v>
      </c>
      <c r="V11" s="1220"/>
      <c r="W11" s="1196" t="s">
        <v>2</v>
      </c>
      <c r="X11" s="1220"/>
      <c r="Y11" s="1196" t="s">
        <v>3</v>
      </c>
      <c r="Z11" s="1220"/>
      <c r="AA11" s="1196" t="s">
        <v>28</v>
      </c>
      <c r="AB11" s="1220"/>
      <c r="AC11" s="1196" t="s">
        <v>4</v>
      </c>
      <c r="AD11" s="1220"/>
      <c r="AE11" s="1196" t="s">
        <v>5</v>
      </c>
      <c r="AF11" s="1220"/>
      <c r="AG11" s="1196" t="s">
        <v>6</v>
      </c>
      <c r="AH11" s="1220"/>
      <c r="AI11" s="1196" t="s">
        <v>7</v>
      </c>
      <c r="AJ11" s="1220"/>
      <c r="AK11" s="1196" t="s">
        <v>8</v>
      </c>
      <c r="AL11" s="1220"/>
      <c r="AM11" s="1196" t="s">
        <v>9</v>
      </c>
      <c r="AN11" s="1220"/>
      <c r="AO11" s="1230" t="s">
        <v>10</v>
      </c>
      <c r="AP11" s="1201"/>
      <c r="AQ11" s="1235" t="s">
        <v>35</v>
      </c>
      <c r="AR11" s="1237" t="s">
        <v>36</v>
      </c>
      <c r="AS11" s="1239" t="s">
        <v>37</v>
      </c>
      <c r="AT11" s="1223"/>
    </row>
    <row r="12" spans="1:47" ht="21" customHeight="1" x14ac:dyDescent="0.2">
      <c r="A12" s="1195"/>
      <c r="B12" s="742" t="s">
        <v>94</v>
      </c>
      <c r="C12" s="742" t="s">
        <v>11</v>
      </c>
      <c r="D12" s="742" t="s">
        <v>12</v>
      </c>
      <c r="E12" s="377" t="s">
        <v>11</v>
      </c>
      <c r="F12" s="740" t="s">
        <v>12</v>
      </c>
      <c r="G12" s="377" t="s">
        <v>11</v>
      </c>
      <c r="H12" s="740" t="s">
        <v>12</v>
      </c>
      <c r="I12" s="377" t="s">
        <v>11</v>
      </c>
      <c r="J12" s="740" t="s">
        <v>12</v>
      </c>
      <c r="K12" s="377" t="s">
        <v>11</v>
      </c>
      <c r="L12" s="740" t="s">
        <v>12</v>
      </c>
      <c r="M12" s="377" t="s">
        <v>11</v>
      </c>
      <c r="N12" s="740" t="s">
        <v>12</v>
      </c>
      <c r="O12" s="377" t="s">
        <v>11</v>
      </c>
      <c r="P12" s="740" t="s">
        <v>12</v>
      </c>
      <c r="Q12" s="377" t="s">
        <v>11</v>
      </c>
      <c r="R12" s="740" t="s">
        <v>12</v>
      </c>
      <c r="S12" s="377" t="s">
        <v>11</v>
      </c>
      <c r="T12" s="740" t="s">
        <v>12</v>
      </c>
      <c r="U12" s="377" t="s">
        <v>11</v>
      </c>
      <c r="V12" s="740" t="s">
        <v>12</v>
      </c>
      <c r="W12" s="377" t="s">
        <v>11</v>
      </c>
      <c r="X12" s="740" t="s">
        <v>12</v>
      </c>
      <c r="Y12" s="377" t="s">
        <v>11</v>
      </c>
      <c r="Z12" s="740" t="s">
        <v>12</v>
      </c>
      <c r="AA12" s="377" t="s">
        <v>11</v>
      </c>
      <c r="AB12" s="740" t="s">
        <v>12</v>
      </c>
      <c r="AC12" s="377" t="s">
        <v>11</v>
      </c>
      <c r="AD12" s="740" t="s">
        <v>12</v>
      </c>
      <c r="AE12" s="377" t="s">
        <v>11</v>
      </c>
      <c r="AF12" s="740" t="s">
        <v>12</v>
      </c>
      <c r="AG12" s="377" t="s">
        <v>11</v>
      </c>
      <c r="AH12" s="740" t="s">
        <v>12</v>
      </c>
      <c r="AI12" s="377" t="s">
        <v>11</v>
      </c>
      <c r="AJ12" s="740" t="s">
        <v>12</v>
      </c>
      <c r="AK12" s="377" t="s">
        <v>11</v>
      </c>
      <c r="AL12" s="740" t="s">
        <v>12</v>
      </c>
      <c r="AM12" s="377" t="s">
        <v>11</v>
      </c>
      <c r="AN12" s="740" t="s">
        <v>12</v>
      </c>
      <c r="AO12" s="377" t="s">
        <v>11</v>
      </c>
      <c r="AP12" s="740" t="s">
        <v>12</v>
      </c>
      <c r="AQ12" s="1236"/>
      <c r="AR12" s="1238"/>
      <c r="AS12" s="1240"/>
      <c r="AT12" s="1195"/>
    </row>
    <row r="13" spans="1:47" x14ac:dyDescent="0.2">
      <c r="A13" s="379" t="s">
        <v>29</v>
      </c>
      <c r="B13" s="379">
        <f t="shared" ref="B13:B27" si="0">SUM(C13+D13)</f>
        <v>0</v>
      </c>
      <c r="C13" s="379">
        <f t="shared" ref="C13:D19" si="1">SUM(E13+G13+I13+K13+M13+O13+Q13+S13+U13+W13+Y13+AA13+AC13+AE13+AG13+AI13+AK13+AM13+AO13)</f>
        <v>0</v>
      </c>
      <c r="D13" s="379">
        <f t="shared" si="1"/>
        <v>0</v>
      </c>
      <c r="E13" s="380"/>
      <c r="F13" s="381"/>
      <c r="G13" s="380"/>
      <c r="H13" s="382"/>
      <c r="I13" s="380"/>
      <c r="J13" s="382"/>
      <c r="K13" s="380"/>
      <c r="L13" s="382"/>
      <c r="M13" s="380"/>
      <c r="N13" s="382"/>
      <c r="O13" s="380"/>
      <c r="P13" s="382"/>
      <c r="Q13" s="380"/>
      <c r="R13" s="382"/>
      <c r="S13" s="380"/>
      <c r="T13" s="382"/>
      <c r="U13" s="380"/>
      <c r="V13" s="382"/>
      <c r="W13" s="380"/>
      <c r="X13" s="382"/>
      <c r="Y13" s="380"/>
      <c r="Z13" s="382"/>
      <c r="AA13" s="380"/>
      <c r="AB13" s="382"/>
      <c r="AC13" s="380"/>
      <c r="AD13" s="382"/>
      <c r="AE13" s="380"/>
      <c r="AF13" s="382"/>
      <c r="AG13" s="380"/>
      <c r="AH13" s="382"/>
      <c r="AI13" s="380"/>
      <c r="AJ13" s="382"/>
      <c r="AK13" s="380"/>
      <c r="AL13" s="382"/>
      <c r="AM13" s="380"/>
      <c r="AN13" s="382"/>
      <c r="AO13" s="383"/>
      <c r="AP13" s="382"/>
      <c r="AQ13" s="380"/>
      <c r="AR13" s="382"/>
      <c r="AS13" s="382"/>
      <c r="AT13" s="382"/>
      <c r="AU13" s="366"/>
    </row>
    <row r="14" spans="1:47" x14ac:dyDescent="0.2">
      <c r="A14" s="384" t="s">
        <v>30</v>
      </c>
      <c r="B14" s="384">
        <f t="shared" si="0"/>
        <v>0</v>
      </c>
      <c r="C14" s="384">
        <f t="shared" si="1"/>
        <v>0</v>
      </c>
      <c r="D14" s="385">
        <f t="shared" si="1"/>
        <v>0</v>
      </c>
      <c r="E14" s="386"/>
      <c r="F14" s="387"/>
      <c r="G14" s="386"/>
      <c r="H14" s="388"/>
      <c r="I14" s="386"/>
      <c r="J14" s="388"/>
      <c r="K14" s="386"/>
      <c r="L14" s="388"/>
      <c r="M14" s="386"/>
      <c r="N14" s="388"/>
      <c r="O14" s="386"/>
      <c r="P14" s="388"/>
      <c r="Q14" s="386"/>
      <c r="R14" s="388"/>
      <c r="S14" s="386"/>
      <c r="T14" s="388"/>
      <c r="U14" s="386"/>
      <c r="V14" s="388"/>
      <c r="W14" s="386"/>
      <c r="X14" s="388"/>
      <c r="Y14" s="386"/>
      <c r="Z14" s="388"/>
      <c r="AA14" s="386"/>
      <c r="AB14" s="388"/>
      <c r="AC14" s="386"/>
      <c r="AD14" s="388"/>
      <c r="AE14" s="386"/>
      <c r="AF14" s="388"/>
      <c r="AG14" s="386"/>
      <c r="AH14" s="388"/>
      <c r="AI14" s="386"/>
      <c r="AJ14" s="388"/>
      <c r="AK14" s="386"/>
      <c r="AL14" s="388"/>
      <c r="AM14" s="386"/>
      <c r="AN14" s="388"/>
      <c r="AO14" s="389"/>
      <c r="AP14" s="388"/>
      <c r="AQ14" s="386"/>
      <c r="AR14" s="388"/>
      <c r="AS14" s="388"/>
      <c r="AT14" s="388"/>
      <c r="AU14" s="366"/>
    </row>
    <row r="15" spans="1:47" ht="21" x14ac:dyDescent="0.2">
      <c r="A15" s="390" t="s">
        <v>95</v>
      </c>
      <c r="B15" s="390">
        <f t="shared" si="0"/>
        <v>0</v>
      </c>
      <c r="C15" s="390">
        <f t="shared" si="1"/>
        <v>0</v>
      </c>
      <c r="D15" s="391">
        <f t="shared" si="1"/>
        <v>0</v>
      </c>
      <c r="E15" s="392"/>
      <c r="F15" s="393"/>
      <c r="G15" s="392"/>
      <c r="H15" s="394"/>
      <c r="I15" s="392"/>
      <c r="J15" s="394"/>
      <c r="K15" s="392"/>
      <c r="L15" s="394"/>
      <c r="M15" s="392"/>
      <c r="N15" s="394"/>
      <c r="O15" s="392"/>
      <c r="P15" s="394"/>
      <c r="Q15" s="395"/>
      <c r="R15" s="396"/>
      <c r="S15" s="395"/>
      <c r="T15" s="396"/>
      <c r="U15" s="395"/>
      <c r="V15" s="396"/>
      <c r="W15" s="395"/>
      <c r="X15" s="396"/>
      <c r="Y15" s="395"/>
      <c r="Z15" s="396"/>
      <c r="AA15" s="395"/>
      <c r="AB15" s="396"/>
      <c r="AC15" s="395"/>
      <c r="AD15" s="396"/>
      <c r="AE15" s="395"/>
      <c r="AF15" s="396"/>
      <c r="AG15" s="395"/>
      <c r="AH15" s="396"/>
      <c r="AI15" s="395"/>
      <c r="AJ15" s="396"/>
      <c r="AK15" s="395"/>
      <c r="AL15" s="396"/>
      <c r="AM15" s="395"/>
      <c r="AN15" s="396"/>
      <c r="AO15" s="397"/>
      <c r="AP15" s="396"/>
      <c r="AQ15" s="395"/>
      <c r="AR15" s="396"/>
      <c r="AS15" s="396"/>
      <c r="AT15" s="396"/>
      <c r="AU15" s="366"/>
    </row>
    <row r="16" spans="1:47" x14ac:dyDescent="0.2">
      <c r="A16" s="398" t="s">
        <v>31</v>
      </c>
      <c r="B16" s="398">
        <f t="shared" si="0"/>
        <v>0</v>
      </c>
      <c r="C16" s="399">
        <f t="shared" si="1"/>
        <v>0</v>
      </c>
      <c r="D16" s="400">
        <f t="shared" si="1"/>
        <v>0</v>
      </c>
      <c r="E16" s="395"/>
      <c r="F16" s="401"/>
      <c r="G16" s="395"/>
      <c r="H16" s="396"/>
      <c r="I16" s="395"/>
      <c r="J16" s="396"/>
      <c r="K16" s="395"/>
      <c r="L16" s="396"/>
      <c r="M16" s="395"/>
      <c r="N16" s="396"/>
      <c r="O16" s="395"/>
      <c r="P16" s="396"/>
      <c r="Q16" s="395"/>
      <c r="R16" s="396"/>
      <c r="S16" s="395"/>
      <c r="T16" s="396"/>
      <c r="U16" s="395"/>
      <c r="V16" s="396"/>
      <c r="W16" s="395"/>
      <c r="X16" s="396"/>
      <c r="Y16" s="395"/>
      <c r="Z16" s="396"/>
      <c r="AA16" s="395"/>
      <c r="AB16" s="396"/>
      <c r="AC16" s="395"/>
      <c r="AD16" s="396"/>
      <c r="AE16" s="395"/>
      <c r="AF16" s="396"/>
      <c r="AG16" s="395"/>
      <c r="AH16" s="396"/>
      <c r="AI16" s="395"/>
      <c r="AJ16" s="396"/>
      <c r="AK16" s="395"/>
      <c r="AL16" s="396"/>
      <c r="AM16" s="395"/>
      <c r="AN16" s="396"/>
      <c r="AO16" s="397"/>
      <c r="AP16" s="396"/>
      <c r="AQ16" s="395"/>
      <c r="AR16" s="396"/>
      <c r="AS16" s="396"/>
      <c r="AT16" s="396"/>
      <c r="AU16" s="366"/>
    </row>
    <row r="17" spans="1:88" x14ac:dyDescent="0.2">
      <c r="A17" s="398" t="s">
        <v>32</v>
      </c>
      <c r="B17" s="402">
        <f t="shared" si="0"/>
        <v>0</v>
      </c>
      <c r="C17" s="399">
        <f t="shared" si="1"/>
        <v>0</v>
      </c>
      <c r="D17" s="400">
        <f t="shared" si="1"/>
        <v>0</v>
      </c>
      <c r="E17" s="403"/>
      <c r="F17" s="404"/>
      <c r="G17" s="403"/>
      <c r="H17" s="405"/>
      <c r="I17" s="403"/>
      <c r="J17" s="405"/>
      <c r="K17" s="403"/>
      <c r="L17" s="405"/>
      <c r="M17" s="403"/>
      <c r="N17" s="405"/>
      <c r="O17" s="403"/>
      <c r="P17" s="405"/>
      <c r="Q17" s="403"/>
      <c r="R17" s="405"/>
      <c r="S17" s="403"/>
      <c r="T17" s="405"/>
      <c r="U17" s="403"/>
      <c r="V17" s="405"/>
      <c r="W17" s="403"/>
      <c r="X17" s="405"/>
      <c r="Y17" s="403"/>
      <c r="Z17" s="405"/>
      <c r="AA17" s="403"/>
      <c r="AB17" s="405"/>
      <c r="AC17" s="403"/>
      <c r="AD17" s="405"/>
      <c r="AE17" s="403"/>
      <c r="AF17" s="405"/>
      <c r="AG17" s="403"/>
      <c r="AH17" s="405"/>
      <c r="AI17" s="403"/>
      <c r="AJ17" s="405"/>
      <c r="AK17" s="403"/>
      <c r="AL17" s="405"/>
      <c r="AM17" s="403"/>
      <c r="AN17" s="405"/>
      <c r="AO17" s="406"/>
      <c r="AP17" s="405"/>
      <c r="AQ17" s="403"/>
      <c r="AR17" s="405"/>
      <c r="AS17" s="407"/>
      <c r="AT17" s="405"/>
      <c r="AU17" s="366"/>
    </row>
    <row r="18" spans="1:88" x14ac:dyDescent="0.2">
      <c r="A18" s="390" t="s">
        <v>96</v>
      </c>
      <c r="B18" s="399">
        <f t="shared" si="0"/>
        <v>0</v>
      </c>
      <c r="C18" s="399">
        <f t="shared" si="1"/>
        <v>0</v>
      </c>
      <c r="D18" s="391">
        <f t="shared" si="1"/>
        <v>0</v>
      </c>
      <c r="E18" s="408"/>
      <c r="F18" s="401"/>
      <c r="G18" s="395"/>
      <c r="H18" s="396"/>
      <c r="I18" s="395"/>
      <c r="J18" s="396"/>
      <c r="K18" s="395"/>
      <c r="L18" s="396"/>
      <c r="M18" s="395"/>
      <c r="N18" s="396"/>
      <c r="O18" s="395"/>
      <c r="P18" s="396"/>
      <c r="Q18" s="395"/>
      <c r="R18" s="396"/>
      <c r="S18" s="395"/>
      <c r="T18" s="396"/>
      <c r="U18" s="395"/>
      <c r="V18" s="396"/>
      <c r="W18" s="395"/>
      <c r="X18" s="396"/>
      <c r="Y18" s="395"/>
      <c r="Z18" s="396"/>
      <c r="AA18" s="395"/>
      <c r="AB18" s="396"/>
      <c r="AC18" s="395"/>
      <c r="AD18" s="396"/>
      <c r="AE18" s="395"/>
      <c r="AF18" s="396"/>
      <c r="AG18" s="395"/>
      <c r="AH18" s="396"/>
      <c r="AI18" s="395"/>
      <c r="AJ18" s="396"/>
      <c r="AK18" s="395"/>
      <c r="AL18" s="396"/>
      <c r="AM18" s="395"/>
      <c r="AN18" s="396"/>
      <c r="AO18" s="397"/>
      <c r="AP18" s="396"/>
      <c r="AQ18" s="395"/>
      <c r="AR18" s="405"/>
      <c r="AS18" s="409"/>
      <c r="AT18" s="410"/>
      <c r="AU18" s="366"/>
    </row>
    <row r="19" spans="1:88" x14ac:dyDescent="0.2">
      <c r="A19" s="390" t="s">
        <v>97</v>
      </c>
      <c r="B19" s="399">
        <f t="shared" si="0"/>
        <v>0</v>
      </c>
      <c r="C19" s="398">
        <f t="shared" si="1"/>
        <v>0</v>
      </c>
      <c r="D19" s="411">
        <f t="shared" si="1"/>
        <v>0</v>
      </c>
      <c r="E19" s="412"/>
      <c r="F19" s="396"/>
      <c r="G19" s="395"/>
      <c r="H19" s="396"/>
      <c r="I19" s="395"/>
      <c r="J19" s="396"/>
      <c r="K19" s="395"/>
      <c r="L19" s="396"/>
      <c r="M19" s="395"/>
      <c r="N19" s="396"/>
      <c r="O19" s="395"/>
      <c r="P19" s="396"/>
      <c r="Q19" s="395"/>
      <c r="R19" s="396"/>
      <c r="S19" s="395"/>
      <c r="T19" s="396"/>
      <c r="U19" s="395"/>
      <c r="V19" s="396"/>
      <c r="W19" s="395"/>
      <c r="X19" s="396"/>
      <c r="Y19" s="395"/>
      <c r="Z19" s="396"/>
      <c r="AA19" s="395"/>
      <c r="AB19" s="396"/>
      <c r="AC19" s="395"/>
      <c r="AD19" s="396"/>
      <c r="AE19" s="395"/>
      <c r="AF19" s="396"/>
      <c r="AG19" s="395"/>
      <c r="AH19" s="396"/>
      <c r="AI19" s="395"/>
      <c r="AJ19" s="396"/>
      <c r="AK19" s="395"/>
      <c r="AL19" s="396"/>
      <c r="AM19" s="395"/>
      <c r="AN19" s="396"/>
      <c r="AO19" s="397"/>
      <c r="AP19" s="396"/>
      <c r="AQ19" s="395"/>
      <c r="AR19" s="413"/>
      <c r="AS19" s="407"/>
      <c r="AT19" s="410"/>
      <c r="AU19" s="366"/>
    </row>
    <row r="20" spans="1:88" x14ac:dyDescent="0.2">
      <c r="A20" s="390" t="s">
        <v>18</v>
      </c>
      <c r="B20" s="414">
        <f t="shared" si="0"/>
        <v>0</v>
      </c>
      <c r="C20" s="415">
        <f>SUM(O20+Q20+S20+U20+W20+Y20+AA20+AC20+AE20+AG20+AI20+AK20+AM20+AO20)</f>
        <v>0</v>
      </c>
      <c r="D20" s="416">
        <f>SUM(P20+R20+T20+V20+X20+Z20+AB20+AD20+AF20+AH20+AJ20+AL20+AN20+AP20)</f>
        <v>0</v>
      </c>
      <c r="E20" s="417"/>
      <c r="F20" s="418"/>
      <c r="G20" s="419"/>
      <c r="H20" s="420"/>
      <c r="I20" s="419"/>
      <c r="J20" s="420"/>
      <c r="K20" s="419"/>
      <c r="L20" s="420"/>
      <c r="M20" s="419"/>
      <c r="N20" s="420"/>
      <c r="O20" s="421"/>
      <c r="P20" s="422"/>
      <c r="Q20" s="421"/>
      <c r="R20" s="422"/>
      <c r="S20" s="421"/>
      <c r="T20" s="422"/>
      <c r="U20" s="421"/>
      <c r="V20" s="422"/>
      <c r="W20" s="421"/>
      <c r="X20" s="422"/>
      <c r="Y20" s="421"/>
      <c r="Z20" s="422"/>
      <c r="AA20" s="421"/>
      <c r="AB20" s="422"/>
      <c r="AC20" s="421"/>
      <c r="AD20" s="422"/>
      <c r="AE20" s="421"/>
      <c r="AF20" s="422"/>
      <c r="AG20" s="421"/>
      <c r="AH20" s="422"/>
      <c r="AI20" s="421"/>
      <c r="AJ20" s="422"/>
      <c r="AK20" s="421"/>
      <c r="AL20" s="422"/>
      <c r="AM20" s="421"/>
      <c r="AN20" s="422"/>
      <c r="AO20" s="423"/>
      <c r="AP20" s="422"/>
      <c r="AQ20" s="421"/>
      <c r="AR20" s="422"/>
      <c r="AS20" s="424"/>
      <c r="AT20" s="424"/>
      <c r="AU20" s="366"/>
    </row>
    <row r="21" spans="1:88" x14ac:dyDescent="0.2">
      <c r="A21" s="379" t="s">
        <v>98</v>
      </c>
      <c r="B21" s="414">
        <f t="shared" si="0"/>
        <v>0</v>
      </c>
      <c r="C21" s="414">
        <f>SUM(C22+C23+C24+C25)</f>
        <v>0</v>
      </c>
      <c r="D21" s="379">
        <f>SUM(D22+D23+D24+D25)</f>
        <v>0</v>
      </c>
      <c r="E21" s="425">
        <f t="shared" ref="E21:AT21" si="2">SUM(E22:E25)</f>
        <v>0</v>
      </c>
      <c r="F21" s="426">
        <f t="shared" si="2"/>
        <v>0</v>
      </c>
      <c r="G21" s="425">
        <f t="shared" si="2"/>
        <v>0</v>
      </c>
      <c r="H21" s="427">
        <f t="shared" si="2"/>
        <v>0</v>
      </c>
      <c r="I21" s="425">
        <f t="shared" si="2"/>
        <v>0</v>
      </c>
      <c r="J21" s="427">
        <f t="shared" si="2"/>
        <v>0</v>
      </c>
      <c r="K21" s="425">
        <f t="shared" si="2"/>
        <v>0</v>
      </c>
      <c r="L21" s="427">
        <f t="shared" si="2"/>
        <v>0</v>
      </c>
      <c r="M21" s="425">
        <f t="shared" si="2"/>
        <v>0</v>
      </c>
      <c r="N21" s="427">
        <f t="shared" si="2"/>
        <v>0</v>
      </c>
      <c r="O21" s="425">
        <f t="shared" si="2"/>
        <v>0</v>
      </c>
      <c r="P21" s="427">
        <f t="shared" si="2"/>
        <v>0</v>
      </c>
      <c r="Q21" s="425">
        <f t="shared" si="2"/>
        <v>0</v>
      </c>
      <c r="R21" s="427">
        <f t="shared" si="2"/>
        <v>0</v>
      </c>
      <c r="S21" s="425">
        <f t="shared" si="2"/>
        <v>0</v>
      </c>
      <c r="T21" s="427">
        <f t="shared" si="2"/>
        <v>0</v>
      </c>
      <c r="U21" s="425">
        <f t="shared" si="2"/>
        <v>0</v>
      </c>
      <c r="V21" s="427">
        <f t="shared" si="2"/>
        <v>0</v>
      </c>
      <c r="W21" s="425">
        <f t="shared" si="2"/>
        <v>0</v>
      </c>
      <c r="X21" s="427">
        <f t="shared" si="2"/>
        <v>0</v>
      </c>
      <c r="Y21" s="425">
        <f t="shared" si="2"/>
        <v>0</v>
      </c>
      <c r="Z21" s="427">
        <f t="shared" si="2"/>
        <v>0</v>
      </c>
      <c r="AA21" s="425">
        <f t="shared" si="2"/>
        <v>0</v>
      </c>
      <c r="AB21" s="427">
        <f t="shared" si="2"/>
        <v>0</v>
      </c>
      <c r="AC21" s="425">
        <f t="shared" si="2"/>
        <v>0</v>
      </c>
      <c r="AD21" s="427">
        <f t="shared" si="2"/>
        <v>0</v>
      </c>
      <c r="AE21" s="425">
        <f t="shared" si="2"/>
        <v>0</v>
      </c>
      <c r="AF21" s="427">
        <f t="shared" si="2"/>
        <v>0</v>
      </c>
      <c r="AG21" s="425">
        <f t="shared" si="2"/>
        <v>0</v>
      </c>
      <c r="AH21" s="427">
        <f t="shared" si="2"/>
        <v>0</v>
      </c>
      <c r="AI21" s="425">
        <f t="shared" si="2"/>
        <v>0</v>
      </c>
      <c r="AJ21" s="427">
        <f t="shared" si="2"/>
        <v>0</v>
      </c>
      <c r="AK21" s="425">
        <f t="shared" si="2"/>
        <v>0</v>
      </c>
      <c r="AL21" s="427">
        <f t="shared" si="2"/>
        <v>0</v>
      </c>
      <c r="AM21" s="425">
        <f t="shared" si="2"/>
        <v>0</v>
      </c>
      <c r="AN21" s="427">
        <f t="shared" si="2"/>
        <v>0</v>
      </c>
      <c r="AO21" s="428">
        <f t="shared" si="2"/>
        <v>0</v>
      </c>
      <c r="AP21" s="427">
        <f t="shared" si="2"/>
        <v>0</v>
      </c>
      <c r="AQ21" s="425">
        <f t="shared" si="2"/>
        <v>0</v>
      </c>
      <c r="AR21" s="427">
        <f t="shared" si="2"/>
        <v>0</v>
      </c>
      <c r="AS21" s="427">
        <f t="shared" si="2"/>
        <v>0</v>
      </c>
      <c r="AT21" s="427">
        <f t="shared" si="2"/>
        <v>0</v>
      </c>
      <c r="AU21" s="366"/>
    </row>
    <row r="22" spans="1:88" x14ac:dyDescent="0.2">
      <c r="A22" s="429" t="s">
        <v>38</v>
      </c>
      <c r="B22" s="399">
        <f t="shared" si="0"/>
        <v>0</v>
      </c>
      <c r="C22" s="399">
        <f t="shared" ref="C22:D27" si="3">SUM(E22+G22+I22+K22+M22+O22+Q22+S22+U22+W22+Y22+AA22+AC22+AE22+AG22+AI22+AK22+AM22+AO22)</f>
        <v>0</v>
      </c>
      <c r="D22" s="430">
        <f t="shared" si="3"/>
        <v>0</v>
      </c>
      <c r="E22" s="403"/>
      <c r="F22" s="404"/>
      <c r="G22" s="403"/>
      <c r="H22" s="405"/>
      <c r="I22" s="403"/>
      <c r="J22" s="405"/>
      <c r="K22" s="403"/>
      <c r="L22" s="405"/>
      <c r="M22" s="403"/>
      <c r="N22" s="405"/>
      <c r="O22" s="403"/>
      <c r="P22" s="405"/>
      <c r="Q22" s="403"/>
      <c r="R22" s="405"/>
      <c r="S22" s="403"/>
      <c r="T22" s="405"/>
      <c r="U22" s="403"/>
      <c r="V22" s="405"/>
      <c r="W22" s="403"/>
      <c r="X22" s="405"/>
      <c r="Y22" s="403"/>
      <c r="Z22" s="405"/>
      <c r="AA22" s="403"/>
      <c r="AB22" s="405"/>
      <c r="AC22" s="403"/>
      <c r="AD22" s="405"/>
      <c r="AE22" s="403"/>
      <c r="AF22" s="405"/>
      <c r="AG22" s="403"/>
      <c r="AH22" s="405"/>
      <c r="AI22" s="403"/>
      <c r="AJ22" s="405"/>
      <c r="AK22" s="403"/>
      <c r="AL22" s="405"/>
      <c r="AM22" s="403"/>
      <c r="AN22" s="405"/>
      <c r="AO22" s="406"/>
      <c r="AP22" s="405"/>
      <c r="AQ22" s="405"/>
      <c r="AR22" s="405"/>
      <c r="AS22" s="405"/>
      <c r="AT22" s="431"/>
      <c r="AU22" s="366"/>
    </row>
    <row r="23" spans="1:88" x14ac:dyDescent="0.2">
      <c r="A23" s="390" t="s">
        <v>39</v>
      </c>
      <c r="B23" s="398">
        <f t="shared" si="0"/>
        <v>0</v>
      </c>
      <c r="C23" s="398">
        <f t="shared" si="3"/>
        <v>0</v>
      </c>
      <c r="D23" s="391">
        <f t="shared" si="3"/>
        <v>0</v>
      </c>
      <c r="E23" s="395"/>
      <c r="F23" s="401"/>
      <c r="G23" s="395"/>
      <c r="H23" s="396"/>
      <c r="I23" s="395"/>
      <c r="J23" s="396"/>
      <c r="K23" s="395"/>
      <c r="L23" s="396"/>
      <c r="M23" s="395"/>
      <c r="N23" s="396"/>
      <c r="O23" s="395"/>
      <c r="P23" s="396"/>
      <c r="Q23" s="395"/>
      <c r="R23" s="396"/>
      <c r="S23" s="395"/>
      <c r="T23" s="396"/>
      <c r="U23" s="395"/>
      <c r="V23" s="396"/>
      <c r="W23" s="395"/>
      <c r="X23" s="396"/>
      <c r="Y23" s="395"/>
      <c r="Z23" s="396"/>
      <c r="AA23" s="395"/>
      <c r="AB23" s="396"/>
      <c r="AC23" s="395"/>
      <c r="AD23" s="396"/>
      <c r="AE23" s="395"/>
      <c r="AF23" s="396"/>
      <c r="AG23" s="395"/>
      <c r="AH23" s="396"/>
      <c r="AI23" s="395"/>
      <c r="AJ23" s="396"/>
      <c r="AK23" s="395"/>
      <c r="AL23" s="396"/>
      <c r="AM23" s="395"/>
      <c r="AN23" s="396"/>
      <c r="AO23" s="397"/>
      <c r="AP23" s="396"/>
      <c r="AQ23" s="396"/>
      <c r="AR23" s="396"/>
      <c r="AS23" s="396"/>
      <c r="AT23" s="407"/>
      <c r="AU23" s="366"/>
    </row>
    <row r="24" spans="1:88" x14ac:dyDescent="0.2">
      <c r="A24" s="432" t="s">
        <v>40</v>
      </c>
      <c r="B24" s="402">
        <f t="shared" si="0"/>
        <v>0</v>
      </c>
      <c r="C24" s="402">
        <f t="shared" si="3"/>
        <v>0</v>
      </c>
      <c r="D24" s="411">
        <f t="shared" si="3"/>
        <v>0</v>
      </c>
      <c r="E24" s="412"/>
      <c r="F24" s="433"/>
      <c r="G24" s="412"/>
      <c r="H24" s="409"/>
      <c r="I24" s="412"/>
      <c r="J24" s="409"/>
      <c r="K24" s="412"/>
      <c r="L24" s="409"/>
      <c r="M24" s="412"/>
      <c r="N24" s="409"/>
      <c r="O24" s="412"/>
      <c r="P24" s="409"/>
      <c r="Q24" s="412"/>
      <c r="R24" s="409"/>
      <c r="S24" s="412"/>
      <c r="T24" s="409"/>
      <c r="U24" s="412"/>
      <c r="V24" s="409"/>
      <c r="W24" s="412"/>
      <c r="X24" s="409"/>
      <c r="Y24" s="412"/>
      <c r="Z24" s="409"/>
      <c r="AA24" s="412"/>
      <c r="AB24" s="409"/>
      <c r="AC24" s="412"/>
      <c r="AD24" s="409"/>
      <c r="AE24" s="412"/>
      <c r="AF24" s="409"/>
      <c r="AG24" s="412"/>
      <c r="AH24" s="409"/>
      <c r="AI24" s="412"/>
      <c r="AJ24" s="409"/>
      <c r="AK24" s="412"/>
      <c r="AL24" s="409"/>
      <c r="AM24" s="412"/>
      <c r="AN24" s="409"/>
      <c r="AO24" s="434"/>
      <c r="AP24" s="409"/>
      <c r="AQ24" s="409"/>
      <c r="AR24" s="409"/>
      <c r="AS24" s="409"/>
      <c r="AT24" s="435"/>
      <c r="AU24" s="366"/>
    </row>
    <row r="25" spans="1:88" x14ac:dyDescent="0.2">
      <c r="A25" s="436" t="s">
        <v>203</v>
      </c>
      <c r="B25" s="398">
        <f t="shared" si="0"/>
        <v>0</v>
      </c>
      <c r="C25" s="398">
        <f t="shared" si="3"/>
        <v>0</v>
      </c>
      <c r="D25" s="391">
        <f t="shared" si="3"/>
        <v>0</v>
      </c>
      <c r="E25" s="395"/>
      <c r="F25" s="401"/>
      <c r="G25" s="395"/>
      <c r="H25" s="396"/>
      <c r="I25" s="395"/>
      <c r="J25" s="396"/>
      <c r="K25" s="395"/>
      <c r="L25" s="396"/>
      <c r="M25" s="395"/>
      <c r="N25" s="396"/>
      <c r="O25" s="395"/>
      <c r="P25" s="396"/>
      <c r="Q25" s="395"/>
      <c r="R25" s="396"/>
      <c r="S25" s="395"/>
      <c r="T25" s="396"/>
      <c r="U25" s="395"/>
      <c r="V25" s="396"/>
      <c r="W25" s="395"/>
      <c r="X25" s="396"/>
      <c r="Y25" s="395"/>
      <c r="Z25" s="396"/>
      <c r="AA25" s="395"/>
      <c r="AB25" s="396"/>
      <c r="AC25" s="395"/>
      <c r="AD25" s="396"/>
      <c r="AE25" s="395"/>
      <c r="AF25" s="396"/>
      <c r="AG25" s="395"/>
      <c r="AH25" s="396"/>
      <c r="AI25" s="395"/>
      <c r="AJ25" s="396"/>
      <c r="AK25" s="395"/>
      <c r="AL25" s="396"/>
      <c r="AM25" s="395"/>
      <c r="AN25" s="396"/>
      <c r="AO25" s="397"/>
      <c r="AP25" s="396"/>
      <c r="AQ25" s="396"/>
      <c r="AR25" s="396"/>
      <c r="AS25" s="396"/>
      <c r="AT25" s="407"/>
      <c r="AU25" s="366"/>
    </row>
    <row r="26" spans="1:88" x14ac:dyDescent="0.2">
      <c r="A26" s="437" t="s">
        <v>99</v>
      </c>
      <c r="B26" s="398">
        <f t="shared" si="0"/>
        <v>0</v>
      </c>
      <c r="C26" s="398">
        <f t="shared" si="3"/>
        <v>0</v>
      </c>
      <c r="D26" s="391">
        <f t="shared" si="3"/>
        <v>0</v>
      </c>
      <c r="E26" s="395"/>
      <c r="F26" s="401"/>
      <c r="G26" s="395"/>
      <c r="H26" s="396"/>
      <c r="I26" s="395"/>
      <c r="J26" s="396"/>
      <c r="K26" s="395"/>
      <c r="L26" s="396"/>
      <c r="M26" s="395"/>
      <c r="N26" s="396"/>
      <c r="O26" s="395"/>
      <c r="P26" s="396"/>
      <c r="Q26" s="395"/>
      <c r="R26" s="396"/>
      <c r="S26" s="395"/>
      <c r="T26" s="396"/>
      <c r="U26" s="395"/>
      <c r="V26" s="396"/>
      <c r="W26" s="395"/>
      <c r="X26" s="396"/>
      <c r="Y26" s="395"/>
      <c r="Z26" s="396"/>
      <c r="AA26" s="395"/>
      <c r="AB26" s="396"/>
      <c r="AC26" s="395"/>
      <c r="AD26" s="396"/>
      <c r="AE26" s="395"/>
      <c r="AF26" s="396"/>
      <c r="AG26" s="395"/>
      <c r="AH26" s="396"/>
      <c r="AI26" s="395"/>
      <c r="AJ26" s="396"/>
      <c r="AK26" s="395"/>
      <c r="AL26" s="396"/>
      <c r="AM26" s="395"/>
      <c r="AN26" s="396"/>
      <c r="AO26" s="397"/>
      <c r="AP26" s="396"/>
      <c r="AQ26" s="396"/>
      <c r="AR26" s="396"/>
      <c r="AS26" s="396"/>
      <c r="AT26" s="407"/>
      <c r="AU26" s="366"/>
    </row>
    <row r="27" spans="1:88" x14ac:dyDescent="0.2">
      <c r="A27" s="438" t="s">
        <v>100</v>
      </c>
      <c r="B27" s="414">
        <f t="shared" si="0"/>
        <v>0</v>
      </c>
      <c r="C27" s="414">
        <f t="shared" si="3"/>
        <v>0</v>
      </c>
      <c r="D27" s="439">
        <f t="shared" si="3"/>
        <v>0</v>
      </c>
      <c r="E27" s="421"/>
      <c r="F27" s="440"/>
      <c r="G27" s="421"/>
      <c r="H27" s="422"/>
      <c r="I27" s="421"/>
      <c r="J27" s="422"/>
      <c r="K27" s="421"/>
      <c r="L27" s="422"/>
      <c r="M27" s="421"/>
      <c r="N27" s="422"/>
      <c r="O27" s="421"/>
      <c r="P27" s="422"/>
      <c r="Q27" s="421"/>
      <c r="R27" s="422"/>
      <c r="S27" s="421"/>
      <c r="T27" s="422"/>
      <c r="U27" s="421"/>
      <c r="V27" s="422"/>
      <c r="W27" s="421"/>
      <c r="X27" s="422"/>
      <c r="Y27" s="421"/>
      <c r="Z27" s="422"/>
      <c r="AA27" s="421"/>
      <c r="AB27" s="422"/>
      <c r="AC27" s="421"/>
      <c r="AD27" s="422"/>
      <c r="AE27" s="421"/>
      <c r="AF27" s="422"/>
      <c r="AG27" s="421"/>
      <c r="AH27" s="422"/>
      <c r="AI27" s="421"/>
      <c r="AJ27" s="422"/>
      <c r="AK27" s="421"/>
      <c r="AL27" s="422"/>
      <c r="AM27" s="421"/>
      <c r="AN27" s="422"/>
      <c r="AO27" s="423"/>
      <c r="AP27" s="422"/>
      <c r="AQ27" s="422"/>
      <c r="AR27" s="422"/>
      <c r="AS27" s="422"/>
      <c r="AT27" s="422"/>
      <c r="AU27" s="366"/>
    </row>
    <row r="28" spans="1:88" x14ac:dyDescent="0.2">
      <c r="A28" s="441" t="s">
        <v>101</v>
      </c>
      <c r="B28" s="441"/>
      <c r="C28" s="442"/>
      <c r="D28" s="441"/>
      <c r="E28" s="441"/>
      <c r="F28" s="442"/>
      <c r="G28" s="442"/>
      <c r="H28" s="442"/>
      <c r="I28" s="442"/>
    </row>
    <row r="29" spans="1:88" ht="31.5" x14ac:dyDescent="0.2">
      <c r="A29" s="743" t="s">
        <v>102</v>
      </c>
      <c r="B29" s="1196" t="s">
        <v>41</v>
      </c>
      <c r="C29" s="1220"/>
      <c r="D29" s="741" t="s">
        <v>1</v>
      </c>
      <c r="E29" s="444" t="s">
        <v>35</v>
      </c>
      <c r="F29" s="444" t="s">
        <v>42</v>
      </c>
      <c r="G29" s="444" t="s">
        <v>37</v>
      </c>
      <c r="H29" s="735" t="s">
        <v>13</v>
      </c>
      <c r="I29" s="737" t="s">
        <v>98</v>
      </c>
    </row>
    <row r="30" spans="1:88" x14ac:dyDescent="0.2">
      <c r="A30" s="1232" t="s">
        <v>43</v>
      </c>
      <c r="B30" s="1233"/>
      <c r="C30" s="1234"/>
      <c r="D30" s="446">
        <f t="shared" ref="D30:D50" si="4">SUM(E30:H30)</f>
        <v>0</v>
      </c>
      <c r="E30" s="447"/>
      <c r="F30" s="448"/>
      <c r="G30" s="449"/>
      <c r="H30" s="450"/>
      <c r="I30" s="451"/>
      <c r="J30" s="452" t="s">
        <v>103</v>
      </c>
      <c r="CA30" s="366" t="str">
        <f>IF(E30&lt;MAX(E31:E49),"EN RBC existen patologías que son mayores a los Ingresos-personas","")</f>
        <v/>
      </c>
      <c r="CB30" s="366" t="str">
        <f>IF(F30&lt;MAX(F31:F49),"EN RI existen patologías que son mayores a los Ingresos-personas","")</f>
        <v/>
      </c>
      <c r="CC30" s="366" t="str">
        <f>IF(G30&lt;MAX(G31:G49),"EN RR existen patologías que son mayores a los Ingresos-personas","")</f>
        <v/>
      </c>
      <c r="CD30" s="366" t="str">
        <f>IF(H30&lt;MAX(H31:H49),"EN Otros existen patologías que son mayores a los Ingresos-personas","")</f>
        <v/>
      </c>
      <c r="CG30" s="366" t="str">
        <f>IF(E30&lt;MAX(E31:E49),1,"")</f>
        <v/>
      </c>
      <c r="CH30" s="366" t="str">
        <f>IF(F30&lt;MAX(F31:F49),1,"")</f>
        <v/>
      </c>
      <c r="CI30" s="366" t="str">
        <f>IF(G30&lt;MAX(G31:G49),1,"")</f>
        <v/>
      </c>
      <c r="CJ30" s="366" t="str">
        <f>IF(H30&lt;MAX(H31:H49),1,"")</f>
        <v/>
      </c>
    </row>
    <row r="31" spans="1:88" ht="14.25" customHeight="1" x14ac:dyDescent="0.2">
      <c r="A31" s="1192" t="s">
        <v>104</v>
      </c>
      <c r="B31" s="1208" t="s">
        <v>105</v>
      </c>
      <c r="C31" s="1209"/>
      <c r="D31" s="453">
        <f t="shared" si="4"/>
        <v>0</v>
      </c>
      <c r="E31" s="454"/>
      <c r="F31" s="455"/>
      <c r="G31" s="456"/>
      <c r="H31" s="457"/>
      <c r="I31" s="457"/>
      <c r="J31" s="452"/>
      <c r="CA31" s="366" t="str">
        <f>IF(D30&lt;&gt;B13,"EL NÚMERO DE INGRESOS NO PUEDE SER DISTINTO AL TOTAL DE INGRESOS DE LA SECCION A.1","")</f>
        <v/>
      </c>
      <c r="CG31" s="366" t="str">
        <f>IF(D30&lt;&gt;B13,1,"")</f>
        <v/>
      </c>
    </row>
    <row r="32" spans="1:88" ht="14.25" customHeight="1" x14ac:dyDescent="0.2">
      <c r="A32" s="1207"/>
      <c r="B32" s="1186" t="s">
        <v>106</v>
      </c>
      <c r="C32" s="1187"/>
      <c r="D32" s="458">
        <f t="shared" si="4"/>
        <v>0</v>
      </c>
      <c r="E32" s="454"/>
      <c r="F32" s="455"/>
      <c r="G32" s="456"/>
      <c r="H32" s="457"/>
      <c r="I32" s="457"/>
      <c r="J32" s="452"/>
    </row>
    <row r="33" spans="1:87" ht="14.25" customHeight="1" x14ac:dyDescent="0.2">
      <c r="A33" s="1207"/>
      <c r="B33" s="1221" t="s">
        <v>44</v>
      </c>
      <c r="C33" s="1222"/>
      <c r="D33" s="458">
        <f t="shared" si="4"/>
        <v>0</v>
      </c>
      <c r="E33" s="454"/>
      <c r="F33" s="455"/>
      <c r="G33" s="456"/>
      <c r="H33" s="457"/>
      <c r="I33" s="457"/>
      <c r="J33" s="452"/>
    </row>
    <row r="34" spans="1:87" ht="14.25" customHeight="1" x14ac:dyDescent="0.2">
      <c r="A34" s="1207"/>
      <c r="B34" s="1186" t="s">
        <v>107</v>
      </c>
      <c r="C34" s="1187"/>
      <c r="D34" s="458">
        <f t="shared" si="4"/>
        <v>0</v>
      </c>
      <c r="E34" s="454"/>
      <c r="F34" s="455"/>
      <c r="G34" s="456"/>
      <c r="H34" s="457"/>
      <c r="I34" s="457"/>
      <c r="J34" s="452"/>
    </row>
    <row r="35" spans="1:87" ht="14.25" customHeight="1" x14ac:dyDescent="0.2">
      <c r="A35" s="1207"/>
      <c r="B35" s="1186" t="s">
        <v>108</v>
      </c>
      <c r="C35" s="1187"/>
      <c r="D35" s="458">
        <f t="shared" si="4"/>
        <v>0</v>
      </c>
      <c r="E35" s="454"/>
      <c r="F35" s="455"/>
      <c r="G35" s="456"/>
      <c r="H35" s="457"/>
      <c r="I35" s="457"/>
      <c r="J35" s="452"/>
    </row>
    <row r="36" spans="1:87" ht="14.25" customHeight="1" x14ac:dyDescent="0.2">
      <c r="A36" s="1207"/>
      <c r="B36" s="1186" t="s">
        <v>109</v>
      </c>
      <c r="C36" s="1187"/>
      <c r="D36" s="458">
        <f t="shared" si="4"/>
        <v>0</v>
      </c>
      <c r="E36" s="454"/>
      <c r="F36" s="455"/>
      <c r="G36" s="456"/>
      <c r="H36" s="457"/>
      <c r="I36" s="457"/>
      <c r="J36" s="452"/>
    </row>
    <row r="37" spans="1:87" ht="14.25" customHeight="1" x14ac:dyDescent="0.2">
      <c r="A37" s="1207"/>
      <c r="B37" s="1186" t="s">
        <v>45</v>
      </c>
      <c r="C37" s="1187"/>
      <c r="D37" s="458">
        <f t="shared" si="4"/>
        <v>0</v>
      </c>
      <c r="E37" s="454"/>
      <c r="F37" s="455"/>
      <c r="G37" s="456"/>
      <c r="H37" s="457"/>
      <c r="I37" s="457"/>
      <c r="J37" s="452"/>
    </row>
    <row r="38" spans="1:87" ht="14.25" customHeight="1" x14ac:dyDescent="0.2">
      <c r="A38" s="1207"/>
      <c r="B38" s="1186" t="s">
        <v>46</v>
      </c>
      <c r="C38" s="1187"/>
      <c r="D38" s="458">
        <f t="shared" si="4"/>
        <v>0</v>
      </c>
      <c r="E38" s="454"/>
      <c r="F38" s="455"/>
      <c r="G38" s="456"/>
      <c r="H38" s="457"/>
      <c r="I38" s="457"/>
      <c r="J38" s="452"/>
    </row>
    <row r="39" spans="1:87" ht="25.5" customHeight="1" x14ac:dyDescent="0.2">
      <c r="A39" s="1207"/>
      <c r="B39" s="1186" t="s">
        <v>110</v>
      </c>
      <c r="C39" s="1187"/>
      <c r="D39" s="458">
        <f t="shared" si="4"/>
        <v>0</v>
      </c>
      <c r="E39" s="454"/>
      <c r="F39" s="455"/>
      <c r="G39" s="456"/>
      <c r="H39" s="457"/>
      <c r="I39" s="457"/>
      <c r="J39" s="452"/>
    </row>
    <row r="40" spans="1:87" ht="27.75" customHeight="1" x14ac:dyDescent="0.2">
      <c r="A40" s="1207"/>
      <c r="B40" s="1186" t="s">
        <v>111</v>
      </c>
      <c r="C40" s="1187"/>
      <c r="D40" s="458">
        <f t="shared" si="4"/>
        <v>0</v>
      </c>
      <c r="E40" s="454"/>
      <c r="F40" s="455"/>
      <c r="G40" s="456"/>
      <c r="H40" s="457"/>
      <c r="I40" s="457"/>
      <c r="J40" s="452"/>
    </row>
    <row r="41" spans="1:87" ht="26.25" customHeight="1" x14ac:dyDescent="0.2">
      <c r="A41" s="1207"/>
      <c r="B41" s="1186" t="s">
        <v>112</v>
      </c>
      <c r="C41" s="1187"/>
      <c r="D41" s="458">
        <f t="shared" si="4"/>
        <v>0</v>
      </c>
      <c r="E41" s="454"/>
      <c r="F41" s="455"/>
      <c r="G41" s="456"/>
      <c r="H41" s="457"/>
      <c r="I41" s="457"/>
      <c r="J41" s="452"/>
    </row>
    <row r="42" spans="1:87" x14ac:dyDescent="0.2">
      <c r="A42" s="1207"/>
      <c r="B42" s="1186" t="s">
        <v>113</v>
      </c>
      <c r="C42" s="1187"/>
      <c r="D42" s="458">
        <f t="shared" si="4"/>
        <v>0</v>
      </c>
      <c r="E42" s="454"/>
      <c r="F42" s="455"/>
      <c r="G42" s="456"/>
      <c r="H42" s="457"/>
      <c r="I42" s="457"/>
      <c r="J42" s="452"/>
      <c r="CG42" s="366">
        <v>0</v>
      </c>
      <c r="CH42" s="366">
        <v>0</v>
      </c>
      <c r="CI42" s="366">
        <v>0</v>
      </c>
    </row>
    <row r="43" spans="1:87" x14ac:dyDescent="0.2">
      <c r="A43" s="1193"/>
      <c r="B43" s="1210" t="s">
        <v>13</v>
      </c>
      <c r="C43" s="1211"/>
      <c r="D43" s="458">
        <f t="shared" si="4"/>
        <v>0</v>
      </c>
      <c r="E43" s="459"/>
      <c r="F43" s="460"/>
      <c r="G43" s="461"/>
      <c r="H43" s="462"/>
      <c r="I43" s="462"/>
      <c r="J43" s="452"/>
    </row>
    <row r="44" spans="1:87" x14ac:dyDescent="0.2">
      <c r="A44" s="1192" t="s">
        <v>114</v>
      </c>
      <c r="B44" s="1208" t="s">
        <v>115</v>
      </c>
      <c r="C44" s="1209"/>
      <c r="D44" s="453">
        <f t="shared" si="4"/>
        <v>0</v>
      </c>
      <c r="E44" s="463"/>
      <c r="F44" s="464"/>
      <c r="G44" s="465"/>
      <c r="H44" s="466"/>
      <c r="I44" s="466"/>
      <c r="J44" s="452"/>
    </row>
    <row r="45" spans="1:87" x14ac:dyDescent="0.2">
      <c r="A45" s="1207"/>
      <c r="B45" s="1186" t="s">
        <v>47</v>
      </c>
      <c r="C45" s="1187"/>
      <c r="D45" s="458">
        <f t="shared" si="4"/>
        <v>0</v>
      </c>
      <c r="E45" s="454"/>
      <c r="F45" s="455"/>
      <c r="G45" s="456"/>
      <c r="H45" s="457"/>
      <c r="I45" s="457"/>
      <c r="J45" s="452"/>
    </row>
    <row r="46" spans="1:87" x14ac:dyDescent="0.2">
      <c r="A46" s="1207"/>
      <c r="B46" s="1188" t="s">
        <v>13</v>
      </c>
      <c r="C46" s="1189"/>
      <c r="D46" s="467">
        <f t="shared" si="4"/>
        <v>0</v>
      </c>
      <c r="E46" s="454"/>
      <c r="F46" s="455"/>
      <c r="G46" s="456"/>
      <c r="H46" s="457"/>
      <c r="I46" s="457"/>
      <c r="J46" s="452"/>
    </row>
    <row r="47" spans="1:87" x14ac:dyDescent="0.2">
      <c r="A47" s="1192" t="s">
        <v>116</v>
      </c>
      <c r="B47" s="1208" t="s">
        <v>115</v>
      </c>
      <c r="C47" s="1209"/>
      <c r="D47" s="453">
        <f t="shared" si="4"/>
        <v>0</v>
      </c>
      <c r="E47" s="463"/>
      <c r="F47" s="464"/>
      <c r="G47" s="465"/>
      <c r="H47" s="466"/>
      <c r="I47" s="466"/>
      <c r="J47" s="452"/>
    </row>
    <row r="48" spans="1:87" x14ac:dyDescent="0.2">
      <c r="A48" s="1207"/>
      <c r="B48" s="1186" t="s">
        <v>47</v>
      </c>
      <c r="C48" s="1187"/>
      <c r="D48" s="458">
        <f t="shared" si="4"/>
        <v>0</v>
      </c>
      <c r="E48" s="454"/>
      <c r="F48" s="455"/>
      <c r="G48" s="456"/>
      <c r="H48" s="457"/>
      <c r="I48" s="457"/>
      <c r="J48" s="452"/>
    </row>
    <row r="49" spans="1:86" x14ac:dyDescent="0.2">
      <c r="A49" s="1193"/>
      <c r="B49" s="1210" t="s">
        <v>13</v>
      </c>
      <c r="C49" s="1211"/>
      <c r="D49" s="467">
        <f t="shared" si="4"/>
        <v>0</v>
      </c>
      <c r="E49" s="468"/>
      <c r="F49" s="469"/>
      <c r="G49" s="470"/>
      <c r="H49" s="471"/>
      <c r="I49" s="471"/>
      <c r="J49" s="452"/>
    </row>
    <row r="50" spans="1:86" x14ac:dyDescent="0.2">
      <c r="A50" s="745" t="s">
        <v>117</v>
      </c>
      <c r="B50" s="1212" t="s">
        <v>48</v>
      </c>
      <c r="C50" s="1213"/>
      <c r="D50" s="473">
        <f t="shared" si="4"/>
        <v>0</v>
      </c>
      <c r="E50" s="474"/>
      <c r="F50" s="475"/>
      <c r="G50" s="476"/>
      <c r="H50" s="477"/>
      <c r="I50" s="477"/>
      <c r="J50" s="452"/>
    </row>
    <row r="51" spans="1:86" x14ac:dyDescent="0.2">
      <c r="A51" s="478" t="s">
        <v>118</v>
      </c>
      <c r="B51" s="479"/>
      <c r="C51" s="479"/>
      <c r="D51" s="479"/>
      <c r="E51" s="479"/>
      <c r="F51" s="479"/>
      <c r="G51" s="479"/>
      <c r="H51" s="442"/>
      <c r="I51" s="442"/>
    </row>
    <row r="52" spans="1:86" x14ac:dyDescent="0.2">
      <c r="A52" s="1192" t="s">
        <v>49</v>
      </c>
      <c r="B52" s="1215" t="s">
        <v>50</v>
      </c>
      <c r="C52" s="1216"/>
      <c r="D52" s="1216"/>
      <c r="E52" s="1241" t="s">
        <v>14</v>
      </c>
      <c r="F52" s="1242"/>
      <c r="G52" s="1242"/>
      <c r="H52" s="1242"/>
      <c r="I52" s="1242"/>
      <c r="J52" s="1242"/>
      <c r="K52" s="1242"/>
      <c r="L52" s="1242"/>
      <c r="M52" s="1242"/>
      <c r="N52" s="1242"/>
      <c r="O52" s="1242"/>
      <c r="P52" s="1242"/>
      <c r="Q52" s="1242"/>
      <c r="R52" s="1242"/>
      <c r="S52" s="1242"/>
      <c r="T52" s="1242"/>
      <c r="U52" s="1242"/>
      <c r="V52" s="1242"/>
      <c r="W52" s="1242"/>
      <c r="X52" s="1242"/>
      <c r="Y52" s="1242"/>
      <c r="Z52" s="1242"/>
      <c r="AA52" s="1242"/>
      <c r="AB52" s="1242"/>
      <c r="AC52" s="1242"/>
      <c r="AD52" s="1242"/>
      <c r="AE52" s="1242"/>
      <c r="AF52" s="1242"/>
      <c r="AG52" s="1242"/>
      <c r="AH52" s="1242"/>
      <c r="AI52" s="1242"/>
      <c r="AJ52" s="1242"/>
      <c r="AK52" s="1242"/>
      <c r="AL52" s="1242"/>
      <c r="AM52" s="1242"/>
      <c r="AN52" s="1242"/>
      <c r="AO52" s="1242"/>
      <c r="AP52" s="1243"/>
      <c r="AQ52" s="1194" t="s">
        <v>119</v>
      </c>
      <c r="AR52" s="1230" t="s">
        <v>33</v>
      </c>
      <c r="AS52" s="1231"/>
      <c r="AT52" s="1201"/>
      <c r="AU52" s="1226" t="s">
        <v>13</v>
      </c>
    </row>
    <row r="53" spans="1:86" x14ac:dyDescent="0.2">
      <c r="A53" s="1207"/>
      <c r="B53" s="1217"/>
      <c r="C53" s="1218"/>
      <c r="D53" s="1218"/>
      <c r="E53" s="1196" t="s">
        <v>19</v>
      </c>
      <c r="F53" s="1220"/>
      <c r="G53" s="1196" t="s">
        <v>20</v>
      </c>
      <c r="H53" s="1220"/>
      <c r="I53" s="1196" t="s">
        <v>21</v>
      </c>
      <c r="J53" s="1220"/>
      <c r="K53" s="1196" t="s">
        <v>22</v>
      </c>
      <c r="L53" s="1220"/>
      <c r="M53" s="1196" t="s">
        <v>23</v>
      </c>
      <c r="N53" s="1220"/>
      <c r="O53" s="1196" t="s">
        <v>24</v>
      </c>
      <c r="P53" s="1220"/>
      <c r="Q53" s="1196" t="s">
        <v>25</v>
      </c>
      <c r="R53" s="1220"/>
      <c r="S53" s="1196" t="s">
        <v>26</v>
      </c>
      <c r="T53" s="1220"/>
      <c r="U53" s="1196" t="s">
        <v>27</v>
      </c>
      <c r="V53" s="1220"/>
      <c r="W53" s="1196" t="s">
        <v>2</v>
      </c>
      <c r="X53" s="1220"/>
      <c r="Y53" s="1196" t="s">
        <v>3</v>
      </c>
      <c r="Z53" s="1220"/>
      <c r="AA53" s="1196" t="s">
        <v>28</v>
      </c>
      <c r="AB53" s="1245"/>
      <c r="AC53" s="1196" t="s">
        <v>4</v>
      </c>
      <c r="AD53" s="1220"/>
      <c r="AE53" s="1196" t="s">
        <v>5</v>
      </c>
      <c r="AF53" s="1220"/>
      <c r="AG53" s="1196" t="s">
        <v>6</v>
      </c>
      <c r="AH53" s="1220"/>
      <c r="AI53" s="1196" t="s">
        <v>7</v>
      </c>
      <c r="AJ53" s="1220"/>
      <c r="AK53" s="1196" t="s">
        <v>8</v>
      </c>
      <c r="AL53" s="1220"/>
      <c r="AM53" s="1196" t="s">
        <v>9</v>
      </c>
      <c r="AN53" s="1220"/>
      <c r="AO53" s="1231" t="s">
        <v>10</v>
      </c>
      <c r="AP53" s="1201"/>
      <c r="AQ53" s="1223"/>
      <c r="AR53" s="1235" t="s">
        <v>35</v>
      </c>
      <c r="AS53" s="1237" t="s">
        <v>36</v>
      </c>
      <c r="AT53" s="1237" t="s">
        <v>37</v>
      </c>
      <c r="AU53" s="1229"/>
    </row>
    <row r="54" spans="1:86" x14ac:dyDescent="0.2">
      <c r="A54" s="1214"/>
      <c r="B54" s="743" t="s">
        <v>94</v>
      </c>
      <c r="C54" s="743" t="s">
        <v>11</v>
      </c>
      <c r="D54" s="480" t="s">
        <v>12</v>
      </c>
      <c r="E54" s="739" t="s">
        <v>11</v>
      </c>
      <c r="F54" s="482" t="s">
        <v>12</v>
      </c>
      <c r="G54" s="739" t="s">
        <v>11</v>
      </c>
      <c r="H54" s="482" t="s">
        <v>12</v>
      </c>
      <c r="I54" s="739" t="s">
        <v>11</v>
      </c>
      <c r="J54" s="482" t="s">
        <v>12</v>
      </c>
      <c r="K54" s="739" t="s">
        <v>11</v>
      </c>
      <c r="L54" s="482" t="s">
        <v>12</v>
      </c>
      <c r="M54" s="377" t="s">
        <v>11</v>
      </c>
      <c r="N54" s="740" t="s">
        <v>12</v>
      </c>
      <c r="O54" s="739" t="s">
        <v>11</v>
      </c>
      <c r="P54" s="482" t="s">
        <v>12</v>
      </c>
      <c r="Q54" s="377" t="s">
        <v>11</v>
      </c>
      <c r="R54" s="740" t="s">
        <v>12</v>
      </c>
      <c r="S54" s="377" t="s">
        <v>11</v>
      </c>
      <c r="T54" s="740" t="s">
        <v>12</v>
      </c>
      <c r="U54" s="739" t="s">
        <v>11</v>
      </c>
      <c r="V54" s="740" t="s">
        <v>12</v>
      </c>
      <c r="W54" s="739" t="s">
        <v>11</v>
      </c>
      <c r="X54" s="482" t="s">
        <v>12</v>
      </c>
      <c r="Y54" s="377" t="s">
        <v>11</v>
      </c>
      <c r="Z54" s="740" t="s">
        <v>12</v>
      </c>
      <c r="AA54" s="739" t="s">
        <v>11</v>
      </c>
      <c r="AB54" s="483" t="s">
        <v>12</v>
      </c>
      <c r="AC54" s="739" t="s">
        <v>11</v>
      </c>
      <c r="AD54" s="482" t="s">
        <v>12</v>
      </c>
      <c r="AE54" s="739" t="s">
        <v>11</v>
      </c>
      <c r="AF54" s="482" t="s">
        <v>12</v>
      </c>
      <c r="AG54" s="739" t="s">
        <v>11</v>
      </c>
      <c r="AH54" s="482" t="s">
        <v>12</v>
      </c>
      <c r="AI54" s="377" t="s">
        <v>11</v>
      </c>
      <c r="AJ54" s="740" t="s">
        <v>12</v>
      </c>
      <c r="AK54" s="739" t="s">
        <v>11</v>
      </c>
      <c r="AL54" s="482" t="s">
        <v>12</v>
      </c>
      <c r="AM54" s="377" t="s">
        <v>11</v>
      </c>
      <c r="AN54" s="740" t="s">
        <v>12</v>
      </c>
      <c r="AO54" s="484" t="s">
        <v>11</v>
      </c>
      <c r="AP54" s="740" t="s">
        <v>12</v>
      </c>
      <c r="AQ54" s="1195"/>
      <c r="AR54" s="1236"/>
      <c r="AS54" s="1238"/>
      <c r="AT54" s="1238"/>
      <c r="AU54" s="1244"/>
    </row>
    <row r="55" spans="1:86" x14ac:dyDescent="0.2">
      <c r="A55" s="437" t="s">
        <v>51</v>
      </c>
      <c r="B55" s="485">
        <f>SUM(C55+D55)</f>
        <v>0</v>
      </c>
      <c r="C55" s="485">
        <f t="shared" ref="C55:D59" si="5">SUM(E55+G55+I55+K55+M55+O55+Q55+S55+U55+W55+Y55+AA55+AC55+AE55+AG55+AI55+AK55+AM55+AO55)</f>
        <v>0</v>
      </c>
      <c r="D55" s="486">
        <f t="shared" si="5"/>
        <v>0</v>
      </c>
      <c r="E55" s="386"/>
      <c r="F55" s="387"/>
      <c r="G55" s="386"/>
      <c r="H55" s="388"/>
      <c r="I55" s="386"/>
      <c r="J55" s="388"/>
      <c r="K55" s="386"/>
      <c r="L55" s="388"/>
      <c r="M55" s="386"/>
      <c r="N55" s="388"/>
      <c r="O55" s="386"/>
      <c r="P55" s="388"/>
      <c r="Q55" s="386"/>
      <c r="R55" s="388"/>
      <c r="S55" s="386"/>
      <c r="T55" s="388"/>
      <c r="U55" s="386"/>
      <c r="V55" s="388"/>
      <c r="W55" s="386"/>
      <c r="X55" s="388"/>
      <c r="Y55" s="389"/>
      <c r="Z55" s="388"/>
      <c r="AA55" s="389"/>
      <c r="AB55" s="487"/>
      <c r="AC55" s="389"/>
      <c r="AD55" s="388"/>
      <c r="AE55" s="389"/>
      <c r="AF55" s="388"/>
      <c r="AG55" s="389"/>
      <c r="AH55" s="388"/>
      <c r="AI55" s="389"/>
      <c r="AJ55" s="388"/>
      <c r="AK55" s="389"/>
      <c r="AL55" s="388"/>
      <c r="AM55" s="389"/>
      <c r="AN55" s="388"/>
      <c r="AO55" s="488"/>
      <c r="AP55" s="487"/>
      <c r="AQ55" s="489"/>
      <c r="AR55" s="490"/>
      <c r="AS55" s="490"/>
      <c r="AT55" s="490"/>
      <c r="AU55" s="490"/>
      <c r="AV55" s="452" t="s">
        <v>120</v>
      </c>
      <c r="CA55" s="366" t="str">
        <f>IF(B55=0,"",IF(AQ55="",IF(B55="",""," No olvide escribir la columna Beneficiarios.-"),""))</f>
        <v/>
      </c>
      <c r="CB55" s="366" t="str">
        <f>IF(B55&lt;AQ55," El número de Beneficiarios NO puede ser mayor que el Total.-","")</f>
        <v/>
      </c>
      <c r="CG55" s="366">
        <f>IF(B55&lt;AQ55,1,0)</f>
        <v>0</v>
      </c>
      <c r="CH55" s="366" t="str">
        <f>IF(B55=0,"",IF(AQ55="",IF(B55="","",1),0))</f>
        <v/>
      </c>
    </row>
    <row r="56" spans="1:86" x14ac:dyDescent="0.2">
      <c r="A56" s="437" t="s">
        <v>52</v>
      </c>
      <c r="B56" s="491">
        <f>SUM(C56+D56)</f>
        <v>0</v>
      </c>
      <c r="C56" s="491">
        <f t="shared" si="5"/>
        <v>0</v>
      </c>
      <c r="D56" s="492">
        <f t="shared" si="5"/>
        <v>0</v>
      </c>
      <c r="E56" s="395"/>
      <c r="F56" s="401"/>
      <c r="G56" s="395"/>
      <c r="H56" s="396"/>
      <c r="I56" s="395"/>
      <c r="J56" s="396"/>
      <c r="K56" s="395"/>
      <c r="L56" s="396"/>
      <c r="M56" s="395"/>
      <c r="N56" s="396"/>
      <c r="O56" s="395"/>
      <c r="P56" s="396"/>
      <c r="Q56" s="395"/>
      <c r="R56" s="396"/>
      <c r="S56" s="395"/>
      <c r="T56" s="396"/>
      <c r="U56" s="395"/>
      <c r="V56" s="396"/>
      <c r="W56" s="395"/>
      <c r="X56" s="396"/>
      <c r="Y56" s="397"/>
      <c r="Z56" s="396"/>
      <c r="AA56" s="397"/>
      <c r="AB56" s="413"/>
      <c r="AC56" s="397"/>
      <c r="AD56" s="396"/>
      <c r="AE56" s="397"/>
      <c r="AF56" s="396"/>
      <c r="AG56" s="397"/>
      <c r="AH56" s="396"/>
      <c r="AI56" s="397"/>
      <c r="AJ56" s="396"/>
      <c r="AK56" s="397"/>
      <c r="AL56" s="396"/>
      <c r="AM56" s="397"/>
      <c r="AN56" s="396"/>
      <c r="AO56" s="493"/>
      <c r="AP56" s="413"/>
      <c r="AQ56" s="490"/>
      <c r="AR56" s="490"/>
      <c r="AS56" s="490"/>
      <c r="AT56" s="490"/>
      <c r="AU56" s="490"/>
      <c r="AV56" s="452" t="s">
        <v>120</v>
      </c>
      <c r="CA56" s="366" t="str">
        <f>IF(B56=0,"",IF(AQ56="",IF(B56="",""," No olvide escribir la columna Beneficiarios.-"),""))</f>
        <v/>
      </c>
      <c r="CB56" s="366" t="str">
        <f>IF(B56&lt;AQ56," El número de Beneficiarios NO puede ser mayor que el Total.-","")</f>
        <v/>
      </c>
      <c r="CG56" s="366">
        <f>IF(B56&lt;AQ56,1,0)</f>
        <v>0</v>
      </c>
      <c r="CH56" s="366" t="str">
        <f>IF(B56=0,"",IF(AQ56="",IF(B56="","",1),0))</f>
        <v/>
      </c>
    </row>
    <row r="57" spans="1:86" x14ac:dyDescent="0.2">
      <c r="A57" s="437" t="s">
        <v>53</v>
      </c>
      <c r="B57" s="491">
        <f>SUM(C57+D57)</f>
        <v>0</v>
      </c>
      <c r="C57" s="491">
        <f t="shared" si="5"/>
        <v>0</v>
      </c>
      <c r="D57" s="492">
        <f t="shared" si="5"/>
        <v>0</v>
      </c>
      <c r="E57" s="395"/>
      <c r="F57" s="401"/>
      <c r="G57" s="395"/>
      <c r="H57" s="396"/>
      <c r="I57" s="395"/>
      <c r="J57" s="396"/>
      <c r="K57" s="395"/>
      <c r="L57" s="396"/>
      <c r="M57" s="395"/>
      <c r="N57" s="396"/>
      <c r="O57" s="395"/>
      <c r="P57" s="396"/>
      <c r="Q57" s="395"/>
      <c r="R57" s="396"/>
      <c r="S57" s="395"/>
      <c r="T57" s="396"/>
      <c r="U57" s="395"/>
      <c r="V57" s="396"/>
      <c r="W57" s="395"/>
      <c r="X57" s="396"/>
      <c r="Y57" s="397"/>
      <c r="Z57" s="396"/>
      <c r="AA57" s="397"/>
      <c r="AB57" s="413"/>
      <c r="AC57" s="397"/>
      <c r="AD57" s="396"/>
      <c r="AE57" s="397"/>
      <c r="AF57" s="396"/>
      <c r="AG57" s="397"/>
      <c r="AH57" s="396"/>
      <c r="AI57" s="397"/>
      <c r="AJ57" s="396"/>
      <c r="AK57" s="397"/>
      <c r="AL57" s="396"/>
      <c r="AM57" s="397"/>
      <c r="AN57" s="396"/>
      <c r="AO57" s="493"/>
      <c r="AP57" s="413"/>
      <c r="AQ57" s="490"/>
      <c r="AR57" s="490"/>
      <c r="AS57" s="490"/>
      <c r="AT57" s="490"/>
      <c r="AU57" s="490"/>
      <c r="AV57" s="452" t="s">
        <v>120</v>
      </c>
      <c r="CA57" s="366" t="str">
        <f>IF(B57=0,"",IF(AQ57="",IF(B57="",""," No olvide escribir la columna Beneficiarios.-"),""))</f>
        <v/>
      </c>
      <c r="CB57" s="366" t="str">
        <f>IF(B57&lt;AQ57," El número de Beneficiarios NO puede ser mayor que el Total.-","")</f>
        <v/>
      </c>
      <c r="CG57" s="366">
        <f>IF(B57&lt;AQ57,1,0)</f>
        <v>0</v>
      </c>
      <c r="CH57" s="366" t="str">
        <f>IF(B57=0,"",IF(AQ57="",IF(B57="","",1),0))</f>
        <v/>
      </c>
    </row>
    <row r="58" spans="1:86" x14ac:dyDescent="0.2">
      <c r="A58" s="437" t="s">
        <v>54</v>
      </c>
      <c r="B58" s="491">
        <f>SUM(C58+D58)</f>
        <v>0</v>
      </c>
      <c r="C58" s="491">
        <f t="shared" si="5"/>
        <v>0</v>
      </c>
      <c r="D58" s="492">
        <f t="shared" si="5"/>
        <v>0</v>
      </c>
      <c r="E58" s="395"/>
      <c r="F58" s="401"/>
      <c r="G58" s="395"/>
      <c r="H58" s="396"/>
      <c r="I58" s="395"/>
      <c r="J58" s="396"/>
      <c r="K58" s="395"/>
      <c r="L58" s="396"/>
      <c r="M58" s="395"/>
      <c r="N58" s="396"/>
      <c r="O58" s="395"/>
      <c r="P58" s="396"/>
      <c r="Q58" s="395"/>
      <c r="R58" s="396"/>
      <c r="S58" s="395"/>
      <c r="T58" s="396"/>
      <c r="U58" s="395"/>
      <c r="V58" s="396"/>
      <c r="W58" s="395"/>
      <c r="X58" s="396"/>
      <c r="Y58" s="397"/>
      <c r="Z58" s="396"/>
      <c r="AA58" s="397"/>
      <c r="AB58" s="413"/>
      <c r="AC58" s="397"/>
      <c r="AD58" s="396"/>
      <c r="AE58" s="397"/>
      <c r="AF58" s="396"/>
      <c r="AG58" s="397"/>
      <c r="AH58" s="396"/>
      <c r="AI58" s="397"/>
      <c r="AJ58" s="396"/>
      <c r="AK58" s="397"/>
      <c r="AL58" s="396"/>
      <c r="AM58" s="397"/>
      <c r="AN58" s="396"/>
      <c r="AO58" s="493"/>
      <c r="AP58" s="413"/>
      <c r="AQ58" s="490"/>
      <c r="AR58" s="490"/>
      <c r="AS58" s="490"/>
      <c r="AT58" s="490"/>
      <c r="AU58" s="490"/>
      <c r="AV58" s="452" t="s">
        <v>120</v>
      </c>
      <c r="CA58" s="366" t="str">
        <f>IF(B58=0,"",IF(AQ58="",IF(B58="",""," No olvide escribir la columna Beneficiarios.-"),""))</f>
        <v/>
      </c>
      <c r="CB58" s="366" t="str">
        <f>IF(B58&lt;AQ58," El número de Beneficiarios NO puede ser mayor que el Total.-","")</f>
        <v/>
      </c>
      <c r="CG58" s="366">
        <f>IF(B58&lt;AQ58,1,0)</f>
        <v>0</v>
      </c>
      <c r="CH58" s="366" t="str">
        <f>IF(B58=0,"",IF(AQ58="",IF(B58="","",1),0))</f>
        <v/>
      </c>
    </row>
    <row r="59" spans="1:86" x14ac:dyDescent="0.2">
      <c r="A59" s="494" t="s">
        <v>55</v>
      </c>
      <c r="B59" s="495">
        <f>SUM(C59+D59)</f>
        <v>0</v>
      </c>
      <c r="C59" s="495">
        <f t="shared" si="5"/>
        <v>0</v>
      </c>
      <c r="D59" s="496">
        <f t="shared" si="5"/>
        <v>0</v>
      </c>
      <c r="E59" s="497"/>
      <c r="F59" s="498"/>
      <c r="G59" s="497"/>
      <c r="H59" s="499"/>
      <c r="I59" s="497"/>
      <c r="J59" s="499"/>
      <c r="K59" s="497"/>
      <c r="L59" s="499"/>
      <c r="M59" s="497"/>
      <c r="N59" s="499"/>
      <c r="O59" s="497"/>
      <c r="P59" s="499"/>
      <c r="Q59" s="497"/>
      <c r="R59" s="499"/>
      <c r="S59" s="497"/>
      <c r="T59" s="499"/>
      <c r="U59" s="497"/>
      <c r="V59" s="499"/>
      <c r="W59" s="497"/>
      <c r="X59" s="499"/>
      <c r="Y59" s="500"/>
      <c r="Z59" s="499"/>
      <c r="AA59" s="500"/>
      <c r="AB59" s="501"/>
      <c r="AC59" s="500"/>
      <c r="AD59" s="499"/>
      <c r="AE59" s="500"/>
      <c r="AF59" s="499"/>
      <c r="AG59" s="500"/>
      <c r="AH59" s="499"/>
      <c r="AI59" s="500"/>
      <c r="AJ59" s="499"/>
      <c r="AK59" s="500"/>
      <c r="AL59" s="499"/>
      <c r="AM59" s="500"/>
      <c r="AN59" s="499"/>
      <c r="AO59" s="502"/>
      <c r="AP59" s="501"/>
      <c r="AQ59" s="503"/>
      <c r="AR59" s="503"/>
      <c r="AS59" s="503"/>
      <c r="AT59" s="503"/>
      <c r="AU59" s="503"/>
      <c r="AV59" s="452" t="s">
        <v>120</v>
      </c>
      <c r="CA59" s="366" t="str">
        <f>IF(B59=0,"",IF(AQ59="",IF(B59="",""," No olvide escribir la columna Beneficiarios.-"),""))</f>
        <v/>
      </c>
      <c r="CB59" s="366" t="str">
        <f>IF(B59&lt;AQ59," El número de Beneficiarios NO puede ser mayor que el Total.-","")</f>
        <v/>
      </c>
      <c r="CG59" s="366">
        <f>IF(B59&lt;AQ59,1,0)</f>
        <v>0</v>
      </c>
      <c r="CH59" s="366" t="str">
        <f>IF(B59=0,"",IF(AQ59="",IF(B59="","",1),0))</f>
        <v/>
      </c>
    </row>
    <row r="60" spans="1:86" x14ac:dyDescent="0.2">
      <c r="A60" s="504" t="s">
        <v>1</v>
      </c>
      <c r="B60" s="505">
        <f t="shared" ref="B60:AU60" si="6">SUM(B55:B59)</f>
        <v>0</v>
      </c>
      <c r="C60" s="506">
        <f t="shared" si="6"/>
        <v>0</v>
      </c>
      <c r="D60" s="506">
        <f t="shared" si="6"/>
        <v>0</v>
      </c>
      <c r="E60" s="507">
        <f t="shared" si="6"/>
        <v>0</v>
      </c>
      <c r="F60" s="508">
        <f t="shared" si="6"/>
        <v>0</v>
      </c>
      <c r="G60" s="507">
        <f t="shared" si="6"/>
        <v>0</v>
      </c>
      <c r="H60" s="509">
        <f t="shared" si="6"/>
        <v>0</v>
      </c>
      <c r="I60" s="507">
        <f t="shared" si="6"/>
        <v>0</v>
      </c>
      <c r="J60" s="509">
        <f t="shared" si="6"/>
        <v>0</v>
      </c>
      <c r="K60" s="507">
        <f t="shared" si="6"/>
        <v>0</v>
      </c>
      <c r="L60" s="509">
        <f t="shared" si="6"/>
        <v>0</v>
      </c>
      <c r="M60" s="507">
        <f t="shared" si="6"/>
        <v>0</v>
      </c>
      <c r="N60" s="509">
        <f t="shared" si="6"/>
        <v>0</v>
      </c>
      <c r="O60" s="507">
        <f t="shared" si="6"/>
        <v>0</v>
      </c>
      <c r="P60" s="509">
        <f t="shared" si="6"/>
        <v>0</v>
      </c>
      <c r="Q60" s="507">
        <f t="shared" si="6"/>
        <v>0</v>
      </c>
      <c r="R60" s="509">
        <f t="shared" si="6"/>
        <v>0</v>
      </c>
      <c r="S60" s="507">
        <f t="shared" si="6"/>
        <v>0</v>
      </c>
      <c r="T60" s="509">
        <f t="shared" si="6"/>
        <v>0</v>
      </c>
      <c r="U60" s="507">
        <f t="shared" si="6"/>
        <v>0</v>
      </c>
      <c r="V60" s="509">
        <f t="shared" si="6"/>
        <v>0</v>
      </c>
      <c r="W60" s="507">
        <f t="shared" si="6"/>
        <v>0</v>
      </c>
      <c r="X60" s="509">
        <f t="shared" si="6"/>
        <v>0</v>
      </c>
      <c r="Y60" s="510">
        <f t="shared" si="6"/>
        <v>0</v>
      </c>
      <c r="Z60" s="509">
        <f t="shared" si="6"/>
        <v>0</v>
      </c>
      <c r="AA60" s="511">
        <f t="shared" si="6"/>
        <v>0</v>
      </c>
      <c r="AB60" s="512">
        <f t="shared" si="6"/>
        <v>0</v>
      </c>
      <c r="AC60" s="510">
        <f t="shared" si="6"/>
        <v>0</v>
      </c>
      <c r="AD60" s="509">
        <f t="shared" si="6"/>
        <v>0</v>
      </c>
      <c r="AE60" s="510">
        <f t="shared" si="6"/>
        <v>0</v>
      </c>
      <c r="AF60" s="509">
        <f t="shared" si="6"/>
        <v>0</v>
      </c>
      <c r="AG60" s="510">
        <f t="shared" si="6"/>
        <v>0</v>
      </c>
      <c r="AH60" s="509">
        <f t="shared" si="6"/>
        <v>0</v>
      </c>
      <c r="AI60" s="510">
        <f t="shared" si="6"/>
        <v>0</v>
      </c>
      <c r="AJ60" s="509">
        <f t="shared" si="6"/>
        <v>0</v>
      </c>
      <c r="AK60" s="510">
        <f t="shared" si="6"/>
        <v>0</v>
      </c>
      <c r="AL60" s="509">
        <f t="shared" si="6"/>
        <v>0</v>
      </c>
      <c r="AM60" s="510">
        <f t="shared" si="6"/>
        <v>0</v>
      </c>
      <c r="AN60" s="509">
        <f t="shared" si="6"/>
        <v>0</v>
      </c>
      <c r="AO60" s="511">
        <f t="shared" si="6"/>
        <v>0</v>
      </c>
      <c r="AP60" s="512">
        <f t="shared" si="6"/>
        <v>0</v>
      </c>
      <c r="AQ60" s="513">
        <f t="shared" si="6"/>
        <v>0</v>
      </c>
      <c r="AR60" s="513">
        <f t="shared" si="6"/>
        <v>0</v>
      </c>
      <c r="AS60" s="513">
        <f t="shared" si="6"/>
        <v>0</v>
      </c>
      <c r="AT60" s="513">
        <f t="shared" si="6"/>
        <v>0</v>
      </c>
      <c r="AU60" s="513">
        <f t="shared" si="6"/>
        <v>0</v>
      </c>
      <c r="AV60" s="452"/>
    </row>
    <row r="61" spans="1:86" x14ac:dyDescent="0.2">
      <c r="A61" s="514" t="s">
        <v>121</v>
      </c>
      <c r="B61" s="373"/>
      <c r="C61" s="479"/>
      <c r="D61" s="479"/>
      <c r="E61" s="479"/>
      <c r="F61" s="479"/>
      <c r="G61" s="479"/>
      <c r="H61" s="479"/>
      <c r="I61" s="479"/>
      <c r="J61" s="479"/>
      <c r="K61" s="479"/>
    </row>
    <row r="62" spans="1:86" x14ac:dyDescent="0.2">
      <c r="A62" s="743" t="s">
        <v>49</v>
      </c>
      <c r="B62" s="444" t="s">
        <v>50</v>
      </c>
      <c r="C62" s="515"/>
      <c r="D62" s="515"/>
      <c r="E62" s="515"/>
      <c r="F62" s="515"/>
      <c r="G62" s="515"/>
      <c r="H62" s="515"/>
      <c r="I62" s="515"/>
      <c r="J62" s="515"/>
      <c r="K62" s="515"/>
    </row>
    <row r="63" spans="1:86" x14ac:dyDescent="0.2">
      <c r="A63" s="516" t="s">
        <v>52</v>
      </c>
      <c r="B63" s="517"/>
      <c r="C63" s="518"/>
      <c r="D63" s="515"/>
      <c r="E63" s="515"/>
      <c r="F63" s="515"/>
      <c r="G63" s="515"/>
      <c r="H63" s="515"/>
      <c r="I63" s="515"/>
      <c r="J63" s="515"/>
      <c r="K63" s="515"/>
    </row>
    <row r="64" spans="1:86" x14ac:dyDescent="0.2">
      <c r="A64" s="437" t="s">
        <v>53</v>
      </c>
      <c r="B64" s="407"/>
      <c r="C64" s="518"/>
      <c r="D64" s="515"/>
      <c r="E64" s="515"/>
      <c r="F64" s="515"/>
      <c r="G64" s="515"/>
      <c r="H64" s="515"/>
      <c r="I64" s="515"/>
      <c r="J64" s="515"/>
      <c r="K64" s="515"/>
    </row>
    <row r="65" spans="1:11" x14ac:dyDescent="0.2">
      <c r="A65" s="437" t="s">
        <v>54</v>
      </c>
      <c r="B65" s="407"/>
      <c r="C65" s="518"/>
      <c r="D65" s="515"/>
      <c r="E65" s="515"/>
      <c r="F65" s="515"/>
      <c r="G65" s="515"/>
      <c r="H65" s="515"/>
      <c r="I65" s="515"/>
      <c r="J65" s="515"/>
      <c r="K65" s="515"/>
    </row>
    <row r="66" spans="1:11" x14ac:dyDescent="0.2">
      <c r="A66" s="494" t="s">
        <v>55</v>
      </c>
      <c r="B66" s="424"/>
      <c r="C66" s="518"/>
      <c r="D66" s="515"/>
      <c r="E66" s="515"/>
      <c r="F66" s="515"/>
      <c r="G66" s="515"/>
      <c r="H66" s="515"/>
      <c r="I66" s="515"/>
      <c r="J66" s="515"/>
      <c r="K66" s="515"/>
    </row>
    <row r="67" spans="1:11" x14ac:dyDescent="0.2">
      <c r="A67" s="504" t="s">
        <v>1</v>
      </c>
      <c r="B67" s="519">
        <f>SUM(B63:B66)</f>
        <v>0</v>
      </c>
      <c r="C67" s="518"/>
      <c r="D67" s="515"/>
      <c r="E67" s="515"/>
      <c r="F67" s="515"/>
      <c r="G67" s="515"/>
      <c r="H67" s="515"/>
      <c r="I67" s="515"/>
      <c r="J67" s="515"/>
      <c r="K67" s="515"/>
    </row>
    <row r="68" spans="1:11" x14ac:dyDescent="0.2">
      <c r="A68" s="514" t="s">
        <v>122</v>
      </c>
      <c r="B68" s="514"/>
      <c r="C68" s="515"/>
      <c r="D68" s="515"/>
      <c r="E68" s="515"/>
      <c r="F68" s="515"/>
      <c r="G68" s="515"/>
      <c r="H68" s="515"/>
      <c r="I68" s="515"/>
      <c r="J68" s="515"/>
      <c r="K68" s="515"/>
    </row>
    <row r="69" spans="1:11" x14ac:dyDescent="0.2">
      <c r="A69" s="743" t="s">
        <v>49</v>
      </c>
      <c r="B69" s="444" t="s">
        <v>50</v>
      </c>
      <c r="C69" s="515"/>
      <c r="D69" s="515"/>
      <c r="E69" s="515"/>
      <c r="F69" s="515"/>
      <c r="G69" s="515"/>
      <c r="H69" s="515"/>
      <c r="I69" s="515"/>
      <c r="J69" s="515"/>
      <c r="K69" s="515"/>
    </row>
    <row r="70" spans="1:11" x14ac:dyDescent="0.2">
      <c r="A70" s="516" t="s">
        <v>52</v>
      </c>
      <c r="B70" s="517"/>
      <c r="C70" s="518"/>
      <c r="D70" s="515"/>
      <c r="E70" s="515"/>
      <c r="F70" s="515"/>
      <c r="G70" s="515"/>
      <c r="H70" s="515"/>
      <c r="I70" s="515"/>
      <c r="J70" s="515"/>
      <c r="K70" s="515"/>
    </row>
    <row r="71" spans="1:11" x14ac:dyDescent="0.2">
      <c r="A71" s="437" t="s">
        <v>53</v>
      </c>
      <c r="B71" s="407"/>
      <c r="C71" s="518"/>
      <c r="D71" s="515"/>
      <c r="E71" s="515"/>
      <c r="F71" s="515"/>
      <c r="G71" s="515"/>
      <c r="H71" s="515"/>
      <c r="I71" s="515"/>
      <c r="J71" s="515"/>
      <c r="K71" s="515"/>
    </row>
    <row r="72" spans="1:11" x14ac:dyDescent="0.2">
      <c r="A72" s="437" t="s">
        <v>54</v>
      </c>
      <c r="B72" s="407"/>
      <c r="C72" s="518"/>
      <c r="D72" s="515"/>
      <c r="E72" s="515"/>
      <c r="F72" s="515"/>
      <c r="G72" s="515"/>
      <c r="H72" s="515"/>
      <c r="I72" s="515"/>
      <c r="J72" s="515"/>
      <c r="K72" s="515"/>
    </row>
    <row r="73" spans="1:11" x14ac:dyDescent="0.2">
      <c r="A73" s="494" t="s">
        <v>55</v>
      </c>
      <c r="B73" s="424"/>
      <c r="C73" s="518"/>
      <c r="D73" s="515"/>
      <c r="E73" s="515"/>
      <c r="F73" s="515"/>
      <c r="G73" s="515"/>
      <c r="H73" s="515"/>
      <c r="I73" s="515"/>
      <c r="J73" s="515"/>
      <c r="K73" s="515"/>
    </row>
    <row r="74" spans="1:11" x14ac:dyDescent="0.2">
      <c r="A74" s="504" t="s">
        <v>1</v>
      </c>
      <c r="B74" s="519">
        <f>SUM(B70:B73)</f>
        <v>0</v>
      </c>
      <c r="C74" s="518"/>
      <c r="D74" s="515"/>
      <c r="E74" s="515"/>
      <c r="F74" s="515"/>
      <c r="G74" s="515"/>
      <c r="H74" s="515"/>
      <c r="I74" s="515"/>
      <c r="J74" s="515"/>
      <c r="K74" s="515"/>
    </row>
    <row r="75" spans="1:11" x14ac:dyDescent="0.2">
      <c r="A75" s="520" t="s">
        <v>123</v>
      </c>
      <c r="B75" s="521"/>
      <c r="C75" s="522"/>
      <c r="D75" s="442"/>
    </row>
    <row r="76" spans="1:11" ht="21" x14ac:dyDescent="0.2">
      <c r="A76" s="736" t="s">
        <v>56</v>
      </c>
      <c r="B76" s="524" t="s">
        <v>57</v>
      </c>
      <c r="C76" s="525" t="s">
        <v>58</v>
      </c>
      <c r="D76" s="525" t="s">
        <v>59</v>
      </c>
      <c r="E76" s="525" t="s">
        <v>13</v>
      </c>
    </row>
    <row r="77" spans="1:11" x14ac:dyDescent="0.2">
      <c r="A77" s="526" t="s">
        <v>124</v>
      </c>
      <c r="B77" s="517"/>
      <c r="C77" s="517"/>
      <c r="D77" s="517"/>
      <c r="E77" s="517"/>
      <c r="F77" s="366"/>
    </row>
    <row r="78" spans="1:11" x14ac:dyDescent="0.2">
      <c r="A78" s="527" t="s">
        <v>125</v>
      </c>
      <c r="B78" s="407"/>
      <c r="C78" s="407"/>
      <c r="D78" s="407"/>
      <c r="E78" s="407"/>
      <c r="F78" s="366"/>
    </row>
    <row r="79" spans="1:11" x14ac:dyDescent="0.2">
      <c r="A79" s="527" t="s">
        <v>126</v>
      </c>
      <c r="B79" s="407"/>
      <c r="C79" s="407"/>
      <c r="D79" s="407"/>
      <c r="E79" s="407"/>
      <c r="F79" s="366"/>
    </row>
    <row r="80" spans="1:11" x14ac:dyDescent="0.2">
      <c r="A80" s="527" t="s">
        <v>127</v>
      </c>
      <c r="B80" s="407"/>
      <c r="C80" s="407"/>
      <c r="D80" s="407"/>
      <c r="E80" s="407"/>
      <c r="F80" s="366"/>
    </row>
    <row r="81" spans="1:47" x14ac:dyDescent="0.2">
      <c r="A81" s="527" t="s">
        <v>128</v>
      </c>
      <c r="B81" s="407"/>
      <c r="C81" s="407"/>
      <c r="D81" s="407"/>
      <c r="E81" s="407"/>
      <c r="F81" s="366"/>
    </row>
    <row r="82" spans="1:47" x14ac:dyDescent="0.2">
      <c r="A82" s="528" t="s">
        <v>129</v>
      </c>
      <c r="B82" s="407"/>
      <c r="C82" s="407"/>
      <c r="D82" s="407"/>
      <c r="E82" s="407"/>
      <c r="F82" s="366"/>
    </row>
    <row r="83" spans="1:47" x14ac:dyDescent="0.2">
      <c r="A83" s="527" t="s">
        <v>130</v>
      </c>
      <c r="B83" s="407"/>
      <c r="C83" s="407"/>
      <c r="D83" s="407"/>
      <c r="E83" s="407"/>
      <c r="F83" s="366"/>
    </row>
    <row r="84" spans="1:47" x14ac:dyDescent="0.2">
      <c r="A84" s="527" t="s">
        <v>131</v>
      </c>
      <c r="B84" s="407"/>
      <c r="C84" s="407"/>
      <c r="D84" s="407"/>
      <c r="E84" s="407"/>
      <c r="F84" s="366"/>
    </row>
    <row r="85" spans="1:47" x14ac:dyDescent="0.2">
      <c r="A85" s="527" t="s">
        <v>132</v>
      </c>
      <c r="B85" s="407"/>
      <c r="C85" s="407"/>
      <c r="D85" s="407"/>
      <c r="E85" s="407"/>
      <c r="F85" s="366"/>
    </row>
    <row r="86" spans="1:47" x14ac:dyDescent="0.2">
      <c r="A86" s="527" t="s">
        <v>133</v>
      </c>
      <c r="B86" s="407"/>
      <c r="C86" s="407"/>
      <c r="D86" s="407"/>
      <c r="E86" s="407"/>
      <c r="F86" s="366"/>
    </row>
    <row r="87" spans="1:47" x14ac:dyDescent="0.2">
      <c r="A87" s="529" t="s">
        <v>134</v>
      </c>
      <c r="B87" s="407"/>
      <c r="C87" s="410"/>
      <c r="D87" s="410"/>
      <c r="E87" s="410"/>
      <c r="F87" s="366"/>
    </row>
    <row r="88" spans="1:47" x14ac:dyDescent="0.2">
      <c r="A88" s="530" t="s">
        <v>135</v>
      </c>
      <c r="B88" s="407"/>
      <c r="C88" s="410"/>
      <c r="D88" s="410"/>
      <c r="E88" s="410"/>
      <c r="F88" s="366"/>
    </row>
    <row r="89" spans="1:47" x14ac:dyDescent="0.2">
      <c r="A89" s="531" t="s">
        <v>136</v>
      </c>
      <c r="B89" s="435"/>
      <c r="C89" s="410"/>
      <c r="D89" s="410"/>
      <c r="E89" s="410"/>
      <c r="F89" s="366"/>
    </row>
    <row r="90" spans="1:47" x14ac:dyDescent="0.2">
      <c r="A90" s="531" t="s">
        <v>137</v>
      </c>
      <c r="B90" s="407"/>
      <c r="C90" s="410"/>
      <c r="D90" s="410"/>
      <c r="E90" s="410"/>
      <c r="F90" s="366"/>
    </row>
    <row r="91" spans="1:47" x14ac:dyDescent="0.2">
      <c r="A91" s="532" t="s">
        <v>138</v>
      </c>
      <c r="B91" s="533"/>
      <c r="C91" s="424"/>
      <c r="D91" s="424"/>
      <c r="E91" s="424"/>
      <c r="F91" s="366"/>
    </row>
    <row r="92" spans="1:47" x14ac:dyDescent="0.2">
      <c r="A92" s="746" t="s">
        <v>1</v>
      </c>
      <c r="B92" s="519">
        <f>SUM(B77:B91)</f>
        <v>0</v>
      </c>
      <c r="C92" s="519">
        <f>SUM(C77:C91)</f>
        <v>0</v>
      </c>
      <c r="D92" s="519">
        <f>SUM(D77:D91)</f>
        <v>0</v>
      </c>
      <c r="E92" s="519">
        <f>SUM(E77:E91)</f>
        <v>0</v>
      </c>
      <c r="F92" s="366"/>
    </row>
    <row r="93" spans="1:47" x14ac:dyDescent="0.2">
      <c r="A93" s="535" t="s">
        <v>139</v>
      </c>
      <c r="B93" s="536"/>
      <c r="C93" s="536"/>
      <c r="D93" s="370"/>
      <c r="E93" s="370"/>
      <c r="F93" s="370"/>
      <c r="G93" s="370"/>
      <c r="H93" s="370"/>
      <c r="I93" s="370"/>
      <c r="J93" s="370"/>
      <c r="K93" s="370"/>
      <c r="L93" s="370"/>
      <c r="M93" s="370"/>
      <c r="N93" s="370"/>
      <c r="O93" s="368"/>
      <c r="P93" s="368"/>
      <c r="Q93" s="368"/>
      <c r="R93" s="368"/>
      <c r="S93" s="368"/>
      <c r="T93" s="368"/>
      <c r="U93" s="368"/>
      <c r="V93" s="368"/>
      <c r="W93" s="368"/>
      <c r="X93" s="368"/>
      <c r="Y93" s="368"/>
      <c r="Z93" s="368"/>
      <c r="AA93" s="368"/>
      <c r="AB93" s="368"/>
      <c r="AC93" s="368"/>
      <c r="AD93" s="368"/>
      <c r="AE93" s="368"/>
      <c r="AF93" s="368"/>
      <c r="AG93" s="368"/>
      <c r="AH93" s="368"/>
      <c r="AI93" s="368"/>
      <c r="AJ93" s="368"/>
      <c r="AK93" s="368"/>
      <c r="AL93" s="368"/>
      <c r="AM93" s="368"/>
      <c r="AN93" s="368"/>
      <c r="AO93" s="368"/>
      <c r="AP93" s="368"/>
      <c r="AQ93" s="368"/>
      <c r="AR93" s="368"/>
      <c r="AS93" s="369"/>
      <c r="AT93" s="369"/>
      <c r="AU93" s="369"/>
    </row>
    <row r="94" spans="1:47" ht="24.75" x14ac:dyDescent="0.3">
      <c r="A94" s="537" t="s">
        <v>49</v>
      </c>
      <c r="B94" s="525" t="s">
        <v>57</v>
      </c>
      <c r="C94" s="525" t="s">
        <v>58</v>
      </c>
      <c r="D94" s="525" t="s">
        <v>59</v>
      </c>
      <c r="E94" s="525" t="s">
        <v>13</v>
      </c>
      <c r="F94" s="538"/>
      <c r="G94" s="538"/>
      <c r="H94" s="370"/>
      <c r="I94" s="370"/>
      <c r="J94" s="370"/>
      <c r="K94" s="370"/>
      <c r="L94" s="370"/>
      <c r="M94" s="370"/>
      <c r="N94" s="370"/>
      <c r="O94" s="368"/>
      <c r="P94" s="368"/>
      <c r="Q94" s="368"/>
      <c r="R94" s="368"/>
      <c r="S94" s="368"/>
      <c r="T94" s="368"/>
      <c r="U94" s="368"/>
      <c r="V94" s="368"/>
      <c r="W94" s="368"/>
      <c r="X94" s="368"/>
      <c r="Y94" s="368"/>
      <c r="Z94" s="368"/>
      <c r="AA94" s="368"/>
      <c r="AB94" s="368"/>
      <c r="AC94" s="368"/>
      <c r="AD94" s="368"/>
      <c r="AE94" s="368"/>
      <c r="AF94" s="368"/>
      <c r="AG94" s="368"/>
      <c r="AH94" s="368"/>
      <c r="AI94" s="368"/>
      <c r="AJ94" s="368"/>
      <c r="AK94" s="368"/>
      <c r="AL94" s="368"/>
      <c r="AM94" s="368"/>
      <c r="AN94" s="368"/>
      <c r="AO94" s="368"/>
      <c r="AP94" s="368"/>
      <c r="AQ94" s="368"/>
      <c r="AR94" s="368"/>
      <c r="AS94" s="369"/>
      <c r="AT94" s="369"/>
      <c r="AU94" s="369"/>
    </row>
    <row r="95" spans="1:47" x14ac:dyDescent="0.2">
      <c r="A95" s="539" t="s">
        <v>52</v>
      </c>
      <c r="B95" s="401"/>
      <c r="C95" s="401"/>
      <c r="D95" s="401"/>
      <c r="E95" s="401"/>
      <c r="F95" s="540"/>
      <c r="G95" s="370"/>
      <c r="H95" s="370"/>
      <c r="I95" s="370"/>
      <c r="J95" s="370"/>
      <c r="K95" s="370"/>
      <c r="L95" s="370"/>
      <c r="M95" s="370"/>
      <c r="N95" s="370"/>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368"/>
      <c r="AP95" s="368"/>
      <c r="AQ95" s="368"/>
      <c r="AR95" s="368"/>
      <c r="AS95" s="369"/>
      <c r="AT95" s="369"/>
      <c r="AU95" s="369"/>
    </row>
    <row r="96" spans="1:47" x14ac:dyDescent="0.2">
      <c r="A96" s="541" t="s">
        <v>53</v>
      </c>
      <c r="B96" s="401"/>
      <c r="C96" s="401"/>
      <c r="D96" s="401"/>
      <c r="E96" s="401"/>
      <c r="F96" s="540"/>
      <c r="G96" s="370"/>
      <c r="H96" s="370"/>
      <c r="I96" s="370"/>
      <c r="J96" s="370"/>
      <c r="K96" s="370"/>
      <c r="L96" s="370"/>
      <c r="M96" s="370"/>
      <c r="N96" s="370"/>
      <c r="O96" s="368"/>
      <c r="P96" s="368"/>
      <c r="Q96" s="368"/>
      <c r="R96" s="368"/>
      <c r="S96" s="368"/>
      <c r="T96" s="368"/>
      <c r="U96" s="368"/>
      <c r="V96" s="368"/>
      <c r="W96" s="368"/>
      <c r="X96" s="368"/>
      <c r="Y96" s="368"/>
      <c r="Z96" s="368"/>
      <c r="AA96" s="368"/>
      <c r="AB96" s="368"/>
      <c r="AC96" s="368"/>
      <c r="AD96" s="368"/>
      <c r="AE96" s="368"/>
      <c r="AF96" s="368"/>
      <c r="AG96" s="368"/>
      <c r="AH96" s="368"/>
      <c r="AI96" s="368"/>
      <c r="AJ96" s="368"/>
      <c r="AK96" s="368"/>
      <c r="AL96" s="368"/>
      <c r="AM96" s="368"/>
      <c r="AN96" s="368"/>
      <c r="AO96" s="368"/>
      <c r="AP96" s="368"/>
      <c r="AQ96" s="368"/>
      <c r="AR96" s="368"/>
      <c r="AS96" s="369"/>
      <c r="AT96" s="369"/>
      <c r="AU96" s="369"/>
    </row>
    <row r="97" spans="1:47" x14ac:dyDescent="0.2">
      <c r="A97" s="541" t="s">
        <v>54</v>
      </c>
      <c r="B97" s="401"/>
      <c r="C97" s="401"/>
      <c r="D97" s="401"/>
      <c r="E97" s="401"/>
      <c r="F97" s="540"/>
      <c r="G97" s="370"/>
      <c r="H97" s="370"/>
      <c r="I97" s="370"/>
      <c r="J97" s="370"/>
      <c r="K97" s="370"/>
      <c r="L97" s="370"/>
      <c r="M97" s="370"/>
      <c r="N97" s="370"/>
      <c r="O97" s="368"/>
      <c r="P97" s="368"/>
      <c r="Q97" s="368"/>
      <c r="R97" s="368"/>
      <c r="S97" s="368"/>
      <c r="T97" s="368"/>
      <c r="U97" s="368"/>
      <c r="V97" s="368"/>
      <c r="W97" s="368"/>
      <c r="X97" s="368"/>
      <c r="Y97" s="368"/>
      <c r="Z97" s="368"/>
      <c r="AA97" s="368"/>
      <c r="AB97" s="368"/>
      <c r="AC97" s="368"/>
      <c r="AD97" s="368"/>
      <c r="AE97" s="368"/>
      <c r="AF97" s="368"/>
      <c r="AG97" s="368"/>
      <c r="AH97" s="368"/>
      <c r="AI97" s="368"/>
      <c r="AJ97" s="368"/>
      <c r="AK97" s="368"/>
      <c r="AL97" s="368"/>
      <c r="AM97" s="368"/>
      <c r="AN97" s="368"/>
      <c r="AO97" s="368"/>
      <c r="AP97" s="368"/>
      <c r="AQ97" s="368"/>
      <c r="AR97" s="368"/>
      <c r="AS97" s="369"/>
      <c r="AT97" s="369"/>
      <c r="AU97" s="369"/>
    </row>
    <row r="98" spans="1:47" x14ac:dyDescent="0.2">
      <c r="A98" s="541" t="s">
        <v>55</v>
      </c>
      <c r="B98" s="401"/>
      <c r="C98" s="401"/>
      <c r="D98" s="401"/>
      <c r="E98" s="401"/>
      <c r="F98" s="540"/>
      <c r="G98" s="370"/>
      <c r="H98" s="370"/>
      <c r="I98" s="370"/>
      <c r="J98" s="370"/>
      <c r="K98" s="370"/>
      <c r="L98" s="370"/>
      <c r="M98" s="370"/>
      <c r="N98" s="370"/>
      <c r="O98" s="368"/>
      <c r="P98" s="368"/>
      <c r="Q98" s="368"/>
      <c r="R98" s="368"/>
      <c r="S98" s="368"/>
      <c r="T98" s="368"/>
      <c r="U98" s="368"/>
      <c r="V98" s="368"/>
      <c r="W98" s="368"/>
      <c r="X98" s="368"/>
      <c r="Y98" s="368"/>
      <c r="Z98" s="368"/>
      <c r="AA98" s="368"/>
      <c r="AB98" s="368"/>
      <c r="AC98" s="368"/>
      <c r="AD98" s="368"/>
      <c r="AE98" s="368"/>
      <c r="AF98" s="368"/>
      <c r="AG98" s="368"/>
      <c r="AH98" s="368"/>
      <c r="AI98" s="368"/>
      <c r="AJ98" s="368"/>
      <c r="AK98" s="368"/>
      <c r="AL98" s="368"/>
      <c r="AM98" s="368"/>
      <c r="AN98" s="368"/>
      <c r="AO98" s="368"/>
      <c r="AP98" s="368"/>
      <c r="AQ98" s="368"/>
      <c r="AR98" s="368"/>
      <c r="AS98" s="369"/>
      <c r="AT98" s="369"/>
      <c r="AU98" s="369"/>
    </row>
    <row r="99" spans="1:47" x14ac:dyDescent="0.2">
      <c r="A99" s="542" t="s">
        <v>60</v>
      </c>
      <c r="B99" s="498"/>
      <c r="C99" s="498"/>
      <c r="D99" s="498"/>
      <c r="E99" s="498"/>
      <c r="F99" s="540"/>
      <c r="G99" s="370"/>
      <c r="H99" s="370"/>
      <c r="I99" s="370"/>
      <c r="J99" s="370"/>
      <c r="K99" s="370"/>
      <c r="L99" s="370"/>
      <c r="M99" s="370"/>
      <c r="N99" s="370"/>
      <c r="O99" s="368"/>
      <c r="P99" s="368"/>
      <c r="Q99" s="368"/>
      <c r="R99" s="368"/>
      <c r="S99" s="368"/>
      <c r="T99" s="368"/>
      <c r="U99" s="368"/>
      <c r="V99" s="368"/>
      <c r="W99" s="368"/>
      <c r="X99" s="368"/>
      <c r="Y99" s="368"/>
      <c r="Z99" s="368"/>
      <c r="AA99" s="368"/>
      <c r="AB99" s="368"/>
      <c r="AC99" s="368"/>
      <c r="AD99" s="368"/>
      <c r="AE99" s="368"/>
      <c r="AF99" s="368"/>
      <c r="AG99" s="368"/>
      <c r="AH99" s="368"/>
      <c r="AI99" s="368"/>
      <c r="AJ99" s="368"/>
      <c r="AK99" s="368"/>
      <c r="AL99" s="368"/>
      <c r="AM99" s="368"/>
      <c r="AN99" s="368"/>
      <c r="AO99" s="368"/>
      <c r="AP99" s="368"/>
      <c r="AQ99" s="368"/>
      <c r="AR99" s="368"/>
      <c r="AS99" s="369"/>
      <c r="AT99" s="369"/>
      <c r="AU99" s="369"/>
    </row>
    <row r="100" spans="1:47" x14ac:dyDescent="0.2">
      <c r="A100" s="504" t="s">
        <v>1</v>
      </c>
      <c r="B100" s="519">
        <f>SUM(B95:B99)</f>
        <v>0</v>
      </c>
      <c r="C100" s="519">
        <f>SUM(C95:C99)</f>
        <v>0</v>
      </c>
      <c r="D100" s="519">
        <f>SUM(D95:D99)</f>
        <v>0</v>
      </c>
      <c r="E100" s="519">
        <f>SUM(E95:E99)</f>
        <v>0</v>
      </c>
      <c r="F100" s="540"/>
      <c r="G100" s="370"/>
      <c r="H100" s="370"/>
      <c r="I100" s="370"/>
      <c r="J100" s="370"/>
      <c r="K100" s="370"/>
      <c r="L100" s="370"/>
      <c r="M100" s="370"/>
      <c r="N100" s="370"/>
      <c r="O100" s="368"/>
      <c r="P100" s="368"/>
      <c r="Q100" s="368"/>
      <c r="R100" s="368"/>
      <c r="S100" s="368"/>
      <c r="T100" s="368"/>
      <c r="U100" s="368"/>
      <c r="V100" s="368"/>
      <c r="W100" s="368"/>
      <c r="X100" s="368"/>
      <c r="Y100" s="368"/>
      <c r="Z100" s="368"/>
      <c r="AA100" s="368"/>
      <c r="AB100" s="368"/>
      <c r="AC100" s="368"/>
      <c r="AD100" s="368"/>
      <c r="AE100" s="368"/>
      <c r="AF100" s="368"/>
      <c r="AG100" s="368"/>
      <c r="AH100" s="368"/>
      <c r="AI100" s="368"/>
      <c r="AJ100" s="368"/>
      <c r="AK100" s="368"/>
      <c r="AL100" s="368"/>
      <c r="AM100" s="368"/>
      <c r="AN100" s="368"/>
      <c r="AO100" s="368"/>
      <c r="AP100" s="368"/>
      <c r="AQ100" s="368"/>
      <c r="AR100" s="368"/>
      <c r="AS100" s="369"/>
      <c r="AT100" s="369"/>
      <c r="AU100" s="369"/>
    </row>
    <row r="101" spans="1:47" x14ac:dyDescent="0.2">
      <c r="A101" s="535" t="s">
        <v>140</v>
      </c>
      <c r="B101" s="543"/>
      <c r="C101" s="544"/>
      <c r="D101" s="370"/>
      <c r="E101" s="370"/>
      <c r="F101" s="370"/>
      <c r="G101" s="370"/>
      <c r="H101" s="370"/>
      <c r="I101" s="370"/>
      <c r="J101" s="370"/>
      <c r="K101" s="370"/>
      <c r="L101" s="370"/>
      <c r="M101" s="370"/>
      <c r="N101" s="370"/>
      <c r="O101" s="368"/>
      <c r="P101" s="368"/>
      <c r="Q101" s="368"/>
      <c r="R101" s="368"/>
      <c r="S101" s="368"/>
      <c r="T101" s="368"/>
      <c r="U101" s="368"/>
      <c r="V101" s="368"/>
      <c r="W101" s="368"/>
      <c r="X101" s="368"/>
      <c r="Y101" s="368"/>
      <c r="Z101" s="368"/>
      <c r="AA101" s="368"/>
      <c r="AB101" s="368"/>
      <c r="AC101" s="368"/>
      <c r="AD101" s="368"/>
      <c r="AE101" s="368"/>
      <c r="AF101" s="368"/>
      <c r="AG101" s="368"/>
      <c r="AH101" s="368"/>
      <c r="AI101" s="368"/>
      <c r="AJ101" s="368"/>
      <c r="AK101" s="368"/>
      <c r="AL101" s="368"/>
      <c r="AM101" s="368"/>
      <c r="AN101" s="368"/>
      <c r="AO101" s="368"/>
      <c r="AP101" s="368"/>
      <c r="AQ101" s="368"/>
      <c r="AR101" s="368"/>
      <c r="AS101" s="369"/>
      <c r="AT101" s="369"/>
      <c r="AU101" s="369"/>
    </row>
    <row r="102" spans="1:47" ht="21" x14ac:dyDescent="0.2">
      <c r="A102" s="537" t="s">
        <v>49</v>
      </c>
      <c r="B102" s="525" t="s">
        <v>57</v>
      </c>
      <c r="C102" s="525" t="s">
        <v>58</v>
      </c>
      <c r="D102" s="525" t="s">
        <v>59</v>
      </c>
      <c r="E102" s="525" t="s">
        <v>13</v>
      </c>
      <c r="F102" s="370"/>
      <c r="G102" s="370"/>
      <c r="H102" s="370"/>
      <c r="I102" s="370"/>
      <c r="J102" s="370"/>
      <c r="K102" s="370"/>
      <c r="L102" s="370"/>
      <c r="M102" s="370"/>
      <c r="N102" s="370"/>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68"/>
      <c r="AP102" s="368"/>
      <c r="AQ102" s="368"/>
      <c r="AR102" s="368"/>
      <c r="AS102" s="369"/>
      <c r="AT102" s="369"/>
      <c r="AU102" s="369"/>
    </row>
    <row r="103" spans="1:47" x14ac:dyDescent="0.2">
      <c r="A103" s="539" t="s">
        <v>52</v>
      </c>
      <c r="B103" s="401"/>
      <c r="C103" s="401"/>
      <c r="D103" s="401"/>
      <c r="E103" s="401"/>
      <c r="F103" s="540"/>
      <c r="G103" s="370"/>
      <c r="H103" s="370"/>
      <c r="I103" s="370"/>
      <c r="J103" s="370"/>
      <c r="K103" s="370"/>
      <c r="L103" s="370"/>
      <c r="M103" s="370"/>
      <c r="N103" s="370"/>
      <c r="O103" s="368"/>
      <c r="P103" s="368"/>
      <c r="Q103" s="368"/>
      <c r="R103" s="368"/>
      <c r="S103" s="368"/>
      <c r="T103" s="368"/>
      <c r="U103" s="368"/>
      <c r="V103" s="368"/>
      <c r="W103" s="368"/>
      <c r="X103" s="368"/>
      <c r="Y103" s="368"/>
      <c r="Z103" s="368"/>
      <c r="AA103" s="368"/>
      <c r="AB103" s="368"/>
      <c r="AC103" s="368"/>
      <c r="AD103" s="368"/>
      <c r="AE103" s="368"/>
      <c r="AF103" s="368"/>
      <c r="AG103" s="368"/>
      <c r="AH103" s="368"/>
      <c r="AI103" s="368"/>
      <c r="AJ103" s="368"/>
      <c r="AK103" s="368"/>
      <c r="AL103" s="368"/>
      <c r="AM103" s="368"/>
      <c r="AN103" s="368"/>
      <c r="AO103" s="368"/>
      <c r="AP103" s="368"/>
      <c r="AQ103" s="368"/>
      <c r="AR103" s="368"/>
      <c r="AS103" s="369"/>
      <c r="AT103" s="369"/>
      <c r="AU103" s="369"/>
    </row>
    <row r="104" spans="1:47" x14ac:dyDescent="0.2">
      <c r="A104" s="541" t="s">
        <v>53</v>
      </c>
      <c r="B104" s="401"/>
      <c r="C104" s="401"/>
      <c r="D104" s="401"/>
      <c r="E104" s="401"/>
      <c r="F104" s="540"/>
      <c r="G104" s="370"/>
      <c r="H104" s="370"/>
      <c r="I104" s="370"/>
      <c r="J104" s="370"/>
      <c r="K104" s="370"/>
      <c r="L104" s="370"/>
      <c r="M104" s="370"/>
      <c r="N104" s="370"/>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68"/>
      <c r="AP104" s="368"/>
      <c r="AQ104" s="368"/>
      <c r="AR104" s="368"/>
      <c r="AS104" s="369"/>
      <c r="AT104" s="369"/>
      <c r="AU104" s="369"/>
    </row>
    <row r="105" spans="1:47" x14ac:dyDescent="0.2">
      <c r="A105" s="541" t="s">
        <v>54</v>
      </c>
      <c r="B105" s="401"/>
      <c r="C105" s="401"/>
      <c r="D105" s="401"/>
      <c r="E105" s="401"/>
      <c r="F105" s="540"/>
      <c r="G105" s="370"/>
      <c r="H105" s="370"/>
      <c r="I105" s="370"/>
      <c r="J105" s="370"/>
      <c r="K105" s="370"/>
      <c r="L105" s="370"/>
      <c r="M105" s="370"/>
      <c r="N105" s="370"/>
      <c r="O105" s="368"/>
      <c r="P105" s="368"/>
      <c r="Q105" s="368"/>
      <c r="R105" s="368"/>
      <c r="S105" s="368"/>
      <c r="T105" s="368"/>
      <c r="U105" s="368"/>
      <c r="V105" s="368"/>
      <c r="W105" s="368"/>
      <c r="X105" s="368"/>
      <c r="Y105" s="368"/>
      <c r="Z105" s="368"/>
      <c r="AA105" s="368"/>
      <c r="AB105" s="368"/>
      <c r="AC105" s="368"/>
      <c r="AD105" s="368"/>
      <c r="AE105" s="368"/>
      <c r="AF105" s="368"/>
      <c r="AG105" s="368"/>
      <c r="AH105" s="368"/>
      <c r="AI105" s="368"/>
      <c r="AJ105" s="368"/>
      <c r="AK105" s="368"/>
      <c r="AL105" s="368"/>
      <c r="AM105" s="368"/>
      <c r="AN105" s="368"/>
      <c r="AO105" s="368"/>
      <c r="AP105" s="368"/>
      <c r="AQ105" s="368"/>
      <c r="AR105" s="368"/>
      <c r="AS105" s="369"/>
      <c r="AT105" s="369"/>
      <c r="AU105" s="369"/>
    </row>
    <row r="106" spans="1:47" x14ac:dyDescent="0.2">
      <c r="A106" s="541" t="s">
        <v>55</v>
      </c>
      <c r="B106" s="401"/>
      <c r="C106" s="401"/>
      <c r="D106" s="401"/>
      <c r="E106" s="401"/>
      <c r="F106" s="540"/>
      <c r="G106" s="370"/>
      <c r="H106" s="370"/>
      <c r="I106" s="370"/>
      <c r="J106" s="370"/>
      <c r="K106" s="370"/>
      <c r="L106" s="370"/>
      <c r="M106" s="370"/>
      <c r="N106" s="370"/>
      <c r="O106" s="368"/>
      <c r="P106" s="368"/>
      <c r="Q106" s="368"/>
      <c r="R106" s="368"/>
      <c r="S106" s="368"/>
      <c r="T106" s="368"/>
      <c r="U106" s="368"/>
      <c r="V106" s="368"/>
      <c r="W106" s="368"/>
      <c r="X106" s="368"/>
      <c r="Y106" s="368"/>
      <c r="Z106" s="368"/>
      <c r="AA106" s="368"/>
      <c r="AB106" s="368"/>
      <c r="AC106" s="368"/>
      <c r="AD106" s="368"/>
      <c r="AE106" s="368"/>
      <c r="AF106" s="368"/>
      <c r="AG106" s="368"/>
      <c r="AH106" s="368"/>
      <c r="AI106" s="368"/>
      <c r="AJ106" s="368"/>
      <c r="AK106" s="368"/>
      <c r="AL106" s="368"/>
      <c r="AM106" s="368"/>
      <c r="AN106" s="368"/>
      <c r="AO106" s="368"/>
      <c r="AP106" s="368"/>
      <c r="AQ106" s="368"/>
      <c r="AR106" s="368"/>
      <c r="AS106" s="369"/>
      <c r="AT106" s="369"/>
      <c r="AU106" s="369"/>
    </row>
    <row r="107" spans="1:47" x14ac:dyDescent="0.2">
      <c r="A107" s="542" t="s">
        <v>60</v>
      </c>
      <c r="B107" s="498"/>
      <c r="C107" s="498"/>
      <c r="D107" s="498"/>
      <c r="E107" s="498"/>
      <c r="F107" s="540"/>
      <c r="G107" s="370"/>
      <c r="H107" s="370"/>
      <c r="I107" s="370"/>
      <c r="J107" s="370"/>
      <c r="K107" s="370"/>
      <c r="L107" s="370"/>
      <c r="M107" s="370"/>
      <c r="N107" s="370"/>
      <c r="O107" s="368"/>
      <c r="P107" s="368"/>
      <c r="Q107" s="368"/>
      <c r="R107" s="368"/>
      <c r="S107" s="368"/>
      <c r="T107" s="368"/>
      <c r="U107" s="368"/>
      <c r="V107" s="368"/>
      <c r="W107" s="368"/>
      <c r="X107" s="368"/>
      <c r="Y107" s="368"/>
      <c r="Z107" s="368"/>
      <c r="AA107" s="368"/>
      <c r="AB107" s="368"/>
      <c r="AC107" s="368"/>
      <c r="AD107" s="368"/>
      <c r="AE107" s="368"/>
      <c r="AF107" s="368"/>
      <c r="AG107" s="368"/>
      <c r="AH107" s="368"/>
      <c r="AI107" s="368"/>
      <c r="AJ107" s="368"/>
      <c r="AK107" s="368"/>
      <c r="AL107" s="368"/>
      <c r="AM107" s="368"/>
      <c r="AN107" s="368"/>
      <c r="AO107" s="368"/>
      <c r="AP107" s="368"/>
      <c r="AQ107" s="368"/>
      <c r="AR107" s="368"/>
      <c r="AS107" s="369"/>
      <c r="AT107" s="369"/>
      <c r="AU107" s="369"/>
    </row>
    <row r="108" spans="1:47" x14ac:dyDescent="0.2">
      <c r="A108" s="504" t="s">
        <v>1</v>
      </c>
      <c r="B108" s="519">
        <f>SUM(B103:B107)</f>
        <v>0</v>
      </c>
      <c r="C108" s="519">
        <f>SUM(C103:C107)</f>
        <v>0</v>
      </c>
      <c r="D108" s="519">
        <f>SUM(D103:D107)</f>
        <v>0</v>
      </c>
      <c r="E108" s="519">
        <f>SUM(E103:E107)</f>
        <v>0</v>
      </c>
      <c r="F108" s="540"/>
      <c r="G108" s="370"/>
      <c r="H108" s="370"/>
      <c r="I108" s="370"/>
      <c r="J108" s="370"/>
      <c r="K108" s="370"/>
      <c r="L108" s="370"/>
      <c r="M108" s="370"/>
      <c r="N108" s="370"/>
      <c r="O108" s="368"/>
      <c r="P108" s="368"/>
      <c r="Q108" s="368"/>
      <c r="R108" s="368"/>
      <c r="S108" s="368"/>
      <c r="T108" s="368"/>
      <c r="U108" s="368"/>
      <c r="V108" s="368"/>
      <c r="W108" s="368"/>
      <c r="X108" s="368"/>
      <c r="Y108" s="368"/>
      <c r="Z108" s="368"/>
      <c r="AA108" s="368"/>
      <c r="AB108" s="368"/>
      <c r="AC108" s="368"/>
      <c r="AD108" s="368"/>
      <c r="AE108" s="368"/>
      <c r="AF108" s="368"/>
      <c r="AG108" s="368"/>
      <c r="AH108" s="368"/>
      <c r="AI108" s="368"/>
      <c r="AJ108" s="368"/>
      <c r="AK108" s="368"/>
      <c r="AL108" s="368"/>
      <c r="AM108" s="368"/>
      <c r="AN108" s="368"/>
      <c r="AO108" s="368"/>
      <c r="AP108" s="368"/>
      <c r="AQ108" s="368"/>
      <c r="AR108" s="368"/>
      <c r="AS108" s="369"/>
      <c r="AT108" s="369"/>
      <c r="AU108" s="369"/>
    </row>
    <row r="109" spans="1:47" x14ac:dyDescent="0.2">
      <c r="A109" s="535" t="s">
        <v>141</v>
      </c>
      <c r="B109" s="543"/>
      <c r="C109" s="544"/>
      <c r="D109" s="370"/>
      <c r="E109" s="370"/>
      <c r="F109" s="370"/>
      <c r="G109" s="368"/>
      <c r="H109" s="368"/>
      <c r="I109" s="368"/>
      <c r="J109" s="368"/>
      <c r="K109" s="370"/>
      <c r="L109" s="370"/>
      <c r="M109" s="370"/>
      <c r="N109" s="370"/>
      <c r="O109" s="368"/>
      <c r="P109" s="368"/>
      <c r="Q109" s="368"/>
      <c r="R109" s="368"/>
      <c r="S109" s="368"/>
      <c r="T109" s="368"/>
      <c r="U109" s="368"/>
      <c r="V109" s="368"/>
      <c r="W109" s="368"/>
      <c r="X109" s="368"/>
      <c r="Y109" s="368"/>
      <c r="Z109" s="368"/>
      <c r="AA109" s="368"/>
      <c r="AB109" s="368"/>
      <c r="AC109" s="368"/>
      <c r="AD109" s="368"/>
      <c r="AE109" s="368"/>
      <c r="AF109" s="368"/>
      <c r="AG109" s="368"/>
      <c r="AH109" s="368"/>
      <c r="AI109" s="368"/>
      <c r="AJ109" s="368"/>
      <c r="AK109" s="368"/>
      <c r="AL109" s="368"/>
      <c r="AM109" s="368"/>
      <c r="AN109" s="368"/>
      <c r="AO109" s="368"/>
      <c r="AP109" s="368"/>
      <c r="AQ109" s="368"/>
      <c r="AR109" s="368"/>
      <c r="AS109" s="369"/>
      <c r="AT109" s="369"/>
      <c r="AU109" s="369"/>
    </row>
    <row r="110" spans="1:47" x14ac:dyDescent="0.2">
      <c r="A110" s="1249" t="s">
        <v>61</v>
      </c>
      <c r="B110" s="1250"/>
      <c r="C110" s="1253" t="s">
        <v>1</v>
      </c>
      <c r="D110" s="1230" t="s">
        <v>33</v>
      </c>
      <c r="E110" s="1231"/>
      <c r="F110" s="1231"/>
      <c r="G110" s="1194" t="s">
        <v>34</v>
      </c>
      <c r="H110" s="368"/>
      <c r="I110" s="368"/>
      <c r="J110" s="368"/>
      <c r="K110" s="370"/>
      <c r="L110" s="370"/>
      <c r="M110" s="370"/>
      <c r="N110" s="370"/>
      <c r="O110" s="368"/>
      <c r="P110" s="368"/>
      <c r="Q110" s="368"/>
      <c r="R110" s="368"/>
      <c r="S110" s="368"/>
      <c r="T110" s="368"/>
      <c r="U110" s="368"/>
      <c r="V110" s="368"/>
      <c r="W110" s="368"/>
      <c r="X110" s="368"/>
      <c r="Y110" s="368"/>
      <c r="Z110" s="368"/>
      <c r="AA110" s="368"/>
      <c r="AB110" s="368"/>
      <c r="AC110" s="368"/>
      <c r="AD110" s="368"/>
      <c r="AE110" s="368"/>
      <c r="AF110" s="368"/>
      <c r="AG110" s="368"/>
      <c r="AH110" s="368"/>
      <c r="AI110" s="368"/>
      <c r="AJ110" s="368"/>
      <c r="AK110" s="368"/>
      <c r="AL110" s="368"/>
      <c r="AM110" s="368"/>
      <c r="AN110" s="368"/>
      <c r="AO110" s="368"/>
      <c r="AP110" s="368"/>
      <c r="AQ110" s="368"/>
      <c r="AR110" s="368"/>
      <c r="AS110" s="369"/>
      <c r="AT110" s="369"/>
      <c r="AU110" s="369"/>
    </row>
    <row r="111" spans="1:47" ht="21" x14ac:dyDescent="0.2">
      <c r="A111" s="1251"/>
      <c r="B111" s="1252"/>
      <c r="C111" s="1254"/>
      <c r="D111" s="742" t="s">
        <v>35</v>
      </c>
      <c r="E111" s="742" t="s">
        <v>36</v>
      </c>
      <c r="F111" s="742" t="s">
        <v>37</v>
      </c>
      <c r="G111" s="1195"/>
      <c r="H111" s="370"/>
      <c r="I111" s="370"/>
      <c r="J111" s="370"/>
      <c r="K111" s="370"/>
      <c r="L111" s="370"/>
      <c r="M111" s="370"/>
      <c r="N111" s="370"/>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68"/>
      <c r="AP111" s="368"/>
      <c r="AQ111" s="368"/>
      <c r="AR111" s="368"/>
      <c r="AS111" s="369"/>
      <c r="AT111" s="369"/>
      <c r="AU111" s="369"/>
    </row>
    <row r="112" spans="1:47" x14ac:dyDescent="0.2">
      <c r="A112" s="1205" t="s">
        <v>62</v>
      </c>
      <c r="B112" s="1206"/>
      <c r="C112" s="519">
        <f>SUM(D112:G112)</f>
        <v>0</v>
      </c>
      <c r="D112" s="380"/>
      <c r="E112" s="545"/>
      <c r="F112" s="382"/>
      <c r="G112" s="382"/>
      <c r="H112" s="540"/>
      <c r="I112" s="370"/>
      <c r="J112" s="370"/>
      <c r="K112" s="370"/>
      <c r="L112" s="370"/>
      <c r="M112" s="370"/>
      <c r="N112" s="370"/>
      <c r="O112" s="368"/>
      <c r="P112" s="368"/>
      <c r="Q112" s="368"/>
      <c r="R112" s="368"/>
      <c r="S112" s="368"/>
      <c r="T112" s="368"/>
      <c r="U112" s="368"/>
      <c r="V112" s="368"/>
      <c r="W112" s="368"/>
      <c r="X112" s="368"/>
      <c r="Y112" s="368"/>
      <c r="Z112" s="368"/>
      <c r="AA112" s="368"/>
      <c r="AB112" s="368"/>
      <c r="AC112" s="368"/>
      <c r="AD112" s="368"/>
      <c r="AE112" s="368"/>
      <c r="AF112" s="368"/>
      <c r="AG112" s="368"/>
      <c r="AH112" s="368"/>
      <c r="AI112" s="368"/>
      <c r="AJ112" s="368"/>
      <c r="AK112" s="368"/>
      <c r="AL112" s="368"/>
      <c r="AM112" s="368"/>
      <c r="AN112" s="368"/>
      <c r="AO112" s="368"/>
      <c r="AP112" s="368"/>
      <c r="AQ112" s="368"/>
      <c r="AR112" s="368"/>
      <c r="AS112" s="369"/>
      <c r="AT112" s="369"/>
      <c r="AU112" s="369"/>
    </row>
    <row r="113" spans="1:85" x14ac:dyDescent="0.2">
      <c r="A113" s="1203" t="s">
        <v>63</v>
      </c>
      <c r="B113" s="1204"/>
      <c r="C113" s="379">
        <f>SUM(D113:G113)</f>
        <v>0</v>
      </c>
      <c r="D113" s="380"/>
      <c r="E113" s="545"/>
      <c r="F113" s="382"/>
      <c r="G113" s="382"/>
      <c r="H113" s="540"/>
      <c r="I113" s="370"/>
      <c r="J113" s="370"/>
      <c r="K113" s="370"/>
      <c r="L113" s="370"/>
      <c r="M113" s="370"/>
      <c r="N113" s="370"/>
      <c r="O113" s="368"/>
      <c r="P113" s="368"/>
      <c r="Q113" s="368"/>
      <c r="R113" s="368"/>
      <c r="S113" s="368"/>
      <c r="T113" s="368"/>
      <c r="U113" s="368"/>
      <c r="V113" s="368"/>
      <c r="W113" s="368"/>
      <c r="X113" s="368"/>
      <c r="Y113" s="368"/>
      <c r="Z113" s="368"/>
      <c r="AA113" s="368"/>
      <c r="AB113" s="368"/>
      <c r="AC113" s="368"/>
      <c r="AD113" s="368"/>
      <c r="AE113" s="368"/>
      <c r="AF113" s="368"/>
      <c r="AG113" s="368"/>
      <c r="AH113" s="368"/>
      <c r="AI113" s="368"/>
      <c r="AJ113" s="368"/>
      <c r="AK113" s="368"/>
      <c r="AL113" s="368"/>
      <c r="AM113" s="368"/>
      <c r="AN113" s="368"/>
      <c r="AO113" s="368"/>
      <c r="AP113" s="368"/>
      <c r="AQ113" s="368"/>
      <c r="AR113" s="368"/>
      <c r="AS113" s="369"/>
      <c r="AT113" s="369"/>
      <c r="AU113" s="369"/>
    </row>
    <row r="114" spans="1:85" ht="15" x14ac:dyDescent="0.2">
      <c r="A114" s="520" t="s">
        <v>142</v>
      </c>
      <c r="B114" s="546"/>
      <c r="C114" s="546"/>
      <c r="D114" s="546"/>
      <c r="E114" s="370"/>
      <c r="F114" s="370"/>
      <c r="G114" s="370"/>
      <c r="H114" s="370"/>
      <c r="I114" s="370"/>
      <c r="J114" s="370"/>
      <c r="K114" s="370"/>
      <c r="L114" s="370"/>
      <c r="M114" s="370"/>
      <c r="N114" s="370"/>
      <c r="O114" s="368"/>
      <c r="P114" s="368"/>
      <c r="Q114" s="368"/>
      <c r="R114" s="368"/>
      <c r="S114" s="368"/>
      <c r="T114" s="368"/>
      <c r="U114" s="368"/>
      <c r="V114" s="368"/>
      <c r="W114" s="368"/>
      <c r="X114" s="368"/>
      <c r="Y114" s="368"/>
      <c r="Z114" s="368"/>
      <c r="AA114" s="368"/>
      <c r="AB114" s="368"/>
      <c r="AC114" s="368"/>
      <c r="AD114" s="368"/>
      <c r="AE114" s="368"/>
      <c r="AF114" s="368"/>
      <c r="AG114" s="368"/>
      <c r="AH114" s="368"/>
      <c r="AI114" s="368"/>
      <c r="AJ114" s="368"/>
      <c r="AK114" s="368"/>
      <c r="AL114" s="368"/>
      <c r="AM114" s="368"/>
      <c r="AN114" s="368"/>
      <c r="AO114" s="368"/>
      <c r="AP114" s="368"/>
      <c r="AQ114" s="368"/>
      <c r="AR114" s="368"/>
      <c r="AS114" s="369"/>
      <c r="AT114" s="369"/>
      <c r="AU114" s="369"/>
    </row>
    <row r="115" spans="1:85" x14ac:dyDescent="0.2">
      <c r="A115" s="1249" t="s">
        <v>64</v>
      </c>
      <c r="B115" s="1259"/>
      <c r="C115" s="1250"/>
      <c r="D115" s="1253" t="s">
        <v>1</v>
      </c>
      <c r="E115" s="1230" t="s">
        <v>33</v>
      </c>
      <c r="F115" s="1231"/>
      <c r="G115" s="1231"/>
      <c r="H115" s="1194" t="s">
        <v>34</v>
      </c>
      <c r="I115" s="370"/>
      <c r="J115" s="370"/>
      <c r="K115" s="370"/>
      <c r="L115" s="370"/>
      <c r="M115" s="370"/>
      <c r="N115" s="370"/>
      <c r="O115" s="368"/>
      <c r="P115" s="368"/>
      <c r="Q115" s="368"/>
      <c r="R115" s="368"/>
      <c r="S115" s="368"/>
      <c r="T115" s="368"/>
      <c r="U115" s="368"/>
      <c r="V115" s="368"/>
      <c r="W115" s="368"/>
      <c r="X115" s="368"/>
      <c r="Y115" s="368"/>
      <c r="Z115" s="368"/>
      <c r="AA115" s="368"/>
      <c r="AB115" s="368"/>
      <c r="AC115" s="368"/>
      <c r="AD115" s="368"/>
      <c r="AE115" s="368"/>
      <c r="AF115" s="368"/>
      <c r="AG115" s="368"/>
      <c r="AH115" s="368"/>
      <c r="AI115" s="368"/>
      <c r="AJ115" s="368"/>
      <c r="AK115" s="368"/>
      <c r="AL115" s="368"/>
      <c r="AM115" s="368"/>
      <c r="AN115" s="368"/>
      <c r="AO115" s="368"/>
      <c r="AP115" s="368"/>
      <c r="AQ115" s="368"/>
      <c r="AR115" s="368"/>
      <c r="AS115" s="369"/>
      <c r="AT115" s="369"/>
      <c r="AU115" s="369"/>
    </row>
    <row r="116" spans="1:85" ht="31.5" x14ac:dyDescent="0.2">
      <c r="A116" s="1251"/>
      <c r="B116" s="1260"/>
      <c r="C116" s="1252"/>
      <c r="D116" s="1254"/>
      <c r="E116" s="742" t="s">
        <v>35</v>
      </c>
      <c r="F116" s="742" t="s">
        <v>36</v>
      </c>
      <c r="G116" s="742" t="s">
        <v>37</v>
      </c>
      <c r="H116" s="1195"/>
      <c r="I116" s="370"/>
      <c r="J116" s="370"/>
      <c r="K116" s="370"/>
      <c r="L116" s="370"/>
      <c r="M116" s="370"/>
      <c r="N116" s="370"/>
      <c r="O116" s="368"/>
      <c r="P116" s="368"/>
      <c r="Q116" s="368"/>
      <c r="R116" s="368"/>
      <c r="S116" s="368"/>
      <c r="T116" s="368"/>
      <c r="U116" s="368"/>
      <c r="V116" s="368"/>
      <c r="W116" s="368"/>
      <c r="X116" s="368"/>
      <c r="Y116" s="368"/>
      <c r="Z116" s="368"/>
      <c r="AA116" s="368"/>
      <c r="AB116" s="368"/>
      <c r="AC116" s="368"/>
      <c r="AD116" s="368"/>
      <c r="AE116" s="368"/>
      <c r="AF116" s="368"/>
      <c r="AG116" s="368"/>
      <c r="AH116" s="368"/>
      <c r="AI116" s="368"/>
      <c r="AJ116" s="368"/>
      <c r="AK116" s="368"/>
      <c r="AL116" s="368"/>
      <c r="AM116" s="368"/>
      <c r="AN116" s="368"/>
      <c r="AO116" s="368"/>
      <c r="AP116" s="368"/>
      <c r="AQ116" s="368"/>
      <c r="AR116" s="368"/>
      <c r="AS116" s="369"/>
      <c r="AT116" s="369"/>
      <c r="AU116" s="369"/>
    </row>
    <row r="117" spans="1:85" x14ac:dyDescent="0.2">
      <c r="A117" s="547" t="s">
        <v>143</v>
      </c>
      <c r="B117" s="548"/>
      <c r="C117" s="549"/>
      <c r="D117" s="519">
        <f>SUM(E117:H117)</f>
        <v>0</v>
      </c>
      <c r="E117" s="380"/>
      <c r="F117" s="545"/>
      <c r="G117" s="382"/>
      <c r="H117" s="382"/>
      <c r="I117" s="540"/>
      <c r="J117" s="370"/>
      <c r="K117" s="370"/>
      <c r="L117" s="370"/>
      <c r="M117" s="370"/>
      <c r="N117" s="370"/>
      <c r="O117" s="368"/>
      <c r="P117" s="368"/>
      <c r="Q117" s="368"/>
      <c r="R117" s="368"/>
      <c r="S117" s="368"/>
      <c r="T117" s="368"/>
      <c r="U117" s="368"/>
      <c r="V117" s="368"/>
      <c r="W117" s="368"/>
      <c r="X117" s="368"/>
      <c r="Y117" s="368"/>
      <c r="Z117" s="368"/>
      <c r="AA117" s="368"/>
      <c r="AB117" s="368"/>
      <c r="AC117" s="368"/>
      <c r="AD117" s="368"/>
      <c r="AE117" s="368"/>
      <c r="AF117" s="368"/>
      <c r="AG117" s="368"/>
      <c r="AH117" s="368"/>
      <c r="AI117" s="368"/>
      <c r="AJ117" s="368"/>
      <c r="AK117" s="368"/>
      <c r="AL117" s="368"/>
      <c r="AM117" s="368"/>
      <c r="AN117" s="368"/>
      <c r="AO117" s="368"/>
      <c r="AP117" s="368"/>
      <c r="AQ117" s="368"/>
      <c r="AR117" s="368"/>
      <c r="AS117" s="369"/>
      <c r="AT117" s="369"/>
      <c r="AU117" s="369"/>
    </row>
    <row r="118" spans="1:85" x14ac:dyDescent="0.2">
      <c r="A118" s="547" t="s">
        <v>144</v>
      </c>
      <c r="B118" s="548"/>
      <c r="C118" s="549"/>
      <c r="D118" s="519">
        <f>SUM(E118:H118)</f>
        <v>0</v>
      </c>
      <c r="E118" s="380"/>
      <c r="F118" s="545"/>
      <c r="G118" s="382"/>
      <c r="H118" s="382"/>
      <c r="I118" s="540"/>
      <c r="J118" s="370"/>
      <c r="K118" s="370"/>
      <c r="L118" s="370"/>
      <c r="M118" s="370"/>
      <c r="N118" s="370"/>
      <c r="O118" s="368"/>
      <c r="P118" s="368"/>
      <c r="Q118" s="368"/>
      <c r="R118" s="368"/>
      <c r="S118" s="368"/>
      <c r="T118" s="368"/>
      <c r="U118" s="368"/>
      <c r="V118" s="368"/>
      <c r="W118" s="368"/>
      <c r="X118" s="368"/>
      <c r="Y118" s="368"/>
      <c r="Z118" s="368"/>
      <c r="AA118" s="368"/>
      <c r="AB118" s="368"/>
      <c r="AC118" s="368"/>
      <c r="AD118" s="368"/>
      <c r="AE118" s="368"/>
      <c r="AF118" s="368"/>
      <c r="AG118" s="368"/>
      <c r="AH118" s="368"/>
      <c r="AI118" s="368"/>
      <c r="AJ118" s="368"/>
      <c r="AK118" s="368"/>
      <c r="AL118" s="368"/>
      <c r="AM118" s="368"/>
      <c r="AN118" s="368"/>
      <c r="AO118" s="368"/>
      <c r="AP118" s="368"/>
      <c r="AQ118" s="368"/>
      <c r="AR118" s="368"/>
      <c r="AS118" s="369"/>
      <c r="AT118" s="369"/>
      <c r="AU118" s="369"/>
    </row>
    <row r="119" spans="1:85" x14ac:dyDescent="0.2">
      <c r="A119" s="372" t="s">
        <v>145</v>
      </c>
      <c r="B119" s="550"/>
      <c r="C119" s="551"/>
      <c r="D119" s="552"/>
      <c r="E119" s="553"/>
      <c r="F119" s="554"/>
      <c r="G119" s="555"/>
      <c r="H119" s="556"/>
      <c r="I119" s="557"/>
      <c r="J119" s="557"/>
      <c r="K119" s="557"/>
      <c r="L119" s="558"/>
    </row>
    <row r="120" spans="1:85" x14ac:dyDescent="0.2">
      <c r="A120" s="1192" t="s">
        <v>65</v>
      </c>
      <c r="B120" s="1194" t="s">
        <v>1</v>
      </c>
      <c r="C120" s="1199" t="s">
        <v>66</v>
      </c>
      <c r="D120" s="1199"/>
      <c r="E120" s="1199"/>
      <c r="F120" s="1199" t="s">
        <v>67</v>
      </c>
      <c r="G120" s="1200" t="s">
        <v>68</v>
      </c>
      <c r="H120" s="1201" t="s">
        <v>33</v>
      </c>
      <c r="I120" s="1202"/>
      <c r="J120" s="1202"/>
      <c r="K120" s="1199" t="s">
        <v>13</v>
      </c>
      <c r="L120" s="1190" t="s">
        <v>146</v>
      </c>
    </row>
    <row r="121" spans="1:85" ht="60.75" customHeight="1" x14ac:dyDescent="0.2">
      <c r="A121" s="1193"/>
      <c r="B121" s="1195"/>
      <c r="C121" s="561" t="s">
        <v>147</v>
      </c>
      <c r="D121" s="524" t="s">
        <v>148</v>
      </c>
      <c r="E121" s="740" t="s">
        <v>149</v>
      </c>
      <c r="F121" s="1199"/>
      <c r="G121" s="1200"/>
      <c r="H121" s="740" t="s">
        <v>35</v>
      </c>
      <c r="I121" s="742" t="s">
        <v>36</v>
      </c>
      <c r="J121" s="742" t="s">
        <v>37</v>
      </c>
      <c r="K121" s="1199"/>
      <c r="L121" s="1191"/>
    </row>
    <row r="122" spans="1:85" x14ac:dyDescent="0.2">
      <c r="A122" s="562" t="s">
        <v>104</v>
      </c>
      <c r="B122" s="563">
        <f>SUM(C122:G122)</f>
        <v>0</v>
      </c>
      <c r="C122" s="564"/>
      <c r="D122" s="565"/>
      <c r="E122" s="566"/>
      <c r="F122" s="565"/>
      <c r="G122" s="567"/>
      <c r="H122" s="566"/>
      <c r="I122" s="565"/>
      <c r="J122" s="565"/>
      <c r="K122" s="565"/>
      <c r="L122" s="566"/>
      <c r="M122" s="568"/>
      <c r="CA122" s="366" t="str">
        <f>IF(B122&lt;&gt;SUM(H122:K122),"Total personas  debe ser igual que según Tipo estrategia + otros","")</f>
        <v/>
      </c>
      <c r="CG122" s="366">
        <f>IF(B122&lt;&gt;SUM(H122:K122),1,0)</f>
        <v>0</v>
      </c>
    </row>
    <row r="123" spans="1:85" x14ac:dyDescent="0.2">
      <c r="A123" s="569" t="s">
        <v>114</v>
      </c>
      <c r="B123" s="391">
        <f>SUM(C123:G123)</f>
        <v>0</v>
      </c>
      <c r="C123" s="395"/>
      <c r="D123" s="407"/>
      <c r="E123" s="401"/>
      <c r="F123" s="407"/>
      <c r="G123" s="570"/>
      <c r="H123" s="401"/>
      <c r="I123" s="407"/>
      <c r="J123" s="407"/>
      <c r="K123" s="407"/>
      <c r="L123" s="401"/>
      <c r="M123" s="568"/>
      <c r="CA123" s="366" t="str">
        <f>IF(B123&lt;&gt;SUM(H123:K123),"Total personas  debe ser igual que según Tipo estrategia + otros","")</f>
        <v/>
      </c>
      <c r="CG123" s="366">
        <f>IF(B123&lt;&gt;SUM(H123:K123),1,0)</f>
        <v>0</v>
      </c>
    </row>
    <row r="124" spans="1:85" x14ac:dyDescent="0.2">
      <c r="A124" s="571" t="s">
        <v>116</v>
      </c>
      <c r="B124" s="416">
        <f>SUM(C124:G124)</f>
        <v>0</v>
      </c>
      <c r="C124" s="497"/>
      <c r="D124" s="424"/>
      <c r="E124" s="498"/>
      <c r="F124" s="424"/>
      <c r="G124" s="572"/>
      <c r="H124" s="498"/>
      <c r="I124" s="424"/>
      <c r="J124" s="424"/>
      <c r="K124" s="424"/>
      <c r="L124" s="498"/>
      <c r="M124" s="568"/>
      <c r="CA124" s="366" t="str">
        <f>IF(B124&lt;&gt;SUM(H124:K124),"Total personas  debe ser igual que según Tipo estrategia + otros","")</f>
        <v/>
      </c>
      <c r="CG124" s="366">
        <f>IF(B124&lt;&gt;SUM(H124:K124),1,0)</f>
        <v>0</v>
      </c>
    </row>
    <row r="125" spans="1:85" ht="15" x14ac:dyDescent="0.2">
      <c r="A125" s="535" t="s">
        <v>150</v>
      </c>
      <c r="B125" s="546"/>
      <c r="C125" s="546"/>
      <c r="D125" s="546"/>
      <c r="E125" s="546"/>
      <c r="F125" s="546"/>
      <c r="G125" s="546"/>
      <c r="H125" s="546"/>
      <c r="I125" s="546"/>
      <c r="J125" s="546"/>
      <c r="K125" s="546"/>
      <c r="L125" s="546"/>
    </row>
    <row r="126" spans="1:85" ht="15" x14ac:dyDescent="0.2">
      <c r="A126" s="1192" t="s">
        <v>69</v>
      </c>
      <c r="B126" s="1194" t="s">
        <v>70</v>
      </c>
      <c r="C126" s="1196" t="s">
        <v>151</v>
      </c>
      <c r="D126" s="1197"/>
      <c r="E126" s="1198" t="s">
        <v>152</v>
      </c>
      <c r="F126" s="1197"/>
      <c r="G126" s="1198" t="s">
        <v>153</v>
      </c>
      <c r="H126" s="1197"/>
      <c r="I126" s="1198" t="s">
        <v>154</v>
      </c>
      <c r="J126" s="1197"/>
      <c r="K126" s="546"/>
      <c r="L126" s="546"/>
      <c r="M126" s="546"/>
      <c r="N126" s="370"/>
      <c r="O126" s="368"/>
      <c r="P126" s="368"/>
      <c r="Q126" s="368"/>
      <c r="R126" s="368"/>
      <c r="S126" s="368"/>
      <c r="T126" s="368"/>
      <c r="U126" s="368"/>
      <c r="V126" s="368"/>
      <c r="W126" s="368"/>
      <c r="X126" s="368"/>
      <c r="Y126" s="368"/>
      <c r="Z126" s="368"/>
      <c r="AA126" s="368"/>
      <c r="AB126" s="368"/>
      <c r="AC126" s="368"/>
      <c r="AD126" s="368"/>
      <c r="AE126" s="368"/>
      <c r="AF126" s="368"/>
      <c r="AG126" s="368"/>
      <c r="AH126" s="368"/>
      <c r="AI126" s="368"/>
      <c r="AJ126" s="368"/>
      <c r="AK126" s="368"/>
      <c r="AL126" s="368"/>
      <c r="AM126" s="368"/>
      <c r="AN126" s="368"/>
      <c r="AO126" s="368"/>
      <c r="AP126" s="368"/>
      <c r="AQ126" s="368"/>
      <c r="AR126" s="368"/>
      <c r="AS126" s="369"/>
      <c r="AT126" s="369"/>
      <c r="AU126" s="369"/>
    </row>
    <row r="127" spans="1:85" ht="15" x14ac:dyDescent="0.2">
      <c r="A127" s="1193"/>
      <c r="B127" s="1195"/>
      <c r="C127" s="742" t="s">
        <v>155</v>
      </c>
      <c r="D127" s="573" t="s">
        <v>156</v>
      </c>
      <c r="E127" s="740" t="s">
        <v>155</v>
      </c>
      <c r="F127" s="744" t="s">
        <v>156</v>
      </c>
      <c r="G127" s="575" t="s">
        <v>155</v>
      </c>
      <c r="H127" s="573" t="s">
        <v>156</v>
      </c>
      <c r="I127" s="740" t="s">
        <v>155</v>
      </c>
      <c r="J127" s="573" t="s">
        <v>156</v>
      </c>
      <c r="K127" s="546"/>
      <c r="L127" s="546"/>
      <c r="M127" s="546"/>
      <c r="N127" s="370"/>
      <c r="O127" s="368"/>
      <c r="P127" s="368"/>
      <c r="Q127" s="368"/>
      <c r="R127" s="368"/>
      <c r="S127" s="368"/>
      <c r="T127" s="368"/>
      <c r="U127" s="368"/>
      <c r="V127" s="368"/>
      <c r="W127" s="368"/>
      <c r="X127" s="368"/>
      <c r="Y127" s="368"/>
      <c r="Z127" s="368"/>
      <c r="AA127" s="368"/>
      <c r="AB127" s="368"/>
      <c r="AC127" s="368"/>
      <c r="AD127" s="368"/>
      <c r="AE127" s="368"/>
      <c r="AF127" s="368"/>
      <c r="AG127" s="368"/>
      <c r="AH127" s="368"/>
      <c r="AI127" s="368"/>
      <c r="AJ127" s="368"/>
      <c r="AK127" s="368"/>
      <c r="AL127" s="368"/>
      <c r="AM127" s="368"/>
      <c r="AN127" s="368"/>
      <c r="AO127" s="368"/>
      <c r="AP127" s="368"/>
      <c r="AQ127" s="368"/>
      <c r="AR127" s="368"/>
      <c r="AS127" s="369"/>
      <c r="AT127" s="369"/>
      <c r="AU127" s="369"/>
    </row>
    <row r="128" spans="1:85" ht="18.75" customHeight="1" x14ac:dyDescent="0.2">
      <c r="A128" s="1194" t="s">
        <v>157</v>
      </c>
      <c r="B128" s="562" t="s">
        <v>71</v>
      </c>
      <c r="C128" s="565"/>
      <c r="D128" s="576"/>
      <c r="E128" s="577"/>
      <c r="F128" s="578"/>
      <c r="G128" s="566"/>
      <c r="H128" s="578"/>
      <c r="I128" s="566"/>
      <c r="J128" s="578"/>
      <c r="K128" s="579"/>
      <c r="L128" s="546"/>
      <c r="M128" s="546"/>
      <c r="N128" s="370"/>
      <c r="O128" s="368"/>
      <c r="P128" s="368"/>
      <c r="Q128" s="368"/>
      <c r="R128" s="368"/>
      <c r="S128" s="368"/>
      <c r="T128" s="368"/>
      <c r="U128" s="368"/>
      <c r="V128" s="368"/>
      <c r="W128" s="368"/>
      <c r="X128" s="368"/>
      <c r="Y128" s="368"/>
      <c r="Z128" s="368"/>
      <c r="AA128" s="368"/>
      <c r="AB128" s="368"/>
      <c r="AC128" s="368"/>
      <c r="AD128" s="368"/>
      <c r="AE128" s="368"/>
      <c r="AF128" s="368"/>
      <c r="AG128" s="368"/>
      <c r="AH128" s="368"/>
      <c r="AI128" s="368"/>
      <c r="AJ128" s="368"/>
      <c r="AK128" s="368"/>
      <c r="AL128" s="368"/>
      <c r="AM128" s="368"/>
      <c r="AN128" s="368"/>
      <c r="AO128" s="368"/>
      <c r="AP128" s="368"/>
      <c r="AQ128" s="368"/>
      <c r="AR128" s="368"/>
      <c r="AS128" s="369"/>
      <c r="AT128" s="369"/>
      <c r="AU128" s="369"/>
    </row>
    <row r="129" spans="1:47" ht="21" customHeight="1" x14ac:dyDescent="0.2">
      <c r="A129" s="1223"/>
      <c r="B129" s="569" t="s">
        <v>72</v>
      </c>
      <c r="C129" s="407"/>
      <c r="D129" s="397"/>
      <c r="E129" s="580"/>
      <c r="F129" s="581"/>
      <c r="G129" s="401"/>
      <c r="H129" s="581"/>
      <c r="I129" s="401"/>
      <c r="J129" s="581"/>
      <c r="K129" s="579"/>
      <c r="L129" s="546"/>
      <c r="M129" s="546"/>
      <c r="N129" s="370"/>
      <c r="O129" s="368"/>
      <c r="P129" s="368"/>
      <c r="Q129" s="368"/>
      <c r="R129" s="368"/>
      <c r="S129" s="368"/>
      <c r="T129" s="368"/>
      <c r="U129" s="368"/>
      <c r="V129" s="368"/>
      <c r="W129" s="368"/>
      <c r="X129" s="368"/>
      <c r="Y129" s="368"/>
      <c r="Z129" s="368"/>
      <c r="AA129" s="368"/>
      <c r="AB129" s="368"/>
      <c r="AC129" s="368"/>
      <c r="AD129" s="368"/>
      <c r="AE129" s="368"/>
      <c r="AF129" s="368"/>
      <c r="AG129" s="368"/>
      <c r="AH129" s="368"/>
      <c r="AI129" s="368"/>
      <c r="AJ129" s="368"/>
      <c r="AK129" s="368"/>
      <c r="AL129" s="368"/>
      <c r="AM129" s="368"/>
      <c r="AN129" s="368"/>
      <c r="AO129" s="368"/>
      <c r="AP129" s="368"/>
      <c r="AQ129" s="368"/>
      <c r="AR129" s="368"/>
      <c r="AS129" s="369"/>
      <c r="AT129" s="369"/>
      <c r="AU129" s="369"/>
    </row>
    <row r="130" spans="1:47" ht="18.75" customHeight="1" x14ac:dyDescent="0.2">
      <c r="A130" s="1223"/>
      <c r="B130" s="569" t="s">
        <v>73</v>
      </c>
      <c r="C130" s="407"/>
      <c r="D130" s="397"/>
      <c r="E130" s="580"/>
      <c r="F130" s="581"/>
      <c r="G130" s="401"/>
      <c r="H130" s="581"/>
      <c r="I130" s="401"/>
      <c r="J130" s="581"/>
      <c r="K130" s="579"/>
      <c r="L130" s="546"/>
      <c r="M130" s="546"/>
      <c r="N130" s="370"/>
      <c r="O130" s="368"/>
      <c r="P130" s="368"/>
      <c r="Q130" s="368"/>
      <c r="R130" s="368"/>
      <c r="S130" s="368"/>
      <c r="T130" s="368"/>
      <c r="U130" s="368"/>
      <c r="V130" s="368"/>
      <c r="W130" s="368"/>
      <c r="X130" s="368"/>
      <c r="Y130" s="368"/>
      <c r="Z130" s="368"/>
      <c r="AA130" s="368"/>
      <c r="AB130" s="368"/>
      <c r="AC130" s="368"/>
      <c r="AD130" s="368"/>
      <c r="AE130" s="368"/>
      <c r="AF130" s="368"/>
      <c r="AG130" s="368"/>
      <c r="AH130" s="368"/>
      <c r="AI130" s="368"/>
      <c r="AJ130" s="368"/>
      <c r="AK130" s="368"/>
      <c r="AL130" s="368"/>
      <c r="AM130" s="368"/>
      <c r="AN130" s="368"/>
      <c r="AO130" s="368"/>
      <c r="AP130" s="368"/>
      <c r="AQ130" s="368"/>
      <c r="AR130" s="368"/>
      <c r="AS130" s="369"/>
      <c r="AT130" s="369"/>
      <c r="AU130" s="369"/>
    </row>
    <row r="131" spans="1:47" ht="18.75" customHeight="1" x14ac:dyDescent="0.2">
      <c r="A131" s="1195"/>
      <c r="B131" s="569" t="s">
        <v>74</v>
      </c>
      <c r="C131" s="424"/>
      <c r="D131" s="500"/>
      <c r="E131" s="582"/>
      <c r="F131" s="583"/>
      <c r="G131" s="498"/>
      <c r="H131" s="583"/>
      <c r="I131" s="498"/>
      <c r="J131" s="583"/>
      <c r="K131" s="579"/>
      <c r="L131" s="546"/>
      <c r="M131" s="546"/>
      <c r="N131" s="370"/>
      <c r="O131" s="368"/>
      <c r="P131" s="368"/>
      <c r="Q131" s="368"/>
      <c r="R131" s="368"/>
      <c r="S131" s="368"/>
      <c r="T131" s="368"/>
      <c r="U131" s="368"/>
      <c r="V131" s="368"/>
      <c r="W131" s="368"/>
      <c r="X131" s="368"/>
      <c r="Y131" s="368"/>
      <c r="Z131" s="368"/>
      <c r="AA131" s="368"/>
      <c r="AB131" s="368"/>
      <c r="AC131" s="368"/>
      <c r="AD131" s="368"/>
      <c r="AE131" s="368"/>
      <c r="AF131" s="368"/>
      <c r="AG131" s="368"/>
      <c r="AH131" s="368"/>
      <c r="AI131" s="368"/>
      <c r="AJ131" s="368"/>
      <c r="AK131" s="368"/>
      <c r="AL131" s="368"/>
      <c r="AM131" s="368"/>
      <c r="AN131" s="368"/>
      <c r="AO131" s="368"/>
      <c r="AP131" s="368"/>
      <c r="AQ131" s="368"/>
      <c r="AR131" s="368"/>
      <c r="AS131" s="369"/>
      <c r="AT131" s="369"/>
      <c r="AU131" s="369"/>
    </row>
    <row r="132" spans="1:47" ht="15" x14ac:dyDescent="0.2">
      <c r="A132" s="1199" t="s">
        <v>75</v>
      </c>
      <c r="B132" s="562" t="s">
        <v>76</v>
      </c>
      <c r="C132" s="565"/>
      <c r="D132" s="576"/>
      <c r="E132" s="577"/>
      <c r="F132" s="578"/>
      <c r="G132" s="566"/>
      <c r="H132" s="578"/>
      <c r="I132" s="566"/>
      <c r="J132" s="578"/>
      <c r="K132" s="579"/>
      <c r="L132" s="546"/>
      <c r="M132" s="546"/>
      <c r="N132" s="370"/>
      <c r="O132" s="368"/>
      <c r="P132" s="368"/>
      <c r="Q132" s="368"/>
      <c r="R132" s="368"/>
      <c r="S132" s="368"/>
      <c r="T132" s="368"/>
      <c r="U132" s="368"/>
      <c r="V132" s="368"/>
      <c r="W132" s="368"/>
      <c r="X132" s="368"/>
      <c r="Y132" s="368"/>
      <c r="Z132" s="368"/>
      <c r="AA132" s="368"/>
      <c r="AB132" s="368"/>
      <c r="AC132" s="368"/>
      <c r="AD132" s="368"/>
      <c r="AE132" s="368"/>
      <c r="AF132" s="368"/>
      <c r="AG132" s="368"/>
      <c r="AH132" s="368"/>
      <c r="AI132" s="368"/>
      <c r="AJ132" s="368"/>
      <c r="AK132" s="368"/>
      <c r="AL132" s="368"/>
      <c r="AM132" s="368"/>
      <c r="AN132" s="368"/>
      <c r="AO132" s="368"/>
      <c r="AP132" s="368"/>
      <c r="AQ132" s="368"/>
      <c r="AR132" s="368"/>
      <c r="AS132" s="369"/>
      <c r="AT132" s="369"/>
      <c r="AU132" s="369"/>
    </row>
    <row r="133" spans="1:47" ht="21.75" customHeight="1" x14ac:dyDescent="0.2">
      <c r="A133" s="1202"/>
      <c r="B133" s="569" t="s">
        <v>77</v>
      </c>
      <c r="C133" s="407"/>
      <c r="D133" s="397"/>
      <c r="E133" s="580"/>
      <c r="F133" s="581"/>
      <c r="G133" s="401"/>
      <c r="H133" s="581"/>
      <c r="I133" s="401"/>
      <c r="J133" s="581"/>
      <c r="K133" s="579"/>
      <c r="L133" s="546"/>
      <c r="M133" s="546"/>
      <c r="N133" s="370"/>
      <c r="O133" s="368"/>
      <c r="P133" s="368"/>
      <c r="Q133" s="368"/>
      <c r="R133" s="368"/>
      <c r="S133" s="368"/>
      <c r="T133" s="368"/>
      <c r="U133" s="368"/>
      <c r="V133" s="368"/>
      <c r="W133" s="368"/>
      <c r="X133" s="368"/>
      <c r="Y133" s="368"/>
      <c r="Z133" s="368"/>
      <c r="AA133" s="368"/>
      <c r="AB133" s="368"/>
      <c r="AC133" s="368"/>
      <c r="AD133" s="368"/>
      <c r="AE133" s="368"/>
      <c r="AF133" s="368"/>
      <c r="AG133" s="368"/>
      <c r="AH133" s="368"/>
      <c r="AI133" s="368"/>
      <c r="AJ133" s="368"/>
      <c r="AK133" s="368"/>
      <c r="AL133" s="368"/>
      <c r="AM133" s="368"/>
      <c r="AN133" s="368"/>
      <c r="AO133" s="368"/>
      <c r="AP133" s="368"/>
      <c r="AQ133" s="368"/>
      <c r="AR133" s="368"/>
      <c r="AS133" s="369"/>
      <c r="AT133" s="369"/>
      <c r="AU133" s="369"/>
    </row>
    <row r="134" spans="1:47" ht="15" x14ac:dyDescent="0.2">
      <c r="A134" s="1202"/>
      <c r="B134" s="569" t="s">
        <v>74</v>
      </c>
      <c r="C134" s="407"/>
      <c r="D134" s="397"/>
      <c r="E134" s="580"/>
      <c r="F134" s="581"/>
      <c r="G134" s="401"/>
      <c r="H134" s="581"/>
      <c r="I134" s="401"/>
      <c r="J134" s="581"/>
      <c r="K134" s="579"/>
      <c r="L134" s="546"/>
      <c r="M134" s="546"/>
      <c r="N134" s="370"/>
      <c r="O134" s="368"/>
      <c r="P134" s="368"/>
      <c r="Q134" s="368"/>
      <c r="R134" s="368"/>
      <c r="S134" s="368"/>
      <c r="T134" s="368"/>
      <c r="U134" s="368"/>
      <c r="V134" s="368"/>
      <c r="W134" s="368"/>
      <c r="X134" s="368"/>
      <c r="Y134" s="368"/>
      <c r="Z134" s="368"/>
      <c r="AA134" s="368"/>
      <c r="AB134" s="368"/>
      <c r="AC134" s="368"/>
      <c r="AD134" s="368"/>
      <c r="AE134" s="368"/>
      <c r="AF134" s="368"/>
      <c r="AG134" s="368"/>
      <c r="AH134" s="368"/>
      <c r="AI134" s="368"/>
      <c r="AJ134" s="368"/>
      <c r="AK134" s="368"/>
      <c r="AL134" s="368"/>
      <c r="AM134" s="368"/>
      <c r="AN134" s="368"/>
      <c r="AO134" s="368"/>
      <c r="AP134" s="368"/>
      <c r="AQ134" s="368"/>
      <c r="AR134" s="368"/>
      <c r="AS134" s="369"/>
      <c r="AT134" s="369"/>
      <c r="AU134" s="369"/>
    </row>
    <row r="135" spans="1:47" ht="15" x14ac:dyDescent="0.2">
      <c r="A135" s="1202"/>
      <c r="B135" s="584" t="s">
        <v>78</v>
      </c>
      <c r="C135" s="410"/>
      <c r="D135" s="406"/>
      <c r="E135" s="585"/>
      <c r="F135" s="586"/>
      <c r="G135" s="404"/>
      <c r="H135" s="586"/>
      <c r="I135" s="404"/>
      <c r="J135" s="586"/>
      <c r="K135" s="579"/>
      <c r="L135" s="546"/>
      <c r="M135" s="546"/>
      <c r="N135" s="370"/>
      <c r="O135" s="368"/>
      <c r="P135" s="368"/>
      <c r="Q135" s="368"/>
      <c r="R135" s="368"/>
      <c r="S135" s="368"/>
      <c r="T135" s="368"/>
      <c r="U135" s="368"/>
      <c r="V135" s="368"/>
      <c r="W135" s="368"/>
      <c r="X135" s="368"/>
      <c r="Y135" s="368"/>
      <c r="Z135" s="368"/>
      <c r="AA135" s="368"/>
      <c r="AB135" s="368"/>
      <c r="AC135" s="368"/>
      <c r="AD135" s="368"/>
      <c r="AE135" s="368"/>
      <c r="AF135" s="368"/>
      <c r="AG135" s="368"/>
      <c r="AH135" s="368"/>
      <c r="AI135" s="368"/>
      <c r="AJ135" s="368"/>
      <c r="AK135" s="368"/>
      <c r="AL135" s="368"/>
      <c r="AM135" s="368"/>
      <c r="AN135" s="368"/>
      <c r="AO135" s="368"/>
      <c r="AP135" s="368"/>
      <c r="AQ135" s="368"/>
      <c r="AR135" s="368"/>
      <c r="AS135" s="369"/>
      <c r="AT135" s="369"/>
      <c r="AU135" s="369"/>
    </row>
    <row r="136" spans="1:47" ht="15" x14ac:dyDescent="0.2">
      <c r="A136" s="1202"/>
      <c r="B136" s="571" t="s">
        <v>48</v>
      </c>
      <c r="C136" s="424"/>
      <c r="D136" s="500"/>
      <c r="E136" s="582"/>
      <c r="F136" s="583"/>
      <c r="G136" s="498"/>
      <c r="H136" s="583"/>
      <c r="I136" s="498"/>
      <c r="J136" s="583"/>
      <c r="K136" s="579"/>
      <c r="L136" s="546"/>
      <c r="M136" s="546"/>
      <c r="N136" s="370"/>
      <c r="O136" s="368"/>
      <c r="P136" s="368"/>
      <c r="Q136" s="368"/>
      <c r="R136" s="368"/>
      <c r="S136" s="368"/>
      <c r="T136" s="368"/>
      <c r="U136" s="368"/>
      <c r="V136" s="368"/>
      <c r="W136" s="368"/>
      <c r="X136" s="368"/>
      <c r="Y136" s="368"/>
      <c r="Z136" s="368"/>
      <c r="AA136" s="368"/>
      <c r="AB136" s="368"/>
      <c r="AC136" s="368"/>
      <c r="AD136" s="368"/>
      <c r="AE136" s="368"/>
      <c r="AF136" s="368"/>
      <c r="AG136" s="368"/>
      <c r="AH136" s="368"/>
      <c r="AI136" s="368"/>
      <c r="AJ136" s="368"/>
      <c r="AK136" s="368"/>
      <c r="AL136" s="368"/>
      <c r="AM136" s="368"/>
      <c r="AN136" s="368"/>
      <c r="AO136" s="368"/>
      <c r="AP136" s="368"/>
      <c r="AQ136" s="368"/>
      <c r="AR136" s="368"/>
      <c r="AS136" s="369"/>
      <c r="AT136" s="369"/>
      <c r="AU136" s="369"/>
    </row>
    <row r="137" spans="1:47" ht="15" x14ac:dyDescent="0.2">
      <c r="A137" s="1194" t="s">
        <v>79</v>
      </c>
      <c r="B137" s="562" t="s">
        <v>80</v>
      </c>
      <c r="C137" s="565"/>
      <c r="D137" s="576"/>
      <c r="E137" s="577"/>
      <c r="F137" s="578"/>
      <c r="G137" s="566"/>
      <c r="H137" s="578"/>
      <c r="I137" s="566"/>
      <c r="J137" s="578"/>
      <c r="K137" s="579"/>
      <c r="L137" s="546"/>
      <c r="M137" s="546"/>
      <c r="N137" s="370"/>
      <c r="O137" s="368"/>
      <c r="P137" s="368"/>
      <c r="Q137" s="368"/>
      <c r="R137" s="368"/>
      <c r="S137" s="368"/>
      <c r="T137" s="368"/>
      <c r="U137" s="368"/>
      <c r="V137" s="368"/>
      <c r="W137" s="368"/>
      <c r="X137" s="368"/>
      <c r="Y137" s="368"/>
      <c r="Z137" s="368"/>
      <c r="AA137" s="368"/>
      <c r="AB137" s="368"/>
      <c r="AC137" s="368"/>
      <c r="AD137" s="368"/>
      <c r="AE137" s="368"/>
      <c r="AF137" s="368"/>
      <c r="AG137" s="368"/>
      <c r="AH137" s="368"/>
      <c r="AI137" s="368"/>
      <c r="AJ137" s="368"/>
      <c r="AK137" s="368"/>
      <c r="AL137" s="368"/>
      <c r="AM137" s="368"/>
      <c r="AN137" s="368"/>
      <c r="AO137" s="368"/>
      <c r="AP137" s="368"/>
      <c r="AQ137" s="368"/>
      <c r="AR137" s="368"/>
      <c r="AS137" s="369"/>
      <c r="AT137" s="369"/>
      <c r="AU137" s="369"/>
    </row>
    <row r="138" spans="1:47" ht="20.25" customHeight="1" x14ac:dyDescent="0.2">
      <c r="A138" s="1223"/>
      <c r="B138" s="569" t="s">
        <v>77</v>
      </c>
      <c r="C138" s="407"/>
      <c r="D138" s="397"/>
      <c r="E138" s="580"/>
      <c r="F138" s="581"/>
      <c r="G138" s="401"/>
      <c r="H138" s="581"/>
      <c r="I138" s="401"/>
      <c r="J138" s="581"/>
      <c r="K138" s="579"/>
      <c r="L138" s="546"/>
      <c r="M138" s="546"/>
      <c r="N138" s="370"/>
      <c r="O138" s="368"/>
      <c r="P138" s="368"/>
      <c r="Q138" s="368"/>
      <c r="R138" s="368"/>
      <c r="S138" s="368"/>
      <c r="T138" s="368"/>
      <c r="U138" s="368"/>
      <c r="V138" s="368"/>
      <c r="W138" s="368"/>
      <c r="X138" s="368"/>
      <c r="Y138" s="368"/>
      <c r="Z138" s="368"/>
      <c r="AA138" s="368"/>
      <c r="AB138" s="368"/>
      <c r="AC138" s="368"/>
      <c r="AD138" s="368"/>
      <c r="AE138" s="368"/>
      <c r="AF138" s="368"/>
      <c r="AG138" s="368"/>
      <c r="AH138" s="368"/>
      <c r="AI138" s="368"/>
      <c r="AJ138" s="368"/>
      <c r="AK138" s="368"/>
      <c r="AL138" s="368"/>
      <c r="AM138" s="368"/>
      <c r="AN138" s="368"/>
      <c r="AO138" s="368"/>
      <c r="AP138" s="368"/>
      <c r="AQ138" s="368"/>
      <c r="AR138" s="368"/>
      <c r="AS138" s="369"/>
      <c r="AT138" s="369"/>
      <c r="AU138" s="369"/>
    </row>
    <row r="139" spans="1:47" x14ac:dyDescent="0.2">
      <c r="A139" s="1223"/>
      <c r="B139" s="569" t="s">
        <v>74</v>
      </c>
      <c r="C139" s="407"/>
      <c r="D139" s="397"/>
      <c r="E139" s="580"/>
      <c r="F139" s="581"/>
      <c r="G139" s="401"/>
      <c r="H139" s="581"/>
      <c r="I139" s="401"/>
      <c r="J139" s="581"/>
      <c r="K139" s="540"/>
      <c r="L139" s="370"/>
      <c r="M139" s="370"/>
      <c r="N139" s="370"/>
      <c r="O139" s="368"/>
      <c r="P139" s="368"/>
      <c r="Q139" s="368"/>
      <c r="R139" s="368"/>
      <c r="S139" s="368"/>
      <c r="T139" s="368"/>
      <c r="U139" s="368"/>
      <c r="V139" s="368"/>
      <c r="W139" s="368"/>
      <c r="X139" s="368"/>
      <c r="Y139" s="368"/>
      <c r="Z139" s="368"/>
      <c r="AA139" s="368"/>
      <c r="AB139" s="368"/>
      <c r="AC139" s="368"/>
      <c r="AD139" s="368"/>
      <c r="AE139" s="368"/>
      <c r="AF139" s="368"/>
      <c r="AG139" s="368"/>
      <c r="AH139" s="368"/>
      <c r="AI139" s="368"/>
      <c r="AJ139" s="368"/>
      <c r="AK139" s="368"/>
      <c r="AL139" s="368"/>
      <c r="AM139" s="368"/>
      <c r="AN139" s="368"/>
      <c r="AO139" s="368"/>
      <c r="AP139" s="368"/>
      <c r="AQ139" s="368"/>
      <c r="AR139" s="368"/>
      <c r="AS139" s="369"/>
      <c r="AT139" s="369"/>
      <c r="AU139" s="369"/>
    </row>
    <row r="140" spans="1:47" x14ac:dyDescent="0.2">
      <c r="A140" s="1223"/>
      <c r="B140" s="584" t="s">
        <v>81</v>
      </c>
      <c r="C140" s="407"/>
      <c r="D140" s="397"/>
      <c r="E140" s="580"/>
      <c r="F140" s="581"/>
      <c r="G140" s="401"/>
      <c r="H140" s="581"/>
      <c r="I140" s="401"/>
      <c r="J140" s="581"/>
      <c r="K140" s="540"/>
      <c r="L140" s="370"/>
      <c r="M140" s="370"/>
      <c r="N140" s="370"/>
      <c r="O140" s="368"/>
      <c r="P140" s="368"/>
      <c r="Q140" s="368"/>
      <c r="R140" s="368"/>
      <c r="S140" s="368"/>
      <c r="T140" s="368"/>
      <c r="U140" s="368"/>
      <c r="V140" s="368"/>
      <c r="W140" s="368"/>
      <c r="X140" s="368"/>
      <c r="Y140" s="368"/>
      <c r="Z140" s="368"/>
      <c r="AA140" s="368"/>
      <c r="AB140" s="368"/>
      <c r="AC140" s="368"/>
      <c r="AD140" s="368"/>
      <c r="AE140" s="368"/>
      <c r="AF140" s="368"/>
      <c r="AG140" s="368"/>
      <c r="AH140" s="368"/>
      <c r="AI140" s="368"/>
      <c r="AJ140" s="368"/>
      <c r="AK140" s="368"/>
      <c r="AL140" s="368"/>
      <c r="AM140" s="368"/>
      <c r="AN140" s="368"/>
      <c r="AO140" s="368"/>
      <c r="AP140" s="368"/>
      <c r="AQ140" s="368"/>
      <c r="AR140" s="368"/>
      <c r="AS140" s="369"/>
      <c r="AT140" s="369"/>
      <c r="AU140" s="369"/>
    </row>
    <row r="141" spans="1:47" x14ac:dyDescent="0.2">
      <c r="A141" s="1223"/>
      <c r="B141" s="584" t="s">
        <v>78</v>
      </c>
      <c r="C141" s="407"/>
      <c r="D141" s="397"/>
      <c r="E141" s="580"/>
      <c r="F141" s="581"/>
      <c r="G141" s="401"/>
      <c r="H141" s="581"/>
      <c r="I141" s="401"/>
      <c r="J141" s="581"/>
      <c r="K141" s="540"/>
      <c r="L141" s="370"/>
      <c r="M141" s="370"/>
      <c r="N141" s="370"/>
      <c r="O141" s="368"/>
      <c r="P141" s="368"/>
      <c r="Q141" s="368"/>
      <c r="R141" s="368"/>
      <c r="S141" s="368"/>
      <c r="T141" s="368"/>
      <c r="U141" s="368"/>
      <c r="V141" s="368"/>
      <c r="W141" s="368"/>
      <c r="X141" s="368"/>
      <c r="Y141" s="368"/>
      <c r="Z141" s="368"/>
      <c r="AA141" s="368"/>
      <c r="AB141" s="368"/>
      <c r="AC141" s="368"/>
      <c r="AD141" s="368"/>
      <c r="AE141" s="368"/>
      <c r="AF141" s="368"/>
      <c r="AG141" s="368"/>
      <c r="AH141" s="368"/>
      <c r="AI141" s="368"/>
      <c r="AJ141" s="368"/>
      <c r="AK141" s="368"/>
      <c r="AL141" s="368"/>
      <c r="AM141" s="368"/>
      <c r="AN141" s="368"/>
      <c r="AO141" s="368"/>
      <c r="AP141" s="368"/>
      <c r="AQ141" s="368"/>
      <c r="AR141" s="368"/>
      <c r="AS141" s="369"/>
      <c r="AT141" s="369"/>
      <c r="AU141" s="369"/>
    </row>
    <row r="142" spans="1:47" x14ac:dyDescent="0.2">
      <c r="A142" s="1195"/>
      <c r="B142" s="571" t="s">
        <v>48</v>
      </c>
      <c r="C142" s="435"/>
      <c r="D142" s="434"/>
      <c r="E142" s="587"/>
      <c r="F142" s="588"/>
      <c r="G142" s="433"/>
      <c r="H142" s="588"/>
      <c r="I142" s="433"/>
      <c r="J142" s="588"/>
      <c r="K142" s="540"/>
      <c r="L142" s="370"/>
      <c r="M142" s="370"/>
      <c r="N142" s="370"/>
      <c r="O142" s="368"/>
      <c r="P142" s="368"/>
      <c r="Q142" s="368"/>
      <c r="R142" s="368"/>
      <c r="S142" s="368"/>
      <c r="T142" s="368"/>
      <c r="U142" s="368"/>
      <c r="V142" s="368"/>
      <c r="W142" s="368"/>
      <c r="X142" s="368"/>
      <c r="Y142" s="368"/>
      <c r="Z142" s="368"/>
      <c r="AA142" s="368"/>
      <c r="AB142" s="368"/>
      <c r="AC142" s="368"/>
      <c r="AD142" s="368"/>
      <c r="AE142" s="368"/>
      <c r="AF142" s="368"/>
      <c r="AG142" s="368"/>
      <c r="AH142" s="368"/>
      <c r="AI142" s="368"/>
      <c r="AJ142" s="368"/>
      <c r="AK142" s="368"/>
      <c r="AL142" s="368"/>
      <c r="AM142" s="368"/>
      <c r="AN142" s="368"/>
      <c r="AO142" s="368"/>
      <c r="AP142" s="368"/>
      <c r="AQ142" s="368"/>
      <c r="AR142" s="368"/>
      <c r="AS142" s="369"/>
      <c r="AT142" s="369"/>
      <c r="AU142" s="369"/>
    </row>
    <row r="143" spans="1:47" x14ac:dyDescent="0.2">
      <c r="A143" s="1199" t="s">
        <v>82</v>
      </c>
      <c r="B143" s="562" t="s">
        <v>83</v>
      </c>
      <c r="C143" s="565"/>
      <c r="D143" s="576"/>
      <c r="E143" s="577"/>
      <c r="F143" s="578"/>
      <c r="G143" s="566"/>
      <c r="H143" s="578"/>
      <c r="I143" s="566"/>
      <c r="J143" s="578"/>
      <c r="K143" s="540"/>
      <c r="L143" s="370"/>
      <c r="M143" s="370"/>
      <c r="N143" s="370"/>
      <c r="O143" s="368"/>
      <c r="P143" s="368"/>
      <c r="Q143" s="368"/>
      <c r="R143" s="368"/>
      <c r="S143" s="368"/>
      <c r="T143" s="368"/>
      <c r="U143" s="368"/>
      <c r="V143" s="368"/>
      <c r="W143" s="368"/>
      <c r="X143" s="368"/>
      <c r="Y143" s="368"/>
      <c r="Z143" s="368"/>
      <c r="AA143" s="368"/>
      <c r="AB143" s="368"/>
      <c r="AC143" s="368"/>
      <c r="AD143" s="368"/>
      <c r="AE143" s="368"/>
      <c r="AF143" s="368"/>
      <c r="AG143" s="368"/>
      <c r="AH143" s="368"/>
      <c r="AI143" s="368"/>
      <c r="AJ143" s="368"/>
      <c r="AK143" s="368"/>
      <c r="AL143" s="368"/>
      <c r="AM143" s="368"/>
      <c r="AN143" s="368"/>
      <c r="AO143" s="368"/>
      <c r="AP143" s="368"/>
      <c r="AQ143" s="368"/>
      <c r="AR143" s="368"/>
      <c r="AS143" s="369"/>
      <c r="AT143" s="369"/>
      <c r="AU143" s="369"/>
    </row>
    <row r="144" spans="1:47" ht="21" x14ac:dyDescent="0.2">
      <c r="A144" s="1202"/>
      <c r="B144" s="571" t="s">
        <v>84</v>
      </c>
      <c r="C144" s="424"/>
      <c r="D144" s="500"/>
      <c r="E144" s="582"/>
      <c r="F144" s="583"/>
      <c r="G144" s="498"/>
      <c r="H144" s="583"/>
      <c r="I144" s="498"/>
      <c r="J144" s="583"/>
      <c r="K144" s="540"/>
      <c r="L144" s="370"/>
      <c r="M144" s="370"/>
      <c r="N144" s="370"/>
      <c r="O144" s="368"/>
      <c r="P144" s="368"/>
      <c r="Q144" s="368"/>
      <c r="R144" s="368"/>
      <c r="S144" s="368"/>
      <c r="T144" s="368"/>
      <c r="U144" s="368"/>
      <c r="V144" s="368"/>
      <c r="W144" s="368"/>
      <c r="X144" s="368"/>
      <c r="Y144" s="368"/>
      <c r="Z144" s="368"/>
      <c r="AA144" s="368"/>
      <c r="AB144" s="368"/>
      <c r="AC144" s="368"/>
      <c r="AD144" s="368"/>
      <c r="AE144" s="368"/>
      <c r="AF144" s="368"/>
      <c r="AG144" s="368"/>
      <c r="AH144" s="368"/>
      <c r="AI144" s="368"/>
      <c r="AJ144" s="368"/>
      <c r="AK144" s="368"/>
      <c r="AL144" s="368"/>
      <c r="AM144" s="368"/>
      <c r="AN144" s="368"/>
      <c r="AO144" s="368"/>
      <c r="AP144" s="368"/>
      <c r="AQ144" s="368"/>
      <c r="AR144" s="368"/>
      <c r="AS144" s="369"/>
      <c r="AT144" s="369"/>
      <c r="AU144" s="369"/>
    </row>
    <row r="145" spans="1:102" x14ac:dyDescent="0.2">
      <c r="A145" s="589" t="s">
        <v>158</v>
      </c>
      <c r="B145" s="590"/>
      <c r="C145" s="591"/>
      <c r="D145" s="591"/>
      <c r="E145" s="591"/>
      <c r="F145" s="591"/>
      <c r="G145" s="591"/>
      <c r="H145" s="591"/>
      <c r="I145" s="591"/>
      <c r="J145" s="591"/>
      <c r="K145" s="591"/>
      <c r="L145" s="591"/>
      <c r="M145" s="591"/>
      <c r="N145" s="591"/>
      <c r="O145" s="369"/>
      <c r="P145" s="369"/>
      <c r="Q145" s="369"/>
      <c r="R145" s="369"/>
      <c r="S145" s="369"/>
      <c r="T145" s="369"/>
      <c r="U145" s="369"/>
      <c r="V145" s="369"/>
      <c r="W145" s="369"/>
      <c r="X145" s="369"/>
      <c r="Y145" s="369"/>
      <c r="Z145" s="369"/>
      <c r="AA145" s="369"/>
      <c r="AB145" s="369"/>
      <c r="AC145" s="369"/>
      <c r="AD145" s="369"/>
      <c r="AE145" s="369"/>
      <c r="AF145" s="369"/>
      <c r="AG145" s="369"/>
      <c r="AH145" s="369"/>
      <c r="AI145" s="369"/>
      <c r="AJ145" s="369"/>
      <c r="AK145" s="369"/>
      <c r="AL145" s="369"/>
      <c r="AM145" s="369"/>
      <c r="AN145" s="369"/>
      <c r="AO145" s="369"/>
      <c r="AP145" s="369"/>
      <c r="AQ145" s="369"/>
      <c r="AR145" s="369"/>
      <c r="AS145" s="369"/>
      <c r="BY145" s="365"/>
      <c r="BZ145" s="365"/>
      <c r="CA145" s="365"/>
      <c r="CB145" s="365"/>
      <c r="CC145" s="365"/>
      <c r="CD145" s="365"/>
      <c r="CE145" s="365"/>
      <c r="CF145" s="365"/>
      <c r="CG145" s="365"/>
    </row>
    <row r="146" spans="1:102" s="601" customFormat="1" x14ac:dyDescent="0.2">
      <c r="A146" s="372" t="s">
        <v>159</v>
      </c>
      <c r="B146" s="592"/>
      <c r="C146" s="593"/>
      <c r="D146" s="593"/>
      <c r="E146" s="594"/>
      <c r="F146" s="593"/>
      <c r="G146" s="594"/>
      <c r="H146" s="594"/>
      <c r="I146" s="593"/>
      <c r="J146" s="595"/>
      <c r="K146" s="595"/>
      <c r="L146" s="595"/>
      <c r="M146" s="595"/>
      <c r="N146" s="595"/>
      <c r="O146" s="596"/>
      <c r="P146" s="596"/>
      <c r="Q146" s="596"/>
      <c r="R146" s="597"/>
      <c r="S146" s="598"/>
      <c r="T146" s="596"/>
      <c r="U146" s="596"/>
      <c r="V146" s="597"/>
      <c r="W146" s="597"/>
      <c r="X146" s="598"/>
      <c r="Y146" s="596"/>
      <c r="Z146" s="597"/>
      <c r="AA146" s="597"/>
      <c r="AB146" s="598"/>
      <c r="AC146" s="596"/>
      <c r="AD146" s="596"/>
      <c r="AE146" s="596"/>
      <c r="AF146" s="596"/>
      <c r="AG146" s="597"/>
      <c r="AH146" s="599"/>
      <c r="AI146" s="598"/>
      <c r="AJ146" s="597"/>
      <c r="AK146" s="597"/>
      <c r="AL146" s="597"/>
      <c r="AM146" s="597"/>
      <c r="AN146" s="597"/>
      <c r="AO146" s="599"/>
      <c r="AP146" s="598"/>
      <c r="AQ146" s="597"/>
      <c r="AR146" s="597"/>
      <c r="AS146" s="597"/>
      <c r="AT146" s="365"/>
      <c r="AU146" s="365"/>
      <c r="AV146" s="365"/>
      <c r="AW146" s="365"/>
      <c r="AX146" s="365"/>
      <c r="AY146" s="365"/>
      <c r="AZ146" s="365"/>
      <c r="BA146" s="365"/>
      <c r="BB146" s="365"/>
      <c r="BC146" s="365"/>
      <c r="BD146" s="365"/>
      <c r="BE146" s="365"/>
      <c r="BF146" s="365"/>
      <c r="BG146" s="365"/>
      <c r="BH146" s="365"/>
      <c r="BI146" s="365"/>
      <c r="BJ146" s="365"/>
      <c r="BK146" s="365"/>
      <c r="BL146" s="365"/>
      <c r="BM146" s="365"/>
      <c r="BN146" s="365"/>
      <c r="BO146" s="365"/>
      <c r="BP146" s="365"/>
      <c r="BQ146" s="365"/>
      <c r="BR146" s="365"/>
      <c r="BS146" s="365"/>
      <c r="BT146" s="365"/>
      <c r="BU146" s="365"/>
      <c r="BV146" s="365"/>
      <c r="BW146" s="365"/>
      <c r="BX146" s="365"/>
      <c r="BY146" s="365"/>
      <c r="BZ146" s="365"/>
      <c r="CA146" s="365"/>
      <c r="CB146" s="365"/>
      <c r="CC146" s="365"/>
      <c r="CD146" s="365"/>
      <c r="CE146" s="365"/>
      <c r="CF146" s="365"/>
      <c r="CG146" s="365"/>
      <c r="CH146" s="600"/>
      <c r="CI146" s="600"/>
      <c r="CJ146" s="600"/>
      <c r="CK146" s="600"/>
      <c r="CL146" s="600"/>
      <c r="CM146" s="600"/>
      <c r="CN146" s="600"/>
      <c r="CO146" s="600"/>
      <c r="CP146" s="600"/>
      <c r="CQ146" s="600"/>
      <c r="CR146" s="600"/>
      <c r="CS146" s="600"/>
      <c r="CT146" s="600"/>
      <c r="CU146" s="600"/>
      <c r="CV146" s="600"/>
      <c r="CW146" s="600"/>
      <c r="CX146" s="600"/>
    </row>
    <row r="147" spans="1:102" x14ac:dyDescent="0.2">
      <c r="A147" s="1246" t="s">
        <v>29</v>
      </c>
      <c r="B147" s="1224" t="s">
        <v>1</v>
      </c>
      <c r="C147" s="1225"/>
      <c r="D147" s="1226"/>
      <c r="E147" s="1241" t="s">
        <v>14</v>
      </c>
      <c r="F147" s="1242"/>
      <c r="G147" s="1242"/>
      <c r="H147" s="1242"/>
      <c r="I147" s="1242"/>
      <c r="J147" s="1242"/>
      <c r="K147" s="1242"/>
      <c r="L147" s="1242"/>
      <c r="M147" s="1242"/>
      <c r="N147" s="1242"/>
      <c r="O147" s="1242"/>
      <c r="P147" s="1242"/>
      <c r="Q147" s="1242"/>
      <c r="R147" s="1242"/>
      <c r="S147" s="1242"/>
      <c r="T147" s="1242"/>
      <c r="U147" s="1242"/>
      <c r="V147" s="1242"/>
      <c r="W147" s="1242"/>
      <c r="X147" s="1242"/>
      <c r="Y147" s="1242"/>
      <c r="Z147" s="1242"/>
      <c r="AA147" s="1242"/>
      <c r="AB147" s="1242"/>
      <c r="AC147" s="1242"/>
      <c r="AD147" s="1242"/>
      <c r="AE147" s="1242"/>
      <c r="AF147" s="1242"/>
      <c r="AG147" s="1242"/>
      <c r="AH147" s="1242"/>
      <c r="AI147" s="1242"/>
      <c r="AJ147" s="1242"/>
      <c r="AK147" s="1242"/>
      <c r="AL147" s="1242"/>
      <c r="AM147" s="1242"/>
      <c r="AN147" s="1242"/>
      <c r="AO147" s="1242"/>
      <c r="AP147" s="1257"/>
      <c r="AQ147" s="1261" t="s">
        <v>85</v>
      </c>
      <c r="AR147" s="1261"/>
      <c r="AS147" s="1262"/>
      <c r="BY147" s="365"/>
      <c r="BZ147" s="365"/>
      <c r="CA147" s="365"/>
      <c r="CB147" s="365"/>
      <c r="CC147" s="365"/>
      <c r="CD147" s="365"/>
      <c r="CE147" s="365"/>
      <c r="CF147" s="365"/>
      <c r="CG147" s="365"/>
    </row>
    <row r="148" spans="1:102" x14ac:dyDescent="0.2">
      <c r="A148" s="1247"/>
      <c r="B148" s="1255"/>
      <c r="C148" s="1256"/>
      <c r="D148" s="1244"/>
      <c r="E148" s="1196" t="s">
        <v>19</v>
      </c>
      <c r="F148" s="1220"/>
      <c r="G148" s="1196" t="s">
        <v>20</v>
      </c>
      <c r="H148" s="1220"/>
      <c r="I148" s="1196" t="s">
        <v>21</v>
      </c>
      <c r="J148" s="1220"/>
      <c r="K148" s="1196" t="s">
        <v>22</v>
      </c>
      <c r="L148" s="1220"/>
      <c r="M148" s="1196" t="s">
        <v>23</v>
      </c>
      <c r="N148" s="1220"/>
      <c r="O148" s="1196" t="s">
        <v>24</v>
      </c>
      <c r="P148" s="1220"/>
      <c r="Q148" s="1196" t="s">
        <v>25</v>
      </c>
      <c r="R148" s="1220"/>
      <c r="S148" s="1196" t="s">
        <v>26</v>
      </c>
      <c r="T148" s="1220"/>
      <c r="U148" s="1196" t="s">
        <v>27</v>
      </c>
      <c r="V148" s="1220"/>
      <c r="W148" s="1196" t="s">
        <v>2</v>
      </c>
      <c r="X148" s="1220"/>
      <c r="Y148" s="1196" t="s">
        <v>3</v>
      </c>
      <c r="Z148" s="1220"/>
      <c r="AA148" s="1196" t="s">
        <v>28</v>
      </c>
      <c r="AB148" s="1220"/>
      <c r="AC148" s="1196" t="s">
        <v>4</v>
      </c>
      <c r="AD148" s="1220"/>
      <c r="AE148" s="1196" t="s">
        <v>5</v>
      </c>
      <c r="AF148" s="1220"/>
      <c r="AG148" s="1196" t="s">
        <v>6</v>
      </c>
      <c r="AH148" s="1220"/>
      <c r="AI148" s="1196" t="s">
        <v>7</v>
      </c>
      <c r="AJ148" s="1220"/>
      <c r="AK148" s="1196" t="s">
        <v>8</v>
      </c>
      <c r="AL148" s="1220"/>
      <c r="AM148" s="1196" t="s">
        <v>9</v>
      </c>
      <c r="AN148" s="1220"/>
      <c r="AO148" s="1230" t="s">
        <v>10</v>
      </c>
      <c r="AP148" s="1258"/>
      <c r="AQ148" s="1263" t="s">
        <v>160</v>
      </c>
      <c r="AR148" s="1230" t="s">
        <v>161</v>
      </c>
      <c r="AS148" s="1231"/>
      <c r="AT148" s="602"/>
      <c r="AU148" s="603"/>
    </row>
    <row r="149" spans="1:102" ht="31.5" x14ac:dyDescent="0.2">
      <c r="A149" s="1248"/>
      <c r="B149" s="604" t="s">
        <v>94</v>
      </c>
      <c r="C149" s="605" t="s">
        <v>11</v>
      </c>
      <c r="D149" s="738" t="s">
        <v>12</v>
      </c>
      <c r="E149" s="607" t="s">
        <v>11</v>
      </c>
      <c r="F149" s="737" t="s">
        <v>12</v>
      </c>
      <c r="G149" s="607" t="s">
        <v>11</v>
      </c>
      <c r="H149" s="737" t="s">
        <v>12</v>
      </c>
      <c r="I149" s="607" t="s">
        <v>11</v>
      </c>
      <c r="J149" s="737" t="s">
        <v>12</v>
      </c>
      <c r="K149" s="607" t="s">
        <v>11</v>
      </c>
      <c r="L149" s="737" t="s">
        <v>12</v>
      </c>
      <c r="M149" s="607" t="s">
        <v>11</v>
      </c>
      <c r="N149" s="737" t="s">
        <v>12</v>
      </c>
      <c r="O149" s="607" t="s">
        <v>11</v>
      </c>
      <c r="P149" s="737" t="s">
        <v>12</v>
      </c>
      <c r="Q149" s="607" t="s">
        <v>11</v>
      </c>
      <c r="R149" s="737" t="s">
        <v>12</v>
      </c>
      <c r="S149" s="607" t="s">
        <v>11</v>
      </c>
      <c r="T149" s="737" t="s">
        <v>12</v>
      </c>
      <c r="U149" s="607" t="s">
        <v>11</v>
      </c>
      <c r="V149" s="737" t="s">
        <v>12</v>
      </c>
      <c r="W149" s="607" t="s">
        <v>11</v>
      </c>
      <c r="X149" s="737" t="s">
        <v>12</v>
      </c>
      <c r="Y149" s="607" t="s">
        <v>11</v>
      </c>
      <c r="Z149" s="737" t="s">
        <v>12</v>
      </c>
      <c r="AA149" s="607" t="s">
        <v>11</v>
      </c>
      <c r="AB149" s="737" t="s">
        <v>12</v>
      </c>
      <c r="AC149" s="607" t="s">
        <v>11</v>
      </c>
      <c r="AD149" s="737" t="s">
        <v>12</v>
      </c>
      <c r="AE149" s="607" t="s">
        <v>11</v>
      </c>
      <c r="AF149" s="737" t="s">
        <v>12</v>
      </c>
      <c r="AG149" s="607" t="s">
        <v>11</v>
      </c>
      <c r="AH149" s="737" t="s">
        <v>12</v>
      </c>
      <c r="AI149" s="607" t="s">
        <v>11</v>
      </c>
      <c r="AJ149" s="737" t="s">
        <v>12</v>
      </c>
      <c r="AK149" s="607" t="s">
        <v>11</v>
      </c>
      <c r="AL149" s="737" t="s">
        <v>12</v>
      </c>
      <c r="AM149" s="607" t="s">
        <v>11</v>
      </c>
      <c r="AN149" s="737" t="s">
        <v>12</v>
      </c>
      <c r="AO149" s="607" t="s">
        <v>11</v>
      </c>
      <c r="AP149" s="608" t="s">
        <v>12</v>
      </c>
      <c r="AQ149" s="1264"/>
      <c r="AR149" s="742" t="s">
        <v>162</v>
      </c>
      <c r="AS149" s="740" t="s">
        <v>163</v>
      </c>
      <c r="AT149" s="442"/>
      <c r="AU149" s="609"/>
    </row>
    <row r="150" spans="1:102" x14ac:dyDescent="0.2">
      <c r="A150" s="610" t="s">
        <v>43</v>
      </c>
      <c r="B150" s="505">
        <f t="shared" ref="B150:B168" si="7">SUM(C150+D150)</f>
        <v>320</v>
      </c>
      <c r="C150" s="506">
        <f t="shared" ref="C150:C168" si="8">SUM(E150+G150+I150+K150+M150+O150+Q150+S150+U150+W150+Y150+AA150+AC150+AE150+AG150+AI150+AK150+AM150+AO150)</f>
        <v>148</v>
      </c>
      <c r="D150" s="611">
        <f t="shared" ref="D150:D168" si="9">SUM(F150+H150+J150+L150+N150+P150+R150+T150+V150+X150+Z150+AB150+AD150+AF150+AH150+AJ150+AL150+AN150+AP150)</f>
        <v>172</v>
      </c>
      <c r="E150" s="380">
        <v>16</v>
      </c>
      <c r="F150" s="381">
        <v>19</v>
      </c>
      <c r="G150" s="380">
        <v>7</v>
      </c>
      <c r="H150" s="382">
        <v>3</v>
      </c>
      <c r="I150" s="380">
        <v>3</v>
      </c>
      <c r="J150" s="382">
        <v>5</v>
      </c>
      <c r="K150" s="380">
        <v>2</v>
      </c>
      <c r="L150" s="382">
        <v>4</v>
      </c>
      <c r="M150" s="380">
        <v>2</v>
      </c>
      <c r="N150" s="382">
        <v>3</v>
      </c>
      <c r="O150" s="380">
        <v>2</v>
      </c>
      <c r="P150" s="382">
        <v>1</v>
      </c>
      <c r="Q150" s="380">
        <v>2</v>
      </c>
      <c r="R150" s="382"/>
      <c r="S150" s="380"/>
      <c r="T150" s="382"/>
      <c r="U150" s="380">
        <v>2</v>
      </c>
      <c r="V150" s="382">
        <v>2</v>
      </c>
      <c r="W150" s="380">
        <v>2</v>
      </c>
      <c r="X150" s="382">
        <v>6</v>
      </c>
      <c r="Y150" s="380">
        <v>5</v>
      </c>
      <c r="Z150" s="382">
        <v>6</v>
      </c>
      <c r="AA150" s="380">
        <v>2</v>
      </c>
      <c r="AB150" s="382">
        <v>6</v>
      </c>
      <c r="AC150" s="380">
        <v>10</v>
      </c>
      <c r="AD150" s="382">
        <v>13</v>
      </c>
      <c r="AE150" s="380">
        <v>4</v>
      </c>
      <c r="AF150" s="382">
        <v>10</v>
      </c>
      <c r="AG150" s="380">
        <v>14</v>
      </c>
      <c r="AH150" s="382">
        <v>9</v>
      </c>
      <c r="AI150" s="380">
        <v>16</v>
      </c>
      <c r="AJ150" s="382">
        <v>21</v>
      </c>
      <c r="AK150" s="380">
        <v>15</v>
      </c>
      <c r="AL150" s="382">
        <v>18</v>
      </c>
      <c r="AM150" s="380">
        <v>13</v>
      </c>
      <c r="AN150" s="382">
        <v>9</v>
      </c>
      <c r="AO150" s="383">
        <v>31</v>
      </c>
      <c r="AP150" s="612">
        <v>37</v>
      </c>
      <c r="AQ150" s="613">
        <v>113</v>
      </c>
      <c r="AR150" s="614">
        <v>42</v>
      </c>
      <c r="AS150" s="381">
        <v>165</v>
      </c>
      <c r="AT150" s="615" t="s">
        <v>120</v>
      </c>
      <c r="AU150" s="515"/>
      <c r="CA150" s="366" t="str">
        <f t="shared" ref="CA150:CA168" si="10">IF(B150&lt;&gt;SUM(AQ150+AR150+AS150)," El número de consultas según tipo atención NO puede ser diferente al Total.","")</f>
        <v/>
      </c>
      <c r="CB150" s="366" t="str">
        <f>IF(AND(E150&lt;=SUM(E152:E168),F150&lt;=SUM(F152:F168),G150&lt;=SUM(G152:G168),H150&lt;=SUM(H152:H168),I150&lt;=SUM(I152:I168),J150&lt;=SUM(J152:J168),K150&lt;=SUM(K152:K168),L150&lt;=SUM(L152:L168),M150&lt;=SUM(M152:M168),N150&lt;=SUM(N152:N168),O150&lt;=SUM(O152:O168),P150&lt;=SUM(P152:P168),W150&lt;=SUM(W152:W168),X150&lt;=SUM(X152:X168),Y150&lt;=SUM(Y152:Y168),Z150&lt;=SUM(Z152:Z168),AA150&lt;=SUM(AA152:AA168),AB150&lt;=SUM(AB152:AB168),AC150&lt;=SUM(AC152:AC168),AD150&lt;=SUM(AD152:AD168),AE150&lt;=SUM(AE152:AE168),AF150&lt;=SUM(AF152:AF168),AG150&lt;=SUM(AG152:AG168),AH150&lt;=SUM(AH152:AH168),AI150&lt;=SUM(AI152:AI168),AJ150&lt;=SUM(AJ152:AJ168),AK150&lt;=SUM(AK152:AK168),AL150&lt;=SUM(AL152:AL168),AM150&lt;=SUM(AM152:AM168),AN150&lt;=SUM(AN152:AN168),AO150&lt;=SUM(AO152:AO168),AP150&lt;=SUM(AP152:AP168)),"","Total de ingreso debe ser igual o menor al desagregado por condición")</f>
        <v/>
      </c>
      <c r="CG150" s="366">
        <f t="shared" ref="CG150:CG168" si="11">IF(B150&lt;&gt;SUM(AQ150+AR150+AS150),1,0)</f>
        <v>0</v>
      </c>
    </row>
    <row r="151" spans="1:102" x14ac:dyDescent="0.2">
      <c r="A151" s="616" t="s">
        <v>30</v>
      </c>
      <c r="B151" s="617">
        <f t="shared" si="7"/>
        <v>0</v>
      </c>
      <c r="C151" s="618">
        <f t="shared" si="8"/>
        <v>0</v>
      </c>
      <c r="D151" s="619">
        <f t="shared" si="9"/>
        <v>0</v>
      </c>
      <c r="E151" s="421"/>
      <c r="F151" s="440"/>
      <c r="G151" s="421"/>
      <c r="H151" s="422"/>
      <c r="I151" s="421"/>
      <c r="J151" s="422"/>
      <c r="K151" s="421"/>
      <c r="L151" s="422"/>
      <c r="M151" s="421"/>
      <c r="N151" s="422"/>
      <c r="O151" s="421"/>
      <c r="P151" s="422"/>
      <c r="Q151" s="421"/>
      <c r="R151" s="422"/>
      <c r="S151" s="421"/>
      <c r="T151" s="422"/>
      <c r="U151" s="421"/>
      <c r="V151" s="422"/>
      <c r="W151" s="421"/>
      <c r="X151" s="422"/>
      <c r="Y151" s="421"/>
      <c r="Z151" s="422"/>
      <c r="AA151" s="421"/>
      <c r="AB151" s="422"/>
      <c r="AC151" s="421"/>
      <c r="AD151" s="422"/>
      <c r="AE151" s="421"/>
      <c r="AF151" s="422"/>
      <c r="AG151" s="421"/>
      <c r="AH151" s="422"/>
      <c r="AI151" s="421"/>
      <c r="AJ151" s="422"/>
      <c r="AK151" s="421"/>
      <c r="AL151" s="422"/>
      <c r="AM151" s="421"/>
      <c r="AN151" s="422"/>
      <c r="AO151" s="423"/>
      <c r="AP151" s="620"/>
      <c r="AQ151" s="621"/>
      <c r="AR151" s="533"/>
      <c r="AS151" s="440"/>
      <c r="AT151" s="615"/>
      <c r="AU151" s="515"/>
      <c r="CA151" s="366" t="str">
        <f t="shared" si="10"/>
        <v/>
      </c>
      <c r="CG151" s="366">
        <f t="shared" si="11"/>
        <v>0</v>
      </c>
    </row>
    <row r="152" spans="1:102" ht="21.75" x14ac:dyDescent="0.2">
      <c r="A152" s="622" t="s">
        <v>164</v>
      </c>
      <c r="B152" s="623">
        <f t="shared" si="7"/>
        <v>0</v>
      </c>
      <c r="C152" s="624">
        <f t="shared" si="8"/>
        <v>0</v>
      </c>
      <c r="D152" s="625">
        <f t="shared" si="9"/>
        <v>0</v>
      </c>
      <c r="E152" s="386"/>
      <c r="F152" s="387"/>
      <c r="G152" s="386"/>
      <c r="H152" s="388"/>
      <c r="I152" s="386"/>
      <c r="J152" s="388"/>
      <c r="K152" s="386"/>
      <c r="L152" s="388"/>
      <c r="M152" s="386"/>
      <c r="N152" s="388"/>
      <c r="O152" s="386"/>
      <c r="P152" s="388"/>
      <c r="Q152" s="386"/>
      <c r="R152" s="388"/>
      <c r="S152" s="386"/>
      <c r="T152" s="388"/>
      <c r="U152" s="386"/>
      <c r="V152" s="388"/>
      <c r="W152" s="386"/>
      <c r="X152" s="388"/>
      <c r="Y152" s="386"/>
      <c r="Z152" s="388"/>
      <c r="AA152" s="386"/>
      <c r="AB152" s="388"/>
      <c r="AC152" s="386"/>
      <c r="AD152" s="388"/>
      <c r="AE152" s="386"/>
      <c r="AF152" s="388"/>
      <c r="AG152" s="386"/>
      <c r="AH152" s="388"/>
      <c r="AI152" s="386"/>
      <c r="AJ152" s="388"/>
      <c r="AK152" s="386"/>
      <c r="AL152" s="388"/>
      <c r="AM152" s="386"/>
      <c r="AN152" s="388"/>
      <c r="AO152" s="389"/>
      <c r="AP152" s="626"/>
      <c r="AQ152" s="488"/>
      <c r="AR152" s="517"/>
      <c r="AS152" s="387"/>
      <c r="AT152" s="615"/>
      <c r="AU152" s="515"/>
      <c r="CA152" s="366" t="str">
        <f t="shared" si="10"/>
        <v/>
      </c>
      <c r="CG152" s="366">
        <f t="shared" si="11"/>
        <v>0</v>
      </c>
    </row>
    <row r="153" spans="1:102" x14ac:dyDescent="0.2">
      <c r="A153" s="627" t="s">
        <v>165</v>
      </c>
      <c r="B153" s="628">
        <f t="shared" si="7"/>
        <v>0</v>
      </c>
      <c r="C153" s="629">
        <f t="shared" si="8"/>
        <v>0</v>
      </c>
      <c r="D153" s="630">
        <f t="shared" si="9"/>
        <v>0</v>
      </c>
      <c r="E153" s="395"/>
      <c r="F153" s="401"/>
      <c r="G153" s="395"/>
      <c r="H153" s="401"/>
      <c r="I153" s="395"/>
      <c r="J153" s="401"/>
      <c r="K153" s="395"/>
      <c r="L153" s="396"/>
      <c r="M153" s="395"/>
      <c r="N153" s="396"/>
      <c r="O153" s="395"/>
      <c r="P153" s="396"/>
      <c r="Q153" s="395"/>
      <c r="R153" s="396"/>
      <c r="S153" s="395"/>
      <c r="T153" s="396"/>
      <c r="U153" s="395"/>
      <c r="V153" s="396"/>
      <c r="W153" s="395"/>
      <c r="X153" s="396"/>
      <c r="Y153" s="395"/>
      <c r="Z153" s="396"/>
      <c r="AA153" s="395"/>
      <c r="AB153" s="401"/>
      <c r="AC153" s="395"/>
      <c r="AD153" s="401"/>
      <c r="AE153" s="395"/>
      <c r="AF153" s="396"/>
      <c r="AG153" s="395"/>
      <c r="AH153" s="396"/>
      <c r="AI153" s="395"/>
      <c r="AJ153" s="396"/>
      <c r="AK153" s="395"/>
      <c r="AL153" s="396"/>
      <c r="AM153" s="395"/>
      <c r="AN153" s="396"/>
      <c r="AO153" s="397"/>
      <c r="AP153" s="631"/>
      <c r="AQ153" s="493"/>
      <c r="AR153" s="407"/>
      <c r="AS153" s="401"/>
      <c r="AT153" s="615"/>
      <c r="AU153" s="515"/>
      <c r="CA153" s="366" t="str">
        <f t="shared" si="10"/>
        <v/>
      </c>
      <c r="CG153" s="366">
        <f t="shared" si="11"/>
        <v>0</v>
      </c>
    </row>
    <row r="154" spans="1:102" x14ac:dyDescent="0.2">
      <c r="A154" s="627" t="s">
        <v>166</v>
      </c>
      <c r="B154" s="628">
        <f t="shared" si="7"/>
        <v>32</v>
      </c>
      <c r="C154" s="629">
        <f t="shared" si="8"/>
        <v>22</v>
      </c>
      <c r="D154" s="630">
        <f t="shared" si="9"/>
        <v>10</v>
      </c>
      <c r="E154" s="395"/>
      <c r="F154" s="401"/>
      <c r="G154" s="395"/>
      <c r="H154" s="401"/>
      <c r="I154" s="395"/>
      <c r="J154" s="401"/>
      <c r="K154" s="395"/>
      <c r="L154" s="396"/>
      <c r="M154" s="395"/>
      <c r="N154" s="396"/>
      <c r="O154" s="395"/>
      <c r="P154" s="396"/>
      <c r="Q154" s="395"/>
      <c r="R154" s="396"/>
      <c r="S154" s="395"/>
      <c r="T154" s="396"/>
      <c r="U154" s="395"/>
      <c r="V154" s="396"/>
      <c r="W154" s="395"/>
      <c r="X154" s="396"/>
      <c r="Y154" s="395">
        <v>1</v>
      </c>
      <c r="Z154" s="396">
        <v>1</v>
      </c>
      <c r="AA154" s="395"/>
      <c r="AB154" s="401"/>
      <c r="AC154" s="395"/>
      <c r="AD154" s="401">
        <v>2</v>
      </c>
      <c r="AE154" s="395">
        <v>2</v>
      </c>
      <c r="AF154" s="396">
        <v>1</v>
      </c>
      <c r="AG154" s="395">
        <v>3</v>
      </c>
      <c r="AH154" s="396"/>
      <c r="AI154" s="395">
        <v>5</v>
      </c>
      <c r="AJ154" s="396">
        <v>1</v>
      </c>
      <c r="AK154" s="395">
        <v>1</v>
      </c>
      <c r="AL154" s="396">
        <v>1</v>
      </c>
      <c r="AM154" s="395">
        <v>5</v>
      </c>
      <c r="AN154" s="396">
        <v>2</v>
      </c>
      <c r="AO154" s="397">
        <v>5</v>
      </c>
      <c r="AP154" s="631">
        <v>2</v>
      </c>
      <c r="AQ154" s="493">
        <v>16</v>
      </c>
      <c r="AR154" s="407">
        <v>1</v>
      </c>
      <c r="AS154" s="401">
        <v>15</v>
      </c>
      <c r="AT154" s="615"/>
      <c r="AU154" s="515"/>
      <c r="CA154" s="366" t="str">
        <f t="shared" si="10"/>
        <v/>
      </c>
      <c r="CG154" s="366">
        <f t="shared" si="11"/>
        <v>0</v>
      </c>
    </row>
    <row r="155" spans="1:102" x14ac:dyDescent="0.2">
      <c r="A155" s="627" t="s">
        <v>167</v>
      </c>
      <c r="B155" s="628">
        <f t="shared" si="7"/>
        <v>0</v>
      </c>
      <c r="C155" s="629">
        <f t="shared" si="8"/>
        <v>0</v>
      </c>
      <c r="D155" s="630">
        <f t="shared" si="9"/>
        <v>0</v>
      </c>
      <c r="E155" s="395"/>
      <c r="F155" s="401"/>
      <c r="G155" s="395"/>
      <c r="H155" s="401"/>
      <c r="I155" s="395"/>
      <c r="J155" s="401"/>
      <c r="K155" s="395"/>
      <c r="L155" s="396"/>
      <c r="M155" s="395"/>
      <c r="N155" s="396"/>
      <c r="O155" s="395"/>
      <c r="P155" s="396"/>
      <c r="Q155" s="395"/>
      <c r="R155" s="396"/>
      <c r="S155" s="395"/>
      <c r="T155" s="396"/>
      <c r="U155" s="395"/>
      <c r="V155" s="396"/>
      <c r="W155" s="395"/>
      <c r="X155" s="396"/>
      <c r="Y155" s="395"/>
      <c r="Z155" s="396"/>
      <c r="AA155" s="395"/>
      <c r="AB155" s="401"/>
      <c r="AC155" s="395"/>
      <c r="AD155" s="401"/>
      <c r="AE155" s="395"/>
      <c r="AF155" s="396"/>
      <c r="AG155" s="395"/>
      <c r="AH155" s="396"/>
      <c r="AI155" s="395"/>
      <c r="AJ155" s="396"/>
      <c r="AK155" s="395"/>
      <c r="AL155" s="396"/>
      <c r="AM155" s="395"/>
      <c r="AN155" s="396"/>
      <c r="AO155" s="397"/>
      <c r="AP155" s="631"/>
      <c r="AQ155" s="493"/>
      <c r="AR155" s="407"/>
      <c r="AS155" s="401"/>
      <c r="AT155" s="615"/>
      <c r="AU155" s="515"/>
      <c r="CA155" s="366" t="str">
        <f t="shared" si="10"/>
        <v/>
      </c>
      <c r="CG155" s="366">
        <f t="shared" si="11"/>
        <v>0</v>
      </c>
    </row>
    <row r="156" spans="1:102" x14ac:dyDescent="0.2">
      <c r="A156" s="627" t="s">
        <v>168</v>
      </c>
      <c r="B156" s="628">
        <f t="shared" si="7"/>
        <v>0</v>
      </c>
      <c r="C156" s="629">
        <f t="shared" si="8"/>
        <v>0</v>
      </c>
      <c r="D156" s="630">
        <f t="shared" si="9"/>
        <v>0</v>
      </c>
      <c r="E156" s="395"/>
      <c r="F156" s="401"/>
      <c r="G156" s="395"/>
      <c r="H156" s="401"/>
      <c r="I156" s="395"/>
      <c r="J156" s="401"/>
      <c r="K156" s="395"/>
      <c r="L156" s="396"/>
      <c r="M156" s="395"/>
      <c r="N156" s="396"/>
      <c r="O156" s="395"/>
      <c r="P156" s="396"/>
      <c r="Q156" s="395"/>
      <c r="R156" s="396"/>
      <c r="S156" s="395"/>
      <c r="T156" s="396"/>
      <c r="U156" s="395"/>
      <c r="V156" s="396"/>
      <c r="W156" s="395"/>
      <c r="X156" s="396"/>
      <c r="Y156" s="395"/>
      <c r="Z156" s="396"/>
      <c r="AA156" s="395"/>
      <c r="AB156" s="401"/>
      <c r="AC156" s="395"/>
      <c r="AD156" s="401"/>
      <c r="AE156" s="395"/>
      <c r="AF156" s="396"/>
      <c r="AG156" s="395"/>
      <c r="AH156" s="396"/>
      <c r="AI156" s="395"/>
      <c r="AJ156" s="396"/>
      <c r="AK156" s="395"/>
      <c r="AL156" s="396"/>
      <c r="AM156" s="395"/>
      <c r="AN156" s="396"/>
      <c r="AO156" s="397"/>
      <c r="AP156" s="631"/>
      <c r="AQ156" s="493"/>
      <c r="AR156" s="407"/>
      <c r="AS156" s="401"/>
      <c r="AT156" s="615"/>
      <c r="AU156" s="515"/>
      <c r="CA156" s="366" t="str">
        <f t="shared" si="10"/>
        <v/>
      </c>
      <c r="CG156" s="366">
        <f t="shared" si="11"/>
        <v>0</v>
      </c>
    </row>
    <row r="157" spans="1:102" x14ac:dyDescent="0.2">
      <c r="A157" s="627" t="s">
        <v>169</v>
      </c>
      <c r="B157" s="628">
        <f t="shared" si="7"/>
        <v>1</v>
      </c>
      <c r="C157" s="629">
        <f t="shared" si="8"/>
        <v>1</v>
      </c>
      <c r="D157" s="630">
        <f t="shared" si="9"/>
        <v>0</v>
      </c>
      <c r="E157" s="395"/>
      <c r="F157" s="401"/>
      <c r="G157" s="395"/>
      <c r="H157" s="401"/>
      <c r="I157" s="395"/>
      <c r="J157" s="401"/>
      <c r="K157" s="395"/>
      <c r="L157" s="396"/>
      <c r="M157" s="395"/>
      <c r="N157" s="396"/>
      <c r="O157" s="395"/>
      <c r="P157" s="396"/>
      <c r="Q157" s="395"/>
      <c r="R157" s="396"/>
      <c r="S157" s="395"/>
      <c r="T157" s="396"/>
      <c r="U157" s="395"/>
      <c r="V157" s="396"/>
      <c r="W157" s="395"/>
      <c r="X157" s="396"/>
      <c r="Y157" s="395"/>
      <c r="Z157" s="396"/>
      <c r="AA157" s="395"/>
      <c r="AB157" s="401"/>
      <c r="AC157" s="395"/>
      <c r="AD157" s="401"/>
      <c r="AE157" s="395"/>
      <c r="AF157" s="396"/>
      <c r="AG157" s="395"/>
      <c r="AH157" s="396"/>
      <c r="AI157" s="395"/>
      <c r="AJ157" s="396"/>
      <c r="AK157" s="395"/>
      <c r="AL157" s="396"/>
      <c r="AM157" s="395"/>
      <c r="AN157" s="396"/>
      <c r="AO157" s="397">
        <v>1</v>
      </c>
      <c r="AP157" s="631"/>
      <c r="AQ157" s="493"/>
      <c r="AR157" s="407"/>
      <c r="AS157" s="401">
        <v>1</v>
      </c>
      <c r="AT157" s="615"/>
      <c r="AU157" s="515"/>
      <c r="CA157" s="366" t="str">
        <f t="shared" si="10"/>
        <v/>
      </c>
      <c r="CG157" s="366">
        <f t="shared" si="11"/>
        <v>0</v>
      </c>
    </row>
    <row r="158" spans="1:102" x14ac:dyDescent="0.2">
      <c r="A158" s="627" t="s">
        <v>170</v>
      </c>
      <c r="B158" s="628">
        <f t="shared" si="7"/>
        <v>0</v>
      </c>
      <c r="C158" s="629">
        <f t="shared" si="8"/>
        <v>0</v>
      </c>
      <c r="D158" s="630">
        <f t="shared" si="9"/>
        <v>0</v>
      </c>
      <c r="E158" s="395"/>
      <c r="F158" s="401"/>
      <c r="G158" s="395"/>
      <c r="H158" s="401"/>
      <c r="I158" s="395"/>
      <c r="J158" s="401"/>
      <c r="K158" s="395"/>
      <c r="L158" s="396"/>
      <c r="M158" s="395"/>
      <c r="N158" s="396"/>
      <c r="O158" s="395"/>
      <c r="P158" s="396"/>
      <c r="Q158" s="395"/>
      <c r="R158" s="396"/>
      <c r="S158" s="395"/>
      <c r="T158" s="396"/>
      <c r="U158" s="395"/>
      <c r="V158" s="396"/>
      <c r="W158" s="395"/>
      <c r="X158" s="396"/>
      <c r="Y158" s="395"/>
      <c r="Z158" s="396"/>
      <c r="AA158" s="395"/>
      <c r="AB158" s="401"/>
      <c r="AC158" s="395"/>
      <c r="AD158" s="401"/>
      <c r="AE158" s="395"/>
      <c r="AF158" s="396"/>
      <c r="AG158" s="395"/>
      <c r="AH158" s="396"/>
      <c r="AI158" s="395"/>
      <c r="AJ158" s="396"/>
      <c r="AK158" s="395"/>
      <c r="AL158" s="396"/>
      <c r="AM158" s="395"/>
      <c r="AN158" s="396"/>
      <c r="AO158" s="397"/>
      <c r="AP158" s="631"/>
      <c r="AQ158" s="493"/>
      <c r="AR158" s="407"/>
      <c r="AS158" s="401"/>
      <c r="AT158" s="615"/>
      <c r="AU158" s="515"/>
      <c r="CA158" s="366" t="str">
        <f t="shared" si="10"/>
        <v/>
      </c>
      <c r="CG158" s="366">
        <f t="shared" si="11"/>
        <v>0</v>
      </c>
    </row>
    <row r="159" spans="1:102" x14ac:dyDescent="0.2">
      <c r="A159" s="627" t="s">
        <v>171</v>
      </c>
      <c r="B159" s="628">
        <f t="shared" si="7"/>
        <v>0</v>
      </c>
      <c r="C159" s="629">
        <f t="shared" si="8"/>
        <v>0</v>
      </c>
      <c r="D159" s="630">
        <f t="shared" si="9"/>
        <v>0</v>
      </c>
      <c r="E159" s="395"/>
      <c r="F159" s="401"/>
      <c r="G159" s="395"/>
      <c r="H159" s="401"/>
      <c r="I159" s="395"/>
      <c r="J159" s="401"/>
      <c r="K159" s="395"/>
      <c r="L159" s="396"/>
      <c r="M159" s="395"/>
      <c r="N159" s="396"/>
      <c r="O159" s="395"/>
      <c r="P159" s="396"/>
      <c r="Q159" s="395"/>
      <c r="R159" s="396"/>
      <c r="S159" s="395"/>
      <c r="T159" s="396"/>
      <c r="U159" s="395"/>
      <c r="V159" s="396"/>
      <c r="W159" s="395"/>
      <c r="X159" s="396"/>
      <c r="Y159" s="395"/>
      <c r="Z159" s="396"/>
      <c r="AA159" s="395"/>
      <c r="AB159" s="401"/>
      <c r="AC159" s="395"/>
      <c r="AD159" s="401"/>
      <c r="AE159" s="395"/>
      <c r="AF159" s="396"/>
      <c r="AG159" s="395"/>
      <c r="AH159" s="396"/>
      <c r="AI159" s="395"/>
      <c r="AJ159" s="396"/>
      <c r="AK159" s="395"/>
      <c r="AL159" s="396"/>
      <c r="AM159" s="395"/>
      <c r="AN159" s="396"/>
      <c r="AO159" s="397"/>
      <c r="AP159" s="631"/>
      <c r="AQ159" s="493"/>
      <c r="AR159" s="407"/>
      <c r="AS159" s="401"/>
      <c r="AT159" s="615"/>
      <c r="AU159" s="515"/>
      <c r="CA159" s="366" t="str">
        <f t="shared" si="10"/>
        <v/>
      </c>
      <c r="CG159" s="366">
        <f t="shared" si="11"/>
        <v>0</v>
      </c>
    </row>
    <row r="160" spans="1:102" x14ac:dyDescent="0.2">
      <c r="A160" s="627" t="s">
        <v>172</v>
      </c>
      <c r="B160" s="628">
        <f t="shared" si="7"/>
        <v>76</v>
      </c>
      <c r="C160" s="629">
        <f t="shared" si="8"/>
        <v>28</v>
      </c>
      <c r="D160" s="630">
        <f t="shared" si="9"/>
        <v>48</v>
      </c>
      <c r="E160" s="395"/>
      <c r="F160" s="401"/>
      <c r="G160" s="395"/>
      <c r="H160" s="401"/>
      <c r="I160" s="395"/>
      <c r="J160" s="401"/>
      <c r="K160" s="395">
        <v>1</v>
      </c>
      <c r="L160" s="396">
        <v>1</v>
      </c>
      <c r="M160" s="395">
        <v>2</v>
      </c>
      <c r="N160" s="396">
        <v>2</v>
      </c>
      <c r="O160" s="395">
        <v>1</v>
      </c>
      <c r="P160" s="396">
        <v>1</v>
      </c>
      <c r="Q160" s="395">
        <v>1</v>
      </c>
      <c r="R160" s="396"/>
      <c r="S160" s="395"/>
      <c r="T160" s="396"/>
      <c r="U160" s="395">
        <v>2</v>
      </c>
      <c r="V160" s="396">
        <v>2</v>
      </c>
      <c r="W160" s="395">
        <v>2</v>
      </c>
      <c r="X160" s="396">
        <v>3</v>
      </c>
      <c r="Y160" s="395">
        <v>2</v>
      </c>
      <c r="Z160" s="396">
        <v>3</v>
      </c>
      <c r="AA160" s="395">
        <v>2</v>
      </c>
      <c r="AB160" s="401">
        <v>4</v>
      </c>
      <c r="AC160" s="395">
        <v>7</v>
      </c>
      <c r="AD160" s="401">
        <v>8</v>
      </c>
      <c r="AE160" s="395">
        <v>1</v>
      </c>
      <c r="AF160" s="396">
        <v>4</v>
      </c>
      <c r="AG160" s="395">
        <v>3</v>
      </c>
      <c r="AH160" s="396">
        <v>3</v>
      </c>
      <c r="AI160" s="395"/>
      <c r="AJ160" s="396">
        <v>6</v>
      </c>
      <c r="AK160" s="395">
        <v>2</v>
      </c>
      <c r="AL160" s="396">
        <v>7</v>
      </c>
      <c r="AM160" s="395"/>
      <c r="AN160" s="396"/>
      <c r="AO160" s="397">
        <v>2</v>
      </c>
      <c r="AP160" s="631">
        <v>4</v>
      </c>
      <c r="AQ160" s="493">
        <v>73</v>
      </c>
      <c r="AR160" s="407"/>
      <c r="AS160" s="401">
        <v>3</v>
      </c>
      <c r="AT160" s="615"/>
      <c r="AU160" s="515"/>
      <c r="CA160" s="366" t="str">
        <f t="shared" si="10"/>
        <v/>
      </c>
      <c r="CG160" s="366">
        <f t="shared" si="11"/>
        <v>0</v>
      </c>
    </row>
    <row r="161" spans="1:85" x14ac:dyDescent="0.2">
      <c r="A161" s="627" t="s">
        <v>173</v>
      </c>
      <c r="B161" s="628">
        <f t="shared" si="7"/>
        <v>0</v>
      </c>
      <c r="C161" s="629">
        <f t="shared" si="8"/>
        <v>0</v>
      </c>
      <c r="D161" s="630">
        <f t="shared" si="9"/>
        <v>0</v>
      </c>
      <c r="E161" s="395"/>
      <c r="F161" s="401"/>
      <c r="G161" s="395"/>
      <c r="H161" s="401"/>
      <c r="I161" s="395"/>
      <c r="J161" s="401"/>
      <c r="K161" s="395"/>
      <c r="L161" s="396"/>
      <c r="M161" s="395"/>
      <c r="N161" s="396"/>
      <c r="O161" s="395"/>
      <c r="P161" s="396"/>
      <c r="Q161" s="395"/>
      <c r="R161" s="396"/>
      <c r="S161" s="395"/>
      <c r="T161" s="396"/>
      <c r="U161" s="395"/>
      <c r="V161" s="396"/>
      <c r="W161" s="395"/>
      <c r="X161" s="396"/>
      <c r="Y161" s="395"/>
      <c r="Z161" s="396"/>
      <c r="AA161" s="395"/>
      <c r="AB161" s="401"/>
      <c r="AC161" s="395"/>
      <c r="AD161" s="401"/>
      <c r="AE161" s="395"/>
      <c r="AF161" s="396"/>
      <c r="AG161" s="395"/>
      <c r="AH161" s="396"/>
      <c r="AI161" s="395"/>
      <c r="AJ161" s="396"/>
      <c r="AK161" s="395"/>
      <c r="AL161" s="396"/>
      <c r="AM161" s="395"/>
      <c r="AN161" s="396"/>
      <c r="AO161" s="397"/>
      <c r="AP161" s="631"/>
      <c r="AQ161" s="493"/>
      <c r="AR161" s="407"/>
      <c r="AS161" s="401"/>
      <c r="AT161" s="615"/>
      <c r="AU161" s="515"/>
      <c r="CA161" s="366" t="str">
        <f t="shared" si="10"/>
        <v/>
      </c>
      <c r="CG161" s="366">
        <f t="shared" si="11"/>
        <v>0</v>
      </c>
    </row>
    <row r="162" spans="1:85" x14ac:dyDescent="0.2">
      <c r="A162" s="627" t="s">
        <v>174</v>
      </c>
      <c r="B162" s="628">
        <f t="shared" si="7"/>
        <v>0</v>
      </c>
      <c r="C162" s="629">
        <f t="shared" si="8"/>
        <v>0</v>
      </c>
      <c r="D162" s="630">
        <f t="shared" si="9"/>
        <v>0</v>
      </c>
      <c r="E162" s="395"/>
      <c r="F162" s="401"/>
      <c r="G162" s="395"/>
      <c r="H162" s="401"/>
      <c r="I162" s="395"/>
      <c r="J162" s="401"/>
      <c r="K162" s="395"/>
      <c r="L162" s="396"/>
      <c r="M162" s="395"/>
      <c r="N162" s="396"/>
      <c r="O162" s="395"/>
      <c r="P162" s="396"/>
      <c r="Q162" s="395"/>
      <c r="R162" s="396"/>
      <c r="S162" s="395"/>
      <c r="T162" s="396"/>
      <c r="U162" s="395"/>
      <c r="V162" s="396"/>
      <c r="W162" s="395"/>
      <c r="X162" s="396"/>
      <c r="Y162" s="395"/>
      <c r="Z162" s="396"/>
      <c r="AA162" s="395"/>
      <c r="AB162" s="401"/>
      <c r="AC162" s="395"/>
      <c r="AD162" s="401"/>
      <c r="AE162" s="395"/>
      <c r="AF162" s="396"/>
      <c r="AG162" s="395"/>
      <c r="AH162" s="396"/>
      <c r="AI162" s="395"/>
      <c r="AJ162" s="396"/>
      <c r="AK162" s="395"/>
      <c r="AL162" s="396"/>
      <c r="AM162" s="395"/>
      <c r="AN162" s="396"/>
      <c r="AO162" s="397"/>
      <c r="AP162" s="631"/>
      <c r="AQ162" s="493"/>
      <c r="AR162" s="407"/>
      <c r="AS162" s="401"/>
      <c r="AT162" s="615"/>
      <c r="AU162" s="515"/>
      <c r="CA162" s="366" t="str">
        <f t="shared" si="10"/>
        <v/>
      </c>
      <c r="CG162" s="366">
        <f t="shared" si="11"/>
        <v>0</v>
      </c>
    </row>
    <row r="163" spans="1:85" x14ac:dyDescent="0.2">
      <c r="A163" s="627" t="s">
        <v>175</v>
      </c>
      <c r="B163" s="628">
        <f t="shared" si="7"/>
        <v>0</v>
      </c>
      <c r="C163" s="629">
        <f t="shared" si="8"/>
        <v>0</v>
      </c>
      <c r="D163" s="630">
        <f t="shared" si="9"/>
        <v>0</v>
      </c>
      <c r="E163" s="395"/>
      <c r="F163" s="401"/>
      <c r="G163" s="395"/>
      <c r="H163" s="401"/>
      <c r="I163" s="395"/>
      <c r="J163" s="401"/>
      <c r="K163" s="395"/>
      <c r="L163" s="396"/>
      <c r="M163" s="395"/>
      <c r="N163" s="396"/>
      <c r="O163" s="395"/>
      <c r="P163" s="396"/>
      <c r="Q163" s="395"/>
      <c r="R163" s="396"/>
      <c r="S163" s="395"/>
      <c r="T163" s="396"/>
      <c r="U163" s="395"/>
      <c r="V163" s="396"/>
      <c r="W163" s="395"/>
      <c r="X163" s="396"/>
      <c r="Y163" s="395"/>
      <c r="Z163" s="396"/>
      <c r="AA163" s="395"/>
      <c r="AB163" s="401"/>
      <c r="AC163" s="395"/>
      <c r="AD163" s="401"/>
      <c r="AE163" s="395"/>
      <c r="AF163" s="396"/>
      <c r="AG163" s="395"/>
      <c r="AH163" s="396"/>
      <c r="AI163" s="395"/>
      <c r="AJ163" s="396"/>
      <c r="AK163" s="395"/>
      <c r="AL163" s="396"/>
      <c r="AM163" s="395"/>
      <c r="AN163" s="396"/>
      <c r="AO163" s="397"/>
      <c r="AP163" s="631"/>
      <c r="AQ163" s="493"/>
      <c r="AR163" s="407"/>
      <c r="AS163" s="401"/>
      <c r="AT163" s="615"/>
      <c r="AU163" s="515"/>
      <c r="CA163" s="366" t="str">
        <f t="shared" si="10"/>
        <v/>
      </c>
      <c r="CG163" s="366">
        <f t="shared" si="11"/>
        <v>0</v>
      </c>
    </row>
    <row r="164" spans="1:85" x14ac:dyDescent="0.2">
      <c r="A164" s="627" t="s">
        <v>176</v>
      </c>
      <c r="B164" s="628">
        <f t="shared" si="7"/>
        <v>159</v>
      </c>
      <c r="C164" s="629">
        <f t="shared" si="8"/>
        <v>69</v>
      </c>
      <c r="D164" s="630">
        <f t="shared" si="9"/>
        <v>90</v>
      </c>
      <c r="E164" s="395">
        <v>16</v>
      </c>
      <c r="F164" s="401">
        <v>19</v>
      </c>
      <c r="G164" s="395">
        <v>7</v>
      </c>
      <c r="H164" s="401">
        <v>3</v>
      </c>
      <c r="I164" s="395">
        <v>2</v>
      </c>
      <c r="J164" s="401">
        <v>5</v>
      </c>
      <c r="K164" s="395">
        <v>1</v>
      </c>
      <c r="L164" s="396">
        <v>3</v>
      </c>
      <c r="M164" s="395"/>
      <c r="N164" s="396"/>
      <c r="O164" s="395"/>
      <c r="P164" s="396"/>
      <c r="Q164" s="395">
        <v>1</v>
      </c>
      <c r="R164" s="396"/>
      <c r="S164" s="395"/>
      <c r="T164" s="396"/>
      <c r="U164" s="395"/>
      <c r="V164" s="396"/>
      <c r="W164" s="395"/>
      <c r="X164" s="396"/>
      <c r="Y164" s="395">
        <v>1</v>
      </c>
      <c r="Z164" s="396">
        <v>1</v>
      </c>
      <c r="AA164" s="395"/>
      <c r="AB164" s="401">
        <v>2</v>
      </c>
      <c r="AC164" s="395">
        <v>1</v>
      </c>
      <c r="AD164" s="401">
        <v>3</v>
      </c>
      <c r="AE164" s="395">
        <v>1</v>
      </c>
      <c r="AF164" s="396">
        <v>4</v>
      </c>
      <c r="AG164" s="395">
        <v>3</v>
      </c>
      <c r="AH164" s="396">
        <v>4</v>
      </c>
      <c r="AI164" s="395">
        <v>5</v>
      </c>
      <c r="AJ164" s="396">
        <v>8</v>
      </c>
      <c r="AK164" s="395">
        <v>5</v>
      </c>
      <c r="AL164" s="396">
        <v>6</v>
      </c>
      <c r="AM164" s="395">
        <v>7</v>
      </c>
      <c r="AN164" s="396">
        <v>5</v>
      </c>
      <c r="AO164" s="397">
        <v>19</v>
      </c>
      <c r="AP164" s="631">
        <v>27</v>
      </c>
      <c r="AQ164" s="493">
        <v>15</v>
      </c>
      <c r="AR164" s="407">
        <v>26</v>
      </c>
      <c r="AS164" s="401">
        <v>118</v>
      </c>
      <c r="AT164" s="615"/>
      <c r="AU164" s="515"/>
      <c r="CA164" s="366" t="str">
        <f t="shared" si="10"/>
        <v/>
      </c>
      <c r="CG164" s="366">
        <f t="shared" si="11"/>
        <v>0</v>
      </c>
    </row>
    <row r="165" spans="1:85" x14ac:dyDescent="0.2">
      <c r="A165" s="627" t="s">
        <v>177</v>
      </c>
      <c r="B165" s="628">
        <f t="shared" si="7"/>
        <v>0</v>
      </c>
      <c r="C165" s="629">
        <f t="shared" si="8"/>
        <v>0</v>
      </c>
      <c r="D165" s="630">
        <f t="shared" si="9"/>
        <v>0</v>
      </c>
      <c r="E165" s="395"/>
      <c r="F165" s="401"/>
      <c r="G165" s="395"/>
      <c r="H165" s="401"/>
      <c r="I165" s="395"/>
      <c r="J165" s="401"/>
      <c r="K165" s="395"/>
      <c r="L165" s="396"/>
      <c r="M165" s="395"/>
      <c r="N165" s="396"/>
      <c r="O165" s="395"/>
      <c r="P165" s="396"/>
      <c r="Q165" s="395"/>
      <c r="R165" s="396"/>
      <c r="S165" s="395"/>
      <c r="T165" s="396"/>
      <c r="U165" s="395"/>
      <c r="V165" s="396"/>
      <c r="W165" s="395"/>
      <c r="X165" s="396"/>
      <c r="Y165" s="395"/>
      <c r="Z165" s="396"/>
      <c r="AA165" s="395"/>
      <c r="AB165" s="401"/>
      <c r="AC165" s="395"/>
      <c r="AD165" s="401"/>
      <c r="AE165" s="395"/>
      <c r="AF165" s="396"/>
      <c r="AG165" s="395"/>
      <c r="AH165" s="396"/>
      <c r="AI165" s="395"/>
      <c r="AJ165" s="396"/>
      <c r="AK165" s="395"/>
      <c r="AL165" s="396"/>
      <c r="AM165" s="395"/>
      <c r="AN165" s="396"/>
      <c r="AO165" s="397"/>
      <c r="AP165" s="631"/>
      <c r="AQ165" s="493"/>
      <c r="AR165" s="407"/>
      <c r="AS165" s="401"/>
      <c r="AT165" s="615"/>
      <c r="AU165" s="515"/>
      <c r="CA165" s="366" t="str">
        <f t="shared" si="10"/>
        <v/>
      </c>
      <c r="CG165" s="366">
        <f t="shared" si="11"/>
        <v>0</v>
      </c>
    </row>
    <row r="166" spans="1:85" x14ac:dyDescent="0.2">
      <c r="A166" s="627" t="s">
        <v>178</v>
      </c>
      <c r="B166" s="628">
        <f t="shared" si="7"/>
        <v>0</v>
      </c>
      <c r="C166" s="629">
        <f t="shared" si="8"/>
        <v>0</v>
      </c>
      <c r="D166" s="630">
        <f t="shared" si="9"/>
        <v>0</v>
      </c>
      <c r="E166" s="395"/>
      <c r="F166" s="401"/>
      <c r="G166" s="395"/>
      <c r="H166" s="401"/>
      <c r="I166" s="395"/>
      <c r="J166" s="401"/>
      <c r="K166" s="395"/>
      <c r="L166" s="396"/>
      <c r="M166" s="395"/>
      <c r="N166" s="396"/>
      <c r="O166" s="395"/>
      <c r="P166" s="396"/>
      <c r="Q166" s="395"/>
      <c r="R166" s="396"/>
      <c r="S166" s="395"/>
      <c r="T166" s="396"/>
      <c r="U166" s="395"/>
      <c r="V166" s="396"/>
      <c r="W166" s="395"/>
      <c r="X166" s="396"/>
      <c r="Y166" s="395"/>
      <c r="Z166" s="396"/>
      <c r="AA166" s="395"/>
      <c r="AB166" s="401"/>
      <c r="AC166" s="395"/>
      <c r="AD166" s="401"/>
      <c r="AE166" s="395"/>
      <c r="AF166" s="396"/>
      <c r="AG166" s="395"/>
      <c r="AH166" s="396"/>
      <c r="AI166" s="395"/>
      <c r="AJ166" s="396"/>
      <c r="AK166" s="395"/>
      <c r="AL166" s="396"/>
      <c r="AM166" s="395"/>
      <c r="AN166" s="396"/>
      <c r="AO166" s="397"/>
      <c r="AP166" s="631"/>
      <c r="AQ166" s="493"/>
      <c r="AR166" s="407"/>
      <c r="AS166" s="401"/>
      <c r="AT166" s="568"/>
      <c r="CA166" s="366" t="str">
        <f t="shared" si="10"/>
        <v/>
      </c>
      <c r="CG166" s="366">
        <f t="shared" si="11"/>
        <v>0</v>
      </c>
    </row>
    <row r="167" spans="1:85" x14ac:dyDescent="0.2">
      <c r="A167" s="627" t="s">
        <v>179</v>
      </c>
      <c r="B167" s="628">
        <f t="shared" si="7"/>
        <v>6</v>
      </c>
      <c r="C167" s="629">
        <f t="shared" si="8"/>
        <v>2</v>
      </c>
      <c r="D167" s="630">
        <f t="shared" si="9"/>
        <v>4</v>
      </c>
      <c r="E167" s="395"/>
      <c r="F167" s="401"/>
      <c r="G167" s="395"/>
      <c r="H167" s="401"/>
      <c r="I167" s="395"/>
      <c r="J167" s="401"/>
      <c r="K167" s="395"/>
      <c r="L167" s="396"/>
      <c r="M167" s="395"/>
      <c r="N167" s="396"/>
      <c r="O167" s="395"/>
      <c r="P167" s="396"/>
      <c r="Q167" s="395"/>
      <c r="R167" s="396"/>
      <c r="S167" s="395"/>
      <c r="T167" s="396"/>
      <c r="U167" s="395"/>
      <c r="V167" s="396"/>
      <c r="W167" s="395"/>
      <c r="X167" s="396">
        <v>1</v>
      </c>
      <c r="Y167" s="395"/>
      <c r="Z167" s="396"/>
      <c r="AA167" s="395"/>
      <c r="AB167" s="401"/>
      <c r="AC167" s="395"/>
      <c r="AD167" s="401"/>
      <c r="AE167" s="395"/>
      <c r="AF167" s="396"/>
      <c r="AG167" s="395">
        <v>1</v>
      </c>
      <c r="AH167" s="396"/>
      <c r="AI167" s="395">
        <v>1</v>
      </c>
      <c r="AJ167" s="396">
        <v>1</v>
      </c>
      <c r="AK167" s="395"/>
      <c r="AL167" s="396"/>
      <c r="AM167" s="395"/>
      <c r="AN167" s="396">
        <v>2</v>
      </c>
      <c r="AO167" s="397"/>
      <c r="AP167" s="631"/>
      <c r="AQ167" s="493"/>
      <c r="AR167" s="407">
        <v>6</v>
      </c>
      <c r="AS167" s="401"/>
      <c r="AT167" s="568"/>
      <c r="CA167" s="366" t="str">
        <f t="shared" si="10"/>
        <v/>
      </c>
      <c r="CG167" s="366">
        <f t="shared" si="11"/>
        <v>0</v>
      </c>
    </row>
    <row r="168" spans="1:85" x14ac:dyDescent="0.2">
      <c r="A168" s="632" t="s">
        <v>13</v>
      </c>
      <c r="B168" s="633">
        <f t="shared" si="7"/>
        <v>46</v>
      </c>
      <c r="C168" s="634">
        <f t="shared" si="8"/>
        <v>26</v>
      </c>
      <c r="D168" s="635">
        <f t="shared" si="9"/>
        <v>20</v>
      </c>
      <c r="E168" s="403"/>
      <c r="F168" s="404"/>
      <c r="G168" s="403"/>
      <c r="H168" s="405"/>
      <c r="I168" s="403">
        <v>1</v>
      </c>
      <c r="J168" s="405"/>
      <c r="K168" s="403"/>
      <c r="L168" s="405"/>
      <c r="M168" s="403"/>
      <c r="N168" s="405">
        <v>1</v>
      </c>
      <c r="O168" s="403">
        <v>1</v>
      </c>
      <c r="P168" s="405"/>
      <c r="Q168" s="403"/>
      <c r="R168" s="405"/>
      <c r="S168" s="403"/>
      <c r="T168" s="405"/>
      <c r="U168" s="403"/>
      <c r="V168" s="405"/>
      <c r="W168" s="403"/>
      <c r="X168" s="405">
        <v>2</v>
      </c>
      <c r="Y168" s="403">
        <v>1</v>
      </c>
      <c r="Z168" s="405">
        <v>1</v>
      </c>
      <c r="AA168" s="403"/>
      <c r="AB168" s="405"/>
      <c r="AC168" s="403">
        <v>2</v>
      </c>
      <c r="AD168" s="405"/>
      <c r="AE168" s="403"/>
      <c r="AF168" s="405">
        <v>1</v>
      </c>
      <c r="AG168" s="403">
        <v>4</v>
      </c>
      <c r="AH168" s="405">
        <v>2</v>
      </c>
      <c r="AI168" s="403">
        <v>5</v>
      </c>
      <c r="AJ168" s="405">
        <v>5</v>
      </c>
      <c r="AK168" s="403">
        <v>7</v>
      </c>
      <c r="AL168" s="405">
        <v>4</v>
      </c>
      <c r="AM168" s="403">
        <v>1</v>
      </c>
      <c r="AN168" s="405"/>
      <c r="AO168" s="406">
        <v>4</v>
      </c>
      <c r="AP168" s="636">
        <v>4</v>
      </c>
      <c r="AQ168" s="637">
        <v>3</v>
      </c>
      <c r="AR168" s="410">
        <v>15</v>
      </c>
      <c r="AS168" s="404">
        <v>28</v>
      </c>
      <c r="AT168" s="568"/>
      <c r="CA168" s="366" t="str">
        <f t="shared" si="10"/>
        <v/>
      </c>
      <c r="CG168" s="366">
        <f t="shared" si="11"/>
        <v>0</v>
      </c>
    </row>
    <row r="169" spans="1:85" x14ac:dyDescent="0.2">
      <c r="A169" s="638" t="s">
        <v>98</v>
      </c>
      <c r="B169" s="505">
        <f t="shared" ref="B169:AS169" si="12">SUM(B170:B174)</f>
        <v>164</v>
      </c>
      <c r="C169" s="506">
        <f t="shared" si="12"/>
        <v>71</v>
      </c>
      <c r="D169" s="611">
        <f t="shared" si="12"/>
        <v>93</v>
      </c>
      <c r="E169" s="639">
        <f t="shared" si="12"/>
        <v>16</v>
      </c>
      <c r="F169" s="640">
        <f t="shared" si="12"/>
        <v>16</v>
      </c>
      <c r="G169" s="640">
        <f t="shared" si="12"/>
        <v>5</v>
      </c>
      <c r="H169" s="427">
        <f t="shared" si="12"/>
        <v>4</v>
      </c>
      <c r="I169" s="425">
        <f t="shared" si="12"/>
        <v>4</v>
      </c>
      <c r="J169" s="427">
        <f t="shared" si="12"/>
        <v>5</v>
      </c>
      <c r="K169" s="425">
        <f t="shared" si="12"/>
        <v>0</v>
      </c>
      <c r="L169" s="427">
        <f t="shared" si="12"/>
        <v>5</v>
      </c>
      <c r="M169" s="425">
        <f t="shared" si="12"/>
        <v>1</v>
      </c>
      <c r="N169" s="427">
        <f t="shared" si="12"/>
        <v>2</v>
      </c>
      <c r="O169" s="425">
        <f t="shared" si="12"/>
        <v>2</v>
      </c>
      <c r="P169" s="427">
        <f t="shared" si="12"/>
        <v>1</v>
      </c>
      <c r="Q169" s="425">
        <f t="shared" si="12"/>
        <v>1</v>
      </c>
      <c r="R169" s="427">
        <f t="shared" si="12"/>
        <v>0</v>
      </c>
      <c r="S169" s="425">
        <f t="shared" si="12"/>
        <v>0</v>
      </c>
      <c r="T169" s="427">
        <f t="shared" si="12"/>
        <v>0</v>
      </c>
      <c r="U169" s="425">
        <f t="shared" si="12"/>
        <v>1</v>
      </c>
      <c r="V169" s="427">
        <f t="shared" si="12"/>
        <v>2</v>
      </c>
      <c r="W169" s="425">
        <f t="shared" si="12"/>
        <v>0</v>
      </c>
      <c r="X169" s="427">
        <f t="shared" si="12"/>
        <v>0</v>
      </c>
      <c r="Y169" s="425">
        <f t="shared" si="12"/>
        <v>1</v>
      </c>
      <c r="Z169" s="427">
        <f t="shared" si="12"/>
        <v>3</v>
      </c>
      <c r="AA169" s="425">
        <f t="shared" si="12"/>
        <v>2</v>
      </c>
      <c r="AB169" s="427">
        <f t="shared" si="12"/>
        <v>0</v>
      </c>
      <c r="AC169" s="425">
        <f t="shared" si="12"/>
        <v>0</v>
      </c>
      <c r="AD169" s="427">
        <f t="shared" si="12"/>
        <v>8</v>
      </c>
      <c r="AE169" s="425">
        <f t="shared" si="12"/>
        <v>2</v>
      </c>
      <c r="AF169" s="427">
        <f t="shared" si="12"/>
        <v>4</v>
      </c>
      <c r="AG169" s="425">
        <f t="shared" si="12"/>
        <v>2</v>
      </c>
      <c r="AH169" s="427">
        <f t="shared" si="12"/>
        <v>4</v>
      </c>
      <c r="AI169" s="425">
        <f t="shared" si="12"/>
        <v>6</v>
      </c>
      <c r="AJ169" s="427">
        <f t="shared" si="12"/>
        <v>13</v>
      </c>
      <c r="AK169" s="425">
        <f t="shared" si="12"/>
        <v>5</v>
      </c>
      <c r="AL169" s="427">
        <f t="shared" si="12"/>
        <v>9</v>
      </c>
      <c r="AM169" s="425">
        <f t="shared" si="12"/>
        <v>7</v>
      </c>
      <c r="AN169" s="427">
        <f t="shared" si="12"/>
        <v>6</v>
      </c>
      <c r="AO169" s="428">
        <f t="shared" si="12"/>
        <v>16</v>
      </c>
      <c r="AP169" s="641">
        <f t="shared" si="12"/>
        <v>11</v>
      </c>
      <c r="AQ169" s="642">
        <f t="shared" si="12"/>
        <v>32</v>
      </c>
      <c r="AR169" s="379">
        <f t="shared" si="12"/>
        <v>43</v>
      </c>
      <c r="AS169" s="426">
        <f t="shared" si="12"/>
        <v>91</v>
      </c>
      <c r="AT169" s="568"/>
    </row>
    <row r="170" spans="1:85" x14ac:dyDescent="0.2">
      <c r="A170" s="384" t="s">
        <v>38</v>
      </c>
      <c r="B170" s="643">
        <f>SUM(C170+D170)</f>
        <v>127</v>
      </c>
      <c r="C170" s="643">
        <f t="shared" ref="C170:D174" si="13">SUM(E170+G170+I170+K170+M170+O170+Q170+S170+U170+W170+Y170+AA170+AC170+AE170+AG170+AI170+AK170+AM170+AO170)</f>
        <v>58</v>
      </c>
      <c r="D170" s="644">
        <f t="shared" si="13"/>
        <v>69</v>
      </c>
      <c r="E170" s="412">
        <v>14</v>
      </c>
      <c r="F170" s="388">
        <v>14</v>
      </c>
      <c r="G170" s="412">
        <v>4</v>
      </c>
      <c r="H170" s="409">
        <v>3</v>
      </c>
      <c r="I170" s="412">
        <v>4</v>
      </c>
      <c r="J170" s="409">
        <v>4</v>
      </c>
      <c r="K170" s="412"/>
      <c r="L170" s="409">
        <v>3</v>
      </c>
      <c r="M170" s="412">
        <v>1</v>
      </c>
      <c r="N170" s="409">
        <v>2</v>
      </c>
      <c r="O170" s="412">
        <v>2</v>
      </c>
      <c r="P170" s="409">
        <v>1</v>
      </c>
      <c r="Q170" s="412">
        <v>1</v>
      </c>
      <c r="R170" s="409"/>
      <c r="S170" s="412"/>
      <c r="T170" s="409"/>
      <c r="U170" s="412">
        <v>1</v>
      </c>
      <c r="V170" s="409">
        <v>2</v>
      </c>
      <c r="W170" s="412"/>
      <c r="X170" s="409"/>
      <c r="Y170" s="412">
        <v>1</v>
      </c>
      <c r="Z170" s="409">
        <v>3</v>
      </c>
      <c r="AA170" s="412">
        <v>2</v>
      </c>
      <c r="AB170" s="409"/>
      <c r="AC170" s="412"/>
      <c r="AD170" s="409">
        <v>7</v>
      </c>
      <c r="AE170" s="412">
        <v>2</v>
      </c>
      <c r="AF170" s="409">
        <v>4</v>
      </c>
      <c r="AG170" s="412">
        <v>1</v>
      </c>
      <c r="AH170" s="409">
        <v>1</v>
      </c>
      <c r="AI170" s="412">
        <v>4</v>
      </c>
      <c r="AJ170" s="409">
        <v>7</v>
      </c>
      <c r="AK170" s="412">
        <v>5</v>
      </c>
      <c r="AL170" s="409">
        <v>5</v>
      </c>
      <c r="AM170" s="412">
        <v>5</v>
      </c>
      <c r="AN170" s="409">
        <v>5</v>
      </c>
      <c r="AO170" s="434">
        <v>11</v>
      </c>
      <c r="AP170" s="645">
        <v>8</v>
      </c>
      <c r="AQ170" s="433">
        <v>32</v>
      </c>
      <c r="AR170" s="409">
        <v>20</v>
      </c>
      <c r="AS170" s="409">
        <v>77</v>
      </c>
      <c r="AT170" s="568"/>
    </row>
    <row r="171" spans="1:85" x14ac:dyDescent="0.2">
      <c r="A171" s="390" t="s">
        <v>39</v>
      </c>
      <c r="B171" s="629">
        <f>SUM(C171+D171)</f>
        <v>2</v>
      </c>
      <c r="C171" s="629">
        <f t="shared" si="13"/>
        <v>1</v>
      </c>
      <c r="D171" s="630">
        <f t="shared" si="13"/>
        <v>1</v>
      </c>
      <c r="E171" s="403"/>
      <c r="F171" s="396"/>
      <c r="G171" s="395"/>
      <c r="H171" s="413"/>
      <c r="I171" s="395"/>
      <c r="J171" s="396"/>
      <c r="K171" s="395"/>
      <c r="L171" s="396"/>
      <c r="M171" s="395"/>
      <c r="N171" s="396"/>
      <c r="O171" s="395"/>
      <c r="P171" s="396"/>
      <c r="Q171" s="395"/>
      <c r="R171" s="396"/>
      <c r="S171" s="395"/>
      <c r="T171" s="396"/>
      <c r="U171" s="395"/>
      <c r="V171" s="396"/>
      <c r="W171" s="395"/>
      <c r="X171" s="396"/>
      <c r="Y171" s="395"/>
      <c r="Z171" s="396"/>
      <c r="AA171" s="395"/>
      <c r="AB171" s="396"/>
      <c r="AC171" s="395"/>
      <c r="AD171" s="396"/>
      <c r="AE171" s="395"/>
      <c r="AF171" s="396"/>
      <c r="AG171" s="395"/>
      <c r="AH171" s="396"/>
      <c r="AI171" s="395"/>
      <c r="AJ171" s="396"/>
      <c r="AK171" s="395"/>
      <c r="AL171" s="396"/>
      <c r="AM171" s="395"/>
      <c r="AN171" s="396">
        <v>1</v>
      </c>
      <c r="AO171" s="397">
        <v>1</v>
      </c>
      <c r="AP171" s="631"/>
      <c r="AQ171" s="401"/>
      <c r="AR171" s="396"/>
      <c r="AS171" s="413">
        <v>2</v>
      </c>
      <c r="AT171" s="646"/>
    </row>
    <row r="172" spans="1:85" x14ac:dyDescent="0.2">
      <c r="A172" s="432" t="s">
        <v>40</v>
      </c>
      <c r="B172" s="629">
        <f>SUM(C172+D172)</f>
        <v>8</v>
      </c>
      <c r="C172" s="629">
        <f t="shared" si="13"/>
        <v>3</v>
      </c>
      <c r="D172" s="630">
        <f t="shared" si="13"/>
        <v>5</v>
      </c>
      <c r="E172" s="395"/>
      <c r="F172" s="405"/>
      <c r="G172" s="403"/>
      <c r="H172" s="405"/>
      <c r="I172" s="412"/>
      <c r="J172" s="409"/>
      <c r="K172" s="412"/>
      <c r="L172" s="409"/>
      <c r="M172" s="412"/>
      <c r="N172" s="409"/>
      <c r="O172" s="412"/>
      <c r="P172" s="409"/>
      <c r="Q172" s="412"/>
      <c r="R172" s="409"/>
      <c r="S172" s="412"/>
      <c r="T172" s="409"/>
      <c r="U172" s="412"/>
      <c r="V172" s="409"/>
      <c r="W172" s="412"/>
      <c r="X172" s="409"/>
      <c r="Y172" s="412"/>
      <c r="Z172" s="409"/>
      <c r="AA172" s="412"/>
      <c r="AB172" s="409"/>
      <c r="AC172" s="412"/>
      <c r="AD172" s="409"/>
      <c r="AE172" s="412"/>
      <c r="AF172" s="409"/>
      <c r="AG172" s="412"/>
      <c r="AH172" s="409">
        <v>1</v>
      </c>
      <c r="AI172" s="412">
        <v>1</v>
      </c>
      <c r="AJ172" s="409"/>
      <c r="AK172" s="412"/>
      <c r="AL172" s="409">
        <v>2</v>
      </c>
      <c r="AM172" s="412"/>
      <c r="AN172" s="409"/>
      <c r="AO172" s="434">
        <v>2</v>
      </c>
      <c r="AP172" s="645">
        <v>2</v>
      </c>
      <c r="AQ172" s="433"/>
      <c r="AR172" s="409">
        <v>2</v>
      </c>
      <c r="AS172" s="409">
        <v>6</v>
      </c>
      <c r="AT172" s="568"/>
    </row>
    <row r="173" spans="1:85" x14ac:dyDescent="0.2">
      <c r="A173" s="647" t="s">
        <v>86</v>
      </c>
      <c r="B173" s="629">
        <f>SUM(C173+D173)</f>
        <v>0</v>
      </c>
      <c r="C173" s="629">
        <f t="shared" si="13"/>
        <v>0</v>
      </c>
      <c r="D173" s="648">
        <f t="shared" si="13"/>
        <v>0</v>
      </c>
      <c r="E173" s="412"/>
      <c r="F173" s="396"/>
      <c r="G173" s="395"/>
      <c r="H173" s="396"/>
      <c r="I173" s="395"/>
      <c r="J173" s="396"/>
      <c r="K173" s="395"/>
      <c r="L173" s="396"/>
      <c r="M173" s="395"/>
      <c r="N173" s="396"/>
      <c r="O173" s="395"/>
      <c r="P173" s="396"/>
      <c r="Q173" s="395"/>
      <c r="R173" s="396"/>
      <c r="S173" s="395"/>
      <c r="T173" s="396"/>
      <c r="U173" s="395"/>
      <c r="V173" s="396"/>
      <c r="W173" s="395"/>
      <c r="X173" s="396"/>
      <c r="Y173" s="395"/>
      <c r="Z173" s="396"/>
      <c r="AA173" s="395"/>
      <c r="AB173" s="396"/>
      <c r="AC173" s="395"/>
      <c r="AD173" s="396"/>
      <c r="AE173" s="395"/>
      <c r="AF173" s="396"/>
      <c r="AG173" s="395"/>
      <c r="AH173" s="396"/>
      <c r="AI173" s="395"/>
      <c r="AJ173" s="396"/>
      <c r="AK173" s="395"/>
      <c r="AL173" s="396"/>
      <c r="AM173" s="395"/>
      <c r="AN173" s="396"/>
      <c r="AO173" s="397"/>
      <c r="AP173" s="631"/>
      <c r="AQ173" s="401"/>
      <c r="AR173" s="396"/>
      <c r="AS173" s="413"/>
      <c r="AT173" s="646"/>
    </row>
    <row r="174" spans="1:85" x14ac:dyDescent="0.2">
      <c r="A174" s="649" t="s">
        <v>13</v>
      </c>
      <c r="B174" s="650">
        <f>SUM(C174+D174)</f>
        <v>27</v>
      </c>
      <c r="C174" s="651">
        <f t="shared" si="13"/>
        <v>9</v>
      </c>
      <c r="D174" s="652">
        <f t="shared" si="13"/>
        <v>18</v>
      </c>
      <c r="E174" s="497">
        <v>2</v>
      </c>
      <c r="F174" s="422">
        <v>2</v>
      </c>
      <c r="G174" s="421">
        <v>1</v>
      </c>
      <c r="H174" s="422">
        <v>1</v>
      </c>
      <c r="I174" s="421"/>
      <c r="J174" s="422">
        <v>1</v>
      </c>
      <c r="K174" s="421"/>
      <c r="L174" s="422">
        <v>2</v>
      </c>
      <c r="M174" s="421"/>
      <c r="N174" s="422"/>
      <c r="O174" s="421"/>
      <c r="P174" s="422"/>
      <c r="Q174" s="421"/>
      <c r="R174" s="422"/>
      <c r="S174" s="421"/>
      <c r="T174" s="422"/>
      <c r="U174" s="421"/>
      <c r="V174" s="422"/>
      <c r="W174" s="421"/>
      <c r="X174" s="422"/>
      <c r="Y174" s="421"/>
      <c r="Z174" s="422"/>
      <c r="AA174" s="421"/>
      <c r="AB174" s="422"/>
      <c r="AC174" s="421"/>
      <c r="AD174" s="422">
        <v>1</v>
      </c>
      <c r="AE174" s="421"/>
      <c r="AF174" s="422"/>
      <c r="AG174" s="421">
        <v>1</v>
      </c>
      <c r="AH174" s="422">
        <v>2</v>
      </c>
      <c r="AI174" s="421">
        <v>1</v>
      </c>
      <c r="AJ174" s="422">
        <v>6</v>
      </c>
      <c r="AK174" s="421"/>
      <c r="AL174" s="422">
        <v>2</v>
      </c>
      <c r="AM174" s="421">
        <v>2</v>
      </c>
      <c r="AN174" s="422"/>
      <c r="AO174" s="423">
        <v>2</v>
      </c>
      <c r="AP174" s="620">
        <v>1</v>
      </c>
      <c r="AQ174" s="440"/>
      <c r="AR174" s="422">
        <v>21</v>
      </c>
      <c r="AS174" s="422">
        <v>6</v>
      </c>
      <c r="AT174" s="568"/>
    </row>
    <row r="175" spans="1:85" x14ac:dyDescent="0.2">
      <c r="A175" s="479" t="s">
        <v>180</v>
      </c>
      <c r="B175" s="479"/>
      <c r="C175" s="479"/>
      <c r="D175" s="479"/>
      <c r="E175" s="653"/>
      <c r="F175" s="653"/>
      <c r="G175" s="653"/>
      <c r="H175" s="653"/>
      <c r="I175" s="653"/>
      <c r="J175" s="653"/>
      <c r="K175" s="653"/>
      <c r="L175" s="653"/>
      <c r="M175" s="653"/>
      <c r="N175" s="653"/>
      <c r="O175" s="653"/>
      <c r="P175" s="653"/>
      <c r="Q175" s="653"/>
      <c r="R175" s="653"/>
      <c r="S175" s="653"/>
      <c r="T175" s="653"/>
      <c r="U175" s="653"/>
      <c r="V175" s="653"/>
      <c r="W175" s="653"/>
      <c r="X175" s="653"/>
      <c r="Y175" s="653"/>
      <c r="Z175" s="653"/>
      <c r="AA175" s="653"/>
      <c r="AB175" s="653"/>
      <c r="AC175" s="653"/>
      <c r="AD175" s="653"/>
      <c r="AE175" s="653"/>
      <c r="AF175" s="653"/>
      <c r="AG175" s="653"/>
      <c r="AH175" s="653"/>
      <c r="AI175" s="653"/>
      <c r="AJ175" s="653"/>
      <c r="AK175" s="653"/>
      <c r="AL175" s="653"/>
      <c r="AM175" s="653"/>
      <c r="AN175" s="653"/>
      <c r="AO175" s="653"/>
      <c r="AP175" s="653"/>
      <c r="AQ175" s="515"/>
      <c r="AR175" s="515"/>
      <c r="AS175" s="515"/>
      <c r="AT175" s="515"/>
      <c r="AU175" s="515"/>
    </row>
    <row r="176" spans="1:85" ht="21" customHeight="1" x14ac:dyDescent="0.2">
      <c r="A176" s="1192" t="s">
        <v>49</v>
      </c>
      <c r="B176" s="1215" t="s">
        <v>50</v>
      </c>
      <c r="C176" s="1216"/>
      <c r="D176" s="1266"/>
      <c r="E176" s="1241" t="s">
        <v>14</v>
      </c>
      <c r="F176" s="1242"/>
      <c r="G176" s="1242"/>
      <c r="H176" s="1242"/>
      <c r="I176" s="1242"/>
      <c r="J176" s="1242"/>
      <c r="K176" s="1242"/>
      <c r="L176" s="1242"/>
      <c r="M176" s="1242"/>
      <c r="N176" s="1242"/>
      <c r="O176" s="1242"/>
      <c r="P176" s="1242"/>
      <c r="Q176" s="1242"/>
      <c r="R176" s="1242"/>
      <c r="S176" s="1242"/>
      <c r="T176" s="1242"/>
      <c r="U176" s="1242"/>
      <c r="V176" s="1242"/>
      <c r="W176" s="1242"/>
      <c r="X176" s="1242"/>
      <c r="Y176" s="1242"/>
      <c r="Z176" s="1242"/>
      <c r="AA176" s="1242"/>
      <c r="AB176" s="1242"/>
      <c r="AC176" s="1242"/>
      <c r="AD176" s="1242"/>
      <c r="AE176" s="1242"/>
      <c r="AF176" s="1242"/>
      <c r="AG176" s="1242"/>
      <c r="AH176" s="1242"/>
      <c r="AI176" s="1242"/>
      <c r="AJ176" s="1242"/>
      <c r="AK176" s="1242"/>
      <c r="AL176" s="1242"/>
      <c r="AM176" s="1242"/>
      <c r="AN176" s="1242"/>
      <c r="AO176" s="1242"/>
      <c r="AP176" s="1243"/>
      <c r="AQ176" s="1226" t="s">
        <v>119</v>
      </c>
      <c r="AR176" s="1226" t="s">
        <v>87</v>
      </c>
      <c r="AS176" s="515"/>
      <c r="AT176" s="515"/>
      <c r="AU176" s="515"/>
    </row>
    <row r="177" spans="1:86" ht="21.75" customHeight="1" x14ac:dyDescent="0.2">
      <c r="A177" s="1207"/>
      <c r="B177" s="1217"/>
      <c r="C177" s="1218"/>
      <c r="D177" s="1218"/>
      <c r="E177" s="1196" t="s">
        <v>19</v>
      </c>
      <c r="F177" s="1220"/>
      <c r="G177" s="1196" t="s">
        <v>20</v>
      </c>
      <c r="H177" s="1220"/>
      <c r="I177" s="1196" t="s">
        <v>21</v>
      </c>
      <c r="J177" s="1220"/>
      <c r="K177" s="1196" t="s">
        <v>22</v>
      </c>
      <c r="L177" s="1220"/>
      <c r="M177" s="1196" t="s">
        <v>23</v>
      </c>
      <c r="N177" s="1220"/>
      <c r="O177" s="1196" t="s">
        <v>24</v>
      </c>
      <c r="P177" s="1220"/>
      <c r="Q177" s="1196" t="s">
        <v>25</v>
      </c>
      <c r="R177" s="1220"/>
      <c r="S177" s="1196" t="s">
        <v>26</v>
      </c>
      <c r="T177" s="1220"/>
      <c r="U177" s="1196" t="s">
        <v>27</v>
      </c>
      <c r="V177" s="1220"/>
      <c r="W177" s="1196" t="s">
        <v>2</v>
      </c>
      <c r="X177" s="1220"/>
      <c r="Y177" s="1196" t="s">
        <v>3</v>
      </c>
      <c r="Z177" s="1220"/>
      <c r="AA177" s="1196" t="s">
        <v>28</v>
      </c>
      <c r="AB177" s="1220"/>
      <c r="AC177" s="1196" t="s">
        <v>4</v>
      </c>
      <c r="AD177" s="1220"/>
      <c r="AE177" s="1196" t="s">
        <v>5</v>
      </c>
      <c r="AF177" s="1220"/>
      <c r="AG177" s="1196" t="s">
        <v>6</v>
      </c>
      <c r="AH177" s="1220"/>
      <c r="AI177" s="1196" t="s">
        <v>7</v>
      </c>
      <c r="AJ177" s="1220"/>
      <c r="AK177" s="1196" t="s">
        <v>8</v>
      </c>
      <c r="AL177" s="1220"/>
      <c r="AM177" s="1196" t="s">
        <v>9</v>
      </c>
      <c r="AN177" s="1220"/>
      <c r="AO177" s="1230" t="s">
        <v>10</v>
      </c>
      <c r="AP177" s="1201"/>
      <c r="AQ177" s="1229"/>
      <c r="AR177" s="1229"/>
      <c r="AS177" s="515"/>
      <c r="AT177" s="515"/>
      <c r="AU177" s="515"/>
    </row>
    <row r="178" spans="1:86" ht="13.5" customHeight="1" x14ac:dyDescent="0.2">
      <c r="A178" s="1265"/>
      <c r="B178" s="743" t="s">
        <v>94</v>
      </c>
      <c r="C178" s="742" t="s">
        <v>11</v>
      </c>
      <c r="D178" s="742" t="s">
        <v>12</v>
      </c>
      <c r="E178" s="377" t="s">
        <v>11</v>
      </c>
      <c r="F178" s="740" t="s">
        <v>12</v>
      </c>
      <c r="G178" s="377" t="s">
        <v>11</v>
      </c>
      <c r="H178" s="740" t="s">
        <v>12</v>
      </c>
      <c r="I178" s="377" t="s">
        <v>11</v>
      </c>
      <c r="J178" s="740" t="s">
        <v>12</v>
      </c>
      <c r="K178" s="377" t="s">
        <v>11</v>
      </c>
      <c r="L178" s="740" t="s">
        <v>12</v>
      </c>
      <c r="M178" s="377" t="s">
        <v>11</v>
      </c>
      <c r="N178" s="740" t="s">
        <v>12</v>
      </c>
      <c r="O178" s="377" t="s">
        <v>11</v>
      </c>
      <c r="P178" s="740" t="s">
        <v>12</v>
      </c>
      <c r="Q178" s="377" t="s">
        <v>11</v>
      </c>
      <c r="R178" s="740" t="s">
        <v>12</v>
      </c>
      <c r="S178" s="377" t="s">
        <v>11</v>
      </c>
      <c r="T178" s="740" t="s">
        <v>12</v>
      </c>
      <c r="U178" s="377" t="s">
        <v>11</v>
      </c>
      <c r="V178" s="740" t="s">
        <v>12</v>
      </c>
      <c r="W178" s="377" t="s">
        <v>11</v>
      </c>
      <c r="X178" s="740" t="s">
        <v>12</v>
      </c>
      <c r="Y178" s="377" t="s">
        <v>11</v>
      </c>
      <c r="Z178" s="740" t="s">
        <v>12</v>
      </c>
      <c r="AA178" s="377" t="s">
        <v>11</v>
      </c>
      <c r="AB178" s="740" t="s">
        <v>12</v>
      </c>
      <c r="AC178" s="377" t="s">
        <v>11</v>
      </c>
      <c r="AD178" s="740" t="s">
        <v>12</v>
      </c>
      <c r="AE178" s="377" t="s">
        <v>11</v>
      </c>
      <c r="AF178" s="740" t="s">
        <v>12</v>
      </c>
      <c r="AG178" s="377" t="s">
        <v>11</v>
      </c>
      <c r="AH178" s="740" t="s">
        <v>12</v>
      </c>
      <c r="AI178" s="377" t="s">
        <v>11</v>
      </c>
      <c r="AJ178" s="740" t="s">
        <v>12</v>
      </c>
      <c r="AK178" s="377" t="s">
        <v>11</v>
      </c>
      <c r="AL178" s="740" t="s">
        <v>12</v>
      </c>
      <c r="AM178" s="377" t="s">
        <v>11</v>
      </c>
      <c r="AN178" s="740" t="s">
        <v>12</v>
      </c>
      <c r="AO178" s="377" t="s">
        <v>11</v>
      </c>
      <c r="AP178" s="740" t="s">
        <v>12</v>
      </c>
      <c r="AQ178" s="1244"/>
      <c r="AR178" s="1244"/>
      <c r="AS178" s="655"/>
      <c r="AT178" s="515"/>
    </row>
    <row r="179" spans="1:86" x14ac:dyDescent="0.2">
      <c r="A179" s="437" t="s">
        <v>52</v>
      </c>
      <c r="B179" s="643">
        <f>SUM(C179+D179)</f>
        <v>111</v>
      </c>
      <c r="C179" s="643">
        <f t="shared" ref="C179:D183" si="14">SUM(E179+G179+I179+K179+M179+O179+Q179+S179+U179+W179+Y179+AA179+AC179+AE179+AG179+AI179+AK179+AM179+AO179)</f>
        <v>46</v>
      </c>
      <c r="D179" s="644">
        <f t="shared" si="14"/>
        <v>65</v>
      </c>
      <c r="E179" s="386"/>
      <c r="F179" s="387"/>
      <c r="G179" s="386"/>
      <c r="H179" s="388"/>
      <c r="I179" s="386"/>
      <c r="J179" s="388"/>
      <c r="K179" s="386">
        <v>1</v>
      </c>
      <c r="L179" s="388">
        <v>1</v>
      </c>
      <c r="M179" s="386">
        <v>2</v>
      </c>
      <c r="N179" s="388">
        <v>2</v>
      </c>
      <c r="O179" s="386">
        <v>1</v>
      </c>
      <c r="P179" s="388">
        <v>1</v>
      </c>
      <c r="Q179" s="386">
        <v>1</v>
      </c>
      <c r="R179" s="388"/>
      <c r="S179" s="386"/>
      <c r="T179" s="388"/>
      <c r="U179" s="386">
        <v>2</v>
      </c>
      <c r="V179" s="388">
        <v>2</v>
      </c>
      <c r="W179" s="386">
        <v>2</v>
      </c>
      <c r="X179" s="388">
        <v>4</v>
      </c>
      <c r="Y179" s="389">
        <v>3</v>
      </c>
      <c r="Z179" s="388">
        <v>3</v>
      </c>
      <c r="AA179" s="389">
        <v>2</v>
      </c>
      <c r="AB179" s="388">
        <v>4</v>
      </c>
      <c r="AC179" s="389">
        <v>7</v>
      </c>
      <c r="AD179" s="388">
        <v>10</v>
      </c>
      <c r="AE179" s="389">
        <v>3</v>
      </c>
      <c r="AF179" s="388">
        <v>5</v>
      </c>
      <c r="AG179" s="389">
        <v>4</v>
      </c>
      <c r="AH179" s="388">
        <v>4</v>
      </c>
      <c r="AI179" s="389">
        <v>4</v>
      </c>
      <c r="AJ179" s="388">
        <v>10</v>
      </c>
      <c r="AK179" s="389">
        <v>2</v>
      </c>
      <c r="AL179" s="388">
        <v>9</v>
      </c>
      <c r="AM179" s="389">
        <v>4</v>
      </c>
      <c r="AN179" s="388">
        <v>3</v>
      </c>
      <c r="AO179" s="389">
        <v>8</v>
      </c>
      <c r="AP179" s="388">
        <v>7</v>
      </c>
      <c r="AQ179" s="656">
        <v>111</v>
      </c>
      <c r="AR179" s="657">
        <v>209</v>
      </c>
      <c r="AS179" s="658" t="s">
        <v>120</v>
      </c>
      <c r="AT179" s="515"/>
      <c r="CA179" s="366" t="str">
        <f>IF(B179=0,"",IF(AQ179="",IF(B179="",""," No olvide escribir la columna Beneficiarios."),""))</f>
        <v/>
      </c>
      <c r="CB179" s="366" t="str">
        <f>IF(B179&lt;AQ179," El número de Beneficiarios NO puede ser mayor que el Total.","")</f>
        <v/>
      </c>
      <c r="CG179" s="366">
        <f>IF(B179&lt;AQ179,1,0)</f>
        <v>0</v>
      </c>
      <c r="CH179" s="366">
        <f>IF(B179=0,"",IF(AQ179="",IF(B179="","",1),0))</f>
        <v>0</v>
      </c>
    </row>
    <row r="180" spans="1:86" x14ac:dyDescent="0.2">
      <c r="A180" s="437" t="s">
        <v>53</v>
      </c>
      <c r="B180" s="629">
        <f>SUM(C180+D180)</f>
        <v>0</v>
      </c>
      <c r="C180" s="629">
        <f t="shared" si="14"/>
        <v>0</v>
      </c>
      <c r="D180" s="630">
        <f t="shared" si="14"/>
        <v>0</v>
      </c>
      <c r="E180" s="395"/>
      <c r="F180" s="401"/>
      <c r="G180" s="395"/>
      <c r="H180" s="396"/>
      <c r="I180" s="395"/>
      <c r="J180" s="396"/>
      <c r="K180" s="395"/>
      <c r="L180" s="396"/>
      <c r="M180" s="395"/>
      <c r="N180" s="396"/>
      <c r="O180" s="395"/>
      <c r="P180" s="396"/>
      <c r="Q180" s="395"/>
      <c r="R180" s="396"/>
      <c r="S180" s="395"/>
      <c r="T180" s="396"/>
      <c r="U180" s="395"/>
      <c r="V180" s="396"/>
      <c r="W180" s="395"/>
      <c r="X180" s="396"/>
      <c r="Y180" s="397"/>
      <c r="Z180" s="396"/>
      <c r="AA180" s="397"/>
      <c r="AB180" s="396"/>
      <c r="AC180" s="397"/>
      <c r="AD180" s="396"/>
      <c r="AE180" s="397"/>
      <c r="AF180" s="396"/>
      <c r="AG180" s="397"/>
      <c r="AH180" s="396"/>
      <c r="AI180" s="397"/>
      <c r="AJ180" s="396"/>
      <c r="AK180" s="397"/>
      <c r="AL180" s="396"/>
      <c r="AM180" s="397"/>
      <c r="AN180" s="396"/>
      <c r="AO180" s="397"/>
      <c r="AP180" s="396"/>
      <c r="AQ180" s="656"/>
      <c r="AR180" s="659"/>
      <c r="AS180" s="658" t="s">
        <v>120</v>
      </c>
      <c r="AT180" s="515"/>
      <c r="CA180" s="366" t="str">
        <f>IF(B180=0,"",IF(AQ180="",IF(B180="",""," No olvide escribir la columna Beneficiarios."),""))</f>
        <v/>
      </c>
      <c r="CB180" s="366" t="str">
        <f>IF(B180&lt;AQ180," El número de Beneficiarios NO puede ser mayor que el Total.","")</f>
        <v/>
      </c>
      <c r="CG180" s="366">
        <f>IF(B180&lt;AQ180,1,0)</f>
        <v>0</v>
      </c>
      <c r="CH180" s="366" t="str">
        <f>IF(B180=0,"",IF(AQ180="",IF(B180="","",1),0))</f>
        <v/>
      </c>
    </row>
    <row r="181" spans="1:86" x14ac:dyDescent="0.2">
      <c r="A181" s="437" t="s">
        <v>54</v>
      </c>
      <c r="B181" s="629">
        <f>SUM(C181+D181)</f>
        <v>0</v>
      </c>
      <c r="C181" s="629">
        <f t="shared" si="14"/>
        <v>0</v>
      </c>
      <c r="D181" s="630">
        <f t="shared" si="14"/>
        <v>0</v>
      </c>
      <c r="E181" s="395"/>
      <c r="F181" s="401"/>
      <c r="G181" s="395"/>
      <c r="H181" s="396"/>
      <c r="I181" s="395"/>
      <c r="J181" s="396"/>
      <c r="K181" s="395"/>
      <c r="L181" s="396"/>
      <c r="M181" s="395"/>
      <c r="N181" s="396"/>
      <c r="O181" s="395"/>
      <c r="P181" s="396"/>
      <c r="Q181" s="395"/>
      <c r="R181" s="396"/>
      <c r="S181" s="395"/>
      <c r="T181" s="396"/>
      <c r="U181" s="395"/>
      <c r="V181" s="396"/>
      <c r="W181" s="395"/>
      <c r="X181" s="396"/>
      <c r="Y181" s="397"/>
      <c r="Z181" s="396"/>
      <c r="AA181" s="397"/>
      <c r="AB181" s="396"/>
      <c r="AC181" s="397"/>
      <c r="AD181" s="396"/>
      <c r="AE181" s="397"/>
      <c r="AF181" s="396"/>
      <c r="AG181" s="397"/>
      <c r="AH181" s="396"/>
      <c r="AI181" s="397"/>
      <c r="AJ181" s="396"/>
      <c r="AK181" s="397"/>
      <c r="AL181" s="396"/>
      <c r="AM181" s="397"/>
      <c r="AN181" s="396"/>
      <c r="AO181" s="397"/>
      <c r="AP181" s="396"/>
      <c r="AQ181" s="656"/>
      <c r="AR181" s="659"/>
      <c r="AS181" s="658" t="s">
        <v>120</v>
      </c>
      <c r="AT181" s="515"/>
      <c r="CA181" s="366" t="str">
        <f>IF(B181=0,"",IF(AQ181="",IF(B181="",""," No olvide escribir la columna Beneficiarios."),""))</f>
        <v/>
      </c>
      <c r="CB181" s="366" t="str">
        <f>IF(B181&lt;AQ181," El número de Beneficiarios NO puede ser mayor que el Total.","")</f>
        <v/>
      </c>
      <c r="CG181" s="366">
        <f>IF(B181&lt;AQ181,1,0)</f>
        <v>0</v>
      </c>
      <c r="CH181" s="366" t="str">
        <f>IF(B181=0,"",IF(AQ181="",IF(B181="","",1),0))</f>
        <v/>
      </c>
    </row>
    <row r="182" spans="1:86" x14ac:dyDescent="0.2">
      <c r="A182" s="660" t="s">
        <v>55</v>
      </c>
      <c r="B182" s="629">
        <f>SUM(C182+D182)</f>
        <v>0</v>
      </c>
      <c r="C182" s="629">
        <f t="shared" si="14"/>
        <v>0</v>
      </c>
      <c r="D182" s="648">
        <f t="shared" si="14"/>
        <v>0</v>
      </c>
      <c r="E182" s="395"/>
      <c r="F182" s="401"/>
      <c r="G182" s="395"/>
      <c r="H182" s="396"/>
      <c r="I182" s="395"/>
      <c r="J182" s="396"/>
      <c r="K182" s="395"/>
      <c r="L182" s="396"/>
      <c r="M182" s="395"/>
      <c r="N182" s="396"/>
      <c r="O182" s="395"/>
      <c r="P182" s="396"/>
      <c r="Q182" s="395"/>
      <c r="R182" s="396"/>
      <c r="S182" s="395"/>
      <c r="T182" s="396"/>
      <c r="U182" s="395"/>
      <c r="V182" s="396"/>
      <c r="W182" s="395"/>
      <c r="X182" s="396"/>
      <c r="Y182" s="397"/>
      <c r="Z182" s="396"/>
      <c r="AA182" s="397"/>
      <c r="AB182" s="396"/>
      <c r="AC182" s="397"/>
      <c r="AD182" s="396"/>
      <c r="AE182" s="397"/>
      <c r="AF182" s="396"/>
      <c r="AG182" s="397"/>
      <c r="AH182" s="396"/>
      <c r="AI182" s="397"/>
      <c r="AJ182" s="396"/>
      <c r="AK182" s="397"/>
      <c r="AL182" s="396"/>
      <c r="AM182" s="397"/>
      <c r="AN182" s="396"/>
      <c r="AO182" s="397"/>
      <c r="AP182" s="396"/>
      <c r="AQ182" s="656"/>
      <c r="AR182" s="659"/>
      <c r="AS182" s="658" t="s">
        <v>120</v>
      </c>
      <c r="AT182" s="515"/>
      <c r="CA182" s="366" t="str">
        <f>IF(B182=0,"",IF(AQ182="",IF(B182="",""," No olvide escribir la columna Beneficiarios."),""))</f>
        <v/>
      </c>
      <c r="CB182" s="366" t="str">
        <f>IF(B182&lt;AQ182," El número de Beneficiarios NO puede ser mayor que el Total.","")</f>
        <v/>
      </c>
      <c r="CG182" s="366">
        <f>IF(B182&lt;AQ182,1,0)</f>
        <v>0</v>
      </c>
      <c r="CH182" s="366" t="str">
        <f>IF(B182=0,"",IF(AQ182="",IF(B182="","",1),0))</f>
        <v/>
      </c>
    </row>
    <row r="183" spans="1:86" x14ac:dyDescent="0.2">
      <c r="A183" s="661" t="s">
        <v>60</v>
      </c>
      <c r="B183" s="650">
        <f>SUM(C183+D183)</f>
        <v>0</v>
      </c>
      <c r="C183" s="651">
        <f t="shared" si="14"/>
        <v>0</v>
      </c>
      <c r="D183" s="652">
        <f t="shared" si="14"/>
        <v>0</v>
      </c>
      <c r="E183" s="497"/>
      <c r="F183" s="498"/>
      <c r="G183" s="497"/>
      <c r="H183" s="499"/>
      <c r="I183" s="497"/>
      <c r="J183" s="499"/>
      <c r="K183" s="497"/>
      <c r="L183" s="499"/>
      <c r="M183" s="497"/>
      <c r="N183" s="499"/>
      <c r="O183" s="497"/>
      <c r="P183" s="499"/>
      <c r="Q183" s="497"/>
      <c r="R183" s="499"/>
      <c r="S183" s="497"/>
      <c r="T183" s="499"/>
      <c r="U183" s="497"/>
      <c r="V183" s="499"/>
      <c r="W183" s="497"/>
      <c r="X183" s="499"/>
      <c r="Y183" s="500"/>
      <c r="Z183" s="499"/>
      <c r="AA183" s="500"/>
      <c r="AB183" s="499"/>
      <c r="AC183" s="500"/>
      <c r="AD183" s="499"/>
      <c r="AE183" s="500"/>
      <c r="AF183" s="499"/>
      <c r="AG183" s="500"/>
      <c r="AH183" s="499"/>
      <c r="AI183" s="500"/>
      <c r="AJ183" s="499"/>
      <c r="AK183" s="500"/>
      <c r="AL183" s="499"/>
      <c r="AM183" s="500"/>
      <c r="AN183" s="499"/>
      <c r="AO183" s="500"/>
      <c r="AP183" s="499"/>
      <c r="AQ183" s="662"/>
      <c r="AR183" s="663"/>
      <c r="AS183" s="658" t="s">
        <v>120</v>
      </c>
      <c r="AT183" s="515"/>
      <c r="CA183" s="366" t="str">
        <f>IF(B183=0,"",IF(AQ183="",IF(B183="",""," No olvide escribir la columna Beneficiarios."),""))</f>
        <v/>
      </c>
      <c r="CB183" s="366" t="str">
        <f>IF(B183&lt;AQ183," El número de Beneficiarios NO puede ser mayor que el Total.","")</f>
        <v/>
      </c>
      <c r="CG183" s="366">
        <f>IF(B183&lt;AQ183,1,0)</f>
        <v>0</v>
      </c>
      <c r="CH183" s="366" t="str">
        <f>IF(B183=0,"",IF(AQ183="",IF(B183="","",1),0))</f>
        <v/>
      </c>
    </row>
    <row r="184" spans="1:86" x14ac:dyDescent="0.2">
      <c r="A184" s="610" t="s">
        <v>1</v>
      </c>
      <c r="B184" s="425">
        <f t="shared" ref="B184:AR184" si="15">SUM(B179:B183)</f>
        <v>111</v>
      </c>
      <c r="C184" s="425">
        <f t="shared" si="15"/>
        <v>46</v>
      </c>
      <c r="D184" s="425">
        <f t="shared" si="15"/>
        <v>65</v>
      </c>
      <c r="E184" s="425">
        <f t="shared" si="15"/>
        <v>0</v>
      </c>
      <c r="F184" s="426">
        <f t="shared" si="15"/>
        <v>0</v>
      </c>
      <c r="G184" s="425">
        <f t="shared" si="15"/>
        <v>0</v>
      </c>
      <c r="H184" s="427">
        <f t="shared" si="15"/>
        <v>0</v>
      </c>
      <c r="I184" s="425">
        <f t="shared" si="15"/>
        <v>0</v>
      </c>
      <c r="J184" s="427">
        <f t="shared" si="15"/>
        <v>0</v>
      </c>
      <c r="K184" s="425">
        <f t="shared" si="15"/>
        <v>1</v>
      </c>
      <c r="L184" s="427">
        <f t="shared" si="15"/>
        <v>1</v>
      </c>
      <c r="M184" s="425">
        <f t="shared" si="15"/>
        <v>2</v>
      </c>
      <c r="N184" s="427">
        <f t="shared" si="15"/>
        <v>2</v>
      </c>
      <c r="O184" s="425">
        <f t="shared" si="15"/>
        <v>1</v>
      </c>
      <c r="P184" s="427">
        <f t="shared" si="15"/>
        <v>1</v>
      </c>
      <c r="Q184" s="425">
        <f t="shared" si="15"/>
        <v>1</v>
      </c>
      <c r="R184" s="427">
        <f t="shared" si="15"/>
        <v>0</v>
      </c>
      <c r="S184" s="425">
        <f t="shared" si="15"/>
        <v>0</v>
      </c>
      <c r="T184" s="427">
        <f t="shared" si="15"/>
        <v>0</v>
      </c>
      <c r="U184" s="425">
        <f t="shared" si="15"/>
        <v>2</v>
      </c>
      <c r="V184" s="427">
        <f t="shared" si="15"/>
        <v>2</v>
      </c>
      <c r="W184" s="425">
        <f t="shared" si="15"/>
        <v>2</v>
      </c>
      <c r="X184" s="427">
        <f t="shared" si="15"/>
        <v>4</v>
      </c>
      <c r="Y184" s="425">
        <f t="shared" si="15"/>
        <v>3</v>
      </c>
      <c r="Z184" s="427">
        <f t="shared" si="15"/>
        <v>3</v>
      </c>
      <c r="AA184" s="425">
        <f t="shared" si="15"/>
        <v>2</v>
      </c>
      <c r="AB184" s="427">
        <f t="shared" si="15"/>
        <v>4</v>
      </c>
      <c r="AC184" s="425">
        <f t="shared" si="15"/>
        <v>7</v>
      </c>
      <c r="AD184" s="427">
        <f t="shared" si="15"/>
        <v>10</v>
      </c>
      <c r="AE184" s="425">
        <f t="shared" si="15"/>
        <v>3</v>
      </c>
      <c r="AF184" s="427">
        <f t="shared" si="15"/>
        <v>5</v>
      </c>
      <c r="AG184" s="425">
        <f t="shared" si="15"/>
        <v>4</v>
      </c>
      <c r="AH184" s="427">
        <f t="shared" si="15"/>
        <v>4</v>
      </c>
      <c r="AI184" s="425">
        <f t="shared" si="15"/>
        <v>4</v>
      </c>
      <c r="AJ184" s="427">
        <f t="shared" si="15"/>
        <v>10</v>
      </c>
      <c r="AK184" s="425">
        <f t="shared" si="15"/>
        <v>2</v>
      </c>
      <c r="AL184" s="427">
        <f t="shared" si="15"/>
        <v>9</v>
      </c>
      <c r="AM184" s="425">
        <f t="shared" si="15"/>
        <v>4</v>
      </c>
      <c r="AN184" s="427">
        <f t="shared" si="15"/>
        <v>3</v>
      </c>
      <c r="AO184" s="428">
        <f t="shared" si="15"/>
        <v>8</v>
      </c>
      <c r="AP184" s="427">
        <f t="shared" si="15"/>
        <v>7</v>
      </c>
      <c r="AQ184" s="642">
        <f t="shared" si="15"/>
        <v>111</v>
      </c>
      <c r="AR184" s="664">
        <f t="shared" si="15"/>
        <v>209</v>
      </c>
      <c r="AS184" s="658"/>
      <c r="AT184" s="515"/>
    </row>
    <row r="185" spans="1:86" x14ac:dyDescent="0.2">
      <c r="A185" s="665" t="s">
        <v>181</v>
      </c>
      <c r="B185" s="373"/>
    </row>
    <row r="186" spans="1:86" x14ac:dyDescent="0.2">
      <c r="A186" s="743" t="s">
        <v>49</v>
      </c>
      <c r="B186" s="666" t="s">
        <v>50</v>
      </c>
      <c r="C186" s="366"/>
    </row>
    <row r="187" spans="1:86" x14ac:dyDescent="0.2">
      <c r="A187" s="516" t="s">
        <v>52</v>
      </c>
      <c r="B187" s="565">
        <v>273</v>
      </c>
      <c r="C187" s="366"/>
    </row>
    <row r="188" spans="1:86" x14ac:dyDescent="0.2">
      <c r="A188" s="437" t="s">
        <v>53</v>
      </c>
      <c r="B188" s="407"/>
      <c r="C188" s="366"/>
    </row>
    <row r="189" spans="1:86" x14ac:dyDescent="0.2">
      <c r="A189" s="437" t="s">
        <v>54</v>
      </c>
      <c r="B189" s="407"/>
      <c r="C189" s="366"/>
    </row>
    <row r="190" spans="1:86" x14ac:dyDescent="0.2">
      <c r="A190" s="494" t="s">
        <v>55</v>
      </c>
      <c r="B190" s="424"/>
      <c r="C190" s="366"/>
    </row>
    <row r="191" spans="1:86" x14ac:dyDescent="0.2">
      <c r="A191" s="610" t="s">
        <v>1</v>
      </c>
      <c r="B191" s="416">
        <f>SUM(B187:B190)</f>
        <v>273</v>
      </c>
      <c r="C191" s="366"/>
    </row>
    <row r="192" spans="1:86" x14ac:dyDescent="0.2">
      <c r="A192" s="514" t="s">
        <v>182</v>
      </c>
      <c r="B192" s="514"/>
      <c r="C192" s="366"/>
    </row>
    <row r="193" spans="1:3" x14ac:dyDescent="0.2">
      <c r="A193" s="743" t="s">
        <v>49</v>
      </c>
      <c r="B193" s="444" t="s">
        <v>50</v>
      </c>
      <c r="C193" s="366"/>
    </row>
    <row r="194" spans="1:3" x14ac:dyDescent="0.2">
      <c r="A194" s="516" t="s">
        <v>52</v>
      </c>
      <c r="B194" s="517">
        <v>1105</v>
      </c>
      <c r="C194" s="366"/>
    </row>
    <row r="195" spans="1:3" x14ac:dyDescent="0.2">
      <c r="A195" s="437" t="s">
        <v>53</v>
      </c>
      <c r="B195" s="407"/>
      <c r="C195" s="366"/>
    </row>
    <row r="196" spans="1:3" x14ac:dyDescent="0.2">
      <c r="A196" s="437" t="s">
        <v>54</v>
      </c>
      <c r="B196" s="407"/>
      <c r="C196" s="366"/>
    </row>
    <row r="197" spans="1:3" x14ac:dyDescent="0.2">
      <c r="A197" s="494" t="s">
        <v>55</v>
      </c>
      <c r="B197" s="424"/>
      <c r="C197" s="366"/>
    </row>
    <row r="198" spans="1:3" x14ac:dyDescent="0.2">
      <c r="A198" s="610" t="s">
        <v>1</v>
      </c>
      <c r="B198" s="416">
        <f>SUM(B194:B197)</f>
        <v>1105</v>
      </c>
      <c r="C198" s="366"/>
    </row>
    <row r="199" spans="1:3" x14ac:dyDescent="0.2">
      <c r="A199" s="371" t="s">
        <v>183</v>
      </c>
      <c r="B199" s="609"/>
      <c r="C199" s="366"/>
    </row>
    <row r="200" spans="1:3" x14ac:dyDescent="0.2">
      <c r="A200" s="667" t="s">
        <v>88</v>
      </c>
      <c r="B200" s="444" t="s">
        <v>50</v>
      </c>
      <c r="C200" s="366"/>
    </row>
    <row r="201" spans="1:3" x14ac:dyDescent="0.2">
      <c r="A201" s="668" t="s">
        <v>89</v>
      </c>
      <c r="B201" s="517"/>
      <c r="C201" s="366"/>
    </row>
    <row r="202" spans="1:3" x14ac:dyDescent="0.2">
      <c r="A202" s="669" t="s">
        <v>90</v>
      </c>
      <c r="B202" s="407"/>
      <c r="C202" s="366"/>
    </row>
    <row r="203" spans="1:3" x14ac:dyDescent="0.2">
      <c r="A203" s="670" t="s">
        <v>91</v>
      </c>
      <c r="B203" s="424"/>
      <c r="C203" s="366"/>
    </row>
    <row r="204" spans="1:3" x14ac:dyDescent="0.2">
      <c r="A204" s="671" t="s">
        <v>184</v>
      </c>
      <c r="B204" s="441"/>
      <c r="C204" s="366"/>
    </row>
    <row r="205" spans="1:3" x14ac:dyDescent="0.2">
      <c r="A205" s="739" t="s">
        <v>56</v>
      </c>
      <c r="B205" s="444" t="s">
        <v>1</v>
      </c>
      <c r="C205" s="366"/>
    </row>
    <row r="206" spans="1:3" x14ac:dyDescent="0.2">
      <c r="A206" s="672" t="s">
        <v>124</v>
      </c>
      <c r="B206" s="565">
        <v>422</v>
      </c>
      <c r="C206" s="366"/>
    </row>
    <row r="207" spans="1:3" x14ac:dyDescent="0.2">
      <c r="A207" s="673" t="s">
        <v>135</v>
      </c>
      <c r="B207" s="517"/>
      <c r="C207" s="366"/>
    </row>
    <row r="208" spans="1:3" x14ac:dyDescent="0.2">
      <c r="A208" s="528" t="s">
        <v>125</v>
      </c>
      <c r="B208" s="407">
        <v>1059</v>
      </c>
      <c r="C208" s="366"/>
    </row>
    <row r="209" spans="1:3" x14ac:dyDescent="0.2">
      <c r="A209" s="528" t="s">
        <v>185</v>
      </c>
      <c r="B209" s="407">
        <v>79</v>
      </c>
      <c r="C209" s="366"/>
    </row>
    <row r="210" spans="1:3" x14ac:dyDescent="0.2">
      <c r="A210" s="674" t="s">
        <v>186</v>
      </c>
      <c r="B210" s="407">
        <v>2792</v>
      </c>
      <c r="C210" s="366"/>
    </row>
    <row r="211" spans="1:3" x14ac:dyDescent="0.2">
      <c r="A211" s="528" t="s">
        <v>187</v>
      </c>
      <c r="B211" s="407"/>
      <c r="C211" s="366"/>
    </row>
    <row r="212" spans="1:3" x14ac:dyDescent="0.2">
      <c r="A212" s="528" t="s">
        <v>188</v>
      </c>
      <c r="B212" s="407"/>
      <c r="C212" s="366"/>
    </row>
    <row r="213" spans="1:3" x14ac:dyDescent="0.2">
      <c r="A213" s="528" t="s">
        <v>189</v>
      </c>
      <c r="B213" s="407"/>
      <c r="C213" s="366"/>
    </row>
    <row r="214" spans="1:3" x14ac:dyDescent="0.2">
      <c r="A214" s="528" t="s">
        <v>190</v>
      </c>
      <c r="B214" s="407"/>
      <c r="C214" s="366"/>
    </row>
    <row r="215" spans="1:3" x14ac:dyDescent="0.2">
      <c r="A215" s="675" t="s">
        <v>127</v>
      </c>
      <c r="B215" s="407">
        <v>1220</v>
      </c>
      <c r="C215" s="366"/>
    </row>
    <row r="216" spans="1:3" x14ac:dyDescent="0.2">
      <c r="A216" s="674" t="s">
        <v>191</v>
      </c>
      <c r="B216" s="407"/>
      <c r="C216" s="366"/>
    </row>
    <row r="217" spans="1:3" x14ac:dyDescent="0.2">
      <c r="A217" s="674" t="s">
        <v>192</v>
      </c>
      <c r="B217" s="407"/>
      <c r="C217" s="366"/>
    </row>
    <row r="218" spans="1:3" x14ac:dyDescent="0.2">
      <c r="A218" s="528" t="s">
        <v>193</v>
      </c>
      <c r="B218" s="407"/>
      <c r="C218" s="366"/>
    </row>
    <row r="219" spans="1:3" x14ac:dyDescent="0.2">
      <c r="A219" s="675" t="s">
        <v>194</v>
      </c>
      <c r="B219" s="407"/>
      <c r="C219" s="366"/>
    </row>
    <row r="220" spans="1:3" ht="21.75" x14ac:dyDescent="0.2">
      <c r="A220" s="674" t="s">
        <v>195</v>
      </c>
      <c r="B220" s="407"/>
      <c r="C220" s="366"/>
    </row>
    <row r="221" spans="1:3" x14ac:dyDescent="0.2">
      <c r="A221" s="675" t="s">
        <v>196</v>
      </c>
      <c r="B221" s="407"/>
      <c r="C221" s="366"/>
    </row>
    <row r="222" spans="1:3" x14ac:dyDescent="0.2">
      <c r="A222" s="676" t="s">
        <v>197</v>
      </c>
      <c r="B222" s="407"/>
      <c r="C222" s="366"/>
    </row>
    <row r="223" spans="1:3" x14ac:dyDescent="0.2">
      <c r="A223" s="528" t="s">
        <v>129</v>
      </c>
      <c r="B223" s="407"/>
      <c r="C223" s="366"/>
    </row>
    <row r="224" spans="1:3" ht="21.75" x14ac:dyDescent="0.2">
      <c r="A224" s="674" t="s">
        <v>198</v>
      </c>
      <c r="B224" s="407"/>
      <c r="C224" s="366"/>
    </row>
    <row r="225" spans="1:3" x14ac:dyDescent="0.2">
      <c r="A225" s="528" t="s">
        <v>199</v>
      </c>
      <c r="B225" s="407"/>
      <c r="C225" s="366"/>
    </row>
    <row r="226" spans="1:3" x14ac:dyDescent="0.2">
      <c r="A226" s="674" t="s">
        <v>200</v>
      </c>
      <c r="B226" s="407"/>
      <c r="C226" s="366"/>
    </row>
    <row r="227" spans="1:3" x14ac:dyDescent="0.2">
      <c r="A227" s="528" t="s">
        <v>132</v>
      </c>
      <c r="B227" s="407"/>
      <c r="C227" s="366"/>
    </row>
    <row r="228" spans="1:3" x14ac:dyDescent="0.2">
      <c r="A228" s="528" t="s">
        <v>133</v>
      </c>
      <c r="B228" s="407"/>
      <c r="C228" s="366"/>
    </row>
    <row r="229" spans="1:3" x14ac:dyDescent="0.2">
      <c r="A229" s="675" t="s">
        <v>201</v>
      </c>
      <c r="B229" s="407"/>
      <c r="C229" s="366"/>
    </row>
    <row r="230" spans="1:3" x14ac:dyDescent="0.2">
      <c r="A230" s="677" t="s">
        <v>202</v>
      </c>
      <c r="B230" s="424"/>
      <c r="C230" s="366"/>
    </row>
    <row r="231" spans="1:3" x14ac:dyDescent="0.2">
      <c r="A231" s="610" t="s">
        <v>1</v>
      </c>
      <c r="B231" s="416">
        <f>SUM(B206:B230)</f>
        <v>5572</v>
      </c>
      <c r="C231" s="366"/>
    </row>
    <row r="295" spans="1:2" x14ac:dyDescent="0.2">
      <c r="A295" s="678">
        <f>SUM(B13:B27,D30,B60,B67,B74,B92:E92,B100:E100,B108:E108,C112:C113,D117:D118,B122:B124,B150,B170:B174,B184,B191,B198,B231,C128:J144,B169:AS169,D31:D50,B201:B203,B151,B152:B168)</f>
        <v>8523</v>
      </c>
      <c r="B295" s="678">
        <f>SUM(CG6:CT241)</f>
        <v>0</v>
      </c>
    </row>
  </sheetData>
  <mergeCells count="158">
    <mergeCell ref="B147:D148"/>
    <mergeCell ref="E147:AP147"/>
    <mergeCell ref="AQ147:AS147"/>
    <mergeCell ref="AO177:AP177"/>
    <mergeCell ref="AE177:AF177"/>
    <mergeCell ref="AG177:AH177"/>
    <mergeCell ref="AI177:AJ177"/>
    <mergeCell ref="AK177:AL177"/>
    <mergeCell ref="AM177:AN177"/>
    <mergeCell ref="U177:V177"/>
    <mergeCell ref="W177:X177"/>
    <mergeCell ref="Y177:Z177"/>
    <mergeCell ref="AA177:AB177"/>
    <mergeCell ref="AC177:AD177"/>
    <mergeCell ref="O148:P148"/>
    <mergeCell ref="Q148:R148"/>
    <mergeCell ref="S148:T148"/>
    <mergeCell ref="U148:V148"/>
    <mergeCell ref="AO148:AP148"/>
    <mergeCell ref="AQ148:AQ149"/>
    <mergeCell ref="AR148:AS148"/>
    <mergeCell ref="AE148:AF148"/>
    <mergeCell ref="AG148:AH148"/>
    <mergeCell ref="AI148:AJ148"/>
    <mergeCell ref="A176:A178"/>
    <mergeCell ref="B176:D177"/>
    <mergeCell ref="E176:AP176"/>
    <mergeCell ref="AQ176:AQ178"/>
    <mergeCell ref="AR176:AR178"/>
    <mergeCell ref="E177:F177"/>
    <mergeCell ref="G177:H177"/>
    <mergeCell ref="I177:J177"/>
    <mergeCell ref="K177:L177"/>
    <mergeCell ref="M177:N177"/>
    <mergeCell ref="O177:P177"/>
    <mergeCell ref="Q177:R177"/>
    <mergeCell ref="S177:T177"/>
    <mergeCell ref="AK148:AL148"/>
    <mergeCell ref="AQ52:AQ54"/>
    <mergeCell ref="AR52:AT52"/>
    <mergeCell ref="W148:X148"/>
    <mergeCell ref="Y148:Z148"/>
    <mergeCell ref="AA148:AB148"/>
    <mergeCell ref="AC148:AD148"/>
    <mergeCell ref="L120:L121"/>
    <mergeCell ref="AR53:AR54"/>
    <mergeCell ref="AS53:AS54"/>
    <mergeCell ref="AA53:AB53"/>
    <mergeCell ref="AC53:AD53"/>
    <mergeCell ref="AE53:AF53"/>
    <mergeCell ref="AG53:AH53"/>
    <mergeCell ref="AI53:AJ53"/>
    <mergeCell ref="E52:AP52"/>
    <mergeCell ref="AM148:AN148"/>
    <mergeCell ref="A126:A127"/>
    <mergeCell ref="B126:B127"/>
    <mergeCell ref="C126:D126"/>
    <mergeCell ref="E126:F126"/>
    <mergeCell ref="G126:H126"/>
    <mergeCell ref="I126:J126"/>
    <mergeCell ref="K120:K121"/>
    <mergeCell ref="A128:A131"/>
    <mergeCell ref="A132:A136"/>
    <mergeCell ref="A137:A142"/>
    <mergeCell ref="A143:A144"/>
    <mergeCell ref="A147:A149"/>
    <mergeCell ref="E148:F148"/>
    <mergeCell ref="G148:H148"/>
    <mergeCell ref="I148:J148"/>
    <mergeCell ref="K148:L148"/>
    <mergeCell ref="M148:N148"/>
    <mergeCell ref="AU52:AU54"/>
    <mergeCell ref="E53:F53"/>
    <mergeCell ref="G53:H53"/>
    <mergeCell ref="I53:J53"/>
    <mergeCell ref="K53:L53"/>
    <mergeCell ref="M53:N53"/>
    <mergeCell ref="O53:P53"/>
    <mergeCell ref="Q53:R53"/>
    <mergeCell ref="S53:T53"/>
    <mergeCell ref="U53:V53"/>
    <mergeCell ref="W53:X53"/>
    <mergeCell ref="Y53:Z53"/>
    <mergeCell ref="AT53:AT54"/>
    <mergeCell ref="AK53:AL53"/>
    <mergeCell ref="AM53:AN53"/>
    <mergeCell ref="AO53:AP53"/>
    <mergeCell ref="AQ11:AQ12"/>
    <mergeCell ref="AR11:AR12"/>
    <mergeCell ref="AS11:AS12"/>
    <mergeCell ref="A30:C30"/>
    <mergeCell ref="A31:A43"/>
    <mergeCell ref="AQ10:AS10"/>
    <mergeCell ref="AT10:AT12"/>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B29:C29"/>
    <mergeCell ref="B31:C31"/>
    <mergeCell ref="B32:C32"/>
    <mergeCell ref="A6:N6"/>
    <mergeCell ref="A10:A12"/>
    <mergeCell ref="B10:D11"/>
    <mergeCell ref="E10:AP10"/>
    <mergeCell ref="AG11:AH11"/>
    <mergeCell ref="AI11:AJ11"/>
    <mergeCell ref="AK11:AL11"/>
    <mergeCell ref="AM11:AN11"/>
    <mergeCell ref="AO11:AP11"/>
    <mergeCell ref="B33:C33"/>
    <mergeCell ref="B34:C34"/>
    <mergeCell ref="B35:C35"/>
    <mergeCell ref="B36:C36"/>
    <mergeCell ref="B37:C37"/>
    <mergeCell ref="B38:C38"/>
    <mergeCell ref="B39:C39"/>
    <mergeCell ref="B40:C40"/>
    <mergeCell ref="B41:C41"/>
    <mergeCell ref="B42:C42"/>
    <mergeCell ref="B43:C43"/>
    <mergeCell ref="B44:C44"/>
    <mergeCell ref="B45:C45"/>
    <mergeCell ref="A44:A46"/>
    <mergeCell ref="B46:C46"/>
    <mergeCell ref="A47:A49"/>
    <mergeCell ref="B47:C47"/>
    <mergeCell ref="B48:C48"/>
    <mergeCell ref="B49:C49"/>
    <mergeCell ref="B50:C50"/>
    <mergeCell ref="A52:A54"/>
    <mergeCell ref="A112:B112"/>
    <mergeCell ref="A113:B113"/>
    <mergeCell ref="A115:C116"/>
    <mergeCell ref="D115:D116"/>
    <mergeCell ref="E115:G115"/>
    <mergeCell ref="H115:H116"/>
    <mergeCell ref="A120:A121"/>
    <mergeCell ref="B120:B121"/>
    <mergeCell ref="C120:E120"/>
    <mergeCell ref="F120:F121"/>
    <mergeCell ref="G120:G121"/>
    <mergeCell ref="H120:J120"/>
    <mergeCell ref="A110:B111"/>
    <mergeCell ref="C110:C111"/>
    <mergeCell ref="D110:F110"/>
    <mergeCell ref="G110:G111"/>
    <mergeCell ref="B52:D53"/>
  </mergeCells>
  <dataValidations count="2">
    <dataValidation type="whole" allowBlank="1" showInputMessage="1" showErrorMessage="1" errorTitle="ERROR" error="Por favor ingrese solo Números." sqref="A27:A1048576 A1:A24 AV151:AV1048576 AT152:AT1048576 AV1:AV149 B1:D1048576 E176:AP1048576 CB151:CB1048576 AQ1:AS1048576 AU1:AU1048576 AT1:AT150 AW1:CA1048576 CC1:XFD1048576 CB1:CB149 E1:L174 N1:AP174 M1:M121 M125:M174">
      <formula1>0</formula1>
      <formula2>1000000000</formula2>
    </dataValidation>
    <dataValidation allowBlank="1" showInputMessage="1" showErrorMessage="1" errorTitle="ERROR" error="Por favor ingrese solo Números." sqref="A25:A26 AV150 E175:AP175 AT151 CB150 M122:M124"/>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95"/>
  <sheetViews>
    <sheetView workbookViewId="0">
      <selection activeCell="A5" sqref="A5"/>
    </sheetView>
  </sheetViews>
  <sheetFormatPr baseColWidth="10" defaultRowHeight="14.25" x14ac:dyDescent="0.2"/>
  <cols>
    <col min="1" max="1" width="49.85546875" style="365" customWidth="1"/>
    <col min="2" max="2" width="29.85546875" style="365" customWidth="1"/>
    <col min="3" max="3" width="18.7109375" style="365" customWidth="1"/>
    <col min="4" max="4" width="17.28515625" style="365" customWidth="1"/>
    <col min="5" max="5" width="16.140625" style="365" customWidth="1"/>
    <col min="6" max="6" width="15.42578125" style="365" customWidth="1"/>
    <col min="7" max="11" width="14.7109375" style="365" customWidth="1"/>
    <col min="12" max="12" width="16.42578125" style="365" customWidth="1"/>
    <col min="13" max="39" width="11.42578125" style="365"/>
    <col min="40" max="40" width="12.7109375" style="365" customWidth="1"/>
    <col min="41" max="41" width="11.42578125" style="365"/>
    <col min="42" max="42" width="13" style="365" customWidth="1"/>
    <col min="43" max="43" width="15.85546875" style="365" customWidth="1"/>
    <col min="44" max="44" width="17.140625" style="365" customWidth="1"/>
    <col min="45" max="45" width="11.42578125" style="365"/>
    <col min="46" max="46" width="32.140625" style="365" customWidth="1"/>
    <col min="47" max="47" width="11.42578125" style="365"/>
    <col min="48" max="48" width="14.5703125" style="365" customWidth="1"/>
    <col min="49" max="74" width="11.42578125" style="365" customWidth="1"/>
    <col min="75" max="76" width="49.140625" style="365" customWidth="1"/>
    <col min="77" max="94" width="49.140625" style="366" customWidth="1"/>
    <col min="95" max="102" width="11.42578125" style="366"/>
    <col min="103" max="16384" width="11.42578125" style="365"/>
  </cols>
  <sheetData>
    <row r="1" spans="1:47" x14ac:dyDescent="0.2">
      <c r="A1" s="364" t="s">
        <v>0</v>
      </c>
    </row>
    <row r="2" spans="1:47" x14ac:dyDescent="0.2">
      <c r="A2" s="364" t="str">
        <f>CONCATENATE("COMUNA: ",[8]NOMBRE!B2," - ","( ",[8]NOMBRE!C2,[8]NOMBRE!D2,[8]NOMBRE!E2,[8]NOMBRE!F2,[8]NOMBRE!G2," )")</f>
        <v>COMUNA: Linares - ( 07401 )</v>
      </c>
    </row>
    <row r="3" spans="1:47" x14ac:dyDescent="0.2">
      <c r="A3" s="364" t="str">
        <f>CONCATENATE("ESTABLECIMIENTO/ESTRATEGIA: ",[8]NOMBRE!B3," - ","( ",[8]NOMBRE!C3,[8]NOMBRE!D3,[8]NOMBRE!E3,[8]NOMBRE!F3,[8]NOMBRE!G3,[8]NOMBRE!H3," )")</f>
        <v>ESTABLECIMIENTO/ESTRATEGIA: Hospital Presidente Carlos Ibañez del Campo - ( 116108 )</v>
      </c>
    </row>
    <row r="4" spans="1:47" x14ac:dyDescent="0.2">
      <c r="A4" s="364" t="str">
        <f>CONCATENATE("MES: ",[8]NOMBRE!B6," - ","( ",[8]NOMBRE!C6,[8]NOMBRE!D6," )")</f>
        <v>MES: AGOSTO - ( 08 )</v>
      </c>
    </row>
    <row r="5" spans="1:47" x14ac:dyDescent="0.2">
      <c r="A5" s="364" t="str">
        <f>CONCATENATE("AÑO: ",[8]NOMBRE!B7)</f>
        <v>AÑO: 2017</v>
      </c>
    </row>
    <row r="6" spans="1:47" ht="15" x14ac:dyDescent="0.2">
      <c r="A6" s="1219" t="s">
        <v>92</v>
      </c>
      <c r="B6" s="1219"/>
      <c r="C6" s="1219"/>
      <c r="D6" s="1219"/>
      <c r="E6" s="1219"/>
      <c r="F6" s="1219"/>
      <c r="G6" s="1219"/>
      <c r="H6" s="1219"/>
      <c r="I6" s="1219"/>
      <c r="J6" s="1219"/>
      <c r="K6" s="1219"/>
      <c r="L6" s="1219"/>
      <c r="M6" s="1219"/>
      <c r="N6" s="1219"/>
      <c r="O6" s="367"/>
      <c r="P6" s="368"/>
      <c r="Q6" s="368"/>
      <c r="R6" s="368"/>
      <c r="S6" s="368"/>
      <c r="T6" s="368"/>
      <c r="U6" s="368"/>
      <c r="V6" s="368"/>
      <c r="W6" s="368"/>
      <c r="X6" s="368"/>
      <c r="Y6" s="368"/>
      <c r="Z6" s="368"/>
      <c r="AA6" s="368"/>
      <c r="AB6" s="368"/>
      <c r="AC6" s="368"/>
      <c r="AD6" s="368"/>
      <c r="AE6" s="368"/>
      <c r="AF6" s="368"/>
      <c r="AG6" s="368"/>
      <c r="AH6" s="368"/>
      <c r="AI6" s="368"/>
      <c r="AJ6" s="368"/>
      <c r="AK6" s="368"/>
      <c r="AL6" s="368"/>
      <c r="AM6" s="369"/>
      <c r="AN6" s="369"/>
      <c r="AO6" s="369"/>
    </row>
    <row r="7" spans="1:47" x14ac:dyDescent="0.2">
      <c r="A7" s="370"/>
      <c r="B7" s="370"/>
      <c r="C7" s="370"/>
      <c r="D7" s="370"/>
      <c r="E7" s="370"/>
      <c r="F7" s="370"/>
      <c r="G7" s="370"/>
      <c r="H7" s="370"/>
      <c r="I7" s="370"/>
      <c r="J7" s="370"/>
      <c r="K7" s="370"/>
      <c r="L7" s="370"/>
      <c r="M7" s="370"/>
      <c r="N7" s="370"/>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9"/>
      <c r="AN7" s="369"/>
      <c r="AO7" s="369"/>
    </row>
    <row r="8" spans="1:47" x14ac:dyDescent="0.2">
      <c r="A8" s="371" t="s">
        <v>15</v>
      </c>
      <c r="B8" s="370"/>
      <c r="C8" s="370"/>
      <c r="D8" s="370"/>
      <c r="E8" s="370"/>
    </row>
    <row r="9" spans="1:47" x14ac:dyDescent="0.2">
      <c r="A9" s="372" t="s">
        <v>93</v>
      </c>
      <c r="B9" s="372"/>
      <c r="C9" s="373"/>
      <c r="AQ9" s="374"/>
      <c r="AR9" s="374"/>
      <c r="AS9" s="374"/>
      <c r="AT9" s="374"/>
      <c r="AU9" s="375"/>
    </row>
    <row r="10" spans="1:47" ht="14.25" customHeight="1" x14ac:dyDescent="0.2">
      <c r="A10" s="1194" t="s">
        <v>16</v>
      </c>
      <c r="B10" s="1224" t="s">
        <v>1</v>
      </c>
      <c r="C10" s="1225"/>
      <c r="D10" s="1226"/>
      <c r="E10" s="1230" t="s">
        <v>17</v>
      </c>
      <c r="F10" s="1231"/>
      <c r="G10" s="1231"/>
      <c r="H10" s="1231"/>
      <c r="I10" s="1231"/>
      <c r="J10" s="1231"/>
      <c r="K10" s="1231"/>
      <c r="L10" s="1231"/>
      <c r="M10" s="1231"/>
      <c r="N10" s="1231"/>
      <c r="O10" s="1231"/>
      <c r="P10" s="1231"/>
      <c r="Q10" s="1231"/>
      <c r="R10" s="1231"/>
      <c r="S10" s="1231"/>
      <c r="T10" s="1231"/>
      <c r="U10" s="1231"/>
      <c r="V10" s="1231"/>
      <c r="W10" s="1231"/>
      <c r="X10" s="1231"/>
      <c r="Y10" s="1231"/>
      <c r="Z10" s="1231"/>
      <c r="AA10" s="1231"/>
      <c r="AB10" s="1231"/>
      <c r="AC10" s="1231"/>
      <c r="AD10" s="1231"/>
      <c r="AE10" s="1231"/>
      <c r="AF10" s="1231"/>
      <c r="AG10" s="1231"/>
      <c r="AH10" s="1231"/>
      <c r="AI10" s="1231"/>
      <c r="AJ10" s="1231"/>
      <c r="AK10" s="1231"/>
      <c r="AL10" s="1231"/>
      <c r="AM10" s="1231"/>
      <c r="AN10" s="1231"/>
      <c r="AO10" s="1231"/>
      <c r="AP10" s="1201"/>
      <c r="AQ10" s="1230" t="s">
        <v>33</v>
      </c>
      <c r="AR10" s="1231"/>
      <c r="AS10" s="1231"/>
      <c r="AT10" s="1194" t="s">
        <v>13</v>
      </c>
      <c r="AU10" s="376"/>
    </row>
    <row r="11" spans="1:47" x14ac:dyDescent="0.2">
      <c r="A11" s="1223"/>
      <c r="B11" s="1227"/>
      <c r="C11" s="1228"/>
      <c r="D11" s="1229"/>
      <c r="E11" s="1196" t="s">
        <v>19</v>
      </c>
      <c r="F11" s="1220"/>
      <c r="G11" s="1196" t="s">
        <v>20</v>
      </c>
      <c r="H11" s="1220"/>
      <c r="I11" s="1196" t="s">
        <v>21</v>
      </c>
      <c r="J11" s="1220"/>
      <c r="K11" s="1196" t="s">
        <v>22</v>
      </c>
      <c r="L11" s="1220"/>
      <c r="M11" s="1196" t="s">
        <v>23</v>
      </c>
      <c r="N11" s="1220"/>
      <c r="O11" s="1196" t="s">
        <v>24</v>
      </c>
      <c r="P11" s="1220"/>
      <c r="Q11" s="1196" t="s">
        <v>25</v>
      </c>
      <c r="R11" s="1220"/>
      <c r="S11" s="1196" t="s">
        <v>26</v>
      </c>
      <c r="T11" s="1220"/>
      <c r="U11" s="1196" t="s">
        <v>27</v>
      </c>
      <c r="V11" s="1220"/>
      <c r="W11" s="1196" t="s">
        <v>2</v>
      </c>
      <c r="X11" s="1220"/>
      <c r="Y11" s="1196" t="s">
        <v>3</v>
      </c>
      <c r="Z11" s="1220"/>
      <c r="AA11" s="1196" t="s">
        <v>28</v>
      </c>
      <c r="AB11" s="1220"/>
      <c r="AC11" s="1196" t="s">
        <v>4</v>
      </c>
      <c r="AD11" s="1220"/>
      <c r="AE11" s="1196" t="s">
        <v>5</v>
      </c>
      <c r="AF11" s="1220"/>
      <c r="AG11" s="1196" t="s">
        <v>6</v>
      </c>
      <c r="AH11" s="1220"/>
      <c r="AI11" s="1196" t="s">
        <v>7</v>
      </c>
      <c r="AJ11" s="1220"/>
      <c r="AK11" s="1196" t="s">
        <v>8</v>
      </c>
      <c r="AL11" s="1220"/>
      <c r="AM11" s="1196" t="s">
        <v>9</v>
      </c>
      <c r="AN11" s="1220"/>
      <c r="AO11" s="1230" t="s">
        <v>10</v>
      </c>
      <c r="AP11" s="1201"/>
      <c r="AQ11" s="1235" t="s">
        <v>35</v>
      </c>
      <c r="AR11" s="1237" t="s">
        <v>36</v>
      </c>
      <c r="AS11" s="1239" t="s">
        <v>37</v>
      </c>
      <c r="AT11" s="1223"/>
    </row>
    <row r="12" spans="1:47" ht="21" customHeight="1" x14ac:dyDescent="0.2">
      <c r="A12" s="1195"/>
      <c r="B12" s="750" t="s">
        <v>94</v>
      </c>
      <c r="C12" s="750" t="s">
        <v>11</v>
      </c>
      <c r="D12" s="750" t="s">
        <v>12</v>
      </c>
      <c r="E12" s="377" t="s">
        <v>11</v>
      </c>
      <c r="F12" s="752" t="s">
        <v>12</v>
      </c>
      <c r="G12" s="377" t="s">
        <v>11</v>
      </c>
      <c r="H12" s="752" t="s">
        <v>12</v>
      </c>
      <c r="I12" s="377" t="s">
        <v>11</v>
      </c>
      <c r="J12" s="752" t="s">
        <v>12</v>
      </c>
      <c r="K12" s="377" t="s">
        <v>11</v>
      </c>
      <c r="L12" s="752" t="s">
        <v>12</v>
      </c>
      <c r="M12" s="377" t="s">
        <v>11</v>
      </c>
      <c r="N12" s="752" t="s">
        <v>12</v>
      </c>
      <c r="O12" s="377" t="s">
        <v>11</v>
      </c>
      <c r="P12" s="752" t="s">
        <v>12</v>
      </c>
      <c r="Q12" s="377" t="s">
        <v>11</v>
      </c>
      <c r="R12" s="752" t="s">
        <v>12</v>
      </c>
      <c r="S12" s="377" t="s">
        <v>11</v>
      </c>
      <c r="T12" s="752" t="s">
        <v>12</v>
      </c>
      <c r="U12" s="377" t="s">
        <v>11</v>
      </c>
      <c r="V12" s="752" t="s">
        <v>12</v>
      </c>
      <c r="W12" s="377" t="s">
        <v>11</v>
      </c>
      <c r="X12" s="752" t="s">
        <v>12</v>
      </c>
      <c r="Y12" s="377" t="s">
        <v>11</v>
      </c>
      <c r="Z12" s="752" t="s">
        <v>12</v>
      </c>
      <c r="AA12" s="377" t="s">
        <v>11</v>
      </c>
      <c r="AB12" s="752" t="s">
        <v>12</v>
      </c>
      <c r="AC12" s="377" t="s">
        <v>11</v>
      </c>
      <c r="AD12" s="752" t="s">
        <v>12</v>
      </c>
      <c r="AE12" s="377" t="s">
        <v>11</v>
      </c>
      <c r="AF12" s="752" t="s">
        <v>12</v>
      </c>
      <c r="AG12" s="377" t="s">
        <v>11</v>
      </c>
      <c r="AH12" s="752" t="s">
        <v>12</v>
      </c>
      <c r="AI12" s="377" t="s">
        <v>11</v>
      </c>
      <c r="AJ12" s="752" t="s">
        <v>12</v>
      </c>
      <c r="AK12" s="377" t="s">
        <v>11</v>
      </c>
      <c r="AL12" s="752" t="s">
        <v>12</v>
      </c>
      <c r="AM12" s="377" t="s">
        <v>11</v>
      </c>
      <c r="AN12" s="752" t="s">
        <v>12</v>
      </c>
      <c r="AO12" s="377" t="s">
        <v>11</v>
      </c>
      <c r="AP12" s="752" t="s">
        <v>12</v>
      </c>
      <c r="AQ12" s="1236"/>
      <c r="AR12" s="1238"/>
      <c r="AS12" s="1240"/>
      <c r="AT12" s="1195"/>
    </row>
    <row r="13" spans="1:47" x14ac:dyDescent="0.2">
      <c r="A13" s="379" t="s">
        <v>29</v>
      </c>
      <c r="B13" s="379">
        <f t="shared" ref="B13:B27" si="0">SUM(C13+D13)</f>
        <v>0</v>
      </c>
      <c r="C13" s="379">
        <f t="shared" ref="C13:D19" si="1">SUM(E13+G13+I13+K13+M13+O13+Q13+S13+U13+W13+Y13+AA13+AC13+AE13+AG13+AI13+AK13+AM13+AO13)</f>
        <v>0</v>
      </c>
      <c r="D13" s="379">
        <f t="shared" si="1"/>
        <v>0</v>
      </c>
      <c r="E13" s="380"/>
      <c r="F13" s="381"/>
      <c r="G13" s="380"/>
      <c r="H13" s="382"/>
      <c r="I13" s="380"/>
      <c r="J13" s="382"/>
      <c r="K13" s="380"/>
      <c r="L13" s="382"/>
      <c r="M13" s="380"/>
      <c r="N13" s="382"/>
      <c r="O13" s="380"/>
      <c r="P13" s="382"/>
      <c r="Q13" s="380"/>
      <c r="R13" s="382"/>
      <c r="S13" s="380"/>
      <c r="T13" s="382"/>
      <c r="U13" s="380"/>
      <c r="V13" s="382"/>
      <c r="W13" s="380"/>
      <c r="X13" s="382"/>
      <c r="Y13" s="380"/>
      <c r="Z13" s="382"/>
      <c r="AA13" s="380"/>
      <c r="AB13" s="382"/>
      <c r="AC13" s="380"/>
      <c r="AD13" s="382"/>
      <c r="AE13" s="380"/>
      <c r="AF13" s="382"/>
      <c r="AG13" s="380"/>
      <c r="AH13" s="382"/>
      <c r="AI13" s="380"/>
      <c r="AJ13" s="382"/>
      <c r="AK13" s="380"/>
      <c r="AL13" s="382"/>
      <c r="AM13" s="380"/>
      <c r="AN13" s="382"/>
      <c r="AO13" s="383"/>
      <c r="AP13" s="382"/>
      <c r="AQ13" s="380"/>
      <c r="AR13" s="382"/>
      <c r="AS13" s="382"/>
      <c r="AT13" s="382"/>
      <c r="AU13" s="366"/>
    </row>
    <row r="14" spans="1:47" x14ac:dyDescent="0.2">
      <c r="A14" s="384" t="s">
        <v>30</v>
      </c>
      <c r="B14" s="384">
        <f t="shared" si="0"/>
        <v>0</v>
      </c>
      <c r="C14" s="384">
        <f t="shared" si="1"/>
        <v>0</v>
      </c>
      <c r="D14" s="385">
        <f t="shared" si="1"/>
        <v>0</v>
      </c>
      <c r="E14" s="386"/>
      <c r="F14" s="387"/>
      <c r="G14" s="386"/>
      <c r="H14" s="388"/>
      <c r="I14" s="386"/>
      <c r="J14" s="388"/>
      <c r="K14" s="386"/>
      <c r="L14" s="388"/>
      <c r="M14" s="386"/>
      <c r="N14" s="388"/>
      <c r="O14" s="386"/>
      <c r="P14" s="388"/>
      <c r="Q14" s="386"/>
      <c r="R14" s="388"/>
      <c r="S14" s="386"/>
      <c r="T14" s="388"/>
      <c r="U14" s="386"/>
      <c r="V14" s="388"/>
      <c r="W14" s="386"/>
      <c r="X14" s="388"/>
      <c r="Y14" s="386"/>
      <c r="Z14" s="388"/>
      <c r="AA14" s="386"/>
      <c r="AB14" s="388"/>
      <c r="AC14" s="386"/>
      <c r="AD14" s="388"/>
      <c r="AE14" s="386"/>
      <c r="AF14" s="388"/>
      <c r="AG14" s="386"/>
      <c r="AH14" s="388"/>
      <c r="AI14" s="386"/>
      <c r="AJ14" s="388"/>
      <c r="AK14" s="386"/>
      <c r="AL14" s="388"/>
      <c r="AM14" s="386"/>
      <c r="AN14" s="388"/>
      <c r="AO14" s="389"/>
      <c r="AP14" s="388"/>
      <c r="AQ14" s="386"/>
      <c r="AR14" s="388"/>
      <c r="AS14" s="388"/>
      <c r="AT14" s="388"/>
      <c r="AU14" s="366"/>
    </row>
    <row r="15" spans="1:47" ht="21" x14ac:dyDescent="0.2">
      <c r="A15" s="390" t="s">
        <v>95</v>
      </c>
      <c r="B15" s="390">
        <f t="shared" si="0"/>
        <v>0</v>
      </c>
      <c r="C15" s="390">
        <f t="shared" si="1"/>
        <v>0</v>
      </c>
      <c r="D15" s="391">
        <f t="shared" si="1"/>
        <v>0</v>
      </c>
      <c r="E15" s="392"/>
      <c r="F15" s="393"/>
      <c r="G15" s="392"/>
      <c r="H15" s="394"/>
      <c r="I15" s="392"/>
      <c r="J15" s="394"/>
      <c r="K15" s="392"/>
      <c r="L15" s="394"/>
      <c r="M15" s="392"/>
      <c r="N15" s="394"/>
      <c r="O15" s="392"/>
      <c r="P15" s="394"/>
      <c r="Q15" s="395"/>
      <c r="R15" s="396"/>
      <c r="S15" s="395"/>
      <c r="T15" s="396"/>
      <c r="U15" s="395"/>
      <c r="V15" s="396"/>
      <c r="W15" s="395"/>
      <c r="X15" s="396"/>
      <c r="Y15" s="395"/>
      <c r="Z15" s="396"/>
      <c r="AA15" s="395"/>
      <c r="AB15" s="396"/>
      <c r="AC15" s="395"/>
      <c r="AD15" s="396"/>
      <c r="AE15" s="395"/>
      <c r="AF15" s="396"/>
      <c r="AG15" s="395"/>
      <c r="AH15" s="396"/>
      <c r="AI15" s="395"/>
      <c r="AJ15" s="396"/>
      <c r="AK15" s="395"/>
      <c r="AL15" s="396"/>
      <c r="AM15" s="395"/>
      <c r="AN15" s="396"/>
      <c r="AO15" s="397"/>
      <c r="AP15" s="396"/>
      <c r="AQ15" s="395"/>
      <c r="AR15" s="396"/>
      <c r="AS15" s="396"/>
      <c r="AT15" s="396"/>
      <c r="AU15" s="366"/>
    </row>
    <row r="16" spans="1:47" x14ac:dyDescent="0.2">
      <c r="A16" s="398" t="s">
        <v>31</v>
      </c>
      <c r="B16" s="398">
        <f t="shared" si="0"/>
        <v>0</v>
      </c>
      <c r="C16" s="399">
        <f t="shared" si="1"/>
        <v>0</v>
      </c>
      <c r="D16" s="400">
        <f t="shared" si="1"/>
        <v>0</v>
      </c>
      <c r="E16" s="395"/>
      <c r="F16" s="401"/>
      <c r="G16" s="395"/>
      <c r="H16" s="396"/>
      <c r="I16" s="395"/>
      <c r="J16" s="396"/>
      <c r="K16" s="395"/>
      <c r="L16" s="396"/>
      <c r="M16" s="395"/>
      <c r="N16" s="396"/>
      <c r="O16" s="395"/>
      <c r="P16" s="396"/>
      <c r="Q16" s="395"/>
      <c r="R16" s="396"/>
      <c r="S16" s="395"/>
      <c r="T16" s="396"/>
      <c r="U16" s="395"/>
      <c r="V16" s="396"/>
      <c r="W16" s="395"/>
      <c r="X16" s="396"/>
      <c r="Y16" s="395"/>
      <c r="Z16" s="396"/>
      <c r="AA16" s="395"/>
      <c r="AB16" s="396"/>
      <c r="AC16" s="395"/>
      <c r="AD16" s="396"/>
      <c r="AE16" s="395"/>
      <c r="AF16" s="396"/>
      <c r="AG16" s="395"/>
      <c r="AH16" s="396"/>
      <c r="AI16" s="395"/>
      <c r="AJ16" s="396"/>
      <c r="AK16" s="395"/>
      <c r="AL16" s="396"/>
      <c r="AM16" s="395"/>
      <c r="AN16" s="396"/>
      <c r="AO16" s="397"/>
      <c r="AP16" s="396"/>
      <c r="AQ16" s="395"/>
      <c r="AR16" s="396"/>
      <c r="AS16" s="396"/>
      <c r="AT16" s="396"/>
      <c r="AU16" s="366"/>
    </row>
    <row r="17" spans="1:88" x14ac:dyDescent="0.2">
      <c r="A17" s="398" t="s">
        <v>32</v>
      </c>
      <c r="B17" s="402">
        <f t="shared" si="0"/>
        <v>0</v>
      </c>
      <c r="C17" s="399">
        <f t="shared" si="1"/>
        <v>0</v>
      </c>
      <c r="D17" s="400">
        <f t="shared" si="1"/>
        <v>0</v>
      </c>
      <c r="E17" s="403"/>
      <c r="F17" s="404"/>
      <c r="G17" s="403"/>
      <c r="H17" s="405"/>
      <c r="I17" s="403"/>
      <c r="J17" s="405"/>
      <c r="K17" s="403"/>
      <c r="L17" s="405"/>
      <c r="M17" s="403"/>
      <c r="N17" s="405"/>
      <c r="O17" s="403"/>
      <c r="P17" s="405"/>
      <c r="Q17" s="403"/>
      <c r="R17" s="405"/>
      <c r="S17" s="403"/>
      <c r="T17" s="405"/>
      <c r="U17" s="403"/>
      <c r="V17" s="405"/>
      <c r="W17" s="403"/>
      <c r="X17" s="405"/>
      <c r="Y17" s="403"/>
      <c r="Z17" s="405"/>
      <c r="AA17" s="403"/>
      <c r="AB17" s="405"/>
      <c r="AC17" s="403"/>
      <c r="AD17" s="405"/>
      <c r="AE17" s="403"/>
      <c r="AF17" s="405"/>
      <c r="AG17" s="403"/>
      <c r="AH17" s="405"/>
      <c r="AI17" s="403"/>
      <c r="AJ17" s="405"/>
      <c r="AK17" s="403"/>
      <c r="AL17" s="405"/>
      <c r="AM17" s="403"/>
      <c r="AN17" s="405"/>
      <c r="AO17" s="406"/>
      <c r="AP17" s="405"/>
      <c r="AQ17" s="403"/>
      <c r="AR17" s="405"/>
      <c r="AS17" s="407"/>
      <c r="AT17" s="405"/>
      <c r="AU17" s="366"/>
    </row>
    <row r="18" spans="1:88" x14ac:dyDescent="0.2">
      <c r="A18" s="390" t="s">
        <v>96</v>
      </c>
      <c r="B18" s="399">
        <f t="shared" si="0"/>
        <v>0</v>
      </c>
      <c r="C18" s="399">
        <f t="shared" si="1"/>
        <v>0</v>
      </c>
      <c r="D18" s="391">
        <f t="shared" si="1"/>
        <v>0</v>
      </c>
      <c r="E18" s="408"/>
      <c r="F18" s="401"/>
      <c r="G18" s="395"/>
      <c r="H18" s="396"/>
      <c r="I18" s="395"/>
      <c r="J18" s="396"/>
      <c r="K18" s="395"/>
      <c r="L18" s="396"/>
      <c r="M18" s="395"/>
      <c r="N18" s="396"/>
      <c r="O18" s="395"/>
      <c r="P18" s="396"/>
      <c r="Q18" s="395"/>
      <c r="R18" s="396"/>
      <c r="S18" s="395"/>
      <c r="T18" s="396"/>
      <c r="U18" s="395"/>
      <c r="V18" s="396"/>
      <c r="W18" s="395"/>
      <c r="X18" s="396"/>
      <c r="Y18" s="395"/>
      <c r="Z18" s="396"/>
      <c r="AA18" s="395"/>
      <c r="AB18" s="396"/>
      <c r="AC18" s="395"/>
      <c r="AD18" s="396"/>
      <c r="AE18" s="395"/>
      <c r="AF18" s="396"/>
      <c r="AG18" s="395"/>
      <c r="AH18" s="396"/>
      <c r="AI18" s="395"/>
      <c r="AJ18" s="396"/>
      <c r="AK18" s="395"/>
      <c r="AL18" s="396"/>
      <c r="AM18" s="395"/>
      <c r="AN18" s="396"/>
      <c r="AO18" s="397"/>
      <c r="AP18" s="396"/>
      <c r="AQ18" s="395"/>
      <c r="AR18" s="405"/>
      <c r="AS18" s="409"/>
      <c r="AT18" s="410"/>
      <c r="AU18" s="366"/>
    </row>
    <row r="19" spans="1:88" x14ac:dyDescent="0.2">
      <c r="A19" s="390" t="s">
        <v>97</v>
      </c>
      <c r="B19" s="399">
        <f t="shared" si="0"/>
        <v>0</v>
      </c>
      <c r="C19" s="398">
        <f t="shared" si="1"/>
        <v>0</v>
      </c>
      <c r="D19" s="411">
        <f t="shared" si="1"/>
        <v>0</v>
      </c>
      <c r="E19" s="412"/>
      <c r="F19" s="396"/>
      <c r="G19" s="395"/>
      <c r="H19" s="396"/>
      <c r="I19" s="395"/>
      <c r="J19" s="396"/>
      <c r="K19" s="395"/>
      <c r="L19" s="396"/>
      <c r="M19" s="395"/>
      <c r="N19" s="396"/>
      <c r="O19" s="395"/>
      <c r="P19" s="396"/>
      <c r="Q19" s="395"/>
      <c r="R19" s="396"/>
      <c r="S19" s="395"/>
      <c r="T19" s="396"/>
      <c r="U19" s="395"/>
      <c r="V19" s="396"/>
      <c r="W19" s="395"/>
      <c r="X19" s="396"/>
      <c r="Y19" s="395"/>
      <c r="Z19" s="396"/>
      <c r="AA19" s="395"/>
      <c r="AB19" s="396"/>
      <c r="AC19" s="395"/>
      <c r="AD19" s="396"/>
      <c r="AE19" s="395"/>
      <c r="AF19" s="396"/>
      <c r="AG19" s="395"/>
      <c r="AH19" s="396"/>
      <c r="AI19" s="395"/>
      <c r="AJ19" s="396"/>
      <c r="AK19" s="395"/>
      <c r="AL19" s="396"/>
      <c r="AM19" s="395"/>
      <c r="AN19" s="396"/>
      <c r="AO19" s="397"/>
      <c r="AP19" s="396"/>
      <c r="AQ19" s="395"/>
      <c r="AR19" s="413"/>
      <c r="AS19" s="407"/>
      <c r="AT19" s="410"/>
      <c r="AU19" s="366"/>
    </row>
    <row r="20" spans="1:88" x14ac:dyDescent="0.2">
      <c r="A20" s="390" t="s">
        <v>18</v>
      </c>
      <c r="B20" s="414">
        <f t="shared" si="0"/>
        <v>0</v>
      </c>
      <c r="C20" s="415">
        <f>SUM(O20+Q20+S20+U20+W20+Y20+AA20+AC20+AE20+AG20+AI20+AK20+AM20+AO20)</f>
        <v>0</v>
      </c>
      <c r="D20" s="416">
        <f>SUM(P20+R20+T20+V20+X20+Z20+AB20+AD20+AF20+AH20+AJ20+AL20+AN20+AP20)</f>
        <v>0</v>
      </c>
      <c r="E20" s="417"/>
      <c r="F20" s="418"/>
      <c r="G20" s="419"/>
      <c r="H20" s="420"/>
      <c r="I20" s="419"/>
      <c r="J20" s="420"/>
      <c r="K20" s="419"/>
      <c r="L20" s="420"/>
      <c r="M20" s="419"/>
      <c r="N20" s="420"/>
      <c r="O20" s="421"/>
      <c r="P20" s="422"/>
      <c r="Q20" s="421"/>
      <c r="R20" s="422"/>
      <c r="S20" s="421"/>
      <c r="T20" s="422"/>
      <c r="U20" s="421"/>
      <c r="V20" s="422"/>
      <c r="W20" s="421"/>
      <c r="X20" s="422"/>
      <c r="Y20" s="421"/>
      <c r="Z20" s="422"/>
      <c r="AA20" s="421"/>
      <c r="AB20" s="422"/>
      <c r="AC20" s="421"/>
      <c r="AD20" s="422"/>
      <c r="AE20" s="421"/>
      <c r="AF20" s="422"/>
      <c r="AG20" s="421"/>
      <c r="AH20" s="422"/>
      <c r="AI20" s="421"/>
      <c r="AJ20" s="422"/>
      <c r="AK20" s="421"/>
      <c r="AL20" s="422"/>
      <c r="AM20" s="421"/>
      <c r="AN20" s="422"/>
      <c r="AO20" s="423"/>
      <c r="AP20" s="422"/>
      <c r="AQ20" s="421"/>
      <c r="AR20" s="422"/>
      <c r="AS20" s="424"/>
      <c r="AT20" s="424"/>
      <c r="AU20" s="366"/>
    </row>
    <row r="21" spans="1:88" x14ac:dyDescent="0.2">
      <c r="A21" s="379" t="s">
        <v>98</v>
      </c>
      <c r="B21" s="414">
        <f t="shared" si="0"/>
        <v>0</v>
      </c>
      <c r="C21" s="414">
        <f>SUM(C22+C23+C24+C25)</f>
        <v>0</v>
      </c>
      <c r="D21" s="379">
        <f>SUM(D22+D23+D24+D25)</f>
        <v>0</v>
      </c>
      <c r="E21" s="425">
        <f t="shared" ref="E21:AT21" si="2">SUM(E22:E25)</f>
        <v>0</v>
      </c>
      <c r="F21" s="426">
        <f t="shared" si="2"/>
        <v>0</v>
      </c>
      <c r="G21" s="425">
        <f t="shared" si="2"/>
        <v>0</v>
      </c>
      <c r="H21" s="427">
        <f t="shared" si="2"/>
        <v>0</v>
      </c>
      <c r="I21" s="425">
        <f t="shared" si="2"/>
        <v>0</v>
      </c>
      <c r="J21" s="427">
        <f t="shared" si="2"/>
        <v>0</v>
      </c>
      <c r="K21" s="425">
        <f t="shared" si="2"/>
        <v>0</v>
      </c>
      <c r="L21" s="427">
        <f t="shared" si="2"/>
        <v>0</v>
      </c>
      <c r="M21" s="425">
        <f t="shared" si="2"/>
        <v>0</v>
      </c>
      <c r="N21" s="427">
        <f t="shared" si="2"/>
        <v>0</v>
      </c>
      <c r="O21" s="425">
        <f t="shared" si="2"/>
        <v>0</v>
      </c>
      <c r="P21" s="427">
        <f t="shared" si="2"/>
        <v>0</v>
      </c>
      <c r="Q21" s="425">
        <f t="shared" si="2"/>
        <v>0</v>
      </c>
      <c r="R21" s="427">
        <f t="shared" si="2"/>
        <v>0</v>
      </c>
      <c r="S21" s="425">
        <f t="shared" si="2"/>
        <v>0</v>
      </c>
      <c r="T21" s="427">
        <f t="shared" si="2"/>
        <v>0</v>
      </c>
      <c r="U21" s="425">
        <f t="shared" si="2"/>
        <v>0</v>
      </c>
      <c r="V21" s="427">
        <f t="shared" si="2"/>
        <v>0</v>
      </c>
      <c r="W21" s="425">
        <f t="shared" si="2"/>
        <v>0</v>
      </c>
      <c r="X21" s="427">
        <f t="shared" si="2"/>
        <v>0</v>
      </c>
      <c r="Y21" s="425">
        <f t="shared" si="2"/>
        <v>0</v>
      </c>
      <c r="Z21" s="427">
        <f t="shared" si="2"/>
        <v>0</v>
      </c>
      <c r="AA21" s="425">
        <f t="shared" si="2"/>
        <v>0</v>
      </c>
      <c r="AB21" s="427">
        <f t="shared" si="2"/>
        <v>0</v>
      </c>
      <c r="AC21" s="425">
        <f t="shared" si="2"/>
        <v>0</v>
      </c>
      <c r="AD21" s="427">
        <f t="shared" si="2"/>
        <v>0</v>
      </c>
      <c r="AE21" s="425">
        <f t="shared" si="2"/>
        <v>0</v>
      </c>
      <c r="AF21" s="427">
        <f t="shared" si="2"/>
        <v>0</v>
      </c>
      <c r="AG21" s="425">
        <f t="shared" si="2"/>
        <v>0</v>
      </c>
      <c r="AH21" s="427">
        <f t="shared" si="2"/>
        <v>0</v>
      </c>
      <c r="AI21" s="425">
        <f t="shared" si="2"/>
        <v>0</v>
      </c>
      <c r="AJ21" s="427">
        <f t="shared" si="2"/>
        <v>0</v>
      </c>
      <c r="AK21" s="425">
        <f t="shared" si="2"/>
        <v>0</v>
      </c>
      <c r="AL21" s="427">
        <f t="shared" si="2"/>
        <v>0</v>
      </c>
      <c r="AM21" s="425">
        <f t="shared" si="2"/>
        <v>0</v>
      </c>
      <c r="AN21" s="427">
        <f t="shared" si="2"/>
        <v>0</v>
      </c>
      <c r="AO21" s="428">
        <f t="shared" si="2"/>
        <v>0</v>
      </c>
      <c r="AP21" s="427">
        <f t="shared" si="2"/>
        <v>0</v>
      </c>
      <c r="AQ21" s="425">
        <f t="shared" si="2"/>
        <v>0</v>
      </c>
      <c r="AR21" s="427">
        <f t="shared" si="2"/>
        <v>0</v>
      </c>
      <c r="AS21" s="427">
        <f t="shared" si="2"/>
        <v>0</v>
      </c>
      <c r="AT21" s="427">
        <f t="shared" si="2"/>
        <v>0</v>
      </c>
      <c r="AU21" s="366"/>
    </row>
    <row r="22" spans="1:88" x14ac:dyDescent="0.2">
      <c r="A22" s="429" t="s">
        <v>38</v>
      </c>
      <c r="B22" s="399">
        <f t="shared" si="0"/>
        <v>0</v>
      </c>
      <c r="C22" s="399">
        <f t="shared" ref="C22:D27" si="3">SUM(E22+G22+I22+K22+M22+O22+Q22+S22+U22+W22+Y22+AA22+AC22+AE22+AG22+AI22+AK22+AM22+AO22)</f>
        <v>0</v>
      </c>
      <c r="D22" s="430">
        <f t="shared" si="3"/>
        <v>0</v>
      </c>
      <c r="E22" s="403"/>
      <c r="F22" s="404"/>
      <c r="G22" s="403"/>
      <c r="H22" s="405"/>
      <c r="I22" s="403"/>
      <c r="J22" s="405"/>
      <c r="K22" s="403"/>
      <c r="L22" s="405"/>
      <c r="M22" s="403"/>
      <c r="N22" s="405"/>
      <c r="O22" s="403"/>
      <c r="P22" s="405"/>
      <c r="Q22" s="403"/>
      <c r="R22" s="405"/>
      <c r="S22" s="403"/>
      <c r="T22" s="405"/>
      <c r="U22" s="403"/>
      <c r="V22" s="405"/>
      <c r="W22" s="403"/>
      <c r="X22" s="405"/>
      <c r="Y22" s="403"/>
      <c r="Z22" s="405"/>
      <c r="AA22" s="403"/>
      <c r="AB22" s="405"/>
      <c r="AC22" s="403"/>
      <c r="AD22" s="405"/>
      <c r="AE22" s="403"/>
      <c r="AF22" s="405"/>
      <c r="AG22" s="403"/>
      <c r="AH22" s="405"/>
      <c r="AI22" s="403"/>
      <c r="AJ22" s="405"/>
      <c r="AK22" s="403"/>
      <c r="AL22" s="405"/>
      <c r="AM22" s="403"/>
      <c r="AN22" s="405"/>
      <c r="AO22" s="406"/>
      <c r="AP22" s="405"/>
      <c r="AQ22" s="405"/>
      <c r="AR22" s="405"/>
      <c r="AS22" s="405"/>
      <c r="AT22" s="431"/>
      <c r="AU22" s="366"/>
    </row>
    <row r="23" spans="1:88" x14ac:dyDescent="0.2">
      <c r="A23" s="390" t="s">
        <v>39</v>
      </c>
      <c r="B23" s="398">
        <f t="shared" si="0"/>
        <v>0</v>
      </c>
      <c r="C23" s="398">
        <f t="shared" si="3"/>
        <v>0</v>
      </c>
      <c r="D23" s="391">
        <f t="shared" si="3"/>
        <v>0</v>
      </c>
      <c r="E23" s="395"/>
      <c r="F23" s="401"/>
      <c r="G23" s="395"/>
      <c r="H23" s="396"/>
      <c r="I23" s="395"/>
      <c r="J23" s="396"/>
      <c r="K23" s="395"/>
      <c r="L23" s="396"/>
      <c r="M23" s="395"/>
      <c r="N23" s="396"/>
      <c r="O23" s="395"/>
      <c r="P23" s="396"/>
      <c r="Q23" s="395"/>
      <c r="R23" s="396"/>
      <c r="S23" s="395"/>
      <c r="T23" s="396"/>
      <c r="U23" s="395"/>
      <c r="V23" s="396"/>
      <c r="W23" s="395"/>
      <c r="X23" s="396"/>
      <c r="Y23" s="395"/>
      <c r="Z23" s="396"/>
      <c r="AA23" s="395"/>
      <c r="AB23" s="396"/>
      <c r="AC23" s="395"/>
      <c r="AD23" s="396"/>
      <c r="AE23" s="395"/>
      <c r="AF23" s="396"/>
      <c r="AG23" s="395"/>
      <c r="AH23" s="396"/>
      <c r="AI23" s="395"/>
      <c r="AJ23" s="396"/>
      <c r="AK23" s="395"/>
      <c r="AL23" s="396"/>
      <c r="AM23" s="395"/>
      <c r="AN23" s="396"/>
      <c r="AO23" s="397"/>
      <c r="AP23" s="396"/>
      <c r="AQ23" s="396"/>
      <c r="AR23" s="396"/>
      <c r="AS23" s="396"/>
      <c r="AT23" s="407"/>
      <c r="AU23" s="366"/>
    </row>
    <row r="24" spans="1:88" x14ac:dyDescent="0.2">
      <c r="A24" s="432" t="s">
        <v>40</v>
      </c>
      <c r="B24" s="402">
        <f t="shared" si="0"/>
        <v>0</v>
      </c>
      <c r="C24" s="402">
        <f t="shared" si="3"/>
        <v>0</v>
      </c>
      <c r="D24" s="411">
        <f t="shared" si="3"/>
        <v>0</v>
      </c>
      <c r="E24" s="412"/>
      <c r="F24" s="433"/>
      <c r="G24" s="412"/>
      <c r="H24" s="409"/>
      <c r="I24" s="412"/>
      <c r="J24" s="409"/>
      <c r="K24" s="412"/>
      <c r="L24" s="409"/>
      <c r="M24" s="412"/>
      <c r="N24" s="409"/>
      <c r="O24" s="412"/>
      <c r="P24" s="409"/>
      <c r="Q24" s="412"/>
      <c r="R24" s="409"/>
      <c r="S24" s="412"/>
      <c r="T24" s="409"/>
      <c r="U24" s="412"/>
      <c r="V24" s="409"/>
      <c r="W24" s="412"/>
      <c r="X24" s="409"/>
      <c r="Y24" s="412"/>
      <c r="Z24" s="409"/>
      <c r="AA24" s="412"/>
      <c r="AB24" s="409"/>
      <c r="AC24" s="412"/>
      <c r="AD24" s="409"/>
      <c r="AE24" s="412"/>
      <c r="AF24" s="409"/>
      <c r="AG24" s="412"/>
      <c r="AH24" s="409"/>
      <c r="AI24" s="412"/>
      <c r="AJ24" s="409"/>
      <c r="AK24" s="412"/>
      <c r="AL24" s="409"/>
      <c r="AM24" s="412"/>
      <c r="AN24" s="409"/>
      <c r="AO24" s="434"/>
      <c r="AP24" s="409"/>
      <c r="AQ24" s="409"/>
      <c r="AR24" s="409"/>
      <c r="AS24" s="409"/>
      <c r="AT24" s="435"/>
      <c r="AU24" s="366"/>
    </row>
    <row r="25" spans="1:88" x14ac:dyDescent="0.2">
      <c r="A25" s="436" t="s">
        <v>203</v>
      </c>
      <c r="B25" s="398">
        <f t="shared" si="0"/>
        <v>0</v>
      </c>
      <c r="C25" s="398">
        <f t="shared" si="3"/>
        <v>0</v>
      </c>
      <c r="D25" s="391">
        <f t="shared" si="3"/>
        <v>0</v>
      </c>
      <c r="E25" s="395"/>
      <c r="F25" s="401"/>
      <c r="G25" s="395"/>
      <c r="H25" s="396"/>
      <c r="I25" s="395"/>
      <c r="J25" s="396"/>
      <c r="K25" s="395"/>
      <c r="L25" s="396"/>
      <c r="M25" s="395"/>
      <c r="N25" s="396"/>
      <c r="O25" s="395"/>
      <c r="P25" s="396"/>
      <c r="Q25" s="395"/>
      <c r="R25" s="396"/>
      <c r="S25" s="395"/>
      <c r="T25" s="396"/>
      <c r="U25" s="395"/>
      <c r="V25" s="396"/>
      <c r="W25" s="395"/>
      <c r="X25" s="396"/>
      <c r="Y25" s="395"/>
      <c r="Z25" s="396"/>
      <c r="AA25" s="395"/>
      <c r="AB25" s="396"/>
      <c r="AC25" s="395"/>
      <c r="AD25" s="396"/>
      <c r="AE25" s="395"/>
      <c r="AF25" s="396"/>
      <c r="AG25" s="395"/>
      <c r="AH25" s="396"/>
      <c r="AI25" s="395"/>
      <c r="AJ25" s="396"/>
      <c r="AK25" s="395"/>
      <c r="AL25" s="396"/>
      <c r="AM25" s="395"/>
      <c r="AN25" s="396"/>
      <c r="AO25" s="397"/>
      <c r="AP25" s="396"/>
      <c r="AQ25" s="396"/>
      <c r="AR25" s="396"/>
      <c r="AS25" s="396"/>
      <c r="AT25" s="407"/>
      <c r="AU25" s="366"/>
    </row>
    <row r="26" spans="1:88" x14ac:dyDescent="0.2">
      <c r="A26" s="437" t="s">
        <v>99</v>
      </c>
      <c r="B26" s="398">
        <f t="shared" si="0"/>
        <v>0</v>
      </c>
      <c r="C26" s="398">
        <f t="shared" si="3"/>
        <v>0</v>
      </c>
      <c r="D26" s="391">
        <f t="shared" si="3"/>
        <v>0</v>
      </c>
      <c r="E26" s="395"/>
      <c r="F26" s="401"/>
      <c r="G26" s="395"/>
      <c r="H26" s="396"/>
      <c r="I26" s="395"/>
      <c r="J26" s="396"/>
      <c r="K26" s="395"/>
      <c r="L26" s="396"/>
      <c r="M26" s="395"/>
      <c r="N26" s="396"/>
      <c r="O26" s="395"/>
      <c r="P26" s="396"/>
      <c r="Q26" s="395"/>
      <c r="R26" s="396"/>
      <c r="S26" s="395"/>
      <c r="T26" s="396"/>
      <c r="U26" s="395"/>
      <c r="V26" s="396"/>
      <c r="W26" s="395"/>
      <c r="X26" s="396"/>
      <c r="Y26" s="395"/>
      <c r="Z26" s="396"/>
      <c r="AA26" s="395"/>
      <c r="AB26" s="396"/>
      <c r="AC26" s="395"/>
      <c r="AD26" s="396"/>
      <c r="AE26" s="395"/>
      <c r="AF26" s="396"/>
      <c r="AG26" s="395"/>
      <c r="AH26" s="396"/>
      <c r="AI26" s="395"/>
      <c r="AJ26" s="396"/>
      <c r="AK26" s="395"/>
      <c r="AL26" s="396"/>
      <c r="AM26" s="395"/>
      <c r="AN26" s="396"/>
      <c r="AO26" s="397"/>
      <c r="AP26" s="396"/>
      <c r="AQ26" s="396"/>
      <c r="AR26" s="396"/>
      <c r="AS26" s="396"/>
      <c r="AT26" s="407"/>
      <c r="AU26" s="366"/>
    </row>
    <row r="27" spans="1:88" x14ac:dyDescent="0.2">
      <c r="A27" s="438" t="s">
        <v>100</v>
      </c>
      <c r="B27" s="414">
        <f t="shared" si="0"/>
        <v>0</v>
      </c>
      <c r="C27" s="414">
        <f t="shared" si="3"/>
        <v>0</v>
      </c>
      <c r="D27" s="439">
        <f t="shared" si="3"/>
        <v>0</v>
      </c>
      <c r="E27" s="421"/>
      <c r="F27" s="440"/>
      <c r="G27" s="421"/>
      <c r="H27" s="422"/>
      <c r="I27" s="421"/>
      <c r="J27" s="422"/>
      <c r="K27" s="421"/>
      <c r="L27" s="422"/>
      <c r="M27" s="421"/>
      <c r="N27" s="422"/>
      <c r="O27" s="421"/>
      <c r="P27" s="422"/>
      <c r="Q27" s="421"/>
      <c r="R27" s="422"/>
      <c r="S27" s="421"/>
      <c r="T27" s="422"/>
      <c r="U27" s="421"/>
      <c r="V27" s="422"/>
      <c r="W27" s="421"/>
      <c r="X27" s="422"/>
      <c r="Y27" s="421"/>
      <c r="Z27" s="422"/>
      <c r="AA27" s="421"/>
      <c r="AB27" s="422"/>
      <c r="AC27" s="421"/>
      <c r="AD27" s="422"/>
      <c r="AE27" s="421"/>
      <c r="AF27" s="422"/>
      <c r="AG27" s="421"/>
      <c r="AH27" s="422"/>
      <c r="AI27" s="421"/>
      <c r="AJ27" s="422"/>
      <c r="AK27" s="421"/>
      <c r="AL27" s="422"/>
      <c r="AM27" s="421"/>
      <c r="AN27" s="422"/>
      <c r="AO27" s="423"/>
      <c r="AP27" s="422"/>
      <c r="AQ27" s="422"/>
      <c r="AR27" s="422"/>
      <c r="AS27" s="422"/>
      <c r="AT27" s="422"/>
      <c r="AU27" s="366"/>
    </row>
    <row r="28" spans="1:88" x14ac:dyDescent="0.2">
      <c r="A28" s="441" t="s">
        <v>101</v>
      </c>
      <c r="B28" s="441"/>
      <c r="C28" s="442"/>
      <c r="D28" s="441"/>
      <c r="E28" s="441"/>
      <c r="F28" s="442"/>
      <c r="G28" s="442"/>
      <c r="H28" s="442"/>
      <c r="I28" s="442"/>
    </row>
    <row r="29" spans="1:88" ht="31.5" x14ac:dyDescent="0.2">
      <c r="A29" s="751" t="s">
        <v>102</v>
      </c>
      <c r="B29" s="1196" t="s">
        <v>41</v>
      </c>
      <c r="C29" s="1220"/>
      <c r="D29" s="748" t="s">
        <v>1</v>
      </c>
      <c r="E29" s="444" t="s">
        <v>35</v>
      </c>
      <c r="F29" s="444" t="s">
        <v>42</v>
      </c>
      <c r="G29" s="444" t="s">
        <v>37</v>
      </c>
      <c r="H29" s="758" t="s">
        <v>13</v>
      </c>
      <c r="I29" s="754" t="s">
        <v>98</v>
      </c>
    </row>
    <row r="30" spans="1:88" x14ac:dyDescent="0.2">
      <c r="A30" s="1232" t="s">
        <v>43</v>
      </c>
      <c r="B30" s="1233"/>
      <c r="C30" s="1234"/>
      <c r="D30" s="446">
        <f t="shared" ref="D30:D50" si="4">SUM(E30:H30)</f>
        <v>0</v>
      </c>
      <c r="E30" s="447"/>
      <c r="F30" s="448"/>
      <c r="G30" s="449"/>
      <c r="H30" s="450"/>
      <c r="I30" s="451"/>
      <c r="J30" s="452" t="s">
        <v>103</v>
      </c>
      <c r="CA30" s="366" t="str">
        <f>IF(E30&lt;MAX(E31:E49),"EN RBC existen patologías que son mayores a los Ingresos-personas","")</f>
        <v/>
      </c>
      <c r="CB30" s="366" t="str">
        <f>IF(F30&lt;MAX(F31:F49),"EN RI existen patologías que son mayores a los Ingresos-personas","")</f>
        <v/>
      </c>
      <c r="CC30" s="366" t="str">
        <f>IF(G30&lt;MAX(G31:G49),"EN RR existen patologías que son mayores a los Ingresos-personas","")</f>
        <v/>
      </c>
      <c r="CD30" s="366" t="str">
        <f>IF(H30&lt;MAX(H31:H49),"EN Otros existen patologías que son mayores a los Ingresos-personas","")</f>
        <v/>
      </c>
      <c r="CG30" s="366" t="str">
        <f>IF(E30&lt;MAX(E31:E49),1,"")</f>
        <v/>
      </c>
      <c r="CH30" s="366" t="str">
        <f>IF(F30&lt;MAX(F31:F49),1,"")</f>
        <v/>
      </c>
      <c r="CI30" s="366" t="str">
        <f>IF(G30&lt;MAX(G31:G49),1,"")</f>
        <v/>
      </c>
      <c r="CJ30" s="366" t="str">
        <f>IF(H30&lt;MAX(H31:H49),1,"")</f>
        <v/>
      </c>
    </row>
    <row r="31" spans="1:88" ht="14.25" customHeight="1" x14ac:dyDescent="0.2">
      <c r="A31" s="1192" t="s">
        <v>104</v>
      </c>
      <c r="B31" s="1208" t="s">
        <v>105</v>
      </c>
      <c r="C31" s="1209"/>
      <c r="D31" s="453">
        <f t="shared" si="4"/>
        <v>0</v>
      </c>
      <c r="E31" s="454"/>
      <c r="F31" s="455"/>
      <c r="G31" s="456"/>
      <c r="H31" s="457"/>
      <c r="I31" s="457"/>
      <c r="J31" s="452"/>
      <c r="CA31" s="366" t="str">
        <f>IF(D30&lt;&gt;B13,"EL NÚMERO DE INGRESOS NO PUEDE SER DISTINTO AL TOTAL DE INGRESOS DE LA SECCION A.1","")</f>
        <v/>
      </c>
      <c r="CG31" s="366" t="str">
        <f>IF(D30&lt;&gt;B13,1,"")</f>
        <v/>
      </c>
    </row>
    <row r="32" spans="1:88" ht="14.25" customHeight="1" x14ac:dyDescent="0.2">
      <c r="A32" s="1207"/>
      <c r="B32" s="1186" t="s">
        <v>106</v>
      </c>
      <c r="C32" s="1187"/>
      <c r="D32" s="458">
        <f t="shared" si="4"/>
        <v>0</v>
      </c>
      <c r="E32" s="454"/>
      <c r="F32" s="455"/>
      <c r="G32" s="456"/>
      <c r="H32" s="457"/>
      <c r="I32" s="457"/>
      <c r="J32" s="452"/>
    </row>
    <row r="33" spans="1:87" ht="14.25" customHeight="1" x14ac:dyDescent="0.2">
      <c r="A33" s="1207"/>
      <c r="B33" s="1221" t="s">
        <v>44</v>
      </c>
      <c r="C33" s="1222"/>
      <c r="D33" s="458">
        <f t="shared" si="4"/>
        <v>0</v>
      </c>
      <c r="E33" s="454"/>
      <c r="F33" s="455"/>
      <c r="G33" s="456"/>
      <c r="H33" s="457"/>
      <c r="I33" s="457"/>
      <c r="J33" s="452"/>
    </row>
    <row r="34" spans="1:87" ht="14.25" customHeight="1" x14ac:dyDescent="0.2">
      <c r="A34" s="1207"/>
      <c r="B34" s="1186" t="s">
        <v>107</v>
      </c>
      <c r="C34" s="1187"/>
      <c r="D34" s="458">
        <f t="shared" si="4"/>
        <v>0</v>
      </c>
      <c r="E34" s="454"/>
      <c r="F34" s="455"/>
      <c r="G34" s="456"/>
      <c r="H34" s="457"/>
      <c r="I34" s="457"/>
      <c r="J34" s="452"/>
    </row>
    <row r="35" spans="1:87" ht="14.25" customHeight="1" x14ac:dyDescent="0.2">
      <c r="A35" s="1207"/>
      <c r="B35" s="1186" t="s">
        <v>108</v>
      </c>
      <c r="C35" s="1187"/>
      <c r="D35" s="458">
        <f t="shared" si="4"/>
        <v>0</v>
      </c>
      <c r="E35" s="454"/>
      <c r="F35" s="455"/>
      <c r="G35" s="456"/>
      <c r="H35" s="457"/>
      <c r="I35" s="457"/>
      <c r="J35" s="452"/>
    </row>
    <row r="36" spans="1:87" ht="14.25" customHeight="1" x14ac:dyDescent="0.2">
      <c r="A36" s="1207"/>
      <c r="B36" s="1186" t="s">
        <v>109</v>
      </c>
      <c r="C36" s="1187"/>
      <c r="D36" s="458">
        <f t="shared" si="4"/>
        <v>0</v>
      </c>
      <c r="E36" s="454"/>
      <c r="F36" s="455"/>
      <c r="G36" s="456"/>
      <c r="H36" s="457"/>
      <c r="I36" s="457"/>
      <c r="J36" s="452"/>
    </row>
    <row r="37" spans="1:87" ht="14.25" customHeight="1" x14ac:dyDescent="0.2">
      <c r="A37" s="1207"/>
      <c r="B37" s="1186" t="s">
        <v>45</v>
      </c>
      <c r="C37" s="1187"/>
      <c r="D37" s="458">
        <f t="shared" si="4"/>
        <v>0</v>
      </c>
      <c r="E37" s="454"/>
      <c r="F37" s="455"/>
      <c r="G37" s="456"/>
      <c r="H37" s="457"/>
      <c r="I37" s="457"/>
      <c r="J37" s="452"/>
    </row>
    <row r="38" spans="1:87" ht="14.25" customHeight="1" x14ac:dyDescent="0.2">
      <c r="A38" s="1207"/>
      <c r="B38" s="1186" t="s">
        <v>46</v>
      </c>
      <c r="C38" s="1187"/>
      <c r="D38" s="458">
        <f t="shared" si="4"/>
        <v>0</v>
      </c>
      <c r="E38" s="454"/>
      <c r="F38" s="455"/>
      <c r="G38" s="456"/>
      <c r="H38" s="457"/>
      <c r="I38" s="457"/>
      <c r="J38" s="452"/>
    </row>
    <row r="39" spans="1:87" ht="25.5" customHeight="1" x14ac:dyDescent="0.2">
      <c r="A39" s="1207"/>
      <c r="B39" s="1186" t="s">
        <v>110</v>
      </c>
      <c r="C39" s="1187"/>
      <c r="D39" s="458">
        <f t="shared" si="4"/>
        <v>0</v>
      </c>
      <c r="E39" s="454"/>
      <c r="F39" s="455"/>
      <c r="G39" s="456"/>
      <c r="H39" s="457"/>
      <c r="I39" s="457"/>
      <c r="J39" s="452"/>
    </row>
    <row r="40" spans="1:87" ht="27.75" customHeight="1" x14ac:dyDescent="0.2">
      <c r="A40" s="1207"/>
      <c r="B40" s="1186" t="s">
        <v>111</v>
      </c>
      <c r="C40" s="1187"/>
      <c r="D40" s="458">
        <f t="shared" si="4"/>
        <v>0</v>
      </c>
      <c r="E40" s="454"/>
      <c r="F40" s="455"/>
      <c r="G40" s="456"/>
      <c r="H40" s="457"/>
      <c r="I40" s="457"/>
      <c r="J40" s="452"/>
    </row>
    <row r="41" spans="1:87" ht="26.25" customHeight="1" x14ac:dyDescent="0.2">
      <c r="A41" s="1207"/>
      <c r="B41" s="1186" t="s">
        <v>112</v>
      </c>
      <c r="C41" s="1187"/>
      <c r="D41" s="458">
        <f t="shared" si="4"/>
        <v>0</v>
      </c>
      <c r="E41" s="454"/>
      <c r="F41" s="455"/>
      <c r="G41" s="456"/>
      <c r="H41" s="457"/>
      <c r="I41" s="457"/>
      <c r="J41" s="452"/>
    </row>
    <row r="42" spans="1:87" x14ac:dyDescent="0.2">
      <c r="A42" s="1207"/>
      <c r="B42" s="1186" t="s">
        <v>113</v>
      </c>
      <c r="C42" s="1187"/>
      <c r="D42" s="458">
        <f t="shared" si="4"/>
        <v>0</v>
      </c>
      <c r="E42" s="454"/>
      <c r="F42" s="455"/>
      <c r="G42" s="456"/>
      <c r="H42" s="457"/>
      <c r="I42" s="457"/>
      <c r="J42" s="452"/>
      <c r="CG42" s="366">
        <v>0</v>
      </c>
      <c r="CH42" s="366">
        <v>0</v>
      </c>
      <c r="CI42" s="366">
        <v>0</v>
      </c>
    </row>
    <row r="43" spans="1:87" x14ac:dyDescent="0.2">
      <c r="A43" s="1193"/>
      <c r="B43" s="1210" t="s">
        <v>13</v>
      </c>
      <c r="C43" s="1211"/>
      <c r="D43" s="458">
        <f t="shared" si="4"/>
        <v>0</v>
      </c>
      <c r="E43" s="459"/>
      <c r="F43" s="460"/>
      <c r="G43" s="461"/>
      <c r="H43" s="462"/>
      <c r="I43" s="462"/>
      <c r="J43" s="452"/>
    </row>
    <row r="44" spans="1:87" x14ac:dyDescent="0.2">
      <c r="A44" s="1192" t="s">
        <v>114</v>
      </c>
      <c r="B44" s="1208" t="s">
        <v>115</v>
      </c>
      <c r="C44" s="1209"/>
      <c r="D44" s="453">
        <f t="shared" si="4"/>
        <v>0</v>
      </c>
      <c r="E44" s="463"/>
      <c r="F44" s="464"/>
      <c r="G44" s="465"/>
      <c r="H44" s="466"/>
      <c r="I44" s="466"/>
      <c r="J44" s="452"/>
    </row>
    <row r="45" spans="1:87" x14ac:dyDescent="0.2">
      <c r="A45" s="1207"/>
      <c r="B45" s="1186" t="s">
        <v>47</v>
      </c>
      <c r="C45" s="1187"/>
      <c r="D45" s="458">
        <f t="shared" si="4"/>
        <v>0</v>
      </c>
      <c r="E45" s="454"/>
      <c r="F45" s="455"/>
      <c r="G45" s="456"/>
      <c r="H45" s="457"/>
      <c r="I45" s="457"/>
      <c r="J45" s="452"/>
    </row>
    <row r="46" spans="1:87" x14ac:dyDescent="0.2">
      <c r="A46" s="1207"/>
      <c r="B46" s="1188" t="s">
        <v>13</v>
      </c>
      <c r="C46" s="1189"/>
      <c r="D46" s="467">
        <f t="shared" si="4"/>
        <v>0</v>
      </c>
      <c r="E46" s="454"/>
      <c r="F46" s="455"/>
      <c r="G46" s="456"/>
      <c r="H46" s="457"/>
      <c r="I46" s="457"/>
      <c r="J46" s="452"/>
    </row>
    <row r="47" spans="1:87" x14ac:dyDescent="0.2">
      <c r="A47" s="1192" t="s">
        <v>116</v>
      </c>
      <c r="B47" s="1208" t="s">
        <v>115</v>
      </c>
      <c r="C47" s="1209"/>
      <c r="D47" s="453">
        <f t="shared" si="4"/>
        <v>0</v>
      </c>
      <c r="E47" s="463"/>
      <c r="F47" s="464"/>
      <c r="G47" s="465"/>
      <c r="H47" s="466"/>
      <c r="I47" s="466"/>
      <c r="J47" s="452"/>
    </row>
    <row r="48" spans="1:87" x14ac:dyDescent="0.2">
      <c r="A48" s="1207"/>
      <c r="B48" s="1186" t="s">
        <v>47</v>
      </c>
      <c r="C48" s="1187"/>
      <c r="D48" s="458">
        <f t="shared" si="4"/>
        <v>0</v>
      </c>
      <c r="E48" s="454"/>
      <c r="F48" s="455"/>
      <c r="G48" s="456"/>
      <c r="H48" s="457"/>
      <c r="I48" s="457"/>
      <c r="J48" s="452"/>
    </row>
    <row r="49" spans="1:86" x14ac:dyDescent="0.2">
      <c r="A49" s="1193"/>
      <c r="B49" s="1210" t="s">
        <v>13</v>
      </c>
      <c r="C49" s="1211"/>
      <c r="D49" s="467">
        <f t="shared" si="4"/>
        <v>0</v>
      </c>
      <c r="E49" s="468"/>
      <c r="F49" s="469"/>
      <c r="G49" s="470"/>
      <c r="H49" s="471"/>
      <c r="I49" s="471"/>
      <c r="J49" s="452"/>
    </row>
    <row r="50" spans="1:86" x14ac:dyDescent="0.2">
      <c r="A50" s="747" t="s">
        <v>117</v>
      </c>
      <c r="B50" s="1212" t="s">
        <v>48</v>
      </c>
      <c r="C50" s="1213"/>
      <c r="D50" s="473">
        <f t="shared" si="4"/>
        <v>0</v>
      </c>
      <c r="E50" s="474"/>
      <c r="F50" s="475"/>
      <c r="G50" s="476"/>
      <c r="H50" s="477"/>
      <c r="I50" s="477"/>
      <c r="J50" s="452"/>
    </row>
    <row r="51" spans="1:86" x14ac:dyDescent="0.2">
      <c r="A51" s="478" t="s">
        <v>118</v>
      </c>
      <c r="B51" s="479"/>
      <c r="C51" s="479"/>
      <c r="D51" s="479"/>
      <c r="E51" s="479"/>
      <c r="F51" s="479"/>
      <c r="G51" s="479"/>
      <c r="H51" s="442"/>
      <c r="I51" s="442"/>
    </row>
    <row r="52" spans="1:86" x14ac:dyDescent="0.2">
      <c r="A52" s="1192" t="s">
        <v>49</v>
      </c>
      <c r="B52" s="1215" t="s">
        <v>50</v>
      </c>
      <c r="C52" s="1216"/>
      <c r="D52" s="1216"/>
      <c r="E52" s="1241" t="s">
        <v>14</v>
      </c>
      <c r="F52" s="1242"/>
      <c r="G52" s="1242"/>
      <c r="H52" s="1242"/>
      <c r="I52" s="1242"/>
      <c r="J52" s="1242"/>
      <c r="K52" s="1242"/>
      <c r="L52" s="1242"/>
      <c r="M52" s="1242"/>
      <c r="N52" s="1242"/>
      <c r="O52" s="1242"/>
      <c r="P52" s="1242"/>
      <c r="Q52" s="1242"/>
      <c r="R52" s="1242"/>
      <c r="S52" s="1242"/>
      <c r="T52" s="1242"/>
      <c r="U52" s="1242"/>
      <c r="V52" s="1242"/>
      <c r="W52" s="1242"/>
      <c r="X52" s="1242"/>
      <c r="Y52" s="1242"/>
      <c r="Z52" s="1242"/>
      <c r="AA52" s="1242"/>
      <c r="AB52" s="1242"/>
      <c r="AC52" s="1242"/>
      <c r="AD52" s="1242"/>
      <c r="AE52" s="1242"/>
      <c r="AF52" s="1242"/>
      <c r="AG52" s="1242"/>
      <c r="AH52" s="1242"/>
      <c r="AI52" s="1242"/>
      <c r="AJ52" s="1242"/>
      <c r="AK52" s="1242"/>
      <c r="AL52" s="1242"/>
      <c r="AM52" s="1242"/>
      <c r="AN52" s="1242"/>
      <c r="AO52" s="1242"/>
      <c r="AP52" s="1243"/>
      <c r="AQ52" s="1194" t="s">
        <v>119</v>
      </c>
      <c r="AR52" s="1230" t="s">
        <v>33</v>
      </c>
      <c r="AS52" s="1231"/>
      <c r="AT52" s="1201"/>
      <c r="AU52" s="1226" t="s">
        <v>13</v>
      </c>
    </row>
    <row r="53" spans="1:86" x14ac:dyDescent="0.2">
      <c r="A53" s="1207"/>
      <c r="B53" s="1217"/>
      <c r="C53" s="1218"/>
      <c r="D53" s="1218"/>
      <c r="E53" s="1196" t="s">
        <v>19</v>
      </c>
      <c r="F53" s="1220"/>
      <c r="G53" s="1196" t="s">
        <v>20</v>
      </c>
      <c r="H53" s="1220"/>
      <c r="I53" s="1196" t="s">
        <v>21</v>
      </c>
      <c r="J53" s="1220"/>
      <c r="K53" s="1196" t="s">
        <v>22</v>
      </c>
      <c r="L53" s="1220"/>
      <c r="M53" s="1196" t="s">
        <v>23</v>
      </c>
      <c r="N53" s="1220"/>
      <c r="O53" s="1196" t="s">
        <v>24</v>
      </c>
      <c r="P53" s="1220"/>
      <c r="Q53" s="1196" t="s">
        <v>25</v>
      </c>
      <c r="R53" s="1220"/>
      <c r="S53" s="1196" t="s">
        <v>26</v>
      </c>
      <c r="T53" s="1220"/>
      <c r="U53" s="1196" t="s">
        <v>27</v>
      </c>
      <c r="V53" s="1220"/>
      <c r="W53" s="1196" t="s">
        <v>2</v>
      </c>
      <c r="X53" s="1220"/>
      <c r="Y53" s="1196" t="s">
        <v>3</v>
      </c>
      <c r="Z53" s="1220"/>
      <c r="AA53" s="1196" t="s">
        <v>28</v>
      </c>
      <c r="AB53" s="1245"/>
      <c r="AC53" s="1196" t="s">
        <v>4</v>
      </c>
      <c r="AD53" s="1220"/>
      <c r="AE53" s="1196" t="s">
        <v>5</v>
      </c>
      <c r="AF53" s="1220"/>
      <c r="AG53" s="1196" t="s">
        <v>6</v>
      </c>
      <c r="AH53" s="1220"/>
      <c r="AI53" s="1196" t="s">
        <v>7</v>
      </c>
      <c r="AJ53" s="1220"/>
      <c r="AK53" s="1196" t="s">
        <v>8</v>
      </c>
      <c r="AL53" s="1220"/>
      <c r="AM53" s="1196" t="s">
        <v>9</v>
      </c>
      <c r="AN53" s="1220"/>
      <c r="AO53" s="1231" t="s">
        <v>10</v>
      </c>
      <c r="AP53" s="1201"/>
      <c r="AQ53" s="1223"/>
      <c r="AR53" s="1235" t="s">
        <v>35</v>
      </c>
      <c r="AS53" s="1237" t="s">
        <v>36</v>
      </c>
      <c r="AT53" s="1237" t="s">
        <v>37</v>
      </c>
      <c r="AU53" s="1229"/>
    </row>
    <row r="54" spans="1:86" x14ac:dyDescent="0.2">
      <c r="A54" s="1214"/>
      <c r="B54" s="751" t="s">
        <v>94</v>
      </c>
      <c r="C54" s="751" t="s">
        <v>11</v>
      </c>
      <c r="D54" s="480" t="s">
        <v>12</v>
      </c>
      <c r="E54" s="749" t="s">
        <v>11</v>
      </c>
      <c r="F54" s="482" t="s">
        <v>12</v>
      </c>
      <c r="G54" s="749" t="s">
        <v>11</v>
      </c>
      <c r="H54" s="482" t="s">
        <v>12</v>
      </c>
      <c r="I54" s="749" t="s">
        <v>11</v>
      </c>
      <c r="J54" s="482" t="s">
        <v>12</v>
      </c>
      <c r="K54" s="749" t="s">
        <v>11</v>
      </c>
      <c r="L54" s="482" t="s">
        <v>12</v>
      </c>
      <c r="M54" s="377" t="s">
        <v>11</v>
      </c>
      <c r="N54" s="752" t="s">
        <v>12</v>
      </c>
      <c r="O54" s="749" t="s">
        <v>11</v>
      </c>
      <c r="P54" s="482" t="s">
        <v>12</v>
      </c>
      <c r="Q54" s="377" t="s">
        <v>11</v>
      </c>
      <c r="R54" s="752" t="s">
        <v>12</v>
      </c>
      <c r="S54" s="377" t="s">
        <v>11</v>
      </c>
      <c r="T54" s="752" t="s">
        <v>12</v>
      </c>
      <c r="U54" s="749" t="s">
        <v>11</v>
      </c>
      <c r="V54" s="752" t="s">
        <v>12</v>
      </c>
      <c r="W54" s="749" t="s">
        <v>11</v>
      </c>
      <c r="X54" s="482" t="s">
        <v>12</v>
      </c>
      <c r="Y54" s="377" t="s">
        <v>11</v>
      </c>
      <c r="Z54" s="752" t="s">
        <v>12</v>
      </c>
      <c r="AA54" s="749" t="s">
        <v>11</v>
      </c>
      <c r="AB54" s="483" t="s">
        <v>12</v>
      </c>
      <c r="AC54" s="749" t="s">
        <v>11</v>
      </c>
      <c r="AD54" s="482" t="s">
        <v>12</v>
      </c>
      <c r="AE54" s="749" t="s">
        <v>11</v>
      </c>
      <c r="AF54" s="482" t="s">
        <v>12</v>
      </c>
      <c r="AG54" s="749" t="s">
        <v>11</v>
      </c>
      <c r="AH54" s="482" t="s">
        <v>12</v>
      </c>
      <c r="AI54" s="377" t="s">
        <v>11</v>
      </c>
      <c r="AJ54" s="752" t="s">
        <v>12</v>
      </c>
      <c r="AK54" s="749" t="s">
        <v>11</v>
      </c>
      <c r="AL54" s="482" t="s">
        <v>12</v>
      </c>
      <c r="AM54" s="377" t="s">
        <v>11</v>
      </c>
      <c r="AN54" s="752" t="s">
        <v>12</v>
      </c>
      <c r="AO54" s="484" t="s">
        <v>11</v>
      </c>
      <c r="AP54" s="752" t="s">
        <v>12</v>
      </c>
      <c r="AQ54" s="1195"/>
      <c r="AR54" s="1236"/>
      <c r="AS54" s="1238"/>
      <c r="AT54" s="1238"/>
      <c r="AU54" s="1244"/>
    </row>
    <row r="55" spans="1:86" x14ac:dyDescent="0.2">
      <c r="A55" s="437" t="s">
        <v>51</v>
      </c>
      <c r="B55" s="485">
        <f>SUM(C55+D55)</f>
        <v>0</v>
      </c>
      <c r="C55" s="485">
        <f t="shared" ref="C55:D59" si="5">SUM(E55+G55+I55+K55+M55+O55+Q55+S55+U55+W55+Y55+AA55+AC55+AE55+AG55+AI55+AK55+AM55+AO55)</f>
        <v>0</v>
      </c>
      <c r="D55" s="486">
        <f t="shared" si="5"/>
        <v>0</v>
      </c>
      <c r="E55" s="386"/>
      <c r="F55" s="387"/>
      <c r="G55" s="386"/>
      <c r="H55" s="388"/>
      <c r="I55" s="386"/>
      <c r="J55" s="388"/>
      <c r="K55" s="386"/>
      <c r="L55" s="388"/>
      <c r="M55" s="386"/>
      <c r="N55" s="388"/>
      <c r="O55" s="386"/>
      <c r="P55" s="388"/>
      <c r="Q55" s="386"/>
      <c r="R55" s="388"/>
      <c r="S55" s="386"/>
      <c r="T55" s="388"/>
      <c r="U55" s="386"/>
      <c r="V55" s="388"/>
      <c r="W55" s="386"/>
      <c r="X55" s="388"/>
      <c r="Y55" s="389"/>
      <c r="Z55" s="388"/>
      <c r="AA55" s="389"/>
      <c r="AB55" s="487"/>
      <c r="AC55" s="389"/>
      <c r="AD55" s="388"/>
      <c r="AE55" s="389"/>
      <c r="AF55" s="388"/>
      <c r="AG55" s="389"/>
      <c r="AH55" s="388"/>
      <c r="AI55" s="389"/>
      <c r="AJ55" s="388"/>
      <c r="AK55" s="389"/>
      <c r="AL55" s="388"/>
      <c r="AM55" s="389"/>
      <c r="AN55" s="388"/>
      <c r="AO55" s="488"/>
      <c r="AP55" s="487"/>
      <c r="AQ55" s="489"/>
      <c r="AR55" s="490"/>
      <c r="AS55" s="490"/>
      <c r="AT55" s="490"/>
      <c r="AU55" s="490"/>
      <c r="AV55" s="452" t="s">
        <v>120</v>
      </c>
      <c r="CA55" s="366" t="str">
        <f>IF(B55=0,"",IF(AQ55="",IF(B55="",""," No olvide escribir la columna Beneficiarios.-"),""))</f>
        <v/>
      </c>
      <c r="CB55" s="366" t="str">
        <f>IF(B55&lt;AQ55," El número de Beneficiarios NO puede ser mayor que el Total.-","")</f>
        <v/>
      </c>
      <c r="CG55" s="366">
        <f>IF(B55&lt;AQ55,1,0)</f>
        <v>0</v>
      </c>
      <c r="CH55" s="366" t="str">
        <f>IF(B55=0,"",IF(AQ55="",IF(B55="","",1),0))</f>
        <v/>
      </c>
    </row>
    <row r="56" spans="1:86" x14ac:dyDescent="0.2">
      <c r="A56" s="437" t="s">
        <v>52</v>
      </c>
      <c r="B56" s="491">
        <f>SUM(C56+D56)</f>
        <v>0</v>
      </c>
      <c r="C56" s="491">
        <f t="shared" si="5"/>
        <v>0</v>
      </c>
      <c r="D56" s="492">
        <f t="shared" si="5"/>
        <v>0</v>
      </c>
      <c r="E56" s="395"/>
      <c r="F56" s="401"/>
      <c r="G56" s="395"/>
      <c r="H56" s="396"/>
      <c r="I56" s="395"/>
      <c r="J56" s="396"/>
      <c r="K56" s="395"/>
      <c r="L56" s="396"/>
      <c r="M56" s="395"/>
      <c r="N56" s="396"/>
      <c r="O56" s="395"/>
      <c r="P56" s="396"/>
      <c r="Q56" s="395"/>
      <c r="R56" s="396"/>
      <c r="S56" s="395"/>
      <c r="T56" s="396"/>
      <c r="U56" s="395"/>
      <c r="V56" s="396"/>
      <c r="W56" s="395"/>
      <c r="X56" s="396"/>
      <c r="Y56" s="397"/>
      <c r="Z56" s="396"/>
      <c r="AA56" s="397"/>
      <c r="AB56" s="413"/>
      <c r="AC56" s="397"/>
      <c r="AD56" s="396"/>
      <c r="AE56" s="397"/>
      <c r="AF56" s="396"/>
      <c r="AG56" s="397"/>
      <c r="AH56" s="396"/>
      <c r="AI56" s="397"/>
      <c r="AJ56" s="396"/>
      <c r="AK56" s="397"/>
      <c r="AL56" s="396"/>
      <c r="AM56" s="397"/>
      <c r="AN56" s="396"/>
      <c r="AO56" s="493"/>
      <c r="AP56" s="413"/>
      <c r="AQ56" s="490"/>
      <c r="AR56" s="490"/>
      <c r="AS56" s="490"/>
      <c r="AT56" s="490"/>
      <c r="AU56" s="490"/>
      <c r="AV56" s="452" t="s">
        <v>120</v>
      </c>
      <c r="CA56" s="366" t="str">
        <f>IF(B56=0,"",IF(AQ56="",IF(B56="",""," No olvide escribir la columna Beneficiarios.-"),""))</f>
        <v/>
      </c>
      <c r="CB56" s="366" t="str">
        <f>IF(B56&lt;AQ56," El número de Beneficiarios NO puede ser mayor que el Total.-","")</f>
        <v/>
      </c>
      <c r="CG56" s="366">
        <f>IF(B56&lt;AQ56,1,0)</f>
        <v>0</v>
      </c>
      <c r="CH56" s="366" t="str">
        <f>IF(B56=0,"",IF(AQ56="",IF(B56="","",1),0))</f>
        <v/>
      </c>
    </row>
    <row r="57" spans="1:86" x14ac:dyDescent="0.2">
      <c r="A57" s="437" t="s">
        <v>53</v>
      </c>
      <c r="B57" s="491">
        <f>SUM(C57+D57)</f>
        <v>0</v>
      </c>
      <c r="C57" s="491">
        <f t="shared" si="5"/>
        <v>0</v>
      </c>
      <c r="D57" s="492">
        <f t="shared" si="5"/>
        <v>0</v>
      </c>
      <c r="E57" s="395"/>
      <c r="F57" s="401"/>
      <c r="G57" s="395"/>
      <c r="H57" s="396"/>
      <c r="I57" s="395"/>
      <c r="J57" s="396"/>
      <c r="K57" s="395"/>
      <c r="L57" s="396"/>
      <c r="M57" s="395"/>
      <c r="N57" s="396"/>
      <c r="O57" s="395"/>
      <c r="P57" s="396"/>
      <c r="Q57" s="395"/>
      <c r="R57" s="396"/>
      <c r="S57" s="395"/>
      <c r="T57" s="396"/>
      <c r="U57" s="395"/>
      <c r="V57" s="396"/>
      <c r="W57" s="395"/>
      <c r="X57" s="396"/>
      <c r="Y57" s="397"/>
      <c r="Z57" s="396"/>
      <c r="AA57" s="397"/>
      <c r="AB57" s="413"/>
      <c r="AC57" s="397"/>
      <c r="AD57" s="396"/>
      <c r="AE57" s="397"/>
      <c r="AF57" s="396"/>
      <c r="AG57" s="397"/>
      <c r="AH57" s="396"/>
      <c r="AI57" s="397"/>
      <c r="AJ57" s="396"/>
      <c r="AK57" s="397"/>
      <c r="AL57" s="396"/>
      <c r="AM57" s="397"/>
      <c r="AN57" s="396"/>
      <c r="AO57" s="493"/>
      <c r="AP57" s="413"/>
      <c r="AQ57" s="490"/>
      <c r="AR57" s="490"/>
      <c r="AS57" s="490"/>
      <c r="AT57" s="490"/>
      <c r="AU57" s="490"/>
      <c r="AV57" s="452" t="s">
        <v>120</v>
      </c>
      <c r="CA57" s="366" t="str">
        <f>IF(B57=0,"",IF(AQ57="",IF(B57="",""," No olvide escribir la columna Beneficiarios.-"),""))</f>
        <v/>
      </c>
      <c r="CB57" s="366" t="str">
        <f>IF(B57&lt;AQ57," El número de Beneficiarios NO puede ser mayor que el Total.-","")</f>
        <v/>
      </c>
      <c r="CG57" s="366">
        <f>IF(B57&lt;AQ57,1,0)</f>
        <v>0</v>
      </c>
      <c r="CH57" s="366" t="str">
        <f>IF(B57=0,"",IF(AQ57="",IF(B57="","",1),0))</f>
        <v/>
      </c>
    </row>
    <row r="58" spans="1:86" x14ac:dyDescent="0.2">
      <c r="A58" s="437" t="s">
        <v>54</v>
      </c>
      <c r="B58" s="491">
        <f>SUM(C58+D58)</f>
        <v>0</v>
      </c>
      <c r="C58" s="491">
        <f t="shared" si="5"/>
        <v>0</v>
      </c>
      <c r="D58" s="492">
        <f t="shared" si="5"/>
        <v>0</v>
      </c>
      <c r="E58" s="395"/>
      <c r="F58" s="401"/>
      <c r="G58" s="395"/>
      <c r="H58" s="396"/>
      <c r="I58" s="395"/>
      <c r="J58" s="396"/>
      <c r="K58" s="395"/>
      <c r="L58" s="396"/>
      <c r="M58" s="395"/>
      <c r="N58" s="396"/>
      <c r="O58" s="395"/>
      <c r="P58" s="396"/>
      <c r="Q58" s="395"/>
      <c r="R58" s="396"/>
      <c r="S58" s="395"/>
      <c r="T58" s="396"/>
      <c r="U58" s="395"/>
      <c r="V58" s="396"/>
      <c r="W58" s="395"/>
      <c r="X58" s="396"/>
      <c r="Y58" s="397"/>
      <c r="Z58" s="396"/>
      <c r="AA58" s="397"/>
      <c r="AB58" s="413"/>
      <c r="AC58" s="397"/>
      <c r="AD58" s="396"/>
      <c r="AE58" s="397"/>
      <c r="AF58" s="396"/>
      <c r="AG58" s="397"/>
      <c r="AH58" s="396"/>
      <c r="AI58" s="397"/>
      <c r="AJ58" s="396"/>
      <c r="AK58" s="397"/>
      <c r="AL58" s="396"/>
      <c r="AM58" s="397"/>
      <c r="AN58" s="396"/>
      <c r="AO58" s="493"/>
      <c r="AP58" s="413"/>
      <c r="AQ58" s="490"/>
      <c r="AR58" s="490"/>
      <c r="AS58" s="490"/>
      <c r="AT58" s="490"/>
      <c r="AU58" s="490"/>
      <c r="AV58" s="452" t="s">
        <v>120</v>
      </c>
      <c r="CA58" s="366" t="str">
        <f>IF(B58=0,"",IF(AQ58="",IF(B58="",""," No olvide escribir la columna Beneficiarios.-"),""))</f>
        <v/>
      </c>
      <c r="CB58" s="366" t="str">
        <f>IF(B58&lt;AQ58," El número de Beneficiarios NO puede ser mayor que el Total.-","")</f>
        <v/>
      </c>
      <c r="CG58" s="366">
        <f>IF(B58&lt;AQ58,1,0)</f>
        <v>0</v>
      </c>
      <c r="CH58" s="366" t="str">
        <f>IF(B58=0,"",IF(AQ58="",IF(B58="","",1),0))</f>
        <v/>
      </c>
    </row>
    <row r="59" spans="1:86" x14ac:dyDescent="0.2">
      <c r="A59" s="494" t="s">
        <v>55</v>
      </c>
      <c r="B59" s="495">
        <f>SUM(C59+D59)</f>
        <v>0</v>
      </c>
      <c r="C59" s="495">
        <f t="shared" si="5"/>
        <v>0</v>
      </c>
      <c r="D59" s="496">
        <f t="shared" si="5"/>
        <v>0</v>
      </c>
      <c r="E59" s="497"/>
      <c r="F59" s="498"/>
      <c r="G59" s="497"/>
      <c r="H59" s="499"/>
      <c r="I59" s="497"/>
      <c r="J59" s="499"/>
      <c r="K59" s="497"/>
      <c r="L59" s="499"/>
      <c r="M59" s="497"/>
      <c r="N59" s="499"/>
      <c r="O59" s="497"/>
      <c r="P59" s="499"/>
      <c r="Q59" s="497"/>
      <c r="R59" s="499"/>
      <c r="S59" s="497"/>
      <c r="T59" s="499"/>
      <c r="U59" s="497"/>
      <c r="V59" s="499"/>
      <c r="W59" s="497"/>
      <c r="X59" s="499"/>
      <c r="Y59" s="500"/>
      <c r="Z59" s="499"/>
      <c r="AA59" s="500"/>
      <c r="AB59" s="501"/>
      <c r="AC59" s="500"/>
      <c r="AD59" s="499"/>
      <c r="AE59" s="500"/>
      <c r="AF59" s="499"/>
      <c r="AG59" s="500"/>
      <c r="AH59" s="499"/>
      <c r="AI59" s="500"/>
      <c r="AJ59" s="499"/>
      <c r="AK59" s="500"/>
      <c r="AL59" s="499"/>
      <c r="AM59" s="500"/>
      <c r="AN59" s="499"/>
      <c r="AO59" s="502"/>
      <c r="AP59" s="501"/>
      <c r="AQ59" s="503"/>
      <c r="AR59" s="503"/>
      <c r="AS59" s="503"/>
      <c r="AT59" s="503"/>
      <c r="AU59" s="503"/>
      <c r="AV59" s="452" t="s">
        <v>120</v>
      </c>
      <c r="CA59" s="366" t="str">
        <f>IF(B59=0,"",IF(AQ59="",IF(B59="",""," No olvide escribir la columna Beneficiarios.-"),""))</f>
        <v/>
      </c>
      <c r="CB59" s="366" t="str">
        <f>IF(B59&lt;AQ59," El número de Beneficiarios NO puede ser mayor que el Total.-","")</f>
        <v/>
      </c>
      <c r="CG59" s="366">
        <f>IF(B59&lt;AQ59,1,0)</f>
        <v>0</v>
      </c>
      <c r="CH59" s="366" t="str">
        <f>IF(B59=0,"",IF(AQ59="",IF(B59="","",1),0))</f>
        <v/>
      </c>
    </row>
    <row r="60" spans="1:86" x14ac:dyDescent="0.2">
      <c r="A60" s="504" t="s">
        <v>1</v>
      </c>
      <c r="B60" s="505">
        <f t="shared" ref="B60:AU60" si="6">SUM(B55:B59)</f>
        <v>0</v>
      </c>
      <c r="C60" s="506">
        <f t="shared" si="6"/>
        <v>0</v>
      </c>
      <c r="D60" s="506">
        <f t="shared" si="6"/>
        <v>0</v>
      </c>
      <c r="E60" s="507">
        <f t="shared" si="6"/>
        <v>0</v>
      </c>
      <c r="F60" s="508">
        <f t="shared" si="6"/>
        <v>0</v>
      </c>
      <c r="G60" s="507">
        <f t="shared" si="6"/>
        <v>0</v>
      </c>
      <c r="H60" s="509">
        <f t="shared" si="6"/>
        <v>0</v>
      </c>
      <c r="I60" s="507">
        <f t="shared" si="6"/>
        <v>0</v>
      </c>
      <c r="J60" s="509">
        <f t="shared" si="6"/>
        <v>0</v>
      </c>
      <c r="K60" s="507">
        <f t="shared" si="6"/>
        <v>0</v>
      </c>
      <c r="L60" s="509">
        <f t="shared" si="6"/>
        <v>0</v>
      </c>
      <c r="M60" s="507">
        <f t="shared" si="6"/>
        <v>0</v>
      </c>
      <c r="N60" s="509">
        <f t="shared" si="6"/>
        <v>0</v>
      </c>
      <c r="O60" s="507">
        <f t="shared" si="6"/>
        <v>0</v>
      </c>
      <c r="P60" s="509">
        <f t="shared" si="6"/>
        <v>0</v>
      </c>
      <c r="Q60" s="507">
        <f t="shared" si="6"/>
        <v>0</v>
      </c>
      <c r="R60" s="509">
        <f t="shared" si="6"/>
        <v>0</v>
      </c>
      <c r="S60" s="507">
        <f t="shared" si="6"/>
        <v>0</v>
      </c>
      <c r="T60" s="509">
        <f t="shared" si="6"/>
        <v>0</v>
      </c>
      <c r="U60" s="507">
        <f t="shared" si="6"/>
        <v>0</v>
      </c>
      <c r="V60" s="509">
        <f t="shared" si="6"/>
        <v>0</v>
      </c>
      <c r="W60" s="507">
        <f t="shared" si="6"/>
        <v>0</v>
      </c>
      <c r="X60" s="509">
        <f t="shared" si="6"/>
        <v>0</v>
      </c>
      <c r="Y60" s="510">
        <f t="shared" si="6"/>
        <v>0</v>
      </c>
      <c r="Z60" s="509">
        <f t="shared" si="6"/>
        <v>0</v>
      </c>
      <c r="AA60" s="511">
        <f t="shared" si="6"/>
        <v>0</v>
      </c>
      <c r="AB60" s="512">
        <f t="shared" si="6"/>
        <v>0</v>
      </c>
      <c r="AC60" s="510">
        <f t="shared" si="6"/>
        <v>0</v>
      </c>
      <c r="AD60" s="509">
        <f t="shared" si="6"/>
        <v>0</v>
      </c>
      <c r="AE60" s="510">
        <f t="shared" si="6"/>
        <v>0</v>
      </c>
      <c r="AF60" s="509">
        <f t="shared" si="6"/>
        <v>0</v>
      </c>
      <c r="AG60" s="510">
        <f t="shared" si="6"/>
        <v>0</v>
      </c>
      <c r="AH60" s="509">
        <f t="shared" si="6"/>
        <v>0</v>
      </c>
      <c r="AI60" s="510">
        <f t="shared" si="6"/>
        <v>0</v>
      </c>
      <c r="AJ60" s="509">
        <f t="shared" si="6"/>
        <v>0</v>
      </c>
      <c r="AK60" s="510">
        <f t="shared" si="6"/>
        <v>0</v>
      </c>
      <c r="AL60" s="509">
        <f t="shared" si="6"/>
        <v>0</v>
      </c>
      <c r="AM60" s="510">
        <f t="shared" si="6"/>
        <v>0</v>
      </c>
      <c r="AN60" s="509">
        <f t="shared" si="6"/>
        <v>0</v>
      </c>
      <c r="AO60" s="511">
        <f t="shared" si="6"/>
        <v>0</v>
      </c>
      <c r="AP60" s="512">
        <f t="shared" si="6"/>
        <v>0</v>
      </c>
      <c r="AQ60" s="513">
        <f t="shared" si="6"/>
        <v>0</v>
      </c>
      <c r="AR60" s="513">
        <f t="shared" si="6"/>
        <v>0</v>
      </c>
      <c r="AS60" s="513">
        <f t="shared" si="6"/>
        <v>0</v>
      </c>
      <c r="AT60" s="513">
        <f t="shared" si="6"/>
        <v>0</v>
      </c>
      <c r="AU60" s="513">
        <f t="shared" si="6"/>
        <v>0</v>
      </c>
      <c r="AV60" s="452"/>
    </row>
    <row r="61" spans="1:86" x14ac:dyDescent="0.2">
      <c r="A61" s="514" t="s">
        <v>121</v>
      </c>
      <c r="B61" s="373"/>
      <c r="C61" s="479"/>
      <c r="D61" s="479"/>
      <c r="E61" s="479"/>
      <c r="F61" s="479"/>
      <c r="G61" s="479"/>
      <c r="H61" s="479"/>
      <c r="I61" s="479"/>
      <c r="J61" s="479"/>
      <c r="K61" s="479"/>
    </row>
    <row r="62" spans="1:86" x14ac:dyDescent="0.2">
      <c r="A62" s="751" t="s">
        <v>49</v>
      </c>
      <c r="B62" s="444" t="s">
        <v>50</v>
      </c>
      <c r="C62" s="515"/>
      <c r="D62" s="515"/>
      <c r="E62" s="515"/>
      <c r="F62" s="515"/>
      <c r="G62" s="515"/>
      <c r="H62" s="515"/>
      <c r="I62" s="515"/>
      <c r="J62" s="515"/>
      <c r="K62" s="515"/>
    </row>
    <row r="63" spans="1:86" x14ac:dyDescent="0.2">
      <c r="A63" s="516" t="s">
        <v>52</v>
      </c>
      <c r="B63" s="517"/>
      <c r="C63" s="518"/>
      <c r="D63" s="515"/>
      <c r="E63" s="515"/>
      <c r="F63" s="515"/>
      <c r="G63" s="515"/>
      <c r="H63" s="515"/>
      <c r="I63" s="515"/>
      <c r="J63" s="515"/>
      <c r="K63" s="515"/>
    </row>
    <row r="64" spans="1:86" x14ac:dyDescent="0.2">
      <c r="A64" s="437" t="s">
        <v>53</v>
      </c>
      <c r="B64" s="407"/>
      <c r="C64" s="518"/>
      <c r="D64" s="515"/>
      <c r="E64" s="515"/>
      <c r="F64" s="515"/>
      <c r="G64" s="515"/>
      <c r="H64" s="515"/>
      <c r="I64" s="515"/>
      <c r="J64" s="515"/>
      <c r="K64" s="515"/>
    </row>
    <row r="65" spans="1:11" x14ac:dyDescent="0.2">
      <c r="A65" s="437" t="s">
        <v>54</v>
      </c>
      <c r="B65" s="407"/>
      <c r="C65" s="518"/>
      <c r="D65" s="515"/>
      <c r="E65" s="515"/>
      <c r="F65" s="515"/>
      <c r="G65" s="515"/>
      <c r="H65" s="515"/>
      <c r="I65" s="515"/>
      <c r="J65" s="515"/>
      <c r="K65" s="515"/>
    </row>
    <row r="66" spans="1:11" x14ac:dyDescent="0.2">
      <c r="A66" s="494" t="s">
        <v>55</v>
      </c>
      <c r="B66" s="424"/>
      <c r="C66" s="518"/>
      <c r="D66" s="515"/>
      <c r="E66" s="515"/>
      <c r="F66" s="515"/>
      <c r="G66" s="515"/>
      <c r="H66" s="515"/>
      <c r="I66" s="515"/>
      <c r="J66" s="515"/>
      <c r="K66" s="515"/>
    </row>
    <row r="67" spans="1:11" x14ac:dyDescent="0.2">
      <c r="A67" s="504" t="s">
        <v>1</v>
      </c>
      <c r="B67" s="519">
        <f>SUM(B63:B66)</f>
        <v>0</v>
      </c>
      <c r="C67" s="518"/>
      <c r="D67" s="515"/>
      <c r="E67" s="515"/>
      <c r="F67" s="515"/>
      <c r="G67" s="515"/>
      <c r="H67" s="515"/>
      <c r="I67" s="515"/>
      <c r="J67" s="515"/>
      <c r="K67" s="515"/>
    </row>
    <row r="68" spans="1:11" x14ac:dyDescent="0.2">
      <c r="A68" s="514" t="s">
        <v>122</v>
      </c>
      <c r="B68" s="514"/>
      <c r="C68" s="515"/>
      <c r="D68" s="515"/>
      <c r="E68" s="515"/>
      <c r="F68" s="515"/>
      <c r="G68" s="515"/>
      <c r="H68" s="515"/>
      <c r="I68" s="515"/>
      <c r="J68" s="515"/>
      <c r="K68" s="515"/>
    </row>
    <row r="69" spans="1:11" x14ac:dyDescent="0.2">
      <c r="A69" s="751" t="s">
        <v>49</v>
      </c>
      <c r="B69" s="444" t="s">
        <v>50</v>
      </c>
      <c r="C69" s="515"/>
      <c r="D69" s="515"/>
      <c r="E69" s="515"/>
      <c r="F69" s="515"/>
      <c r="G69" s="515"/>
      <c r="H69" s="515"/>
      <c r="I69" s="515"/>
      <c r="J69" s="515"/>
      <c r="K69" s="515"/>
    </row>
    <row r="70" spans="1:11" x14ac:dyDescent="0.2">
      <c r="A70" s="516" t="s">
        <v>52</v>
      </c>
      <c r="B70" s="517"/>
      <c r="C70" s="518"/>
      <c r="D70" s="515"/>
      <c r="E70" s="515"/>
      <c r="F70" s="515"/>
      <c r="G70" s="515"/>
      <c r="H70" s="515"/>
      <c r="I70" s="515"/>
      <c r="J70" s="515"/>
      <c r="K70" s="515"/>
    </row>
    <row r="71" spans="1:11" x14ac:dyDescent="0.2">
      <c r="A71" s="437" t="s">
        <v>53</v>
      </c>
      <c r="B71" s="407"/>
      <c r="C71" s="518"/>
      <c r="D71" s="515"/>
      <c r="E71" s="515"/>
      <c r="F71" s="515"/>
      <c r="G71" s="515"/>
      <c r="H71" s="515"/>
      <c r="I71" s="515"/>
      <c r="J71" s="515"/>
      <c r="K71" s="515"/>
    </row>
    <row r="72" spans="1:11" x14ac:dyDescent="0.2">
      <c r="A72" s="437" t="s">
        <v>54</v>
      </c>
      <c r="B72" s="407"/>
      <c r="C72" s="518"/>
      <c r="D72" s="515"/>
      <c r="E72" s="515"/>
      <c r="F72" s="515"/>
      <c r="G72" s="515"/>
      <c r="H72" s="515"/>
      <c r="I72" s="515"/>
      <c r="J72" s="515"/>
      <c r="K72" s="515"/>
    </row>
    <row r="73" spans="1:11" x14ac:dyDescent="0.2">
      <c r="A73" s="494" t="s">
        <v>55</v>
      </c>
      <c r="B73" s="424"/>
      <c r="C73" s="518"/>
      <c r="D73" s="515"/>
      <c r="E73" s="515"/>
      <c r="F73" s="515"/>
      <c r="G73" s="515"/>
      <c r="H73" s="515"/>
      <c r="I73" s="515"/>
      <c r="J73" s="515"/>
      <c r="K73" s="515"/>
    </row>
    <row r="74" spans="1:11" x14ac:dyDescent="0.2">
      <c r="A74" s="504" t="s">
        <v>1</v>
      </c>
      <c r="B74" s="519">
        <f>SUM(B70:B73)</f>
        <v>0</v>
      </c>
      <c r="C74" s="518"/>
      <c r="D74" s="515"/>
      <c r="E74" s="515"/>
      <c r="F74" s="515"/>
      <c r="G74" s="515"/>
      <c r="H74" s="515"/>
      <c r="I74" s="515"/>
      <c r="J74" s="515"/>
      <c r="K74" s="515"/>
    </row>
    <row r="75" spans="1:11" x14ac:dyDescent="0.2">
      <c r="A75" s="520" t="s">
        <v>123</v>
      </c>
      <c r="B75" s="521"/>
      <c r="C75" s="522"/>
      <c r="D75" s="442"/>
    </row>
    <row r="76" spans="1:11" ht="21" x14ac:dyDescent="0.2">
      <c r="A76" s="757" t="s">
        <v>56</v>
      </c>
      <c r="B76" s="524" t="s">
        <v>57</v>
      </c>
      <c r="C76" s="525" t="s">
        <v>58</v>
      </c>
      <c r="D76" s="525" t="s">
        <v>59</v>
      </c>
      <c r="E76" s="525" t="s">
        <v>13</v>
      </c>
    </row>
    <row r="77" spans="1:11" x14ac:dyDescent="0.2">
      <c r="A77" s="526" t="s">
        <v>124</v>
      </c>
      <c r="B77" s="517"/>
      <c r="C77" s="517"/>
      <c r="D77" s="517"/>
      <c r="E77" s="517"/>
      <c r="F77" s="366"/>
    </row>
    <row r="78" spans="1:11" x14ac:dyDescent="0.2">
      <c r="A78" s="527" t="s">
        <v>125</v>
      </c>
      <c r="B78" s="407"/>
      <c r="C78" s="407"/>
      <c r="D78" s="407"/>
      <c r="E78" s="407"/>
      <c r="F78" s="366"/>
    </row>
    <row r="79" spans="1:11" x14ac:dyDescent="0.2">
      <c r="A79" s="527" t="s">
        <v>126</v>
      </c>
      <c r="B79" s="407"/>
      <c r="C79" s="407"/>
      <c r="D79" s="407"/>
      <c r="E79" s="407"/>
      <c r="F79" s="366"/>
    </row>
    <row r="80" spans="1:11" x14ac:dyDescent="0.2">
      <c r="A80" s="527" t="s">
        <v>127</v>
      </c>
      <c r="B80" s="407"/>
      <c r="C80" s="407"/>
      <c r="D80" s="407"/>
      <c r="E80" s="407"/>
      <c r="F80" s="366"/>
    </row>
    <row r="81" spans="1:47" x14ac:dyDescent="0.2">
      <c r="A81" s="527" t="s">
        <v>128</v>
      </c>
      <c r="B81" s="407"/>
      <c r="C81" s="407"/>
      <c r="D81" s="407"/>
      <c r="E81" s="407"/>
      <c r="F81" s="366"/>
    </row>
    <row r="82" spans="1:47" x14ac:dyDescent="0.2">
      <c r="A82" s="528" t="s">
        <v>129</v>
      </c>
      <c r="B82" s="407"/>
      <c r="C82" s="407"/>
      <c r="D82" s="407"/>
      <c r="E82" s="407"/>
      <c r="F82" s="366"/>
    </row>
    <row r="83" spans="1:47" x14ac:dyDescent="0.2">
      <c r="A83" s="527" t="s">
        <v>130</v>
      </c>
      <c r="B83" s="407"/>
      <c r="C83" s="407"/>
      <c r="D83" s="407"/>
      <c r="E83" s="407"/>
      <c r="F83" s="366"/>
    </row>
    <row r="84" spans="1:47" x14ac:dyDescent="0.2">
      <c r="A84" s="527" t="s">
        <v>131</v>
      </c>
      <c r="B84" s="407"/>
      <c r="C84" s="407"/>
      <c r="D84" s="407"/>
      <c r="E84" s="407"/>
      <c r="F84" s="366"/>
    </row>
    <row r="85" spans="1:47" x14ac:dyDescent="0.2">
      <c r="A85" s="527" t="s">
        <v>132</v>
      </c>
      <c r="B85" s="407"/>
      <c r="C85" s="407"/>
      <c r="D85" s="407"/>
      <c r="E85" s="407"/>
      <c r="F85" s="366"/>
    </row>
    <row r="86" spans="1:47" x14ac:dyDescent="0.2">
      <c r="A86" s="527" t="s">
        <v>133</v>
      </c>
      <c r="B86" s="407"/>
      <c r="C86" s="407"/>
      <c r="D86" s="407"/>
      <c r="E86" s="407"/>
      <c r="F86" s="366"/>
    </row>
    <row r="87" spans="1:47" x14ac:dyDescent="0.2">
      <c r="A87" s="529" t="s">
        <v>134</v>
      </c>
      <c r="B87" s="407"/>
      <c r="C87" s="410"/>
      <c r="D87" s="410"/>
      <c r="E87" s="410"/>
      <c r="F87" s="366"/>
    </row>
    <row r="88" spans="1:47" x14ac:dyDescent="0.2">
      <c r="A88" s="530" t="s">
        <v>135</v>
      </c>
      <c r="B88" s="407"/>
      <c r="C88" s="410"/>
      <c r="D88" s="410"/>
      <c r="E88" s="410"/>
      <c r="F88" s="366"/>
    </row>
    <row r="89" spans="1:47" x14ac:dyDescent="0.2">
      <c r="A89" s="531" t="s">
        <v>136</v>
      </c>
      <c r="B89" s="435"/>
      <c r="C89" s="410"/>
      <c r="D89" s="410"/>
      <c r="E89" s="410"/>
      <c r="F89" s="366"/>
    </row>
    <row r="90" spans="1:47" x14ac:dyDescent="0.2">
      <c r="A90" s="531" t="s">
        <v>137</v>
      </c>
      <c r="B90" s="407"/>
      <c r="C90" s="410"/>
      <c r="D90" s="410"/>
      <c r="E90" s="410"/>
      <c r="F90" s="366"/>
    </row>
    <row r="91" spans="1:47" x14ac:dyDescent="0.2">
      <c r="A91" s="532" t="s">
        <v>138</v>
      </c>
      <c r="B91" s="533"/>
      <c r="C91" s="424"/>
      <c r="D91" s="424"/>
      <c r="E91" s="424"/>
      <c r="F91" s="366"/>
    </row>
    <row r="92" spans="1:47" x14ac:dyDescent="0.2">
      <c r="A92" s="756" t="s">
        <v>1</v>
      </c>
      <c r="B92" s="519">
        <f>SUM(B77:B91)</f>
        <v>0</v>
      </c>
      <c r="C92" s="519">
        <f>SUM(C77:C91)</f>
        <v>0</v>
      </c>
      <c r="D92" s="519">
        <f>SUM(D77:D91)</f>
        <v>0</v>
      </c>
      <c r="E92" s="519">
        <f>SUM(E77:E91)</f>
        <v>0</v>
      </c>
      <c r="F92" s="366"/>
    </row>
    <row r="93" spans="1:47" x14ac:dyDescent="0.2">
      <c r="A93" s="535" t="s">
        <v>139</v>
      </c>
      <c r="B93" s="536"/>
      <c r="C93" s="536"/>
      <c r="D93" s="370"/>
      <c r="E93" s="370"/>
      <c r="F93" s="370"/>
      <c r="G93" s="370"/>
      <c r="H93" s="370"/>
      <c r="I93" s="370"/>
      <c r="J93" s="370"/>
      <c r="K93" s="370"/>
      <c r="L93" s="370"/>
      <c r="M93" s="370"/>
      <c r="N93" s="370"/>
      <c r="O93" s="368"/>
      <c r="P93" s="368"/>
      <c r="Q93" s="368"/>
      <c r="R93" s="368"/>
      <c r="S93" s="368"/>
      <c r="T93" s="368"/>
      <c r="U93" s="368"/>
      <c r="V93" s="368"/>
      <c r="W93" s="368"/>
      <c r="X93" s="368"/>
      <c r="Y93" s="368"/>
      <c r="Z93" s="368"/>
      <c r="AA93" s="368"/>
      <c r="AB93" s="368"/>
      <c r="AC93" s="368"/>
      <c r="AD93" s="368"/>
      <c r="AE93" s="368"/>
      <c r="AF93" s="368"/>
      <c r="AG93" s="368"/>
      <c r="AH93" s="368"/>
      <c r="AI93" s="368"/>
      <c r="AJ93" s="368"/>
      <c r="AK93" s="368"/>
      <c r="AL93" s="368"/>
      <c r="AM93" s="368"/>
      <c r="AN93" s="368"/>
      <c r="AO93" s="368"/>
      <c r="AP93" s="368"/>
      <c r="AQ93" s="368"/>
      <c r="AR93" s="368"/>
      <c r="AS93" s="369"/>
      <c r="AT93" s="369"/>
      <c r="AU93" s="369"/>
    </row>
    <row r="94" spans="1:47" ht="24.75" x14ac:dyDescent="0.3">
      <c r="A94" s="537" t="s">
        <v>49</v>
      </c>
      <c r="B94" s="525" t="s">
        <v>57</v>
      </c>
      <c r="C94" s="525" t="s">
        <v>58</v>
      </c>
      <c r="D94" s="525" t="s">
        <v>59</v>
      </c>
      <c r="E94" s="525" t="s">
        <v>13</v>
      </c>
      <c r="F94" s="538"/>
      <c r="G94" s="538"/>
      <c r="H94" s="370"/>
      <c r="I94" s="370"/>
      <c r="J94" s="370"/>
      <c r="K94" s="370"/>
      <c r="L94" s="370"/>
      <c r="M94" s="370"/>
      <c r="N94" s="370"/>
      <c r="O94" s="368"/>
      <c r="P94" s="368"/>
      <c r="Q94" s="368"/>
      <c r="R94" s="368"/>
      <c r="S94" s="368"/>
      <c r="T94" s="368"/>
      <c r="U94" s="368"/>
      <c r="V94" s="368"/>
      <c r="W94" s="368"/>
      <c r="X94" s="368"/>
      <c r="Y94" s="368"/>
      <c r="Z94" s="368"/>
      <c r="AA94" s="368"/>
      <c r="AB94" s="368"/>
      <c r="AC94" s="368"/>
      <c r="AD94" s="368"/>
      <c r="AE94" s="368"/>
      <c r="AF94" s="368"/>
      <c r="AG94" s="368"/>
      <c r="AH94" s="368"/>
      <c r="AI94" s="368"/>
      <c r="AJ94" s="368"/>
      <c r="AK94" s="368"/>
      <c r="AL94" s="368"/>
      <c r="AM94" s="368"/>
      <c r="AN94" s="368"/>
      <c r="AO94" s="368"/>
      <c r="AP94" s="368"/>
      <c r="AQ94" s="368"/>
      <c r="AR94" s="368"/>
      <c r="AS94" s="369"/>
      <c r="AT94" s="369"/>
      <c r="AU94" s="369"/>
    </row>
    <row r="95" spans="1:47" x14ac:dyDescent="0.2">
      <c r="A95" s="539" t="s">
        <v>52</v>
      </c>
      <c r="B95" s="401"/>
      <c r="C95" s="401"/>
      <c r="D95" s="401"/>
      <c r="E95" s="401"/>
      <c r="F95" s="540"/>
      <c r="G95" s="370"/>
      <c r="H95" s="370"/>
      <c r="I95" s="370"/>
      <c r="J95" s="370"/>
      <c r="K95" s="370"/>
      <c r="L95" s="370"/>
      <c r="M95" s="370"/>
      <c r="N95" s="370"/>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368"/>
      <c r="AP95" s="368"/>
      <c r="AQ95" s="368"/>
      <c r="AR95" s="368"/>
      <c r="AS95" s="369"/>
      <c r="AT95" s="369"/>
      <c r="AU95" s="369"/>
    </row>
    <row r="96" spans="1:47" x14ac:dyDescent="0.2">
      <c r="A96" s="541" t="s">
        <v>53</v>
      </c>
      <c r="B96" s="401"/>
      <c r="C96" s="401"/>
      <c r="D96" s="401"/>
      <c r="E96" s="401"/>
      <c r="F96" s="540"/>
      <c r="G96" s="370"/>
      <c r="H96" s="370"/>
      <c r="I96" s="370"/>
      <c r="J96" s="370"/>
      <c r="K96" s="370"/>
      <c r="L96" s="370"/>
      <c r="M96" s="370"/>
      <c r="N96" s="370"/>
      <c r="O96" s="368"/>
      <c r="P96" s="368"/>
      <c r="Q96" s="368"/>
      <c r="R96" s="368"/>
      <c r="S96" s="368"/>
      <c r="T96" s="368"/>
      <c r="U96" s="368"/>
      <c r="V96" s="368"/>
      <c r="W96" s="368"/>
      <c r="X96" s="368"/>
      <c r="Y96" s="368"/>
      <c r="Z96" s="368"/>
      <c r="AA96" s="368"/>
      <c r="AB96" s="368"/>
      <c r="AC96" s="368"/>
      <c r="AD96" s="368"/>
      <c r="AE96" s="368"/>
      <c r="AF96" s="368"/>
      <c r="AG96" s="368"/>
      <c r="AH96" s="368"/>
      <c r="AI96" s="368"/>
      <c r="AJ96" s="368"/>
      <c r="AK96" s="368"/>
      <c r="AL96" s="368"/>
      <c r="AM96" s="368"/>
      <c r="AN96" s="368"/>
      <c r="AO96" s="368"/>
      <c r="AP96" s="368"/>
      <c r="AQ96" s="368"/>
      <c r="AR96" s="368"/>
      <c r="AS96" s="369"/>
      <c r="AT96" s="369"/>
      <c r="AU96" s="369"/>
    </row>
    <row r="97" spans="1:47" x14ac:dyDescent="0.2">
      <c r="A97" s="541" t="s">
        <v>54</v>
      </c>
      <c r="B97" s="401"/>
      <c r="C97" s="401"/>
      <c r="D97" s="401"/>
      <c r="E97" s="401"/>
      <c r="F97" s="540"/>
      <c r="G97" s="370"/>
      <c r="H97" s="370"/>
      <c r="I97" s="370"/>
      <c r="J97" s="370"/>
      <c r="K97" s="370"/>
      <c r="L97" s="370"/>
      <c r="M97" s="370"/>
      <c r="N97" s="370"/>
      <c r="O97" s="368"/>
      <c r="P97" s="368"/>
      <c r="Q97" s="368"/>
      <c r="R97" s="368"/>
      <c r="S97" s="368"/>
      <c r="T97" s="368"/>
      <c r="U97" s="368"/>
      <c r="V97" s="368"/>
      <c r="W97" s="368"/>
      <c r="X97" s="368"/>
      <c r="Y97" s="368"/>
      <c r="Z97" s="368"/>
      <c r="AA97" s="368"/>
      <c r="AB97" s="368"/>
      <c r="AC97" s="368"/>
      <c r="AD97" s="368"/>
      <c r="AE97" s="368"/>
      <c r="AF97" s="368"/>
      <c r="AG97" s="368"/>
      <c r="AH97" s="368"/>
      <c r="AI97" s="368"/>
      <c r="AJ97" s="368"/>
      <c r="AK97" s="368"/>
      <c r="AL97" s="368"/>
      <c r="AM97" s="368"/>
      <c r="AN97" s="368"/>
      <c r="AO97" s="368"/>
      <c r="AP97" s="368"/>
      <c r="AQ97" s="368"/>
      <c r="AR97" s="368"/>
      <c r="AS97" s="369"/>
      <c r="AT97" s="369"/>
      <c r="AU97" s="369"/>
    </row>
    <row r="98" spans="1:47" x14ac:dyDescent="0.2">
      <c r="A98" s="541" t="s">
        <v>55</v>
      </c>
      <c r="B98" s="401"/>
      <c r="C98" s="401"/>
      <c r="D98" s="401"/>
      <c r="E98" s="401"/>
      <c r="F98" s="540"/>
      <c r="G98" s="370"/>
      <c r="H98" s="370"/>
      <c r="I98" s="370"/>
      <c r="J98" s="370"/>
      <c r="K98" s="370"/>
      <c r="L98" s="370"/>
      <c r="M98" s="370"/>
      <c r="N98" s="370"/>
      <c r="O98" s="368"/>
      <c r="P98" s="368"/>
      <c r="Q98" s="368"/>
      <c r="R98" s="368"/>
      <c r="S98" s="368"/>
      <c r="T98" s="368"/>
      <c r="U98" s="368"/>
      <c r="V98" s="368"/>
      <c r="W98" s="368"/>
      <c r="X98" s="368"/>
      <c r="Y98" s="368"/>
      <c r="Z98" s="368"/>
      <c r="AA98" s="368"/>
      <c r="AB98" s="368"/>
      <c r="AC98" s="368"/>
      <c r="AD98" s="368"/>
      <c r="AE98" s="368"/>
      <c r="AF98" s="368"/>
      <c r="AG98" s="368"/>
      <c r="AH98" s="368"/>
      <c r="AI98" s="368"/>
      <c r="AJ98" s="368"/>
      <c r="AK98" s="368"/>
      <c r="AL98" s="368"/>
      <c r="AM98" s="368"/>
      <c r="AN98" s="368"/>
      <c r="AO98" s="368"/>
      <c r="AP98" s="368"/>
      <c r="AQ98" s="368"/>
      <c r="AR98" s="368"/>
      <c r="AS98" s="369"/>
      <c r="AT98" s="369"/>
      <c r="AU98" s="369"/>
    </row>
    <row r="99" spans="1:47" x14ac:dyDescent="0.2">
      <c r="A99" s="542" t="s">
        <v>60</v>
      </c>
      <c r="B99" s="498"/>
      <c r="C99" s="498"/>
      <c r="D99" s="498"/>
      <c r="E99" s="498"/>
      <c r="F99" s="540"/>
      <c r="G99" s="370"/>
      <c r="H99" s="370"/>
      <c r="I99" s="370"/>
      <c r="J99" s="370"/>
      <c r="K99" s="370"/>
      <c r="L99" s="370"/>
      <c r="M99" s="370"/>
      <c r="N99" s="370"/>
      <c r="O99" s="368"/>
      <c r="P99" s="368"/>
      <c r="Q99" s="368"/>
      <c r="R99" s="368"/>
      <c r="S99" s="368"/>
      <c r="T99" s="368"/>
      <c r="U99" s="368"/>
      <c r="V99" s="368"/>
      <c r="W99" s="368"/>
      <c r="X99" s="368"/>
      <c r="Y99" s="368"/>
      <c r="Z99" s="368"/>
      <c r="AA99" s="368"/>
      <c r="AB99" s="368"/>
      <c r="AC99" s="368"/>
      <c r="AD99" s="368"/>
      <c r="AE99" s="368"/>
      <c r="AF99" s="368"/>
      <c r="AG99" s="368"/>
      <c r="AH99" s="368"/>
      <c r="AI99" s="368"/>
      <c r="AJ99" s="368"/>
      <c r="AK99" s="368"/>
      <c r="AL99" s="368"/>
      <c r="AM99" s="368"/>
      <c r="AN99" s="368"/>
      <c r="AO99" s="368"/>
      <c r="AP99" s="368"/>
      <c r="AQ99" s="368"/>
      <c r="AR99" s="368"/>
      <c r="AS99" s="369"/>
      <c r="AT99" s="369"/>
      <c r="AU99" s="369"/>
    </row>
    <row r="100" spans="1:47" x14ac:dyDescent="0.2">
      <c r="A100" s="504" t="s">
        <v>1</v>
      </c>
      <c r="B100" s="519">
        <f>SUM(B95:B99)</f>
        <v>0</v>
      </c>
      <c r="C100" s="519">
        <f>SUM(C95:C99)</f>
        <v>0</v>
      </c>
      <c r="D100" s="519">
        <f>SUM(D95:D99)</f>
        <v>0</v>
      </c>
      <c r="E100" s="519">
        <f>SUM(E95:E99)</f>
        <v>0</v>
      </c>
      <c r="F100" s="540"/>
      <c r="G100" s="370"/>
      <c r="H100" s="370"/>
      <c r="I100" s="370"/>
      <c r="J100" s="370"/>
      <c r="K100" s="370"/>
      <c r="L100" s="370"/>
      <c r="M100" s="370"/>
      <c r="N100" s="370"/>
      <c r="O100" s="368"/>
      <c r="P100" s="368"/>
      <c r="Q100" s="368"/>
      <c r="R100" s="368"/>
      <c r="S100" s="368"/>
      <c r="T100" s="368"/>
      <c r="U100" s="368"/>
      <c r="V100" s="368"/>
      <c r="W100" s="368"/>
      <c r="X100" s="368"/>
      <c r="Y100" s="368"/>
      <c r="Z100" s="368"/>
      <c r="AA100" s="368"/>
      <c r="AB100" s="368"/>
      <c r="AC100" s="368"/>
      <c r="AD100" s="368"/>
      <c r="AE100" s="368"/>
      <c r="AF100" s="368"/>
      <c r="AG100" s="368"/>
      <c r="AH100" s="368"/>
      <c r="AI100" s="368"/>
      <c r="AJ100" s="368"/>
      <c r="AK100" s="368"/>
      <c r="AL100" s="368"/>
      <c r="AM100" s="368"/>
      <c r="AN100" s="368"/>
      <c r="AO100" s="368"/>
      <c r="AP100" s="368"/>
      <c r="AQ100" s="368"/>
      <c r="AR100" s="368"/>
      <c r="AS100" s="369"/>
      <c r="AT100" s="369"/>
      <c r="AU100" s="369"/>
    </row>
    <row r="101" spans="1:47" x14ac:dyDescent="0.2">
      <c r="A101" s="535" t="s">
        <v>140</v>
      </c>
      <c r="B101" s="543"/>
      <c r="C101" s="544"/>
      <c r="D101" s="370"/>
      <c r="E101" s="370"/>
      <c r="F101" s="370"/>
      <c r="G101" s="370"/>
      <c r="H101" s="370"/>
      <c r="I101" s="370"/>
      <c r="J101" s="370"/>
      <c r="K101" s="370"/>
      <c r="L101" s="370"/>
      <c r="M101" s="370"/>
      <c r="N101" s="370"/>
      <c r="O101" s="368"/>
      <c r="P101" s="368"/>
      <c r="Q101" s="368"/>
      <c r="R101" s="368"/>
      <c r="S101" s="368"/>
      <c r="T101" s="368"/>
      <c r="U101" s="368"/>
      <c r="V101" s="368"/>
      <c r="W101" s="368"/>
      <c r="X101" s="368"/>
      <c r="Y101" s="368"/>
      <c r="Z101" s="368"/>
      <c r="AA101" s="368"/>
      <c r="AB101" s="368"/>
      <c r="AC101" s="368"/>
      <c r="AD101" s="368"/>
      <c r="AE101" s="368"/>
      <c r="AF101" s="368"/>
      <c r="AG101" s="368"/>
      <c r="AH101" s="368"/>
      <c r="AI101" s="368"/>
      <c r="AJ101" s="368"/>
      <c r="AK101" s="368"/>
      <c r="AL101" s="368"/>
      <c r="AM101" s="368"/>
      <c r="AN101" s="368"/>
      <c r="AO101" s="368"/>
      <c r="AP101" s="368"/>
      <c r="AQ101" s="368"/>
      <c r="AR101" s="368"/>
      <c r="AS101" s="369"/>
      <c r="AT101" s="369"/>
      <c r="AU101" s="369"/>
    </row>
    <row r="102" spans="1:47" ht="21" x14ac:dyDescent="0.2">
      <c r="A102" s="537" t="s">
        <v>49</v>
      </c>
      <c r="B102" s="525" t="s">
        <v>57</v>
      </c>
      <c r="C102" s="525" t="s">
        <v>58</v>
      </c>
      <c r="D102" s="525" t="s">
        <v>59</v>
      </c>
      <c r="E102" s="525" t="s">
        <v>13</v>
      </c>
      <c r="F102" s="370"/>
      <c r="G102" s="370"/>
      <c r="H102" s="370"/>
      <c r="I102" s="370"/>
      <c r="J102" s="370"/>
      <c r="K102" s="370"/>
      <c r="L102" s="370"/>
      <c r="M102" s="370"/>
      <c r="N102" s="370"/>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68"/>
      <c r="AP102" s="368"/>
      <c r="AQ102" s="368"/>
      <c r="AR102" s="368"/>
      <c r="AS102" s="369"/>
      <c r="AT102" s="369"/>
      <c r="AU102" s="369"/>
    </row>
    <row r="103" spans="1:47" x14ac:dyDescent="0.2">
      <c r="A103" s="539" t="s">
        <v>52</v>
      </c>
      <c r="B103" s="401"/>
      <c r="C103" s="401"/>
      <c r="D103" s="401"/>
      <c r="E103" s="401"/>
      <c r="F103" s="540"/>
      <c r="G103" s="370"/>
      <c r="H103" s="370"/>
      <c r="I103" s="370"/>
      <c r="J103" s="370"/>
      <c r="K103" s="370"/>
      <c r="L103" s="370"/>
      <c r="M103" s="370"/>
      <c r="N103" s="370"/>
      <c r="O103" s="368"/>
      <c r="P103" s="368"/>
      <c r="Q103" s="368"/>
      <c r="R103" s="368"/>
      <c r="S103" s="368"/>
      <c r="T103" s="368"/>
      <c r="U103" s="368"/>
      <c r="V103" s="368"/>
      <c r="W103" s="368"/>
      <c r="X103" s="368"/>
      <c r="Y103" s="368"/>
      <c r="Z103" s="368"/>
      <c r="AA103" s="368"/>
      <c r="AB103" s="368"/>
      <c r="AC103" s="368"/>
      <c r="AD103" s="368"/>
      <c r="AE103" s="368"/>
      <c r="AF103" s="368"/>
      <c r="AG103" s="368"/>
      <c r="AH103" s="368"/>
      <c r="AI103" s="368"/>
      <c r="AJ103" s="368"/>
      <c r="AK103" s="368"/>
      <c r="AL103" s="368"/>
      <c r="AM103" s="368"/>
      <c r="AN103" s="368"/>
      <c r="AO103" s="368"/>
      <c r="AP103" s="368"/>
      <c r="AQ103" s="368"/>
      <c r="AR103" s="368"/>
      <c r="AS103" s="369"/>
      <c r="AT103" s="369"/>
      <c r="AU103" s="369"/>
    </row>
    <row r="104" spans="1:47" x14ac:dyDescent="0.2">
      <c r="A104" s="541" t="s">
        <v>53</v>
      </c>
      <c r="B104" s="401"/>
      <c r="C104" s="401"/>
      <c r="D104" s="401"/>
      <c r="E104" s="401"/>
      <c r="F104" s="540"/>
      <c r="G104" s="370"/>
      <c r="H104" s="370"/>
      <c r="I104" s="370"/>
      <c r="J104" s="370"/>
      <c r="K104" s="370"/>
      <c r="L104" s="370"/>
      <c r="M104" s="370"/>
      <c r="N104" s="370"/>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68"/>
      <c r="AP104" s="368"/>
      <c r="AQ104" s="368"/>
      <c r="AR104" s="368"/>
      <c r="AS104" s="369"/>
      <c r="AT104" s="369"/>
      <c r="AU104" s="369"/>
    </row>
    <row r="105" spans="1:47" x14ac:dyDescent="0.2">
      <c r="A105" s="541" t="s">
        <v>54</v>
      </c>
      <c r="B105" s="401"/>
      <c r="C105" s="401"/>
      <c r="D105" s="401"/>
      <c r="E105" s="401"/>
      <c r="F105" s="540"/>
      <c r="G105" s="370"/>
      <c r="H105" s="370"/>
      <c r="I105" s="370"/>
      <c r="J105" s="370"/>
      <c r="K105" s="370"/>
      <c r="L105" s="370"/>
      <c r="M105" s="370"/>
      <c r="N105" s="370"/>
      <c r="O105" s="368"/>
      <c r="P105" s="368"/>
      <c r="Q105" s="368"/>
      <c r="R105" s="368"/>
      <c r="S105" s="368"/>
      <c r="T105" s="368"/>
      <c r="U105" s="368"/>
      <c r="V105" s="368"/>
      <c r="W105" s="368"/>
      <c r="X105" s="368"/>
      <c r="Y105" s="368"/>
      <c r="Z105" s="368"/>
      <c r="AA105" s="368"/>
      <c r="AB105" s="368"/>
      <c r="AC105" s="368"/>
      <c r="AD105" s="368"/>
      <c r="AE105" s="368"/>
      <c r="AF105" s="368"/>
      <c r="AG105" s="368"/>
      <c r="AH105" s="368"/>
      <c r="AI105" s="368"/>
      <c r="AJ105" s="368"/>
      <c r="AK105" s="368"/>
      <c r="AL105" s="368"/>
      <c r="AM105" s="368"/>
      <c r="AN105" s="368"/>
      <c r="AO105" s="368"/>
      <c r="AP105" s="368"/>
      <c r="AQ105" s="368"/>
      <c r="AR105" s="368"/>
      <c r="AS105" s="369"/>
      <c r="AT105" s="369"/>
      <c r="AU105" s="369"/>
    </row>
    <row r="106" spans="1:47" x14ac:dyDescent="0.2">
      <c r="A106" s="541" t="s">
        <v>55</v>
      </c>
      <c r="B106" s="401"/>
      <c r="C106" s="401"/>
      <c r="D106" s="401"/>
      <c r="E106" s="401"/>
      <c r="F106" s="540"/>
      <c r="G106" s="370"/>
      <c r="H106" s="370"/>
      <c r="I106" s="370"/>
      <c r="J106" s="370"/>
      <c r="K106" s="370"/>
      <c r="L106" s="370"/>
      <c r="M106" s="370"/>
      <c r="N106" s="370"/>
      <c r="O106" s="368"/>
      <c r="P106" s="368"/>
      <c r="Q106" s="368"/>
      <c r="R106" s="368"/>
      <c r="S106" s="368"/>
      <c r="T106" s="368"/>
      <c r="U106" s="368"/>
      <c r="V106" s="368"/>
      <c r="W106" s="368"/>
      <c r="X106" s="368"/>
      <c r="Y106" s="368"/>
      <c r="Z106" s="368"/>
      <c r="AA106" s="368"/>
      <c r="AB106" s="368"/>
      <c r="AC106" s="368"/>
      <c r="AD106" s="368"/>
      <c r="AE106" s="368"/>
      <c r="AF106" s="368"/>
      <c r="AG106" s="368"/>
      <c r="AH106" s="368"/>
      <c r="AI106" s="368"/>
      <c r="AJ106" s="368"/>
      <c r="AK106" s="368"/>
      <c r="AL106" s="368"/>
      <c r="AM106" s="368"/>
      <c r="AN106" s="368"/>
      <c r="AO106" s="368"/>
      <c r="AP106" s="368"/>
      <c r="AQ106" s="368"/>
      <c r="AR106" s="368"/>
      <c r="AS106" s="369"/>
      <c r="AT106" s="369"/>
      <c r="AU106" s="369"/>
    </row>
    <row r="107" spans="1:47" x14ac:dyDescent="0.2">
      <c r="A107" s="542" t="s">
        <v>60</v>
      </c>
      <c r="B107" s="498"/>
      <c r="C107" s="498"/>
      <c r="D107" s="498"/>
      <c r="E107" s="498"/>
      <c r="F107" s="540"/>
      <c r="G107" s="370"/>
      <c r="H107" s="370"/>
      <c r="I107" s="370"/>
      <c r="J107" s="370"/>
      <c r="K107" s="370"/>
      <c r="L107" s="370"/>
      <c r="M107" s="370"/>
      <c r="N107" s="370"/>
      <c r="O107" s="368"/>
      <c r="P107" s="368"/>
      <c r="Q107" s="368"/>
      <c r="R107" s="368"/>
      <c r="S107" s="368"/>
      <c r="T107" s="368"/>
      <c r="U107" s="368"/>
      <c r="V107" s="368"/>
      <c r="W107" s="368"/>
      <c r="X107" s="368"/>
      <c r="Y107" s="368"/>
      <c r="Z107" s="368"/>
      <c r="AA107" s="368"/>
      <c r="AB107" s="368"/>
      <c r="AC107" s="368"/>
      <c r="AD107" s="368"/>
      <c r="AE107" s="368"/>
      <c r="AF107" s="368"/>
      <c r="AG107" s="368"/>
      <c r="AH107" s="368"/>
      <c r="AI107" s="368"/>
      <c r="AJ107" s="368"/>
      <c r="AK107" s="368"/>
      <c r="AL107" s="368"/>
      <c r="AM107" s="368"/>
      <c r="AN107" s="368"/>
      <c r="AO107" s="368"/>
      <c r="AP107" s="368"/>
      <c r="AQ107" s="368"/>
      <c r="AR107" s="368"/>
      <c r="AS107" s="369"/>
      <c r="AT107" s="369"/>
      <c r="AU107" s="369"/>
    </row>
    <row r="108" spans="1:47" x14ac:dyDescent="0.2">
      <c r="A108" s="504" t="s">
        <v>1</v>
      </c>
      <c r="B108" s="519">
        <f>SUM(B103:B107)</f>
        <v>0</v>
      </c>
      <c r="C108" s="519">
        <f>SUM(C103:C107)</f>
        <v>0</v>
      </c>
      <c r="D108" s="519">
        <f>SUM(D103:D107)</f>
        <v>0</v>
      </c>
      <c r="E108" s="519">
        <f>SUM(E103:E107)</f>
        <v>0</v>
      </c>
      <c r="F108" s="540"/>
      <c r="G108" s="370"/>
      <c r="H108" s="370"/>
      <c r="I108" s="370"/>
      <c r="J108" s="370"/>
      <c r="K108" s="370"/>
      <c r="L108" s="370"/>
      <c r="M108" s="370"/>
      <c r="N108" s="370"/>
      <c r="O108" s="368"/>
      <c r="P108" s="368"/>
      <c r="Q108" s="368"/>
      <c r="R108" s="368"/>
      <c r="S108" s="368"/>
      <c r="T108" s="368"/>
      <c r="U108" s="368"/>
      <c r="V108" s="368"/>
      <c r="W108" s="368"/>
      <c r="X108" s="368"/>
      <c r="Y108" s="368"/>
      <c r="Z108" s="368"/>
      <c r="AA108" s="368"/>
      <c r="AB108" s="368"/>
      <c r="AC108" s="368"/>
      <c r="AD108" s="368"/>
      <c r="AE108" s="368"/>
      <c r="AF108" s="368"/>
      <c r="AG108" s="368"/>
      <c r="AH108" s="368"/>
      <c r="AI108" s="368"/>
      <c r="AJ108" s="368"/>
      <c r="AK108" s="368"/>
      <c r="AL108" s="368"/>
      <c r="AM108" s="368"/>
      <c r="AN108" s="368"/>
      <c r="AO108" s="368"/>
      <c r="AP108" s="368"/>
      <c r="AQ108" s="368"/>
      <c r="AR108" s="368"/>
      <c r="AS108" s="369"/>
      <c r="AT108" s="369"/>
      <c r="AU108" s="369"/>
    </row>
    <row r="109" spans="1:47" x14ac:dyDescent="0.2">
      <c r="A109" s="535" t="s">
        <v>141</v>
      </c>
      <c r="B109" s="543"/>
      <c r="C109" s="544"/>
      <c r="D109" s="370"/>
      <c r="E109" s="370"/>
      <c r="F109" s="370"/>
      <c r="G109" s="368"/>
      <c r="H109" s="368"/>
      <c r="I109" s="368"/>
      <c r="J109" s="368"/>
      <c r="K109" s="370"/>
      <c r="L109" s="370"/>
      <c r="M109" s="370"/>
      <c r="N109" s="370"/>
      <c r="O109" s="368"/>
      <c r="P109" s="368"/>
      <c r="Q109" s="368"/>
      <c r="R109" s="368"/>
      <c r="S109" s="368"/>
      <c r="T109" s="368"/>
      <c r="U109" s="368"/>
      <c r="V109" s="368"/>
      <c r="W109" s="368"/>
      <c r="X109" s="368"/>
      <c r="Y109" s="368"/>
      <c r="Z109" s="368"/>
      <c r="AA109" s="368"/>
      <c r="AB109" s="368"/>
      <c r="AC109" s="368"/>
      <c r="AD109" s="368"/>
      <c r="AE109" s="368"/>
      <c r="AF109" s="368"/>
      <c r="AG109" s="368"/>
      <c r="AH109" s="368"/>
      <c r="AI109" s="368"/>
      <c r="AJ109" s="368"/>
      <c r="AK109" s="368"/>
      <c r="AL109" s="368"/>
      <c r="AM109" s="368"/>
      <c r="AN109" s="368"/>
      <c r="AO109" s="368"/>
      <c r="AP109" s="368"/>
      <c r="AQ109" s="368"/>
      <c r="AR109" s="368"/>
      <c r="AS109" s="369"/>
      <c r="AT109" s="369"/>
      <c r="AU109" s="369"/>
    </row>
    <row r="110" spans="1:47" x14ac:dyDescent="0.2">
      <c r="A110" s="1249" t="s">
        <v>61</v>
      </c>
      <c r="B110" s="1250"/>
      <c r="C110" s="1253" t="s">
        <v>1</v>
      </c>
      <c r="D110" s="1230" t="s">
        <v>33</v>
      </c>
      <c r="E110" s="1231"/>
      <c r="F110" s="1231"/>
      <c r="G110" s="1194" t="s">
        <v>34</v>
      </c>
      <c r="H110" s="368"/>
      <c r="I110" s="368"/>
      <c r="J110" s="368"/>
      <c r="K110" s="370"/>
      <c r="L110" s="370"/>
      <c r="M110" s="370"/>
      <c r="N110" s="370"/>
      <c r="O110" s="368"/>
      <c r="P110" s="368"/>
      <c r="Q110" s="368"/>
      <c r="R110" s="368"/>
      <c r="S110" s="368"/>
      <c r="T110" s="368"/>
      <c r="U110" s="368"/>
      <c r="V110" s="368"/>
      <c r="W110" s="368"/>
      <c r="X110" s="368"/>
      <c r="Y110" s="368"/>
      <c r="Z110" s="368"/>
      <c r="AA110" s="368"/>
      <c r="AB110" s="368"/>
      <c r="AC110" s="368"/>
      <c r="AD110" s="368"/>
      <c r="AE110" s="368"/>
      <c r="AF110" s="368"/>
      <c r="AG110" s="368"/>
      <c r="AH110" s="368"/>
      <c r="AI110" s="368"/>
      <c r="AJ110" s="368"/>
      <c r="AK110" s="368"/>
      <c r="AL110" s="368"/>
      <c r="AM110" s="368"/>
      <c r="AN110" s="368"/>
      <c r="AO110" s="368"/>
      <c r="AP110" s="368"/>
      <c r="AQ110" s="368"/>
      <c r="AR110" s="368"/>
      <c r="AS110" s="369"/>
      <c r="AT110" s="369"/>
      <c r="AU110" s="369"/>
    </row>
    <row r="111" spans="1:47" ht="21" x14ac:dyDescent="0.2">
      <c r="A111" s="1251"/>
      <c r="B111" s="1252"/>
      <c r="C111" s="1254"/>
      <c r="D111" s="750" t="s">
        <v>35</v>
      </c>
      <c r="E111" s="750" t="s">
        <v>36</v>
      </c>
      <c r="F111" s="750" t="s">
        <v>37</v>
      </c>
      <c r="G111" s="1195"/>
      <c r="H111" s="370"/>
      <c r="I111" s="370"/>
      <c r="J111" s="370"/>
      <c r="K111" s="370"/>
      <c r="L111" s="370"/>
      <c r="M111" s="370"/>
      <c r="N111" s="370"/>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68"/>
      <c r="AP111" s="368"/>
      <c r="AQ111" s="368"/>
      <c r="AR111" s="368"/>
      <c r="AS111" s="369"/>
      <c r="AT111" s="369"/>
      <c r="AU111" s="369"/>
    </row>
    <row r="112" spans="1:47" x14ac:dyDescent="0.2">
      <c r="A112" s="1205" t="s">
        <v>62</v>
      </c>
      <c r="B112" s="1206"/>
      <c r="C112" s="519">
        <f>SUM(D112:G112)</f>
        <v>0</v>
      </c>
      <c r="D112" s="380"/>
      <c r="E112" s="545"/>
      <c r="F112" s="382"/>
      <c r="G112" s="382"/>
      <c r="H112" s="540"/>
      <c r="I112" s="370"/>
      <c r="J112" s="370"/>
      <c r="K112" s="370"/>
      <c r="L112" s="370"/>
      <c r="M112" s="370"/>
      <c r="N112" s="370"/>
      <c r="O112" s="368"/>
      <c r="P112" s="368"/>
      <c r="Q112" s="368"/>
      <c r="R112" s="368"/>
      <c r="S112" s="368"/>
      <c r="T112" s="368"/>
      <c r="U112" s="368"/>
      <c r="V112" s="368"/>
      <c r="W112" s="368"/>
      <c r="X112" s="368"/>
      <c r="Y112" s="368"/>
      <c r="Z112" s="368"/>
      <c r="AA112" s="368"/>
      <c r="AB112" s="368"/>
      <c r="AC112" s="368"/>
      <c r="AD112" s="368"/>
      <c r="AE112" s="368"/>
      <c r="AF112" s="368"/>
      <c r="AG112" s="368"/>
      <c r="AH112" s="368"/>
      <c r="AI112" s="368"/>
      <c r="AJ112" s="368"/>
      <c r="AK112" s="368"/>
      <c r="AL112" s="368"/>
      <c r="AM112" s="368"/>
      <c r="AN112" s="368"/>
      <c r="AO112" s="368"/>
      <c r="AP112" s="368"/>
      <c r="AQ112" s="368"/>
      <c r="AR112" s="368"/>
      <c r="AS112" s="369"/>
      <c r="AT112" s="369"/>
      <c r="AU112" s="369"/>
    </row>
    <row r="113" spans="1:85" x14ac:dyDescent="0.2">
      <c r="A113" s="1203" t="s">
        <v>63</v>
      </c>
      <c r="B113" s="1204"/>
      <c r="C113" s="379">
        <f>SUM(D113:G113)</f>
        <v>0</v>
      </c>
      <c r="D113" s="380"/>
      <c r="E113" s="545"/>
      <c r="F113" s="382"/>
      <c r="G113" s="382"/>
      <c r="H113" s="540"/>
      <c r="I113" s="370"/>
      <c r="J113" s="370"/>
      <c r="K113" s="370"/>
      <c r="L113" s="370"/>
      <c r="M113" s="370"/>
      <c r="N113" s="370"/>
      <c r="O113" s="368"/>
      <c r="P113" s="368"/>
      <c r="Q113" s="368"/>
      <c r="R113" s="368"/>
      <c r="S113" s="368"/>
      <c r="T113" s="368"/>
      <c r="U113" s="368"/>
      <c r="V113" s="368"/>
      <c r="W113" s="368"/>
      <c r="X113" s="368"/>
      <c r="Y113" s="368"/>
      <c r="Z113" s="368"/>
      <c r="AA113" s="368"/>
      <c r="AB113" s="368"/>
      <c r="AC113" s="368"/>
      <c r="AD113" s="368"/>
      <c r="AE113" s="368"/>
      <c r="AF113" s="368"/>
      <c r="AG113" s="368"/>
      <c r="AH113" s="368"/>
      <c r="AI113" s="368"/>
      <c r="AJ113" s="368"/>
      <c r="AK113" s="368"/>
      <c r="AL113" s="368"/>
      <c r="AM113" s="368"/>
      <c r="AN113" s="368"/>
      <c r="AO113" s="368"/>
      <c r="AP113" s="368"/>
      <c r="AQ113" s="368"/>
      <c r="AR113" s="368"/>
      <c r="AS113" s="369"/>
      <c r="AT113" s="369"/>
      <c r="AU113" s="369"/>
    </row>
    <row r="114" spans="1:85" ht="15" x14ac:dyDescent="0.2">
      <c r="A114" s="520" t="s">
        <v>142</v>
      </c>
      <c r="B114" s="546"/>
      <c r="C114" s="546"/>
      <c r="D114" s="546"/>
      <c r="E114" s="370"/>
      <c r="F114" s="370"/>
      <c r="G114" s="370"/>
      <c r="H114" s="370"/>
      <c r="I114" s="370"/>
      <c r="J114" s="370"/>
      <c r="K114" s="370"/>
      <c r="L114" s="370"/>
      <c r="M114" s="370"/>
      <c r="N114" s="370"/>
      <c r="O114" s="368"/>
      <c r="P114" s="368"/>
      <c r="Q114" s="368"/>
      <c r="R114" s="368"/>
      <c r="S114" s="368"/>
      <c r="T114" s="368"/>
      <c r="U114" s="368"/>
      <c r="V114" s="368"/>
      <c r="W114" s="368"/>
      <c r="X114" s="368"/>
      <c r="Y114" s="368"/>
      <c r="Z114" s="368"/>
      <c r="AA114" s="368"/>
      <c r="AB114" s="368"/>
      <c r="AC114" s="368"/>
      <c r="AD114" s="368"/>
      <c r="AE114" s="368"/>
      <c r="AF114" s="368"/>
      <c r="AG114" s="368"/>
      <c r="AH114" s="368"/>
      <c r="AI114" s="368"/>
      <c r="AJ114" s="368"/>
      <c r="AK114" s="368"/>
      <c r="AL114" s="368"/>
      <c r="AM114" s="368"/>
      <c r="AN114" s="368"/>
      <c r="AO114" s="368"/>
      <c r="AP114" s="368"/>
      <c r="AQ114" s="368"/>
      <c r="AR114" s="368"/>
      <c r="AS114" s="369"/>
      <c r="AT114" s="369"/>
      <c r="AU114" s="369"/>
    </row>
    <row r="115" spans="1:85" x14ac:dyDescent="0.2">
      <c r="A115" s="1249" t="s">
        <v>64</v>
      </c>
      <c r="B115" s="1259"/>
      <c r="C115" s="1250"/>
      <c r="D115" s="1253" t="s">
        <v>1</v>
      </c>
      <c r="E115" s="1230" t="s">
        <v>33</v>
      </c>
      <c r="F115" s="1231"/>
      <c r="G115" s="1231"/>
      <c r="H115" s="1194" t="s">
        <v>34</v>
      </c>
      <c r="I115" s="370"/>
      <c r="J115" s="370"/>
      <c r="K115" s="370"/>
      <c r="L115" s="370"/>
      <c r="M115" s="370"/>
      <c r="N115" s="370"/>
      <c r="O115" s="368"/>
      <c r="P115" s="368"/>
      <c r="Q115" s="368"/>
      <c r="R115" s="368"/>
      <c r="S115" s="368"/>
      <c r="T115" s="368"/>
      <c r="U115" s="368"/>
      <c r="V115" s="368"/>
      <c r="W115" s="368"/>
      <c r="X115" s="368"/>
      <c r="Y115" s="368"/>
      <c r="Z115" s="368"/>
      <c r="AA115" s="368"/>
      <c r="AB115" s="368"/>
      <c r="AC115" s="368"/>
      <c r="AD115" s="368"/>
      <c r="AE115" s="368"/>
      <c r="AF115" s="368"/>
      <c r="AG115" s="368"/>
      <c r="AH115" s="368"/>
      <c r="AI115" s="368"/>
      <c r="AJ115" s="368"/>
      <c r="AK115" s="368"/>
      <c r="AL115" s="368"/>
      <c r="AM115" s="368"/>
      <c r="AN115" s="368"/>
      <c r="AO115" s="368"/>
      <c r="AP115" s="368"/>
      <c r="AQ115" s="368"/>
      <c r="AR115" s="368"/>
      <c r="AS115" s="369"/>
      <c r="AT115" s="369"/>
      <c r="AU115" s="369"/>
    </row>
    <row r="116" spans="1:85" ht="31.5" x14ac:dyDescent="0.2">
      <c r="A116" s="1251"/>
      <c r="B116" s="1260"/>
      <c r="C116" s="1252"/>
      <c r="D116" s="1254"/>
      <c r="E116" s="750" t="s">
        <v>35</v>
      </c>
      <c r="F116" s="750" t="s">
        <v>36</v>
      </c>
      <c r="G116" s="750" t="s">
        <v>37</v>
      </c>
      <c r="H116" s="1195"/>
      <c r="I116" s="370"/>
      <c r="J116" s="370"/>
      <c r="K116" s="370"/>
      <c r="L116" s="370"/>
      <c r="M116" s="370"/>
      <c r="N116" s="370"/>
      <c r="O116" s="368"/>
      <c r="P116" s="368"/>
      <c r="Q116" s="368"/>
      <c r="R116" s="368"/>
      <c r="S116" s="368"/>
      <c r="T116" s="368"/>
      <c r="U116" s="368"/>
      <c r="V116" s="368"/>
      <c r="W116" s="368"/>
      <c r="X116" s="368"/>
      <c r="Y116" s="368"/>
      <c r="Z116" s="368"/>
      <c r="AA116" s="368"/>
      <c r="AB116" s="368"/>
      <c r="AC116" s="368"/>
      <c r="AD116" s="368"/>
      <c r="AE116" s="368"/>
      <c r="AF116" s="368"/>
      <c r="AG116" s="368"/>
      <c r="AH116" s="368"/>
      <c r="AI116" s="368"/>
      <c r="AJ116" s="368"/>
      <c r="AK116" s="368"/>
      <c r="AL116" s="368"/>
      <c r="AM116" s="368"/>
      <c r="AN116" s="368"/>
      <c r="AO116" s="368"/>
      <c r="AP116" s="368"/>
      <c r="AQ116" s="368"/>
      <c r="AR116" s="368"/>
      <c r="AS116" s="369"/>
      <c r="AT116" s="369"/>
      <c r="AU116" s="369"/>
    </row>
    <row r="117" spans="1:85" x14ac:dyDescent="0.2">
      <c r="A117" s="547" t="s">
        <v>143</v>
      </c>
      <c r="B117" s="548"/>
      <c r="C117" s="549"/>
      <c r="D117" s="519">
        <f>SUM(E117:H117)</f>
        <v>0</v>
      </c>
      <c r="E117" s="380"/>
      <c r="F117" s="545"/>
      <c r="G117" s="382"/>
      <c r="H117" s="382"/>
      <c r="I117" s="540"/>
      <c r="J117" s="370"/>
      <c r="K117" s="370"/>
      <c r="L117" s="370"/>
      <c r="M117" s="370"/>
      <c r="N117" s="370"/>
      <c r="O117" s="368"/>
      <c r="P117" s="368"/>
      <c r="Q117" s="368"/>
      <c r="R117" s="368"/>
      <c r="S117" s="368"/>
      <c r="T117" s="368"/>
      <c r="U117" s="368"/>
      <c r="V117" s="368"/>
      <c r="W117" s="368"/>
      <c r="X117" s="368"/>
      <c r="Y117" s="368"/>
      <c r="Z117" s="368"/>
      <c r="AA117" s="368"/>
      <c r="AB117" s="368"/>
      <c r="AC117" s="368"/>
      <c r="AD117" s="368"/>
      <c r="AE117" s="368"/>
      <c r="AF117" s="368"/>
      <c r="AG117" s="368"/>
      <c r="AH117" s="368"/>
      <c r="AI117" s="368"/>
      <c r="AJ117" s="368"/>
      <c r="AK117" s="368"/>
      <c r="AL117" s="368"/>
      <c r="AM117" s="368"/>
      <c r="AN117" s="368"/>
      <c r="AO117" s="368"/>
      <c r="AP117" s="368"/>
      <c r="AQ117" s="368"/>
      <c r="AR117" s="368"/>
      <c r="AS117" s="369"/>
      <c r="AT117" s="369"/>
      <c r="AU117" s="369"/>
    </row>
    <row r="118" spans="1:85" x14ac:dyDescent="0.2">
      <c r="A118" s="547" t="s">
        <v>144</v>
      </c>
      <c r="B118" s="548"/>
      <c r="C118" s="549"/>
      <c r="D118" s="519">
        <f>SUM(E118:H118)</f>
        <v>0</v>
      </c>
      <c r="E118" s="380"/>
      <c r="F118" s="545"/>
      <c r="G118" s="382"/>
      <c r="H118" s="382"/>
      <c r="I118" s="540"/>
      <c r="J118" s="370"/>
      <c r="K118" s="370"/>
      <c r="L118" s="370"/>
      <c r="M118" s="370"/>
      <c r="N118" s="370"/>
      <c r="O118" s="368"/>
      <c r="P118" s="368"/>
      <c r="Q118" s="368"/>
      <c r="R118" s="368"/>
      <c r="S118" s="368"/>
      <c r="T118" s="368"/>
      <c r="U118" s="368"/>
      <c r="V118" s="368"/>
      <c r="W118" s="368"/>
      <c r="X118" s="368"/>
      <c r="Y118" s="368"/>
      <c r="Z118" s="368"/>
      <c r="AA118" s="368"/>
      <c r="AB118" s="368"/>
      <c r="AC118" s="368"/>
      <c r="AD118" s="368"/>
      <c r="AE118" s="368"/>
      <c r="AF118" s="368"/>
      <c r="AG118" s="368"/>
      <c r="AH118" s="368"/>
      <c r="AI118" s="368"/>
      <c r="AJ118" s="368"/>
      <c r="AK118" s="368"/>
      <c r="AL118" s="368"/>
      <c r="AM118" s="368"/>
      <c r="AN118" s="368"/>
      <c r="AO118" s="368"/>
      <c r="AP118" s="368"/>
      <c r="AQ118" s="368"/>
      <c r="AR118" s="368"/>
      <c r="AS118" s="369"/>
      <c r="AT118" s="369"/>
      <c r="AU118" s="369"/>
    </row>
    <row r="119" spans="1:85" x14ac:dyDescent="0.2">
      <c r="A119" s="372" t="s">
        <v>145</v>
      </c>
      <c r="B119" s="550"/>
      <c r="C119" s="551"/>
      <c r="D119" s="552"/>
      <c r="E119" s="553"/>
      <c r="F119" s="554"/>
      <c r="G119" s="555"/>
      <c r="H119" s="556"/>
      <c r="I119" s="557"/>
      <c r="J119" s="557"/>
      <c r="K119" s="557"/>
      <c r="L119" s="558"/>
    </row>
    <row r="120" spans="1:85" x14ac:dyDescent="0.2">
      <c r="A120" s="1192" t="s">
        <v>65</v>
      </c>
      <c r="B120" s="1194" t="s">
        <v>1</v>
      </c>
      <c r="C120" s="1199" t="s">
        <v>66</v>
      </c>
      <c r="D120" s="1199"/>
      <c r="E120" s="1199"/>
      <c r="F120" s="1199" t="s">
        <v>67</v>
      </c>
      <c r="G120" s="1200" t="s">
        <v>68</v>
      </c>
      <c r="H120" s="1201" t="s">
        <v>33</v>
      </c>
      <c r="I120" s="1202"/>
      <c r="J120" s="1202"/>
      <c r="K120" s="1199" t="s">
        <v>13</v>
      </c>
      <c r="L120" s="1190" t="s">
        <v>146</v>
      </c>
    </row>
    <row r="121" spans="1:85" ht="60.75" customHeight="1" x14ac:dyDescent="0.2">
      <c r="A121" s="1193"/>
      <c r="B121" s="1195"/>
      <c r="C121" s="561" t="s">
        <v>147</v>
      </c>
      <c r="D121" s="524" t="s">
        <v>148</v>
      </c>
      <c r="E121" s="752" t="s">
        <v>149</v>
      </c>
      <c r="F121" s="1199"/>
      <c r="G121" s="1200"/>
      <c r="H121" s="752" t="s">
        <v>35</v>
      </c>
      <c r="I121" s="750" t="s">
        <v>36</v>
      </c>
      <c r="J121" s="750" t="s">
        <v>37</v>
      </c>
      <c r="K121" s="1199"/>
      <c r="L121" s="1191"/>
    </row>
    <row r="122" spans="1:85" x14ac:dyDescent="0.2">
      <c r="A122" s="562" t="s">
        <v>104</v>
      </c>
      <c r="B122" s="563">
        <f>SUM(C122:G122)</f>
        <v>0</v>
      </c>
      <c r="C122" s="564"/>
      <c r="D122" s="565"/>
      <c r="E122" s="566"/>
      <c r="F122" s="565"/>
      <c r="G122" s="567"/>
      <c r="H122" s="566"/>
      <c r="I122" s="565"/>
      <c r="J122" s="565"/>
      <c r="K122" s="565"/>
      <c r="L122" s="566"/>
      <c r="M122" s="568"/>
      <c r="CA122" s="366" t="str">
        <f>IF(B122&lt;&gt;SUM(H122:K122),"Total personas  debe ser igual que según Tipo estrategia + otros","")</f>
        <v/>
      </c>
      <c r="CG122" s="366">
        <f>IF(B122&lt;&gt;SUM(H122:K122),1,0)</f>
        <v>0</v>
      </c>
    </row>
    <row r="123" spans="1:85" x14ac:dyDescent="0.2">
      <c r="A123" s="569" t="s">
        <v>114</v>
      </c>
      <c r="B123" s="391">
        <f>SUM(C123:G123)</f>
        <v>0</v>
      </c>
      <c r="C123" s="395"/>
      <c r="D123" s="407"/>
      <c r="E123" s="401"/>
      <c r="F123" s="407"/>
      <c r="G123" s="570"/>
      <c r="H123" s="401"/>
      <c r="I123" s="407"/>
      <c r="J123" s="407"/>
      <c r="K123" s="407"/>
      <c r="L123" s="401"/>
      <c r="M123" s="568"/>
      <c r="CA123" s="366" t="str">
        <f>IF(B123&lt;&gt;SUM(H123:K123),"Total personas  debe ser igual que según Tipo estrategia + otros","")</f>
        <v/>
      </c>
      <c r="CG123" s="366">
        <f>IF(B123&lt;&gt;SUM(H123:K123),1,0)</f>
        <v>0</v>
      </c>
    </row>
    <row r="124" spans="1:85" x14ac:dyDescent="0.2">
      <c r="A124" s="571" t="s">
        <v>116</v>
      </c>
      <c r="B124" s="416">
        <f>SUM(C124:G124)</f>
        <v>0</v>
      </c>
      <c r="C124" s="497"/>
      <c r="D124" s="424"/>
      <c r="E124" s="498"/>
      <c r="F124" s="424"/>
      <c r="G124" s="572"/>
      <c r="H124" s="498"/>
      <c r="I124" s="424"/>
      <c r="J124" s="424"/>
      <c r="K124" s="424"/>
      <c r="L124" s="498"/>
      <c r="M124" s="568"/>
      <c r="CA124" s="366" t="str">
        <f>IF(B124&lt;&gt;SUM(H124:K124),"Total personas  debe ser igual que según Tipo estrategia + otros","")</f>
        <v/>
      </c>
      <c r="CG124" s="366">
        <f>IF(B124&lt;&gt;SUM(H124:K124),1,0)</f>
        <v>0</v>
      </c>
    </row>
    <row r="125" spans="1:85" ht="15" x14ac:dyDescent="0.2">
      <c r="A125" s="535" t="s">
        <v>150</v>
      </c>
      <c r="B125" s="546"/>
      <c r="C125" s="546"/>
      <c r="D125" s="546"/>
      <c r="E125" s="546"/>
      <c r="F125" s="546"/>
      <c r="G125" s="546"/>
      <c r="H125" s="546"/>
      <c r="I125" s="546"/>
      <c r="J125" s="546"/>
      <c r="K125" s="546"/>
      <c r="L125" s="546"/>
    </row>
    <row r="126" spans="1:85" ht="15" x14ac:dyDescent="0.2">
      <c r="A126" s="1192" t="s">
        <v>69</v>
      </c>
      <c r="B126" s="1194" t="s">
        <v>70</v>
      </c>
      <c r="C126" s="1196" t="s">
        <v>151</v>
      </c>
      <c r="D126" s="1197"/>
      <c r="E126" s="1198" t="s">
        <v>152</v>
      </c>
      <c r="F126" s="1197"/>
      <c r="G126" s="1198" t="s">
        <v>153</v>
      </c>
      <c r="H126" s="1197"/>
      <c r="I126" s="1198" t="s">
        <v>154</v>
      </c>
      <c r="J126" s="1197"/>
      <c r="K126" s="546"/>
      <c r="L126" s="546"/>
      <c r="M126" s="546"/>
      <c r="N126" s="370"/>
      <c r="O126" s="368"/>
      <c r="P126" s="368"/>
      <c r="Q126" s="368"/>
      <c r="R126" s="368"/>
      <c r="S126" s="368"/>
      <c r="T126" s="368"/>
      <c r="U126" s="368"/>
      <c r="V126" s="368"/>
      <c r="W126" s="368"/>
      <c r="X126" s="368"/>
      <c r="Y126" s="368"/>
      <c r="Z126" s="368"/>
      <c r="AA126" s="368"/>
      <c r="AB126" s="368"/>
      <c r="AC126" s="368"/>
      <c r="AD126" s="368"/>
      <c r="AE126" s="368"/>
      <c r="AF126" s="368"/>
      <c r="AG126" s="368"/>
      <c r="AH126" s="368"/>
      <c r="AI126" s="368"/>
      <c r="AJ126" s="368"/>
      <c r="AK126" s="368"/>
      <c r="AL126" s="368"/>
      <c r="AM126" s="368"/>
      <c r="AN126" s="368"/>
      <c r="AO126" s="368"/>
      <c r="AP126" s="368"/>
      <c r="AQ126" s="368"/>
      <c r="AR126" s="368"/>
      <c r="AS126" s="369"/>
      <c r="AT126" s="369"/>
      <c r="AU126" s="369"/>
    </row>
    <row r="127" spans="1:85" ht="15" x14ac:dyDescent="0.2">
      <c r="A127" s="1193"/>
      <c r="B127" s="1195"/>
      <c r="C127" s="750" t="s">
        <v>155</v>
      </c>
      <c r="D127" s="573" t="s">
        <v>156</v>
      </c>
      <c r="E127" s="752" t="s">
        <v>155</v>
      </c>
      <c r="F127" s="753" t="s">
        <v>156</v>
      </c>
      <c r="G127" s="575" t="s">
        <v>155</v>
      </c>
      <c r="H127" s="573" t="s">
        <v>156</v>
      </c>
      <c r="I127" s="752" t="s">
        <v>155</v>
      </c>
      <c r="J127" s="573" t="s">
        <v>156</v>
      </c>
      <c r="K127" s="546"/>
      <c r="L127" s="546"/>
      <c r="M127" s="546"/>
      <c r="N127" s="370"/>
      <c r="O127" s="368"/>
      <c r="P127" s="368"/>
      <c r="Q127" s="368"/>
      <c r="R127" s="368"/>
      <c r="S127" s="368"/>
      <c r="T127" s="368"/>
      <c r="U127" s="368"/>
      <c r="V127" s="368"/>
      <c r="W127" s="368"/>
      <c r="X127" s="368"/>
      <c r="Y127" s="368"/>
      <c r="Z127" s="368"/>
      <c r="AA127" s="368"/>
      <c r="AB127" s="368"/>
      <c r="AC127" s="368"/>
      <c r="AD127" s="368"/>
      <c r="AE127" s="368"/>
      <c r="AF127" s="368"/>
      <c r="AG127" s="368"/>
      <c r="AH127" s="368"/>
      <c r="AI127" s="368"/>
      <c r="AJ127" s="368"/>
      <c r="AK127" s="368"/>
      <c r="AL127" s="368"/>
      <c r="AM127" s="368"/>
      <c r="AN127" s="368"/>
      <c r="AO127" s="368"/>
      <c r="AP127" s="368"/>
      <c r="AQ127" s="368"/>
      <c r="AR127" s="368"/>
      <c r="AS127" s="369"/>
      <c r="AT127" s="369"/>
      <c r="AU127" s="369"/>
    </row>
    <row r="128" spans="1:85" ht="18.75" customHeight="1" x14ac:dyDescent="0.2">
      <c r="A128" s="1194" t="s">
        <v>157</v>
      </c>
      <c r="B128" s="562" t="s">
        <v>71</v>
      </c>
      <c r="C128" s="565"/>
      <c r="D128" s="576"/>
      <c r="E128" s="577"/>
      <c r="F128" s="578"/>
      <c r="G128" s="566"/>
      <c r="H128" s="578"/>
      <c r="I128" s="566"/>
      <c r="J128" s="578"/>
      <c r="K128" s="579"/>
      <c r="L128" s="546"/>
      <c r="M128" s="546"/>
      <c r="N128" s="370"/>
      <c r="O128" s="368"/>
      <c r="P128" s="368"/>
      <c r="Q128" s="368"/>
      <c r="R128" s="368"/>
      <c r="S128" s="368"/>
      <c r="T128" s="368"/>
      <c r="U128" s="368"/>
      <c r="V128" s="368"/>
      <c r="W128" s="368"/>
      <c r="X128" s="368"/>
      <c r="Y128" s="368"/>
      <c r="Z128" s="368"/>
      <c r="AA128" s="368"/>
      <c r="AB128" s="368"/>
      <c r="AC128" s="368"/>
      <c r="AD128" s="368"/>
      <c r="AE128" s="368"/>
      <c r="AF128" s="368"/>
      <c r="AG128" s="368"/>
      <c r="AH128" s="368"/>
      <c r="AI128" s="368"/>
      <c r="AJ128" s="368"/>
      <c r="AK128" s="368"/>
      <c r="AL128" s="368"/>
      <c r="AM128" s="368"/>
      <c r="AN128" s="368"/>
      <c r="AO128" s="368"/>
      <c r="AP128" s="368"/>
      <c r="AQ128" s="368"/>
      <c r="AR128" s="368"/>
      <c r="AS128" s="369"/>
      <c r="AT128" s="369"/>
      <c r="AU128" s="369"/>
    </row>
    <row r="129" spans="1:47" ht="21" customHeight="1" x14ac:dyDescent="0.2">
      <c r="A129" s="1223"/>
      <c r="B129" s="569" t="s">
        <v>72</v>
      </c>
      <c r="C129" s="407"/>
      <c r="D129" s="397"/>
      <c r="E129" s="580"/>
      <c r="F129" s="581"/>
      <c r="G129" s="401"/>
      <c r="H129" s="581"/>
      <c r="I129" s="401"/>
      <c r="J129" s="581"/>
      <c r="K129" s="579"/>
      <c r="L129" s="546"/>
      <c r="M129" s="546"/>
      <c r="N129" s="370"/>
      <c r="O129" s="368"/>
      <c r="P129" s="368"/>
      <c r="Q129" s="368"/>
      <c r="R129" s="368"/>
      <c r="S129" s="368"/>
      <c r="T129" s="368"/>
      <c r="U129" s="368"/>
      <c r="V129" s="368"/>
      <c r="W129" s="368"/>
      <c r="X129" s="368"/>
      <c r="Y129" s="368"/>
      <c r="Z129" s="368"/>
      <c r="AA129" s="368"/>
      <c r="AB129" s="368"/>
      <c r="AC129" s="368"/>
      <c r="AD129" s="368"/>
      <c r="AE129" s="368"/>
      <c r="AF129" s="368"/>
      <c r="AG129" s="368"/>
      <c r="AH129" s="368"/>
      <c r="AI129" s="368"/>
      <c r="AJ129" s="368"/>
      <c r="AK129" s="368"/>
      <c r="AL129" s="368"/>
      <c r="AM129" s="368"/>
      <c r="AN129" s="368"/>
      <c r="AO129" s="368"/>
      <c r="AP129" s="368"/>
      <c r="AQ129" s="368"/>
      <c r="AR129" s="368"/>
      <c r="AS129" s="369"/>
      <c r="AT129" s="369"/>
      <c r="AU129" s="369"/>
    </row>
    <row r="130" spans="1:47" ht="18.75" customHeight="1" x14ac:dyDescent="0.2">
      <c r="A130" s="1223"/>
      <c r="B130" s="569" t="s">
        <v>73</v>
      </c>
      <c r="C130" s="407"/>
      <c r="D130" s="397"/>
      <c r="E130" s="580"/>
      <c r="F130" s="581"/>
      <c r="G130" s="401"/>
      <c r="H130" s="581"/>
      <c r="I130" s="401"/>
      <c r="J130" s="581"/>
      <c r="K130" s="579"/>
      <c r="L130" s="546"/>
      <c r="M130" s="546"/>
      <c r="N130" s="370"/>
      <c r="O130" s="368"/>
      <c r="P130" s="368"/>
      <c r="Q130" s="368"/>
      <c r="R130" s="368"/>
      <c r="S130" s="368"/>
      <c r="T130" s="368"/>
      <c r="U130" s="368"/>
      <c r="V130" s="368"/>
      <c r="W130" s="368"/>
      <c r="X130" s="368"/>
      <c r="Y130" s="368"/>
      <c r="Z130" s="368"/>
      <c r="AA130" s="368"/>
      <c r="AB130" s="368"/>
      <c r="AC130" s="368"/>
      <c r="AD130" s="368"/>
      <c r="AE130" s="368"/>
      <c r="AF130" s="368"/>
      <c r="AG130" s="368"/>
      <c r="AH130" s="368"/>
      <c r="AI130" s="368"/>
      <c r="AJ130" s="368"/>
      <c r="AK130" s="368"/>
      <c r="AL130" s="368"/>
      <c r="AM130" s="368"/>
      <c r="AN130" s="368"/>
      <c r="AO130" s="368"/>
      <c r="AP130" s="368"/>
      <c r="AQ130" s="368"/>
      <c r="AR130" s="368"/>
      <c r="AS130" s="369"/>
      <c r="AT130" s="369"/>
      <c r="AU130" s="369"/>
    </row>
    <row r="131" spans="1:47" ht="18.75" customHeight="1" x14ac:dyDescent="0.2">
      <c r="A131" s="1195"/>
      <c r="B131" s="569" t="s">
        <v>74</v>
      </c>
      <c r="C131" s="424"/>
      <c r="D131" s="500"/>
      <c r="E131" s="582"/>
      <c r="F131" s="583"/>
      <c r="G131" s="498"/>
      <c r="H131" s="583"/>
      <c r="I131" s="498"/>
      <c r="J131" s="583"/>
      <c r="K131" s="579"/>
      <c r="L131" s="546"/>
      <c r="M131" s="546"/>
      <c r="N131" s="370"/>
      <c r="O131" s="368"/>
      <c r="P131" s="368"/>
      <c r="Q131" s="368"/>
      <c r="R131" s="368"/>
      <c r="S131" s="368"/>
      <c r="T131" s="368"/>
      <c r="U131" s="368"/>
      <c r="V131" s="368"/>
      <c r="W131" s="368"/>
      <c r="X131" s="368"/>
      <c r="Y131" s="368"/>
      <c r="Z131" s="368"/>
      <c r="AA131" s="368"/>
      <c r="AB131" s="368"/>
      <c r="AC131" s="368"/>
      <c r="AD131" s="368"/>
      <c r="AE131" s="368"/>
      <c r="AF131" s="368"/>
      <c r="AG131" s="368"/>
      <c r="AH131" s="368"/>
      <c r="AI131" s="368"/>
      <c r="AJ131" s="368"/>
      <c r="AK131" s="368"/>
      <c r="AL131" s="368"/>
      <c r="AM131" s="368"/>
      <c r="AN131" s="368"/>
      <c r="AO131" s="368"/>
      <c r="AP131" s="368"/>
      <c r="AQ131" s="368"/>
      <c r="AR131" s="368"/>
      <c r="AS131" s="369"/>
      <c r="AT131" s="369"/>
      <c r="AU131" s="369"/>
    </row>
    <row r="132" spans="1:47" ht="15" x14ac:dyDescent="0.2">
      <c r="A132" s="1199" t="s">
        <v>75</v>
      </c>
      <c r="B132" s="562" t="s">
        <v>76</v>
      </c>
      <c r="C132" s="565"/>
      <c r="D132" s="576"/>
      <c r="E132" s="577"/>
      <c r="F132" s="578"/>
      <c r="G132" s="566"/>
      <c r="H132" s="578"/>
      <c r="I132" s="566"/>
      <c r="J132" s="578"/>
      <c r="K132" s="579"/>
      <c r="L132" s="546"/>
      <c r="M132" s="546"/>
      <c r="N132" s="370"/>
      <c r="O132" s="368"/>
      <c r="P132" s="368"/>
      <c r="Q132" s="368"/>
      <c r="R132" s="368"/>
      <c r="S132" s="368"/>
      <c r="T132" s="368"/>
      <c r="U132" s="368"/>
      <c r="V132" s="368"/>
      <c r="W132" s="368"/>
      <c r="X132" s="368"/>
      <c r="Y132" s="368"/>
      <c r="Z132" s="368"/>
      <c r="AA132" s="368"/>
      <c r="AB132" s="368"/>
      <c r="AC132" s="368"/>
      <c r="AD132" s="368"/>
      <c r="AE132" s="368"/>
      <c r="AF132" s="368"/>
      <c r="AG132" s="368"/>
      <c r="AH132" s="368"/>
      <c r="AI132" s="368"/>
      <c r="AJ132" s="368"/>
      <c r="AK132" s="368"/>
      <c r="AL132" s="368"/>
      <c r="AM132" s="368"/>
      <c r="AN132" s="368"/>
      <c r="AO132" s="368"/>
      <c r="AP132" s="368"/>
      <c r="AQ132" s="368"/>
      <c r="AR132" s="368"/>
      <c r="AS132" s="369"/>
      <c r="AT132" s="369"/>
      <c r="AU132" s="369"/>
    </row>
    <row r="133" spans="1:47" ht="21.75" customHeight="1" x14ac:dyDescent="0.2">
      <c r="A133" s="1202"/>
      <c r="B133" s="569" t="s">
        <v>77</v>
      </c>
      <c r="C133" s="407"/>
      <c r="D133" s="397"/>
      <c r="E133" s="580"/>
      <c r="F133" s="581"/>
      <c r="G133" s="401"/>
      <c r="H133" s="581"/>
      <c r="I133" s="401"/>
      <c r="J133" s="581"/>
      <c r="K133" s="579"/>
      <c r="L133" s="546"/>
      <c r="M133" s="546"/>
      <c r="N133" s="370"/>
      <c r="O133" s="368"/>
      <c r="P133" s="368"/>
      <c r="Q133" s="368"/>
      <c r="R133" s="368"/>
      <c r="S133" s="368"/>
      <c r="T133" s="368"/>
      <c r="U133" s="368"/>
      <c r="V133" s="368"/>
      <c r="W133" s="368"/>
      <c r="X133" s="368"/>
      <c r="Y133" s="368"/>
      <c r="Z133" s="368"/>
      <c r="AA133" s="368"/>
      <c r="AB133" s="368"/>
      <c r="AC133" s="368"/>
      <c r="AD133" s="368"/>
      <c r="AE133" s="368"/>
      <c r="AF133" s="368"/>
      <c r="AG133" s="368"/>
      <c r="AH133" s="368"/>
      <c r="AI133" s="368"/>
      <c r="AJ133" s="368"/>
      <c r="AK133" s="368"/>
      <c r="AL133" s="368"/>
      <c r="AM133" s="368"/>
      <c r="AN133" s="368"/>
      <c r="AO133" s="368"/>
      <c r="AP133" s="368"/>
      <c r="AQ133" s="368"/>
      <c r="AR133" s="368"/>
      <c r="AS133" s="369"/>
      <c r="AT133" s="369"/>
      <c r="AU133" s="369"/>
    </row>
    <row r="134" spans="1:47" ht="15" x14ac:dyDescent="0.2">
      <c r="A134" s="1202"/>
      <c r="B134" s="569" t="s">
        <v>74</v>
      </c>
      <c r="C134" s="407"/>
      <c r="D134" s="397"/>
      <c r="E134" s="580"/>
      <c r="F134" s="581"/>
      <c r="G134" s="401"/>
      <c r="H134" s="581"/>
      <c r="I134" s="401"/>
      <c r="J134" s="581"/>
      <c r="K134" s="579"/>
      <c r="L134" s="546"/>
      <c r="M134" s="546"/>
      <c r="N134" s="370"/>
      <c r="O134" s="368"/>
      <c r="P134" s="368"/>
      <c r="Q134" s="368"/>
      <c r="R134" s="368"/>
      <c r="S134" s="368"/>
      <c r="T134" s="368"/>
      <c r="U134" s="368"/>
      <c r="V134" s="368"/>
      <c r="W134" s="368"/>
      <c r="X134" s="368"/>
      <c r="Y134" s="368"/>
      <c r="Z134" s="368"/>
      <c r="AA134" s="368"/>
      <c r="AB134" s="368"/>
      <c r="AC134" s="368"/>
      <c r="AD134" s="368"/>
      <c r="AE134" s="368"/>
      <c r="AF134" s="368"/>
      <c r="AG134" s="368"/>
      <c r="AH134" s="368"/>
      <c r="AI134" s="368"/>
      <c r="AJ134" s="368"/>
      <c r="AK134" s="368"/>
      <c r="AL134" s="368"/>
      <c r="AM134" s="368"/>
      <c r="AN134" s="368"/>
      <c r="AO134" s="368"/>
      <c r="AP134" s="368"/>
      <c r="AQ134" s="368"/>
      <c r="AR134" s="368"/>
      <c r="AS134" s="369"/>
      <c r="AT134" s="369"/>
      <c r="AU134" s="369"/>
    </row>
    <row r="135" spans="1:47" ht="15" x14ac:dyDescent="0.2">
      <c r="A135" s="1202"/>
      <c r="B135" s="584" t="s">
        <v>78</v>
      </c>
      <c r="C135" s="410"/>
      <c r="D135" s="406"/>
      <c r="E135" s="585"/>
      <c r="F135" s="586"/>
      <c r="G135" s="404"/>
      <c r="H135" s="586"/>
      <c r="I135" s="404"/>
      <c r="J135" s="586"/>
      <c r="K135" s="579"/>
      <c r="L135" s="546"/>
      <c r="M135" s="546"/>
      <c r="N135" s="370"/>
      <c r="O135" s="368"/>
      <c r="P135" s="368"/>
      <c r="Q135" s="368"/>
      <c r="R135" s="368"/>
      <c r="S135" s="368"/>
      <c r="T135" s="368"/>
      <c r="U135" s="368"/>
      <c r="V135" s="368"/>
      <c r="W135" s="368"/>
      <c r="X135" s="368"/>
      <c r="Y135" s="368"/>
      <c r="Z135" s="368"/>
      <c r="AA135" s="368"/>
      <c r="AB135" s="368"/>
      <c r="AC135" s="368"/>
      <c r="AD135" s="368"/>
      <c r="AE135" s="368"/>
      <c r="AF135" s="368"/>
      <c r="AG135" s="368"/>
      <c r="AH135" s="368"/>
      <c r="AI135" s="368"/>
      <c r="AJ135" s="368"/>
      <c r="AK135" s="368"/>
      <c r="AL135" s="368"/>
      <c r="AM135" s="368"/>
      <c r="AN135" s="368"/>
      <c r="AO135" s="368"/>
      <c r="AP135" s="368"/>
      <c r="AQ135" s="368"/>
      <c r="AR135" s="368"/>
      <c r="AS135" s="369"/>
      <c r="AT135" s="369"/>
      <c r="AU135" s="369"/>
    </row>
    <row r="136" spans="1:47" ht="15" x14ac:dyDescent="0.2">
      <c r="A136" s="1202"/>
      <c r="B136" s="571" t="s">
        <v>48</v>
      </c>
      <c r="C136" s="424"/>
      <c r="D136" s="500"/>
      <c r="E136" s="582"/>
      <c r="F136" s="583"/>
      <c r="G136" s="498"/>
      <c r="H136" s="583"/>
      <c r="I136" s="498"/>
      <c r="J136" s="583"/>
      <c r="K136" s="579"/>
      <c r="L136" s="546"/>
      <c r="M136" s="546"/>
      <c r="N136" s="370"/>
      <c r="O136" s="368"/>
      <c r="P136" s="368"/>
      <c r="Q136" s="368"/>
      <c r="R136" s="368"/>
      <c r="S136" s="368"/>
      <c r="T136" s="368"/>
      <c r="U136" s="368"/>
      <c r="V136" s="368"/>
      <c r="W136" s="368"/>
      <c r="X136" s="368"/>
      <c r="Y136" s="368"/>
      <c r="Z136" s="368"/>
      <c r="AA136" s="368"/>
      <c r="AB136" s="368"/>
      <c r="AC136" s="368"/>
      <c r="AD136" s="368"/>
      <c r="AE136" s="368"/>
      <c r="AF136" s="368"/>
      <c r="AG136" s="368"/>
      <c r="AH136" s="368"/>
      <c r="AI136" s="368"/>
      <c r="AJ136" s="368"/>
      <c r="AK136" s="368"/>
      <c r="AL136" s="368"/>
      <c r="AM136" s="368"/>
      <c r="AN136" s="368"/>
      <c r="AO136" s="368"/>
      <c r="AP136" s="368"/>
      <c r="AQ136" s="368"/>
      <c r="AR136" s="368"/>
      <c r="AS136" s="369"/>
      <c r="AT136" s="369"/>
      <c r="AU136" s="369"/>
    </row>
    <row r="137" spans="1:47" ht="15" x14ac:dyDescent="0.2">
      <c r="A137" s="1194" t="s">
        <v>79</v>
      </c>
      <c r="B137" s="562" t="s">
        <v>80</v>
      </c>
      <c r="C137" s="565"/>
      <c r="D137" s="576"/>
      <c r="E137" s="577"/>
      <c r="F137" s="578"/>
      <c r="G137" s="566"/>
      <c r="H137" s="578"/>
      <c r="I137" s="566"/>
      <c r="J137" s="578"/>
      <c r="K137" s="579"/>
      <c r="L137" s="546"/>
      <c r="M137" s="546"/>
      <c r="N137" s="370"/>
      <c r="O137" s="368"/>
      <c r="P137" s="368"/>
      <c r="Q137" s="368"/>
      <c r="R137" s="368"/>
      <c r="S137" s="368"/>
      <c r="T137" s="368"/>
      <c r="U137" s="368"/>
      <c r="V137" s="368"/>
      <c r="W137" s="368"/>
      <c r="X137" s="368"/>
      <c r="Y137" s="368"/>
      <c r="Z137" s="368"/>
      <c r="AA137" s="368"/>
      <c r="AB137" s="368"/>
      <c r="AC137" s="368"/>
      <c r="AD137" s="368"/>
      <c r="AE137" s="368"/>
      <c r="AF137" s="368"/>
      <c r="AG137" s="368"/>
      <c r="AH137" s="368"/>
      <c r="AI137" s="368"/>
      <c r="AJ137" s="368"/>
      <c r="AK137" s="368"/>
      <c r="AL137" s="368"/>
      <c r="AM137" s="368"/>
      <c r="AN137" s="368"/>
      <c r="AO137" s="368"/>
      <c r="AP137" s="368"/>
      <c r="AQ137" s="368"/>
      <c r="AR137" s="368"/>
      <c r="AS137" s="369"/>
      <c r="AT137" s="369"/>
      <c r="AU137" s="369"/>
    </row>
    <row r="138" spans="1:47" ht="20.25" customHeight="1" x14ac:dyDescent="0.2">
      <c r="A138" s="1223"/>
      <c r="B138" s="569" t="s">
        <v>77</v>
      </c>
      <c r="C138" s="407"/>
      <c r="D138" s="397"/>
      <c r="E138" s="580"/>
      <c r="F138" s="581"/>
      <c r="G138" s="401"/>
      <c r="H138" s="581"/>
      <c r="I138" s="401"/>
      <c r="J138" s="581"/>
      <c r="K138" s="579"/>
      <c r="L138" s="546"/>
      <c r="M138" s="546"/>
      <c r="N138" s="370"/>
      <c r="O138" s="368"/>
      <c r="P138" s="368"/>
      <c r="Q138" s="368"/>
      <c r="R138" s="368"/>
      <c r="S138" s="368"/>
      <c r="T138" s="368"/>
      <c r="U138" s="368"/>
      <c r="V138" s="368"/>
      <c r="W138" s="368"/>
      <c r="X138" s="368"/>
      <c r="Y138" s="368"/>
      <c r="Z138" s="368"/>
      <c r="AA138" s="368"/>
      <c r="AB138" s="368"/>
      <c r="AC138" s="368"/>
      <c r="AD138" s="368"/>
      <c r="AE138" s="368"/>
      <c r="AF138" s="368"/>
      <c r="AG138" s="368"/>
      <c r="AH138" s="368"/>
      <c r="AI138" s="368"/>
      <c r="AJ138" s="368"/>
      <c r="AK138" s="368"/>
      <c r="AL138" s="368"/>
      <c r="AM138" s="368"/>
      <c r="AN138" s="368"/>
      <c r="AO138" s="368"/>
      <c r="AP138" s="368"/>
      <c r="AQ138" s="368"/>
      <c r="AR138" s="368"/>
      <c r="AS138" s="369"/>
      <c r="AT138" s="369"/>
      <c r="AU138" s="369"/>
    </row>
    <row r="139" spans="1:47" x14ac:dyDescent="0.2">
      <c r="A139" s="1223"/>
      <c r="B139" s="569" t="s">
        <v>74</v>
      </c>
      <c r="C139" s="407"/>
      <c r="D139" s="397"/>
      <c r="E139" s="580"/>
      <c r="F139" s="581"/>
      <c r="G139" s="401"/>
      <c r="H139" s="581"/>
      <c r="I139" s="401"/>
      <c r="J139" s="581"/>
      <c r="K139" s="540"/>
      <c r="L139" s="370"/>
      <c r="M139" s="370"/>
      <c r="N139" s="370"/>
      <c r="O139" s="368"/>
      <c r="P139" s="368"/>
      <c r="Q139" s="368"/>
      <c r="R139" s="368"/>
      <c r="S139" s="368"/>
      <c r="T139" s="368"/>
      <c r="U139" s="368"/>
      <c r="V139" s="368"/>
      <c r="W139" s="368"/>
      <c r="X139" s="368"/>
      <c r="Y139" s="368"/>
      <c r="Z139" s="368"/>
      <c r="AA139" s="368"/>
      <c r="AB139" s="368"/>
      <c r="AC139" s="368"/>
      <c r="AD139" s="368"/>
      <c r="AE139" s="368"/>
      <c r="AF139" s="368"/>
      <c r="AG139" s="368"/>
      <c r="AH139" s="368"/>
      <c r="AI139" s="368"/>
      <c r="AJ139" s="368"/>
      <c r="AK139" s="368"/>
      <c r="AL139" s="368"/>
      <c r="AM139" s="368"/>
      <c r="AN139" s="368"/>
      <c r="AO139" s="368"/>
      <c r="AP139" s="368"/>
      <c r="AQ139" s="368"/>
      <c r="AR139" s="368"/>
      <c r="AS139" s="369"/>
      <c r="AT139" s="369"/>
      <c r="AU139" s="369"/>
    </row>
    <row r="140" spans="1:47" x14ac:dyDescent="0.2">
      <c r="A140" s="1223"/>
      <c r="B140" s="584" t="s">
        <v>81</v>
      </c>
      <c r="C140" s="407"/>
      <c r="D140" s="397"/>
      <c r="E140" s="580"/>
      <c r="F140" s="581"/>
      <c r="G140" s="401"/>
      <c r="H140" s="581"/>
      <c r="I140" s="401"/>
      <c r="J140" s="581"/>
      <c r="K140" s="540"/>
      <c r="L140" s="370"/>
      <c r="M140" s="370"/>
      <c r="N140" s="370"/>
      <c r="O140" s="368"/>
      <c r="P140" s="368"/>
      <c r="Q140" s="368"/>
      <c r="R140" s="368"/>
      <c r="S140" s="368"/>
      <c r="T140" s="368"/>
      <c r="U140" s="368"/>
      <c r="V140" s="368"/>
      <c r="W140" s="368"/>
      <c r="X140" s="368"/>
      <c r="Y140" s="368"/>
      <c r="Z140" s="368"/>
      <c r="AA140" s="368"/>
      <c r="AB140" s="368"/>
      <c r="AC140" s="368"/>
      <c r="AD140" s="368"/>
      <c r="AE140" s="368"/>
      <c r="AF140" s="368"/>
      <c r="AG140" s="368"/>
      <c r="AH140" s="368"/>
      <c r="AI140" s="368"/>
      <c r="AJ140" s="368"/>
      <c r="AK140" s="368"/>
      <c r="AL140" s="368"/>
      <c r="AM140" s="368"/>
      <c r="AN140" s="368"/>
      <c r="AO140" s="368"/>
      <c r="AP140" s="368"/>
      <c r="AQ140" s="368"/>
      <c r="AR140" s="368"/>
      <c r="AS140" s="369"/>
      <c r="AT140" s="369"/>
      <c r="AU140" s="369"/>
    </row>
    <row r="141" spans="1:47" x14ac:dyDescent="0.2">
      <c r="A141" s="1223"/>
      <c r="B141" s="584" t="s">
        <v>78</v>
      </c>
      <c r="C141" s="407"/>
      <c r="D141" s="397"/>
      <c r="E141" s="580"/>
      <c r="F141" s="581"/>
      <c r="G141" s="401"/>
      <c r="H141" s="581"/>
      <c r="I141" s="401"/>
      <c r="J141" s="581"/>
      <c r="K141" s="540"/>
      <c r="L141" s="370"/>
      <c r="M141" s="370"/>
      <c r="N141" s="370"/>
      <c r="O141" s="368"/>
      <c r="P141" s="368"/>
      <c r="Q141" s="368"/>
      <c r="R141" s="368"/>
      <c r="S141" s="368"/>
      <c r="T141" s="368"/>
      <c r="U141" s="368"/>
      <c r="V141" s="368"/>
      <c r="W141" s="368"/>
      <c r="X141" s="368"/>
      <c r="Y141" s="368"/>
      <c r="Z141" s="368"/>
      <c r="AA141" s="368"/>
      <c r="AB141" s="368"/>
      <c r="AC141" s="368"/>
      <c r="AD141" s="368"/>
      <c r="AE141" s="368"/>
      <c r="AF141" s="368"/>
      <c r="AG141" s="368"/>
      <c r="AH141" s="368"/>
      <c r="AI141" s="368"/>
      <c r="AJ141" s="368"/>
      <c r="AK141" s="368"/>
      <c r="AL141" s="368"/>
      <c r="AM141" s="368"/>
      <c r="AN141" s="368"/>
      <c r="AO141" s="368"/>
      <c r="AP141" s="368"/>
      <c r="AQ141" s="368"/>
      <c r="AR141" s="368"/>
      <c r="AS141" s="369"/>
      <c r="AT141" s="369"/>
      <c r="AU141" s="369"/>
    </row>
    <row r="142" spans="1:47" x14ac:dyDescent="0.2">
      <c r="A142" s="1195"/>
      <c r="B142" s="571" t="s">
        <v>48</v>
      </c>
      <c r="C142" s="435"/>
      <c r="D142" s="434"/>
      <c r="E142" s="587"/>
      <c r="F142" s="588"/>
      <c r="G142" s="433"/>
      <c r="H142" s="588"/>
      <c r="I142" s="433"/>
      <c r="J142" s="588"/>
      <c r="K142" s="540"/>
      <c r="L142" s="370"/>
      <c r="M142" s="370"/>
      <c r="N142" s="370"/>
      <c r="O142" s="368"/>
      <c r="P142" s="368"/>
      <c r="Q142" s="368"/>
      <c r="R142" s="368"/>
      <c r="S142" s="368"/>
      <c r="T142" s="368"/>
      <c r="U142" s="368"/>
      <c r="V142" s="368"/>
      <c r="W142" s="368"/>
      <c r="X142" s="368"/>
      <c r="Y142" s="368"/>
      <c r="Z142" s="368"/>
      <c r="AA142" s="368"/>
      <c r="AB142" s="368"/>
      <c r="AC142" s="368"/>
      <c r="AD142" s="368"/>
      <c r="AE142" s="368"/>
      <c r="AF142" s="368"/>
      <c r="AG142" s="368"/>
      <c r="AH142" s="368"/>
      <c r="AI142" s="368"/>
      <c r="AJ142" s="368"/>
      <c r="AK142" s="368"/>
      <c r="AL142" s="368"/>
      <c r="AM142" s="368"/>
      <c r="AN142" s="368"/>
      <c r="AO142" s="368"/>
      <c r="AP142" s="368"/>
      <c r="AQ142" s="368"/>
      <c r="AR142" s="368"/>
      <c r="AS142" s="369"/>
      <c r="AT142" s="369"/>
      <c r="AU142" s="369"/>
    </row>
    <row r="143" spans="1:47" x14ac:dyDescent="0.2">
      <c r="A143" s="1199" t="s">
        <v>82</v>
      </c>
      <c r="B143" s="562" t="s">
        <v>83</v>
      </c>
      <c r="C143" s="565"/>
      <c r="D143" s="576"/>
      <c r="E143" s="577"/>
      <c r="F143" s="578"/>
      <c r="G143" s="566"/>
      <c r="H143" s="578"/>
      <c r="I143" s="566"/>
      <c r="J143" s="578"/>
      <c r="K143" s="540"/>
      <c r="L143" s="370"/>
      <c r="M143" s="370"/>
      <c r="N143" s="370"/>
      <c r="O143" s="368"/>
      <c r="P143" s="368"/>
      <c r="Q143" s="368"/>
      <c r="R143" s="368"/>
      <c r="S143" s="368"/>
      <c r="T143" s="368"/>
      <c r="U143" s="368"/>
      <c r="V143" s="368"/>
      <c r="W143" s="368"/>
      <c r="X143" s="368"/>
      <c r="Y143" s="368"/>
      <c r="Z143" s="368"/>
      <c r="AA143" s="368"/>
      <c r="AB143" s="368"/>
      <c r="AC143" s="368"/>
      <c r="AD143" s="368"/>
      <c r="AE143" s="368"/>
      <c r="AF143" s="368"/>
      <c r="AG143" s="368"/>
      <c r="AH143" s="368"/>
      <c r="AI143" s="368"/>
      <c r="AJ143" s="368"/>
      <c r="AK143" s="368"/>
      <c r="AL143" s="368"/>
      <c r="AM143" s="368"/>
      <c r="AN143" s="368"/>
      <c r="AO143" s="368"/>
      <c r="AP143" s="368"/>
      <c r="AQ143" s="368"/>
      <c r="AR143" s="368"/>
      <c r="AS143" s="369"/>
      <c r="AT143" s="369"/>
      <c r="AU143" s="369"/>
    </row>
    <row r="144" spans="1:47" ht="21" x14ac:dyDescent="0.2">
      <c r="A144" s="1202"/>
      <c r="B144" s="571" t="s">
        <v>84</v>
      </c>
      <c r="C144" s="424"/>
      <c r="D144" s="500"/>
      <c r="E144" s="582"/>
      <c r="F144" s="583"/>
      <c r="G144" s="498"/>
      <c r="H144" s="583"/>
      <c r="I144" s="498"/>
      <c r="J144" s="583"/>
      <c r="K144" s="540"/>
      <c r="L144" s="370"/>
      <c r="M144" s="370"/>
      <c r="N144" s="370"/>
      <c r="O144" s="368"/>
      <c r="P144" s="368"/>
      <c r="Q144" s="368"/>
      <c r="R144" s="368"/>
      <c r="S144" s="368"/>
      <c r="T144" s="368"/>
      <c r="U144" s="368"/>
      <c r="V144" s="368"/>
      <c r="W144" s="368"/>
      <c r="X144" s="368"/>
      <c r="Y144" s="368"/>
      <c r="Z144" s="368"/>
      <c r="AA144" s="368"/>
      <c r="AB144" s="368"/>
      <c r="AC144" s="368"/>
      <c r="AD144" s="368"/>
      <c r="AE144" s="368"/>
      <c r="AF144" s="368"/>
      <c r="AG144" s="368"/>
      <c r="AH144" s="368"/>
      <c r="AI144" s="368"/>
      <c r="AJ144" s="368"/>
      <c r="AK144" s="368"/>
      <c r="AL144" s="368"/>
      <c r="AM144" s="368"/>
      <c r="AN144" s="368"/>
      <c r="AO144" s="368"/>
      <c r="AP144" s="368"/>
      <c r="AQ144" s="368"/>
      <c r="AR144" s="368"/>
      <c r="AS144" s="369"/>
      <c r="AT144" s="369"/>
      <c r="AU144" s="369"/>
    </row>
    <row r="145" spans="1:102" x14ac:dyDescent="0.2">
      <c r="A145" s="589" t="s">
        <v>158</v>
      </c>
      <c r="B145" s="590"/>
      <c r="C145" s="591"/>
      <c r="D145" s="591"/>
      <c r="E145" s="591"/>
      <c r="F145" s="591"/>
      <c r="G145" s="591"/>
      <c r="H145" s="591"/>
      <c r="I145" s="591"/>
      <c r="J145" s="591"/>
      <c r="K145" s="591"/>
      <c r="L145" s="591"/>
      <c r="M145" s="591"/>
      <c r="N145" s="591"/>
      <c r="O145" s="369"/>
      <c r="P145" s="369"/>
      <c r="Q145" s="369"/>
      <c r="R145" s="369"/>
      <c r="S145" s="369"/>
      <c r="T145" s="369"/>
      <c r="U145" s="369"/>
      <c r="V145" s="369"/>
      <c r="W145" s="369"/>
      <c r="X145" s="369"/>
      <c r="Y145" s="369"/>
      <c r="Z145" s="369"/>
      <c r="AA145" s="369"/>
      <c r="AB145" s="369"/>
      <c r="AC145" s="369"/>
      <c r="AD145" s="369"/>
      <c r="AE145" s="369"/>
      <c r="AF145" s="369"/>
      <c r="AG145" s="369"/>
      <c r="AH145" s="369"/>
      <c r="AI145" s="369"/>
      <c r="AJ145" s="369"/>
      <c r="AK145" s="369"/>
      <c r="AL145" s="369"/>
      <c r="AM145" s="369"/>
      <c r="AN145" s="369"/>
      <c r="AO145" s="369"/>
      <c r="AP145" s="369"/>
      <c r="AQ145" s="369"/>
      <c r="AR145" s="369"/>
      <c r="AS145" s="369"/>
      <c r="BY145" s="365"/>
      <c r="BZ145" s="365"/>
      <c r="CA145" s="365"/>
      <c r="CB145" s="365"/>
      <c r="CC145" s="365"/>
      <c r="CD145" s="365"/>
      <c r="CE145" s="365"/>
      <c r="CF145" s="365"/>
      <c r="CG145" s="365"/>
    </row>
    <row r="146" spans="1:102" s="601" customFormat="1" x14ac:dyDescent="0.2">
      <c r="A146" s="372" t="s">
        <v>159</v>
      </c>
      <c r="B146" s="592"/>
      <c r="C146" s="593"/>
      <c r="D146" s="593"/>
      <c r="E146" s="594"/>
      <c r="F146" s="593"/>
      <c r="G146" s="594"/>
      <c r="H146" s="594"/>
      <c r="I146" s="593"/>
      <c r="J146" s="595"/>
      <c r="K146" s="595"/>
      <c r="L146" s="595"/>
      <c r="M146" s="595"/>
      <c r="N146" s="595"/>
      <c r="O146" s="596"/>
      <c r="P146" s="596"/>
      <c r="Q146" s="596"/>
      <c r="R146" s="597"/>
      <c r="S146" s="598"/>
      <c r="T146" s="596"/>
      <c r="U146" s="596"/>
      <c r="V146" s="597"/>
      <c r="W146" s="597"/>
      <c r="X146" s="598"/>
      <c r="Y146" s="596"/>
      <c r="Z146" s="597"/>
      <c r="AA146" s="597"/>
      <c r="AB146" s="598"/>
      <c r="AC146" s="596"/>
      <c r="AD146" s="596"/>
      <c r="AE146" s="596"/>
      <c r="AF146" s="596"/>
      <c r="AG146" s="597"/>
      <c r="AH146" s="599"/>
      <c r="AI146" s="598"/>
      <c r="AJ146" s="597"/>
      <c r="AK146" s="597"/>
      <c r="AL146" s="597"/>
      <c r="AM146" s="597"/>
      <c r="AN146" s="597"/>
      <c r="AO146" s="599"/>
      <c r="AP146" s="598"/>
      <c r="AQ146" s="597"/>
      <c r="AR146" s="597"/>
      <c r="AS146" s="597"/>
      <c r="AT146" s="365"/>
      <c r="AU146" s="365"/>
      <c r="AV146" s="365"/>
      <c r="AW146" s="365"/>
      <c r="AX146" s="365"/>
      <c r="AY146" s="365"/>
      <c r="AZ146" s="365"/>
      <c r="BA146" s="365"/>
      <c r="BB146" s="365"/>
      <c r="BC146" s="365"/>
      <c r="BD146" s="365"/>
      <c r="BE146" s="365"/>
      <c r="BF146" s="365"/>
      <c r="BG146" s="365"/>
      <c r="BH146" s="365"/>
      <c r="BI146" s="365"/>
      <c r="BJ146" s="365"/>
      <c r="BK146" s="365"/>
      <c r="BL146" s="365"/>
      <c r="BM146" s="365"/>
      <c r="BN146" s="365"/>
      <c r="BO146" s="365"/>
      <c r="BP146" s="365"/>
      <c r="BQ146" s="365"/>
      <c r="BR146" s="365"/>
      <c r="BS146" s="365"/>
      <c r="BT146" s="365"/>
      <c r="BU146" s="365"/>
      <c r="BV146" s="365"/>
      <c r="BW146" s="365"/>
      <c r="BX146" s="365"/>
      <c r="BY146" s="365"/>
      <c r="BZ146" s="365"/>
      <c r="CA146" s="365"/>
      <c r="CB146" s="365"/>
      <c r="CC146" s="365"/>
      <c r="CD146" s="365"/>
      <c r="CE146" s="365"/>
      <c r="CF146" s="365"/>
      <c r="CG146" s="365"/>
      <c r="CH146" s="600"/>
      <c r="CI146" s="600"/>
      <c r="CJ146" s="600"/>
      <c r="CK146" s="600"/>
      <c r="CL146" s="600"/>
      <c r="CM146" s="600"/>
      <c r="CN146" s="600"/>
      <c r="CO146" s="600"/>
      <c r="CP146" s="600"/>
      <c r="CQ146" s="600"/>
      <c r="CR146" s="600"/>
      <c r="CS146" s="600"/>
      <c r="CT146" s="600"/>
      <c r="CU146" s="600"/>
      <c r="CV146" s="600"/>
      <c r="CW146" s="600"/>
      <c r="CX146" s="600"/>
    </row>
    <row r="147" spans="1:102" x14ac:dyDescent="0.2">
      <c r="A147" s="1246" t="s">
        <v>29</v>
      </c>
      <c r="B147" s="1224" t="s">
        <v>1</v>
      </c>
      <c r="C147" s="1225"/>
      <c r="D147" s="1226"/>
      <c r="E147" s="1241" t="s">
        <v>14</v>
      </c>
      <c r="F147" s="1242"/>
      <c r="G147" s="1242"/>
      <c r="H147" s="1242"/>
      <c r="I147" s="1242"/>
      <c r="J147" s="1242"/>
      <c r="K147" s="1242"/>
      <c r="L147" s="1242"/>
      <c r="M147" s="1242"/>
      <c r="N147" s="1242"/>
      <c r="O147" s="1242"/>
      <c r="P147" s="1242"/>
      <c r="Q147" s="1242"/>
      <c r="R147" s="1242"/>
      <c r="S147" s="1242"/>
      <c r="T147" s="1242"/>
      <c r="U147" s="1242"/>
      <c r="V147" s="1242"/>
      <c r="W147" s="1242"/>
      <c r="X147" s="1242"/>
      <c r="Y147" s="1242"/>
      <c r="Z147" s="1242"/>
      <c r="AA147" s="1242"/>
      <c r="AB147" s="1242"/>
      <c r="AC147" s="1242"/>
      <c r="AD147" s="1242"/>
      <c r="AE147" s="1242"/>
      <c r="AF147" s="1242"/>
      <c r="AG147" s="1242"/>
      <c r="AH147" s="1242"/>
      <c r="AI147" s="1242"/>
      <c r="AJ147" s="1242"/>
      <c r="AK147" s="1242"/>
      <c r="AL147" s="1242"/>
      <c r="AM147" s="1242"/>
      <c r="AN147" s="1242"/>
      <c r="AO147" s="1242"/>
      <c r="AP147" s="1257"/>
      <c r="AQ147" s="1261" t="s">
        <v>85</v>
      </c>
      <c r="AR147" s="1261"/>
      <c r="AS147" s="1262"/>
      <c r="BY147" s="365"/>
      <c r="BZ147" s="365"/>
      <c r="CA147" s="365"/>
      <c r="CB147" s="365"/>
      <c r="CC147" s="365"/>
      <c r="CD147" s="365"/>
      <c r="CE147" s="365"/>
      <c r="CF147" s="365"/>
      <c r="CG147" s="365"/>
    </row>
    <row r="148" spans="1:102" x14ac:dyDescent="0.2">
      <c r="A148" s="1247"/>
      <c r="B148" s="1255"/>
      <c r="C148" s="1256"/>
      <c r="D148" s="1244"/>
      <c r="E148" s="1196" t="s">
        <v>19</v>
      </c>
      <c r="F148" s="1220"/>
      <c r="G148" s="1196" t="s">
        <v>20</v>
      </c>
      <c r="H148" s="1220"/>
      <c r="I148" s="1196" t="s">
        <v>21</v>
      </c>
      <c r="J148" s="1220"/>
      <c r="K148" s="1196" t="s">
        <v>22</v>
      </c>
      <c r="L148" s="1220"/>
      <c r="M148" s="1196" t="s">
        <v>23</v>
      </c>
      <c r="N148" s="1220"/>
      <c r="O148" s="1196" t="s">
        <v>24</v>
      </c>
      <c r="P148" s="1220"/>
      <c r="Q148" s="1196" t="s">
        <v>25</v>
      </c>
      <c r="R148" s="1220"/>
      <c r="S148" s="1196" t="s">
        <v>26</v>
      </c>
      <c r="T148" s="1220"/>
      <c r="U148" s="1196" t="s">
        <v>27</v>
      </c>
      <c r="V148" s="1220"/>
      <c r="W148" s="1196" t="s">
        <v>2</v>
      </c>
      <c r="X148" s="1220"/>
      <c r="Y148" s="1196" t="s">
        <v>3</v>
      </c>
      <c r="Z148" s="1220"/>
      <c r="AA148" s="1196" t="s">
        <v>28</v>
      </c>
      <c r="AB148" s="1220"/>
      <c r="AC148" s="1196" t="s">
        <v>4</v>
      </c>
      <c r="AD148" s="1220"/>
      <c r="AE148" s="1196" t="s">
        <v>5</v>
      </c>
      <c r="AF148" s="1220"/>
      <c r="AG148" s="1196" t="s">
        <v>6</v>
      </c>
      <c r="AH148" s="1220"/>
      <c r="AI148" s="1196" t="s">
        <v>7</v>
      </c>
      <c r="AJ148" s="1220"/>
      <c r="AK148" s="1196" t="s">
        <v>8</v>
      </c>
      <c r="AL148" s="1220"/>
      <c r="AM148" s="1196" t="s">
        <v>9</v>
      </c>
      <c r="AN148" s="1220"/>
      <c r="AO148" s="1230" t="s">
        <v>10</v>
      </c>
      <c r="AP148" s="1258"/>
      <c r="AQ148" s="1263" t="s">
        <v>160</v>
      </c>
      <c r="AR148" s="1230" t="s">
        <v>161</v>
      </c>
      <c r="AS148" s="1231"/>
      <c r="AT148" s="602"/>
      <c r="AU148" s="603"/>
    </row>
    <row r="149" spans="1:102" ht="31.5" x14ac:dyDescent="0.2">
      <c r="A149" s="1248"/>
      <c r="B149" s="604" t="s">
        <v>94</v>
      </c>
      <c r="C149" s="605" t="s">
        <v>11</v>
      </c>
      <c r="D149" s="755" t="s">
        <v>12</v>
      </c>
      <c r="E149" s="607" t="s">
        <v>11</v>
      </c>
      <c r="F149" s="754" t="s">
        <v>12</v>
      </c>
      <c r="G149" s="607" t="s">
        <v>11</v>
      </c>
      <c r="H149" s="754" t="s">
        <v>12</v>
      </c>
      <c r="I149" s="607" t="s">
        <v>11</v>
      </c>
      <c r="J149" s="754" t="s">
        <v>12</v>
      </c>
      <c r="K149" s="607" t="s">
        <v>11</v>
      </c>
      <c r="L149" s="754" t="s">
        <v>12</v>
      </c>
      <c r="M149" s="607" t="s">
        <v>11</v>
      </c>
      <c r="N149" s="754" t="s">
        <v>12</v>
      </c>
      <c r="O149" s="607" t="s">
        <v>11</v>
      </c>
      <c r="P149" s="754" t="s">
        <v>12</v>
      </c>
      <c r="Q149" s="607" t="s">
        <v>11</v>
      </c>
      <c r="R149" s="754" t="s">
        <v>12</v>
      </c>
      <c r="S149" s="607" t="s">
        <v>11</v>
      </c>
      <c r="T149" s="754" t="s">
        <v>12</v>
      </c>
      <c r="U149" s="607" t="s">
        <v>11</v>
      </c>
      <c r="V149" s="754" t="s">
        <v>12</v>
      </c>
      <c r="W149" s="607" t="s">
        <v>11</v>
      </c>
      <c r="X149" s="754" t="s">
        <v>12</v>
      </c>
      <c r="Y149" s="607" t="s">
        <v>11</v>
      </c>
      <c r="Z149" s="754" t="s">
        <v>12</v>
      </c>
      <c r="AA149" s="607" t="s">
        <v>11</v>
      </c>
      <c r="AB149" s="754" t="s">
        <v>12</v>
      </c>
      <c r="AC149" s="607" t="s">
        <v>11</v>
      </c>
      <c r="AD149" s="754" t="s">
        <v>12</v>
      </c>
      <c r="AE149" s="607" t="s">
        <v>11</v>
      </c>
      <c r="AF149" s="754" t="s">
        <v>12</v>
      </c>
      <c r="AG149" s="607" t="s">
        <v>11</v>
      </c>
      <c r="AH149" s="754" t="s">
        <v>12</v>
      </c>
      <c r="AI149" s="607" t="s">
        <v>11</v>
      </c>
      <c r="AJ149" s="754" t="s">
        <v>12</v>
      </c>
      <c r="AK149" s="607" t="s">
        <v>11</v>
      </c>
      <c r="AL149" s="754" t="s">
        <v>12</v>
      </c>
      <c r="AM149" s="607" t="s">
        <v>11</v>
      </c>
      <c r="AN149" s="754" t="s">
        <v>12</v>
      </c>
      <c r="AO149" s="607" t="s">
        <v>11</v>
      </c>
      <c r="AP149" s="608" t="s">
        <v>12</v>
      </c>
      <c r="AQ149" s="1264"/>
      <c r="AR149" s="750" t="s">
        <v>162</v>
      </c>
      <c r="AS149" s="752" t="s">
        <v>163</v>
      </c>
      <c r="AT149" s="442"/>
      <c r="AU149" s="609"/>
    </row>
    <row r="150" spans="1:102" x14ac:dyDescent="0.2">
      <c r="A150" s="610" t="s">
        <v>43</v>
      </c>
      <c r="B150" s="505">
        <f t="shared" ref="B150:B168" si="7">SUM(C150+D150)</f>
        <v>401</v>
      </c>
      <c r="C150" s="506">
        <f t="shared" ref="C150:C168" si="8">SUM(E150+G150+I150+K150+M150+O150+Q150+S150+U150+W150+Y150+AA150+AC150+AE150+AG150+AI150+AK150+AM150+AO150)</f>
        <v>192</v>
      </c>
      <c r="D150" s="611">
        <f t="shared" ref="D150:D168" si="9">SUM(F150+H150+J150+L150+N150+P150+R150+T150+V150+X150+Z150+AB150+AD150+AF150+AH150+AJ150+AL150+AN150+AP150)</f>
        <v>209</v>
      </c>
      <c r="E150" s="380">
        <v>24</v>
      </c>
      <c r="F150" s="381">
        <v>15</v>
      </c>
      <c r="G150" s="380">
        <v>2</v>
      </c>
      <c r="H150" s="382">
        <v>2</v>
      </c>
      <c r="I150" s="380">
        <v>7</v>
      </c>
      <c r="J150" s="382">
        <v>2</v>
      </c>
      <c r="K150" s="380">
        <v>2</v>
      </c>
      <c r="L150" s="382">
        <v>1</v>
      </c>
      <c r="M150" s="380">
        <v>3</v>
      </c>
      <c r="N150" s="382">
        <v>6</v>
      </c>
      <c r="O150" s="380">
        <v>5</v>
      </c>
      <c r="P150" s="382">
        <v>7</v>
      </c>
      <c r="Q150" s="380"/>
      <c r="R150" s="382">
        <v>2</v>
      </c>
      <c r="S150" s="380">
        <v>8</v>
      </c>
      <c r="T150" s="382">
        <v>1</v>
      </c>
      <c r="U150" s="380">
        <v>1</v>
      </c>
      <c r="V150" s="382">
        <v>6</v>
      </c>
      <c r="W150" s="380">
        <v>3</v>
      </c>
      <c r="X150" s="382">
        <v>2</v>
      </c>
      <c r="Y150" s="380">
        <v>3</v>
      </c>
      <c r="Z150" s="382">
        <v>6</v>
      </c>
      <c r="AA150" s="380">
        <v>5</v>
      </c>
      <c r="AB150" s="382">
        <v>8</v>
      </c>
      <c r="AC150" s="380">
        <v>4</v>
      </c>
      <c r="AD150" s="382">
        <v>20</v>
      </c>
      <c r="AE150" s="380">
        <v>9</v>
      </c>
      <c r="AF150" s="382">
        <v>18</v>
      </c>
      <c r="AG150" s="380">
        <v>18</v>
      </c>
      <c r="AH150" s="382">
        <v>18</v>
      </c>
      <c r="AI150" s="380">
        <v>12</v>
      </c>
      <c r="AJ150" s="382">
        <v>24</v>
      </c>
      <c r="AK150" s="380">
        <v>19</v>
      </c>
      <c r="AL150" s="382">
        <v>14</v>
      </c>
      <c r="AM150" s="380">
        <v>19</v>
      </c>
      <c r="AN150" s="382">
        <v>11</v>
      </c>
      <c r="AO150" s="383">
        <v>48</v>
      </c>
      <c r="AP150" s="612">
        <v>46</v>
      </c>
      <c r="AQ150" s="613">
        <v>139</v>
      </c>
      <c r="AR150" s="614">
        <v>34</v>
      </c>
      <c r="AS150" s="381">
        <v>228</v>
      </c>
      <c r="AT150" s="615" t="s">
        <v>120</v>
      </c>
      <c r="AU150" s="515"/>
      <c r="CA150" s="366" t="str">
        <f t="shared" ref="CA150:CA168" si="10">IF(B150&lt;&gt;SUM(AQ150+AR150+AS150)," El número de consultas según tipo atención NO puede ser diferente al Total.","")</f>
        <v/>
      </c>
      <c r="CB150" s="366" t="str">
        <f>IF(AND(E150&lt;=SUM(E152:E168),F150&lt;=SUM(F152:F168),G150&lt;=SUM(G152:G168),H150&lt;=SUM(H152:H168),I150&lt;=SUM(I152:I168),J150&lt;=SUM(J152:J168),K150&lt;=SUM(K152:K168),L150&lt;=SUM(L152:L168),M150&lt;=SUM(M152:M168),N150&lt;=SUM(N152:N168),O150&lt;=SUM(O152:O168),P150&lt;=SUM(P152:P168),W150&lt;=SUM(W152:W168),X150&lt;=SUM(X152:X168),Y150&lt;=SUM(Y152:Y168),Z150&lt;=SUM(Z152:Z168),AA150&lt;=SUM(AA152:AA168),AB150&lt;=SUM(AB152:AB168),AC150&lt;=SUM(AC152:AC168),AD150&lt;=SUM(AD152:AD168),AE150&lt;=SUM(AE152:AE168),AF150&lt;=SUM(AF152:AF168),AG150&lt;=SUM(AG152:AG168),AH150&lt;=SUM(AH152:AH168),AI150&lt;=SUM(AI152:AI168),AJ150&lt;=SUM(AJ152:AJ168),AK150&lt;=SUM(AK152:AK168),AL150&lt;=SUM(AL152:AL168),AM150&lt;=SUM(AM152:AM168),AN150&lt;=SUM(AN152:AN168),AO150&lt;=SUM(AO152:AO168),AP150&lt;=SUM(AP152:AP168)),"","Total de ingreso debe ser igual o menor al desagregado por condición")</f>
        <v/>
      </c>
      <c r="CG150" s="366">
        <f t="shared" ref="CG150:CG168" si="11">IF(B150&lt;&gt;SUM(AQ150+AR150+AS150),1,0)</f>
        <v>0</v>
      </c>
    </row>
    <row r="151" spans="1:102" x14ac:dyDescent="0.2">
      <c r="A151" s="616" t="s">
        <v>30</v>
      </c>
      <c r="B151" s="617">
        <f t="shared" si="7"/>
        <v>0</v>
      </c>
      <c r="C151" s="618">
        <f t="shared" si="8"/>
        <v>0</v>
      </c>
      <c r="D151" s="619">
        <f t="shared" si="9"/>
        <v>0</v>
      </c>
      <c r="E151" s="421"/>
      <c r="F151" s="440"/>
      <c r="G151" s="421"/>
      <c r="H151" s="422"/>
      <c r="I151" s="421"/>
      <c r="J151" s="422"/>
      <c r="K151" s="421"/>
      <c r="L151" s="422"/>
      <c r="M151" s="421"/>
      <c r="N151" s="422"/>
      <c r="O151" s="421"/>
      <c r="P151" s="422"/>
      <c r="Q151" s="421"/>
      <c r="R151" s="422"/>
      <c r="S151" s="421"/>
      <c r="T151" s="422"/>
      <c r="U151" s="421"/>
      <c r="V151" s="422"/>
      <c r="W151" s="421"/>
      <c r="X151" s="422"/>
      <c r="Y151" s="421"/>
      <c r="Z151" s="422"/>
      <c r="AA151" s="421"/>
      <c r="AB151" s="422"/>
      <c r="AC151" s="421"/>
      <c r="AD151" s="422"/>
      <c r="AE151" s="421"/>
      <c r="AF151" s="422"/>
      <c r="AG151" s="421"/>
      <c r="AH151" s="422"/>
      <c r="AI151" s="421"/>
      <c r="AJ151" s="422"/>
      <c r="AK151" s="421"/>
      <c r="AL151" s="422"/>
      <c r="AM151" s="421"/>
      <c r="AN151" s="422"/>
      <c r="AO151" s="423"/>
      <c r="AP151" s="620"/>
      <c r="AQ151" s="621"/>
      <c r="AR151" s="533"/>
      <c r="AS151" s="440"/>
      <c r="AT151" s="615"/>
      <c r="AU151" s="515"/>
      <c r="CA151" s="366" t="str">
        <f t="shared" si="10"/>
        <v/>
      </c>
      <c r="CG151" s="366">
        <f t="shared" si="11"/>
        <v>0</v>
      </c>
    </row>
    <row r="152" spans="1:102" ht="21.75" x14ac:dyDescent="0.2">
      <c r="A152" s="622" t="s">
        <v>164</v>
      </c>
      <c r="B152" s="623">
        <f t="shared" si="7"/>
        <v>0</v>
      </c>
      <c r="C152" s="624">
        <f t="shared" si="8"/>
        <v>0</v>
      </c>
      <c r="D152" s="625">
        <f t="shared" si="9"/>
        <v>0</v>
      </c>
      <c r="E152" s="386"/>
      <c r="F152" s="387"/>
      <c r="G152" s="386"/>
      <c r="H152" s="388"/>
      <c r="I152" s="386"/>
      <c r="J152" s="388"/>
      <c r="K152" s="386"/>
      <c r="L152" s="388"/>
      <c r="M152" s="386"/>
      <c r="N152" s="388"/>
      <c r="O152" s="386"/>
      <c r="P152" s="388"/>
      <c r="Q152" s="386"/>
      <c r="R152" s="388"/>
      <c r="S152" s="386"/>
      <c r="T152" s="388"/>
      <c r="U152" s="386"/>
      <c r="V152" s="388"/>
      <c r="W152" s="386"/>
      <c r="X152" s="388"/>
      <c r="Y152" s="386"/>
      <c r="Z152" s="388"/>
      <c r="AA152" s="386"/>
      <c r="AB152" s="388"/>
      <c r="AC152" s="386"/>
      <c r="AD152" s="388"/>
      <c r="AE152" s="386"/>
      <c r="AF152" s="388"/>
      <c r="AG152" s="386"/>
      <c r="AH152" s="388"/>
      <c r="AI152" s="386"/>
      <c r="AJ152" s="388"/>
      <c r="AK152" s="386"/>
      <c r="AL152" s="388"/>
      <c r="AM152" s="386"/>
      <c r="AN152" s="388"/>
      <c r="AO152" s="389"/>
      <c r="AP152" s="626"/>
      <c r="AQ152" s="488"/>
      <c r="AR152" s="517"/>
      <c r="AS152" s="387"/>
      <c r="AT152" s="615"/>
      <c r="AU152" s="515"/>
      <c r="CA152" s="366" t="str">
        <f t="shared" si="10"/>
        <v/>
      </c>
      <c r="CG152" s="366">
        <f t="shared" si="11"/>
        <v>0</v>
      </c>
    </row>
    <row r="153" spans="1:102" x14ac:dyDescent="0.2">
      <c r="A153" s="627" t="s">
        <v>165</v>
      </c>
      <c r="B153" s="628">
        <f t="shared" si="7"/>
        <v>0</v>
      </c>
      <c r="C153" s="629">
        <f t="shared" si="8"/>
        <v>0</v>
      </c>
      <c r="D153" s="630">
        <f t="shared" si="9"/>
        <v>0</v>
      </c>
      <c r="E153" s="395"/>
      <c r="F153" s="401"/>
      <c r="G153" s="395"/>
      <c r="H153" s="401"/>
      <c r="I153" s="395"/>
      <c r="J153" s="401"/>
      <c r="K153" s="395"/>
      <c r="L153" s="396"/>
      <c r="M153" s="395"/>
      <c r="N153" s="396"/>
      <c r="O153" s="395"/>
      <c r="P153" s="396"/>
      <c r="Q153" s="395"/>
      <c r="R153" s="396"/>
      <c r="S153" s="395"/>
      <c r="T153" s="396"/>
      <c r="U153" s="395"/>
      <c r="V153" s="396"/>
      <c r="W153" s="395"/>
      <c r="X153" s="396"/>
      <c r="Y153" s="395"/>
      <c r="Z153" s="396"/>
      <c r="AA153" s="395"/>
      <c r="AB153" s="401"/>
      <c r="AC153" s="395"/>
      <c r="AD153" s="401"/>
      <c r="AE153" s="395"/>
      <c r="AF153" s="396"/>
      <c r="AG153" s="395"/>
      <c r="AH153" s="396"/>
      <c r="AI153" s="395"/>
      <c r="AJ153" s="396"/>
      <c r="AK153" s="395"/>
      <c r="AL153" s="396"/>
      <c r="AM153" s="395"/>
      <c r="AN153" s="396"/>
      <c r="AO153" s="397"/>
      <c r="AP153" s="631"/>
      <c r="AQ153" s="493"/>
      <c r="AR153" s="407"/>
      <c r="AS153" s="401"/>
      <c r="AT153" s="615"/>
      <c r="AU153" s="515"/>
      <c r="CA153" s="366" t="str">
        <f t="shared" si="10"/>
        <v/>
      </c>
      <c r="CG153" s="366">
        <f t="shared" si="11"/>
        <v>0</v>
      </c>
    </row>
    <row r="154" spans="1:102" x14ac:dyDescent="0.2">
      <c r="A154" s="627" t="s">
        <v>166</v>
      </c>
      <c r="B154" s="628">
        <f t="shared" si="7"/>
        <v>31</v>
      </c>
      <c r="C154" s="629">
        <f t="shared" si="8"/>
        <v>16</v>
      </c>
      <c r="D154" s="630">
        <f t="shared" si="9"/>
        <v>15</v>
      </c>
      <c r="E154" s="395"/>
      <c r="F154" s="401"/>
      <c r="G154" s="395"/>
      <c r="H154" s="401"/>
      <c r="I154" s="395"/>
      <c r="J154" s="401"/>
      <c r="K154" s="395"/>
      <c r="L154" s="396"/>
      <c r="M154" s="395"/>
      <c r="N154" s="396"/>
      <c r="O154" s="395"/>
      <c r="P154" s="396"/>
      <c r="Q154" s="395"/>
      <c r="R154" s="396"/>
      <c r="S154" s="395"/>
      <c r="T154" s="396"/>
      <c r="U154" s="395"/>
      <c r="V154" s="396">
        <v>1</v>
      </c>
      <c r="W154" s="395"/>
      <c r="X154" s="396"/>
      <c r="Y154" s="395"/>
      <c r="Z154" s="396"/>
      <c r="AA154" s="395"/>
      <c r="AB154" s="401"/>
      <c r="AC154" s="395">
        <v>1</v>
      </c>
      <c r="AD154" s="401">
        <v>1</v>
      </c>
      <c r="AE154" s="395"/>
      <c r="AF154" s="396">
        <v>1</v>
      </c>
      <c r="AG154" s="395">
        <v>1</v>
      </c>
      <c r="AH154" s="396"/>
      <c r="AI154" s="395">
        <v>3</v>
      </c>
      <c r="AJ154" s="396">
        <v>3</v>
      </c>
      <c r="AK154" s="395">
        <v>2</v>
      </c>
      <c r="AL154" s="396">
        <v>1</v>
      </c>
      <c r="AM154" s="395">
        <v>2</v>
      </c>
      <c r="AN154" s="396">
        <v>2</v>
      </c>
      <c r="AO154" s="397">
        <v>7</v>
      </c>
      <c r="AP154" s="631">
        <v>6</v>
      </c>
      <c r="AQ154" s="493">
        <v>8</v>
      </c>
      <c r="AR154" s="407"/>
      <c r="AS154" s="401">
        <v>23</v>
      </c>
      <c r="AT154" s="615"/>
      <c r="AU154" s="515"/>
      <c r="CA154" s="366" t="str">
        <f t="shared" si="10"/>
        <v/>
      </c>
      <c r="CG154" s="366">
        <f t="shared" si="11"/>
        <v>0</v>
      </c>
    </row>
    <row r="155" spans="1:102" x14ac:dyDescent="0.2">
      <c r="A155" s="627" t="s">
        <v>167</v>
      </c>
      <c r="B155" s="628">
        <f t="shared" si="7"/>
        <v>0</v>
      </c>
      <c r="C155" s="629">
        <f t="shared" si="8"/>
        <v>0</v>
      </c>
      <c r="D155" s="630">
        <f t="shared" si="9"/>
        <v>0</v>
      </c>
      <c r="E155" s="395"/>
      <c r="F155" s="401"/>
      <c r="G155" s="395"/>
      <c r="H155" s="401"/>
      <c r="I155" s="395"/>
      <c r="J155" s="401"/>
      <c r="K155" s="395"/>
      <c r="L155" s="396"/>
      <c r="M155" s="395"/>
      <c r="N155" s="396"/>
      <c r="O155" s="395"/>
      <c r="P155" s="396"/>
      <c r="Q155" s="395"/>
      <c r="R155" s="396"/>
      <c r="S155" s="395"/>
      <c r="T155" s="396"/>
      <c r="U155" s="395"/>
      <c r="V155" s="396"/>
      <c r="W155" s="395"/>
      <c r="X155" s="396"/>
      <c r="Y155" s="395"/>
      <c r="Z155" s="396"/>
      <c r="AA155" s="395"/>
      <c r="AB155" s="401"/>
      <c r="AC155" s="395"/>
      <c r="AD155" s="401"/>
      <c r="AE155" s="395"/>
      <c r="AF155" s="396"/>
      <c r="AG155" s="395"/>
      <c r="AH155" s="396"/>
      <c r="AI155" s="395"/>
      <c r="AJ155" s="396"/>
      <c r="AK155" s="395"/>
      <c r="AL155" s="396"/>
      <c r="AM155" s="395"/>
      <c r="AN155" s="396"/>
      <c r="AO155" s="397"/>
      <c r="AP155" s="631"/>
      <c r="AQ155" s="493"/>
      <c r="AR155" s="407"/>
      <c r="AS155" s="401"/>
      <c r="AT155" s="615"/>
      <c r="AU155" s="515"/>
      <c r="CA155" s="366" t="str">
        <f t="shared" si="10"/>
        <v/>
      </c>
      <c r="CG155" s="366">
        <f t="shared" si="11"/>
        <v>0</v>
      </c>
    </row>
    <row r="156" spans="1:102" x14ac:dyDescent="0.2">
      <c r="A156" s="627" t="s">
        <v>168</v>
      </c>
      <c r="B156" s="628">
        <f t="shared" si="7"/>
        <v>0</v>
      </c>
      <c r="C156" s="629">
        <f t="shared" si="8"/>
        <v>0</v>
      </c>
      <c r="D156" s="630">
        <f t="shared" si="9"/>
        <v>0</v>
      </c>
      <c r="E156" s="395"/>
      <c r="F156" s="401"/>
      <c r="G156" s="395"/>
      <c r="H156" s="401"/>
      <c r="I156" s="395"/>
      <c r="J156" s="401"/>
      <c r="K156" s="395"/>
      <c r="L156" s="396"/>
      <c r="M156" s="395"/>
      <c r="N156" s="396"/>
      <c r="O156" s="395"/>
      <c r="P156" s="396"/>
      <c r="Q156" s="395"/>
      <c r="R156" s="396"/>
      <c r="S156" s="395"/>
      <c r="T156" s="396"/>
      <c r="U156" s="395"/>
      <c r="V156" s="396"/>
      <c r="W156" s="395"/>
      <c r="X156" s="396"/>
      <c r="Y156" s="395"/>
      <c r="Z156" s="396"/>
      <c r="AA156" s="395"/>
      <c r="AB156" s="401"/>
      <c r="AC156" s="395"/>
      <c r="AD156" s="401"/>
      <c r="AE156" s="395"/>
      <c r="AF156" s="396"/>
      <c r="AG156" s="395"/>
      <c r="AH156" s="396"/>
      <c r="AI156" s="395"/>
      <c r="AJ156" s="396"/>
      <c r="AK156" s="395"/>
      <c r="AL156" s="396"/>
      <c r="AM156" s="395"/>
      <c r="AN156" s="396"/>
      <c r="AO156" s="397"/>
      <c r="AP156" s="631"/>
      <c r="AQ156" s="493"/>
      <c r="AR156" s="407"/>
      <c r="AS156" s="401"/>
      <c r="AT156" s="615"/>
      <c r="AU156" s="515"/>
      <c r="CA156" s="366" t="str">
        <f t="shared" si="10"/>
        <v/>
      </c>
      <c r="CG156" s="366">
        <f t="shared" si="11"/>
        <v>0</v>
      </c>
    </row>
    <row r="157" spans="1:102" x14ac:dyDescent="0.2">
      <c r="A157" s="627" t="s">
        <v>169</v>
      </c>
      <c r="B157" s="628">
        <f t="shared" si="7"/>
        <v>2</v>
      </c>
      <c r="C157" s="629">
        <f t="shared" si="8"/>
        <v>2</v>
      </c>
      <c r="D157" s="630">
        <f t="shared" si="9"/>
        <v>0</v>
      </c>
      <c r="E157" s="395"/>
      <c r="F157" s="401"/>
      <c r="G157" s="395"/>
      <c r="H157" s="401"/>
      <c r="I157" s="395"/>
      <c r="J157" s="401"/>
      <c r="K157" s="395"/>
      <c r="L157" s="396"/>
      <c r="M157" s="395"/>
      <c r="N157" s="396"/>
      <c r="O157" s="395"/>
      <c r="P157" s="396"/>
      <c r="Q157" s="395"/>
      <c r="R157" s="396"/>
      <c r="S157" s="395">
        <v>1</v>
      </c>
      <c r="T157" s="396"/>
      <c r="U157" s="395"/>
      <c r="V157" s="396"/>
      <c r="W157" s="395"/>
      <c r="X157" s="396"/>
      <c r="Y157" s="395">
        <v>1</v>
      </c>
      <c r="Z157" s="396"/>
      <c r="AA157" s="395"/>
      <c r="AB157" s="401"/>
      <c r="AC157" s="395"/>
      <c r="AD157" s="401"/>
      <c r="AE157" s="395"/>
      <c r="AF157" s="396"/>
      <c r="AG157" s="395"/>
      <c r="AH157" s="396"/>
      <c r="AI157" s="395"/>
      <c r="AJ157" s="396"/>
      <c r="AK157" s="395"/>
      <c r="AL157" s="396"/>
      <c r="AM157" s="395"/>
      <c r="AN157" s="396"/>
      <c r="AO157" s="397"/>
      <c r="AP157" s="631"/>
      <c r="AQ157" s="493"/>
      <c r="AR157" s="407"/>
      <c r="AS157" s="401">
        <v>2</v>
      </c>
      <c r="AT157" s="615"/>
      <c r="AU157" s="515"/>
      <c r="CA157" s="366" t="str">
        <f t="shared" si="10"/>
        <v/>
      </c>
      <c r="CG157" s="366">
        <f t="shared" si="11"/>
        <v>0</v>
      </c>
    </row>
    <row r="158" spans="1:102" x14ac:dyDescent="0.2">
      <c r="A158" s="627" t="s">
        <v>170</v>
      </c>
      <c r="B158" s="628">
        <f t="shared" si="7"/>
        <v>0</v>
      </c>
      <c r="C158" s="629">
        <f t="shared" si="8"/>
        <v>0</v>
      </c>
      <c r="D158" s="630">
        <f t="shared" si="9"/>
        <v>0</v>
      </c>
      <c r="E158" s="395"/>
      <c r="F158" s="401"/>
      <c r="G158" s="395"/>
      <c r="H158" s="401"/>
      <c r="I158" s="395"/>
      <c r="J158" s="401"/>
      <c r="K158" s="395"/>
      <c r="L158" s="396"/>
      <c r="M158" s="395"/>
      <c r="N158" s="396"/>
      <c r="O158" s="395"/>
      <c r="P158" s="396"/>
      <c r="Q158" s="395"/>
      <c r="R158" s="396"/>
      <c r="S158" s="395"/>
      <c r="T158" s="396"/>
      <c r="U158" s="395"/>
      <c r="V158" s="396"/>
      <c r="W158" s="395"/>
      <c r="X158" s="396"/>
      <c r="Y158" s="395"/>
      <c r="Z158" s="396"/>
      <c r="AA158" s="395"/>
      <c r="AB158" s="401"/>
      <c r="AC158" s="395"/>
      <c r="AD158" s="401"/>
      <c r="AE158" s="395"/>
      <c r="AF158" s="396"/>
      <c r="AG158" s="395"/>
      <c r="AH158" s="396"/>
      <c r="AI158" s="395"/>
      <c r="AJ158" s="396"/>
      <c r="AK158" s="395"/>
      <c r="AL158" s="396"/>
      <c r="AM158" s="395"/>
      <c r="AN158" s="396"/>
      <c r="AO158" s="397"/>
      <c r="AP158" s="631"/>
      <c r="AQ158" s="493"/>
      <c r="AR158" s="407"/>
      <c r="AS158" s="401"/>
      <c r="AT158" s="615"/>
      <c r="AU158" s="515"/>
      <c r="CA158" s="366" t="str">
        <f t="shared" si="10"/>
        <v/>
      </c>
      <c r="CG158" s="366">
        <f t="shared" si="11"/>
        <v>0</v>
      </c>
    </row>
    <row r="159" spans="1:102" x14ac:dyDescent="0.2">
      <c r="A159" s="627" t="s">
        <v>171</v>
      </c>
      <c r="B159" s="628">
        <f t="shared" si="7"/>
        <v>0</v>
      </c>
      <c r="C159" s="629">
        <f t="shared" si="8"/>
        <v>0</v>
      </c>
      <c r="D159" s="630">
        <f t="shared" si="9"/>
        <v>0</v>
      </c>
      <c r="E159" s="395"/>
      <c r="F159" s="401"/>
      <c r="G159" s="395"/>
      <c r="H159" s="401"/>
      <c r="I159" s="395"/>
      <c r="J159" s="401"/>
      <c r="K159" s="395"/>
      <c r="L159" s="396"/>
      <c r="M159" s="395"/>
      <c r="N159" s="396"/>
      <c r="O159" s="395"/>
      <c r="P159" s="396"/>
      <c r="Q159" s="395"/>
      <c r="R159" s="396"/>
      <c r="S159" s="395"/>
      <c r="T159" s="396"/>
      <c r="U159" s="395"/>
      <c r="V159" s="396"/>
      <c r="W159" s="395"/>
      <c r="X159" s="396"/>
      <c r="Y159" s="395"/>
      <c r="Z159" s="396"/>
      <c r="AA159" s="395"/>
      <c r="AB159" s="401"/>
      <c r="AC159" s="395"/>
      <c r="AD159" s="401"/>
      <c r="AE159" s="395"/>
      <c r="AF159" s="396"/>
      <c r="AG159" s="395"/>
      <c r="AH159" s="396"/>
      <c r="AI159" s="395"/>
      <c r="AJ159" s="396"/>
      <c r="AK159" s="395"/>
      <c r="AL159" s="396"/>
      <c r="AM159" s="395"/>
      <c r="AN159" s="396"/>
      <c r="AO159" s="397"/>
      <c r="AP159" s="631"/>
      <c r="AQ159" s="493"/>
      <c r="AR159" s="407"/>
      <c r="AS159" s="401"/>
      <c r="AT159" s="615"/>
      <c r="AU159" s="515"/>
      <c r="CA159" s="366" t="str">
        <f t="shared" si="10"/>
        <v/>
      </c>
      <c r="CG159" s="366">
        <f t="shared" si="11"/>
        <v>0</v>
      </c>
    </row>
    <row r="160" spans="1:102" x14ac:dyDescent="0.2">
      <c r="A160" s="627" t="s">
        <v>172</v>
      </c>
      <c r="B160" s="628">
        <f t="shared" si="7"/>
        <v>113</v>
      </c>
      <c r="C160" s="629">
        <f t="shared" si="8"/>
        <v>33</v>
      </c>
      <c r="D160" s="630">
        <f t="shared" si="9"/>
        <v>80</v>
      </c>
      <c r="E160" s="395"/>
      <c r="F160" s="401"/>
      <c r="G160" s="395"/>
      <c r="H160" s="401"/>
      <c r="I160" s="395">
        <v>1</v>
      </c>
      <c r="J160" s="401"/>
      <c r="K160" s="395"/>
      <c r="L160" s="396">
        <v>1</v>
      </c>
      <c r="M160" s="395">
        <v>3</v>
      </c>
      <c r="N160" s="396">
        <v>5</v>
      </c>
      <c r="O160" s="395">
        <v>5</v>
      </c>
      <c r="P160" s="396">
        <v>7</v>
      </c>
      <c r="Q160" s="395"/>
      <c r="R160" s="396">
        <v>2</v>
      </c>
      <c r="S160" s="395">
        <v>4</v>
      </c>
      <c r="T160" s="396">
        <v>1</v>
      </c>
      <c r="U160" s="395">
        <v>1</v>
      </c>
      <c r="V160" s="396">
        <v>3</v>
      </c>
      <c r="W160" s="395">
        <v>2</v>
      </c>
      <c r="X160" s="396">
        <v>1</v>
      </c>
      <c r="Y160" s="395">
        <v>1</v>
      </c>
      <c r="Z160" s="396">
        <v>4</v>
      </c>
      <c r="AA160" s="395">
        <v>2</v>
      </c>
      <c r="AB160" s="401">
        <v>4</v>
      </c>
      <c r="AC160" s="395">
        <v>2</v>
      </c>
      <c r="AD160" s="401">
        <v>11</v>
      </c>
      <c r="AE160" s="395">
        <v>2</v>
      </c>
      <c r="AF160" s="396">
        <v>6</v>
      </c>
      <c r="AG160" s="395">
        <v>2</v>
      </c>
      <c r="AH160" s="396">
        <v>8</v>
      </c>
      <c r="AI160" s="395">
        <v>1</v>
      </c>
      <c r="AJ160" s="396">
        <v>10</v>
      </c>
      <c r="AK160" s="395">
        <v>4</v>
      </c>
      <c r="AL160" s="396">
        <v>9</v>
      </c>
      <c r="AM160" s="395">
        <v>3</v>
      </c>
      <c r="AN160" s="396">
        <v>2</v>
      </c>
      <c r="AO160" s="397"/>
      <c r="AP160" s="631">
        <v>6</v>
      </c>
      <c r="AQ160" s="493">
        <v>109</v>
      </c>
      <c r="AR160" s="407"/>
      <c r="AS160" s="401">
        <v>4</v>
      </c>
      <c r="AT160" s="615"/>
      <c r="AU160" s="515"/>
      <c r="CA160" s="366" t="str">
        <f t="shared" si="10"/>
        <v/>
      </c>
      <c r="CG160" s="366">
        <f t="shared" si="11"/>
        <v>0</v>
      </c>
    </row>
    <row r="161" spans="1:85" x14ac:dyDescent="0.2">
      <c r="A161" s="627" t="s">
        <v>173</v>
      </c>
      <c r="B161" s="628">
        <f t="shared" si="7"/>
        <v>1</v>
      </c>
      <c r="C161" s="629">
        <f t="shared" si="8"/>
        <v>0</v>
      </c>
      <c r="D161" s="630">
        <f t="shared" si="9"/>
        <v>1</v>
      </c>
      <c r="E161" s="395"/>
      <c r="F161" s="401"/>
      <c r="G161" s="395"/>
      <c r="H161" s="401"/>
      <c r="I161" s="395"/>
      <c r="J161" s="401"/>
      <c r="K161" s="395"/>
      <c r="L161" s="396"/>
      <c r="M161" s="395"/>
      <c r="N161" s="396"/>
      <c r="O161" s="395"/>
      <c r="P161" s="396"/>
      <c r="Q161" s="395"/>
      <c r="R161" s="396"/>
      <c r="S161" s="395"/>
      <c r="T161" s="396"/>
      <c r="U161" s="395"/>
      <c r="V161" s="396"/>
      <c r="W161" s="395"/>
      <c r="X161" s="396"/>
      <c r="Y161" s="395"/>
      <c r="Z161" s="396"/>
      <c r="AA161" s="395"/>
      <c r="AB161" s="401"/>
      <c r="AC161" s="395"/>
      <c r="AD161" s="401"/>
      <c r="AE161" s="395"/>
      <c r="AF161" s="396"/>
      <c r="AG161" s="395"/>
      <c r="AH161" s="396"/>
      <c r="AI161" s="395"/>
      <c r="AJ161" s="396"/>
      <c r="AK161" s="395"/>
      <c r="AL161" s="396"/>
      <c r="AM161" s="395"/>
      <c r="AN161" s="396"/>
      <c r="AO161" s="397"/>
      <c r="AP161" s="631">
        <v>1</v>
      </c>
      <c r="AQ161" s="493"/>
      <c r="AR161" s="407"/>
      <c r="AS161" s="401">
        <v>1</v>
      </c>
      <c r="AT161" s="615"/>
      <c r="AU161" s="515"/>
      <c r="CA161" s="366" t="str">
        <f t="shared" si="10"/>
        <v/>
      </c>
      <c r="CG161" s="366">
        <f t="shared" si="11"/>
        <v>0</v>
      </c>
    </row>
    <row r="162" spans="1:85" x14ac:dyDescent="0.2">
      <c r="A162" s="627" t="s">
        <v>174</v>
      </c>
      <c r="B162" s="628">
        <f t="shared" si="7"/>
        <v>0</v>
      </c>
      <c r="C162" s="629">
        <f t="shared" si="8"/>
        <v>0</v>
      </c>
      <c r="D162" s="630">
        <f t="shared" si="9"/>
        <v>0</v>
      </c>
      <c r="E162" s="395"/>
      <c r="F162" s="401"/>
      <c r="G162" s="395"/>
      <c r="H162" s="401"/>
      <c r="I162" s="395"/>
      <c r="J162" s="401"/>
      <c r="K162" s="395"/>
      <c r="L162" s="396"/>
      <c r="M162" s="395"/>
      <c r="N162" s="396"/>
      <c r="O162" s="395"/>
      <c r="P162" s="396"/>
      <c r="Q162" s="395"/>
      <c r="R162" s="396"/>
      <c r="S162" s="395"/>
      <c r="T162" s="396"/>
      <c r="U162" s="395"/>
      <c r="V162" s="396"/>
      <c r="W162" s="395"/>
      <c r="X162" s="396"/>
      <c r="Y162" s="395"/>
      <c r="Z162" s="396"/>
      <c r="AA162" s="395"/>
      <c r="AB162" s="401"/>
      <c r="AC162" s="395"/>
      <c r="AD162" s="401"/>
      <c r="AE162" s="395"/>
      <c r="AF162" s="396"/>
      <c r="AG162" s="395"/>
      <c r="AH162" s="396"/>
      <c r="AI162" s="395"/>
      <c r="AJ162" s="396"/>
      <c r="AK162" s="395"/>
      <c r="AL162" s="396"/>
      <c r="AM162" s="395"/>
      <c r="AN162" s="396"/>
      <c r="AO162" s="397"/>
      <c r="AP162" s="631"/>
      <c r="AQ162" s="493"/>
      <c r="AR162" s="407"/>
      <c r="AS162" s="401"/>
      <c r="AT162" s="615"/>
      <c r="AU162" s="515"/>
      <c r="CA162" s="366" t="str">
        <f t="shared" si="10"/>
        <v/>
      </c>
      <c r="CG162" s="366">
        <f t="shared" si="11"/>
        <v>0</v>
      </c>
    </row>
    <row r="163" spans="1:85" x14ac:dyDescent="0.2">
      <c r="A163" s="627" t="s">
        <v>175</v>
      </c>
      <c r="B163" s="628">
        <f t="shared" si="7"/>
        <v>0</v>
      </c>
      <c r="C163" s="629">
        <f t="shared" si="8"/>
        <v>0</v>
      </c>
      <c r="D163" s="630">
        <f t="shared" si="9"/>
        <v>0</v>
      </c>
      <c r="E163" s="395"/>
      <c r="F163" s="401"/>
      <c r="G163" s="395"/>
      <c r="H163" s="401"/>
      <c r="I163" s="395"/>
      <c r="J163" s="401"/>
      <c r="K163" s="395"/>
      <c r="L163" s="396"/>
      <c r="M163" s="395"/>
      <c r="N163" s="396"/>
      <c r="O163" s="395"/>
      <c r="P163" s="396"/>
      <c r="Q163" s="395"/>
      <c r="R163" s="396"/>
      <c r="S163" s="395"/>
      <c r="T163" s="396"/>
      <c r="U163" s="395"/>
      <c r="V163" s="396"/>
      <c r="W163" s="395"/>
      <c r="X163" s="396"/>
      <c r="Y163" s="395"/>
      <c r="Z163" s="396"/>
      <c r="AA163" s="395"/>
      <c r="AB163" s="401"/>
      <c r="AC163" s="395"/>
      <c r="AD163" s="401"/>
      <c r="AE163" s="395"/>
      <c r="AF163" s="396"/>
      <c r="AG163" s="395"/>
      <c r="AH163" s="396"/>
      <c r="AI163" s="395"/>
      <c r="AJ163" s="396"/>
      <c r="AK163" s="395"/>
      <c r="AL163" s="396"/>
      <c r="AM163" s="395"/>
      <c r="AN163" s="396"/>
      <c r="AO163" s="397"/>
      <c r="AP163" s="631"/>
      <c r="AQ163" s="493"/>
      <c r="AR163" s="407"/>
      <c r="AS163" s="401"/>
      <c r="AT163" s="615"/>
      <c r="AU163" s="515"/>
      <c r="CA163" s="366" t="str">
        <f t="shared" si="10"/>
        <v/>
      </c>
      <c r="CG163" s="366">
        <f t="shared" si="11"/>
        <v>0</v>
      </c>
    </row>
    <row r="164" spans="1:85" x14ac:dyDescent="0.2">
      <c r="A164" s="627" t="s">
        <v>176</v>
      </c>
      <c r="B164" s="628">
        <f t="shared" si="7"/>
        <v>178</v>
      </c>
      <c r="C164" s="629">
        <f t="shared" si="8"/>
        <v>102</v>
      </c>
      <c r="D164" s="630">
        <f t="shared" si="9"/>
        <v>76</v>
      </c>
      <c r="E164" s="395">
        <v>24</v>
      </c>
      <c r="F164" s="401">
        <v>15</v>
      </c>
      <c r="G164" s="395">
        <v>2</v>
      </c>
      <c r="H164" s="401">
        <v>2</v>
      </c>
      <c r="I164" s="395">
        <v>6</v>
      </c>
      <c r="J164" s="401">
        <v>2</v>
      </c>
      <c r="K164" s="395">
        <v>2</v>
      </c>
      <c r="L164" s="396"/>
      <c r="M164" s="395"/>
      <c r="N164" s="396"/>
      <c r="O164" s="395"/>
      <c r="P164" s="396"/>
      <c r="Q164" s="395"/>
      <c r="R164" s="396"/>
      <c r="S164" s="395"/>
      <c r="T164" s="396"/>
      <c r="U164" s="395"/>
      <c r="V164" s="396">
        <v>1</v>
      </c>
      <c r="W164" s="395"/>
      <c r="X164" s="396"/>
      <c r="Y164" s="395">
        <v>1</v>
      </c>
      <c r="Z164" s="396"/>
      <c r="AA164" s="395"/>
      <c r="AB164" s="401">
        <v>3</v>
      </c>
      <c r="AC164" s="395"/>
      <c r="AD164" s="401">
        <v>5</v>
      </c>
      <c r="AE164" s="395">
        <v>5</v>
      </c>
      <c r="AF164" s="396">
        <v>8</v>
      </c>
      <c r="AG164" s="395">
        <v>6</v>
      </c>
      <c r="AH164" s="396">
        <v>4</v>
      </c>
      <c r="AI164" s="395">
        <v>6</v>
      </c>
      <c r="AJ164" s="396">
        <v>6</v>
      </c>
      <c r="AK164" s="395">
        <v>9</v>
      </c>
      <c r="AL164" s="396">
        <v>3</v>
      </c>
      <c r="AM164" s="395">
        <v>9</v>
      </c>
      <c r="AN164" s="396">
        <v>5</v>
      </c>
      <c r="AO164" s="397">
        <v>32</v>
      </c>
      <c r="AP164" s="631">
        <v>22</v>
      </c>
      <c r="AQ164" s="493">
        <v>11</v>
      </c>
      <c r="AR164" s="407">
        <v>29</v>
      </c>
      <c r="AS164" s="401">
        <v>138</v>
      </c>
      <c r="AT164" s="615"/>
      <c r="AU164" s="515"/>
      <c r="CA164" s="366" t="str">
        <f t="shared" si="10"/>
        <v/>
      </c>
      <c r="CG164" s="366">
        <f t="shared" si="11"/>
        <v>0</v>
      </c>
    </row>
    <row r="165" spans="1:85" x14ac:dyDescent="0.2">
      <c r="A165" s="627" t="s">
        <v>177</v>
      </c>
      <c r="B165" s="628">
        <f t="shared" si="7"/>
        <v>0</v>
      </c>
      <c r="C165" s="629">
        <f t="shared" si="8"/>
        <v>0</v>
      </c>
      <c r="D165" s="630">
        <f t="shared" si="9"/>
        <v>0</v>
      </c>
      <c r="E165" s="395"/>
      <c r="F165" s="401"/>
      <c r="G165" s="395"/>
      <c r="H165" s="401"/>
      <c r="I165" s="395"/>
      <c r="J165" s="401"/>
      <c r="K165" s="395"/>
      <c r="L165" s="396"/>
      <c r="M165" s="395"/>
      <c r="N165" s="396"/>
      <c r="O165" s="395"/>
      <c r="P165" s="396"/>
      <c r="Q165" s="395"/>
      <c r="R165" s="396"/>
      <c r="S165" s="395"/>
      <c r="T165" s="396"/>
      <c r="U165" s="395"/>
      <c r="V165" s="396"/>
      <c r="W165" s="395"/>
      <c r="X165" s="396"/>
      <c r="Y165" s="395"/>
      <c r="Z165" s="396"/>
      <c r="AA165" s="395"/>
      <c r="AB165" s="401"/>
      <c r="AC165" s="395"/>
      <c r="AD165" s="401"/>
      <c r="AE165" s="395"/>
      <c r="AF165" s="396"/>
      <c r="AG165" s="395"/>
      <c r="AH165" s="396"/>
      <c r="AI165" s="395"/>
      <c r="AJ165" s="396"/>
      <c r="AK165" s="395"/>
      <c r="AL165" s="396"/>
      <c r="AM165" s="395"/>
      <c r="AN165" s="396"/>
      <c r="AO165" s="397"/>
      <c r="AP165" s="631"/>
      <c r="AQ165" s="493"/>
      <c r="AR165" s="407"/>
      <c r="AS165" s="401"/>
      <c r="AT165" s="615"/>
      <c r="AU165" s="515"/>
      <c r="CA165" s="366" t="str">
        <f t="shared" si="10"/>
        <v/>
      </c>
      <c r="CG165" s="366">
        <f t="shared" si="11"/>
        <v>0</v>
      </c>
    </row>
    <row r="166" spans="1:85" x14ac:dyDescent="0.2">
      <c r="A166" s="627" t="s">
        <v>178</v>
      </c>
      <c r="B166" s="628">
        <f t="shared" si="7"/>
        <v>0</v>
      </c>
      <c r="C166" s="629">
        <f t="shared" si="8"/>
        <v>0</v>
      </c>
      <c r="D166" s="630">
        <f t="shared" si="9"/>
        <v>0</v>
      </c>
      <c r="E166" s="395"/>
      <c r="F166" s="401"/>
      <c r="G166" s="395"/>
      <c r="H166" s="401"/>
      <c r="I166" s="395"/>
      <c r="J166" s="401"/>
      <c r="K166" s="395"/>
      <c r="L166" s="396"/>
      <c r="M166" s="395"/>
      <c r="N166" s="396"/>
      <c r="O166" s="395"/>
      <c r="P166" s="396"/>
      <c r="Q166" s="395"/>
      <c r="R166" s="396"/>
      <c r="S166" s="395"/>
      <c r="T166" s="396"/>
      <c r="U166" s="395"/>
      <c r="V166" s="396"/>
      <c r="W166" s="395"/>
      <c r="X166" s="396"/>
      <c r="Y166" s="395"/>
      <c r="Z166" s="396"/>
      <c r="AA166" s="395"/>
      <c r="AB166" s="401"/>
      <c r="AC166" s="395"/>
      <c r="AD166" s="401"/>
      <c r="AE166" s="395"/>
      <c r="AF166" s="396"/>
      <c r="AG166" s="395"/>
      <c r="AH166" s="396"/>
      <c r="AI166" s="395"/>
      <c r="AJ166" s="396"/>
      <c r="AK166" s="395"/>
      <c r="AL166" s="396"/>
      <c r="AM166" s="395"/>
      <c r="AN166" s="396"/>
      <c r="AO166" s="397"/>
      <c r="AP166" s="631"/>
      <c r="AQ166" s="493"/>
      <c r="AR166" s="407"/>
      <c r="AS166" s="401"/>
      <c r="AT166" s="568"/>
      <c r="CA166" s="366" t="str">
        <f t="shared" si="10"/>
        <v/>
      </c>
      <c r="CG166" s="366">
        <f t="shared" si="11"/>
        <v>0</v>
      </c>
    </row>
    <row r="167" spans="1:85" x14ac:dyDescent="0.2">
      <c r="A167" s="627" t="s">
        <v>179</v>
      </c>
      <c r="B167" s="628">
        <f t="shared" si="7"/>
        <v>3</v>
      </c>
      <c r="C167" s="629">
        <f t="shared" si="8"/>
        <v>2</v>
      </c>
      <c r="D167" s="630">
        <f t="shared" si="9"/>
        <v>1</v>
      </c>
      <c r="E167" s="395"/>
      <c r="F167" s="401"/>
      <c r="G167" s="395"/>
      <c r="H167" s="401"/>
      <c r="I167" s="395"/>
      <c r="J167" s="401"/>
      <c r="K167" s="395"/>
      <c r="L167" s="396"/>
      <c r="M167" s="395"/>
      <c r="N167" s="396"/>
      <c r="O167" s="395"/>
      <c r="P167" s="396"/>
      <c r="Q167" s="395"/>
      <c r="R167" s="396"/>
      <c r="S167" s="395"/>
      <c r="T167" s="396"/>
      <c r="U167" s="395"/>
      <c r="V167" s="396"/>
      <c r="W167" s="395"/>
      <c r="X167" s="396"/>
      <c r="Y167" s="395"/>
      <c r="Z167" s="396"/>
      <c r="AA167" s="395"/>
      <c r="AB167" s="401"/>
      <c r="AC167" s="395"/>
      <c r="AD167" s="401"/>
      <c r="AE167" s="395"/>
      <c r="AF167" s="396"/>
      <c r="AG167" s="395">
        <v>1</v>
      </c>
      <c r="AH167" s="396"/>
      <c r="AI167" s="395"/>
      <c r="AJ167" s="396">
        <v>1</v>
      </c>
      <c r="AK167" s="395"/>
      <c r="AL167" s="396"/>
      <c r="AM167" s="395"/>
      <c r="AN167" s="396"/>
      <c r="AO167" s="397">
        <v>1</v>
      </c>
      <c r="AP167" s="631"/>
      <c r="AQ167" s="493">
        <v>2</v>
      </c>
      <c r="AR167" s="407"/>
      <c r="AS167" s="401">
        <v>1</v>
      </c>
      <c r="AT167" s="568"/>
      <c r="CA167" s="366" t="str">
        <f t="shared" si="10"/>
        <v/>
      </c>
      <c r="CG167" s="366">
        <f t="shared" si="11"/>
        <v>0</v>
      </c>
    </row>
    <row r="168" spans="1:85" x14ac:dyDescent="0.2">
      <c r="A168" s="632" t="s">
        <v>13</v>
      </c>
      <c r="B168" s="633">
        <f t="shared" si="7"/>
        <v>73</v>
      </c>
      <c r="C168" s="634">
        <f t="shared" si="8"/>
        <v>37</v>
      </c>
      <c r="D168" s="635">
        <f t="shared" si="9"/>
        <v>36</v>
      </c>
      <c r="E168" s="403"/>
      <c r="F168" s="404"/>
      <c r="G168" s="403"/>
      <c r="H168" s="405"/>
      <c r="I168" s="403"/>
      <c r="J168" s="405"/>
      <c r="K168" s="403"/>
      <c r="L168" s="405"/>
      <c r="M168" s="403"/>
      <c r="N168" s="405">
        <v>1</v>
      </c>
      <c r="O168" s="403"/>
      <c r="P168" s="405"/>
      <c r="Q168" s="403"/>
      <c r="R168" s="405"/>
      <c r="S168" s="403">
        <v>3</v>
      </c>
      <c r="T168" s="405"/>
      <c r="U168" s="403"/>
      <c r="V168" s="405">
        <v>1</v>
      </c>
      <c r="W168" s="403">
        <v>1</v>
      </c>
      <c r="X168" s="405">
        <v>1</v>
      </c>
      <c r="Y168" s="403"/>
      <c r="Z168" s="405">
        <v>2</v>
      </c>
      <c r="AA168" s="403">
        <v>3</v>
      </c>
      <c r="AB168" s="405">
        <v>1</v>
      </c>
      <c r="AC168" s="403">
        <v>1</v>
      </c>
      <c r="AD168" s="405">
        <v>3</v>
      </c>
      <c r="AE168" s="403">
        <v>2</v>
      </c>
      <c r="AF168" s="405">
        <v>3</v>
      </c>
      <c r="AG168" s="403">
        <v>8</v>
      </c>
      <c r="AH168" s="405">
        <v>6</v>
      </c>
      <c r="AI168" s="403">
        <v>2</v>
      </c>
      <c r="AJ168" s="405">
        <v>4</v>
      </c>
      <c r="AK168" s="403">
        <v>4</v>
      </c>
      <c r="AL168" s="405">
        <v>1</v>
      </c>
      <c r="AM168" s="403">
        <v>5</v>
      </c>
      <c r="AN168" s="405">
        <v>2</v>
      </c>
      <c r="AO168" s="406">
        <v>8</v>
      </c>
      <c r="AP168" s="636">
        <v>11</v>
      </c>
      <c r="AQ168" s="637">
        <v>9</v>
      </c>
      <c r="AR168" s="410">
        <v>5</v>
      </c>
      <c r="AS168" s="404">
        <v>59</v>
      </c>
      <c r="AT168" s="568"/>
      <c r="CA168" s="366" t="str">
        <f t="shared" si="10"/>
        <v/>
      </c>
      <c r="CG168" s="366">
        <f t="shared" si="11"/>
        <v>0</v>
      </c>
    </row>
    <row r="169" spans="1:85" x14ac:dyDescent="0.2">
      <c r="A169" s="638" t="s">
        <v>98</v>
      </c>
      <c r="B169" s="505">
        <f t="shared" ref="B169:AS169" si="12">SUM(B170:B174)</f>
        <v>194</v>
      </c>
      <c r="C169" s="506">
        <f t="shared" si="12"/>
        <v>87</v>
      </c>
      <c r="D169" s="611">
        <f t="shared" si="12"/>
        <v>107</v>
      </c>
      <c r="E169" s="639">
        <f t="shared" si="12"/>
        <v>20</v>
      </c>
      <c r="F169" s="640">
        <f t="shared" si="12"/>
        <v>10</v>
      </c>
      <c r="G169" s="640">
        <f t="shared" si="12"/>
        <v>3</v>
      </c>
      <c r="H169" s="427">
        <f t="shared" si="12"/>
        <v>3</v>
      </c>
      <c r="I169" s="425">
        <f t="shared" si="12"/>
        <v>2</v>
      </c>
      <c r="J169" s="427">
        <f t="shared" si="12"/>
        <v>2</v>
      </c>
      <c r="K169" s="425">
        <f t="shared" si="12"/>
        <v>1</v>
      </c>
      <c r="L169" s="427">
        <f t="shared" si="12"/>
        <v>1</v>
      </c>
      <c r="M169" s="425">
        <f t="shared" si="12"/>
        <v>2</v>
      </c>
      <c r="N169" s="427">
        <f t="shared" si="12"/>
        <v>3</v>
      </c>
      <c r="O169" s="425">
        <f t="shared" si="12"/>
        <v>1</v>
      </c>
      <c r="P169" s="427">
        <f t="shared" si="12"/>
        <v>3</v>
      </c>
      <c r="Q169" s="425">
        <f t="shared" si="12"/>
        <v>0</v>
      </c>
      <c r="R169" s="427">
        <f t="shared" si="12"/>
        <v>0</v>
      </c>
      <c r="S169" s="425">
        <f t="shared" si="12"/>
        <v>1</v>
      </c>
      <c r="T169" s="427">
        <f t="shared" si="12"/>
        <v>1</v>
      </c>
      <c r="U169" s="425">
        <f t="shared" si="12"/>
        <v>1</v>
      </c>
      <c r="V169" s="427">
        <f t="shared" si="12"/>
        <v>0</v>
      </c>
      <c r="W169" s="425">
        <f t="shared" si="12"/>
        <v>0</v>
      </c>
      <c r="X169" s="427">
        <f t="shared" si="12"/>
        <v>2</v>
      </c>
      <c r="Y169" s="425">
        <f t="shared" si="12"/>
        <v>2</v>
      </c>
      <c r="Z169" s="427">
        <f t="shared" si="12"/>
        <v>2</v>
      </c>
      <c r="AA169" s="425">
        <f t="shared" si="12"/>
        <v>3</v>
      </c>
      <c r="AB169" s="427">
        <f t="shared" si="12"/>
        <v>6</v>
      </c>
      <c r="AC169" s="425">
        <f t="shared" si="12"/>
        <v>4</v>
      </c>
      <c r="AD169" s="427">
        <f t="shared" si="12"/>
        <v>12</v>
      </c>
      <c r="AE169" s="425">
        <f t="shared" si="12"/>
        <v>4</v>
      </c>
      <c r="AF169" s="427">
        <f t="shared" si="12"/>
        <v>12</v>
      </c>
      <c r="AG169" s="425">
        <f t="shared" si="12"/>
        <v>5</v>
      </c>
      <c r="AH169" s="427">
        <f t="shared" si="12"/>
        <v>5</v>
      </c>
      <c r="AI169" s="425">
        <f t="shared" si="12"/>
        <v>11</v>
      </c>
      <c r="AJ169" s="427">
        <f t="shared" si="12"/>
        <v>9</v>
      </c>
      <c r="AK169" s="425">
        <f t="shared" si="12"/>
        <v>6</v>
      </c>
      <c r="AL169" s="427">
        <f t="shared" si="12"/>
        <v>9</v>
      </c>
      <c r="AM169" s="425">
        <f t="shared" si="12"/>
        <v>6</v>
      </c>
      <c r="AN169" s="427">
        <f t="shared" si="12"/>
        <v>8</v>
      </c>
      <c r="AO169" s="428">
        <f t="shared" si="12"/>
        <v>15</v>
      </c>
      <c r="AP169" s="641">
        <f t="shared" si="12"/>
        <v>19</v>
      </c>
      <c r="AQ169" s="642">
        <f t="shared" si="12"/>
        <v>48</v>
      </c>
      <c r="AR169" s="379">
        <f t="shared" si="12"/>
        <v>8</v>
      </c>
      <c r="AS169" s="426">
        <f t="shared" si="12"/>
        <v>122</v>
      </c>
      <c r="AT169" s="568"/>
    </row>
    <row r="170" spans="1:85" x14ac:dyDescent="0.2">
      <c r="A170" s="384" t="s">
        <v>38</v>
      </c>
      <c r="B170" s="643">
        <f>SUM(C170+D170)</f>
        <v>181</v>
      </c>
      <c r="C170" s="643">
        <f t="shared" ref="C170:D174" si="13">SUM(E170+G170+I170+K170+M170+O170+Q170+S170+U170+W170+Y170+AA170+AC170+AE170+AG170+AI170+AK170+AM170+AO170)</f>
        <v>81</v>
      </c>
      <c r="D170" s="644">
        <f t="shared" si="13"/>
        <v>100</v>
      </c>
      <c r="E170" s="412">
        <v>20</v>
      </c>
      <c r="F170" s="388">
        <v>10</v>
      </c>
      <c r="G170" s="412">
        <v>3</v>
      </c>
      <c r="H170" s="409">
        <v>3</v>
      </c>
      <c r="I170" s="412">
        <v>2</v>
      </c>
      <c r="J170" s="409">
        <v>2</v>
      </c>
      <c r="K170" s="412">
        <v>1</v>
      </c>
      <c r="L170" s="409">
        <v>1</v>
      </c>
      <c r="M170" s="412">
        <v>2</v>
      </c>
      <c r="N170" s="409">
        <v>3</v>
      </c>
      <c r="O170" s="412">
        <v>1</v>
      </c>
      <c r="P170" s="409">
        <v>2</v>
      </c>
      <c r="Q170" s="412"/>
      <c r="R170" s="409"/>
      <c r="S170" s="412">
        <v>1</v>
      </c>
      <c r="T170" s="409">
        <v>1</v>
      </c>
      <c r="U170" s="412">
        <v>1</v>
      </c>
      <c r="V170" s="409"/>
      <c r="W170" s="412"/>
      <c r="X170" s="409">
        <v>2</v>
      </c>
      <c r="Y170" s="412">
        <v>2</v>
      </c>
      <c r="Z170" s="409">
        <v>2</v>
      </c>
      <c r="AA170" s="412">
        <v>3</v>
      </c>
      <c r="AB170" s="409">
        <v>6</v>
      </c>
      <c r="AC170" s="412">
        <v>4</v>
      </c>
      <c r="AD170" s="409">
        <v>12</v>
      </c>
      <c r="AE170" s="412">
        <v>3</v>
      </c>
      <c r="AF170" s="409">
        <v>12</v>
      </c>
      <c r="AG170" s="412">
        <v>4</v>
      </c>
      <c r="AH170" s="409">
        <v>5</v>
      </c>
      <c r="AI170" s="412">
        <v>10</v>
      </c>
      <c r="AJ170" s="409">
        <v>6</v>
      </c>
      <c r="AK170" s="412">
        <v>6</v>
      </c>
      <c r="AL170" s="409">
        <v>9</v>
      </c>
      <c r="AM170" s="412">
        <v>6</v>
      </c>
      <c r="AN170" s="409">
        <v>6</v>
      </c>
      <c r="AO170" s="434">
        <v>12</v>
      </c>
      <c r="AP170" s="645">
        <v>18</v>
      </c>
      <c r="AQ170" s="433">
        <v>47</v>
      </c>
      <c r="AR170" s="409">
        <v>7</v>
      </c>
      <c r="AS170" s="409">
        <v>111</v>
      </c>
      <c r="AT170" s="568"/>
    </row>
    <row r="171" spans="1:85" x14ac:dyDescent="0.2">
      <c r="A171" s="390" t="s">
        <v>39</v>
      </c>
      <c r="B171" s="629">
        <f>SUM(C171+D171)</f>
        <v>1</v>
      </c>
      <c r="C171" s="629">
        <f t="shared" si="13"/>
        <v>0</v>
      </c>
      <c r="D171" s="630">
        <f t="shared" si="13"/>
        <v>1</v>
      </c>
      <c r="E171" s="403"/>
      <c r="F171" s="396"/>
      <c r="G171" s="395"/>
      <c r="H171" s="413"/>
      <c r="I171" s="395"/>
      <c r="J171" s="396"/>
      <c r="K171" s="395"/>
      <c r="L171" s="396"/>
      <c r="M171" s="395"/>
      <c r="N171" s="396"/>
      <c r="O171" s="395"/>
      <c r="P171" s="396">
        <v>1</v>
      </c>
      <c r="Q171" s="395"/>
      <c r="R171" s="396"/>
      <c r="S171" s="395"/>
      <c r="T171" s="396"/>
      <c r="U171" s="395"/>
      <c r="V171" s="396"/>
      <c r="W171" s="395"/>
      <c r="X171" s="396"/>
      <c r="Y171" s="395"/>
      <c r="Z171" s="396"/>
      <c r="AA171" s="395"/>
      <c r="AB171" s="396"/>
      <c r="AC171" s="395"/>
      <c r="AD171" s="396"/>
      <c r="AE171" s="395"/>
      <c r="AF171" s="396"/>
      <c r="AG171" s="395"/>
      <c r="AH171" s="396"/>
      <c r="AI171" s="395"/>
      <c r="AJ171" s="396"/>
      <c r="AK171" s="395"/>
      <c r="AL171" s="396"/>
      <c r="AM171" s="395"/>
      <c r="AN171" s="396"/>
      <c r="AO171" s="397"/>
      <c r="AP171" s="631"/>
      <c r="AQ171" s="401">
        <v>1</v>
      </c>
      <c r="AR171" s="396"/>
      <c r="AS171" s="413"/>
      <c r="AT171" s="646"/>
    </row>
    <row r="172" spans="1:85" x14ac:dyDescent="0.2">
      <c r="A172" s="432" t="s">
        <v>40</v>
      </c>
      <c r="B172" s="629">
        <f>SUM(C172+D172)</f>
        <v>12</v>
      </c>
      <c r="C172" s="629">
        <f t="shared" si="13"/>
        <v>6</v>
      </c>
      <c r="D172" s="630">
        <f t="shared" si="13"/>
        <v>6</v>
      </c>
      <c r="E172" s="395"/>
      <c r="F172" s="405"/>
      <c r="G172" s="403"/>
      <c r="H172" s="405"/>
      <c r="I172" s="412"/>
      <c r="J172" s="409"/>
      <c r="K172" s="412"/>
      <c r="L172" s="409"/>
      <c r="M172" s="412"/>
      <c r="N172" s="409"/>
      <c r="O172" s="412"/>
      <c r="P172" s="409"/>
      <c r="Q172" s="412"/>
      <c r="R172" s="409"/>
      <c r="S172" s="412"/>
      <c r="T172" s="409"/>
      <c r="U172" s="412"/>
      <c r="V172" s="409"/>
      <c r="W172" s="412"/>
      <c r="X172" s="409"/>
      <c r="Y172" s="412"/>
      <c r="Z172" s="409"/>
      <c r="AA172" s="412"/>
      <c r="AB172" s="409"/>
      <c r="AC172" s="412"/>
      <c r="AD172" s="409"/>
      <c r="AE172" s="412">
        <v>1</v>
      </c>
      <c r="AF172" s="409"/>
      <c r="AG172" s="412">
        <v>1</v>
      </c>
      <c r="AH172" s="409"/>
      <c r="AI172" s="412">
        <v>1</v>
      </c>
      <c r="AJ172" s="409">
        <v>3</v>
      </c>
      <c r="AK172" s="412"/>
      <c r="AL172" s="409"/>
      <c r="AM172" s="412"/>
      <c r="AN172" s="409">
        <v>2</v>
      </c>
      <c r="AO172" s="434">
        <v>3</v>
      </c>
      <c r="AP172" s="645">
        <v>1</v>
      </c>
      <c r="AQ172" s="433"/>
      <c r="AR172" s="409">
        <v>1</v>
      </c>
      <c r="AS172" s="409">
        <v>11</v>
      </c>
      <c r="AT172" s="568"/>
    </row>
    <row r="173" spans="1:85" x14ac:dyDescent="0.2">
      <c r="A173" s="647" t="s">
        <v>86</v>
      </c>
      <c r="B173" s="629">
        <f>SUM(C173+D173)</f>
        <v>0</v>
      </c>
      <c r="C173" s="629">
        <f t="shared" si="13"/>
        <v>0</v>
      </c>
      <c r="D173" s="648">
        <f t="shared" si="13"/>
        <v>0</v>
      </c>
      <c r="E173" s="412"/>
      <c r="F173" s="396"/>
      <c r="G173" s="395"/>
      <c r="H173" s="396"/>
      <c r="I173" s="395"/>
      <c r="J173" s="396"/>
      <c r="K173" s="395"/>
      <c r="L173" s="396"/>
      <c r="M173" s="395"/>
      <c r="N173" s="396"/>
      <c r="O173" s="395"/>
      <c r="P173" s="396"/>
      <c r="Q173" s="395"/>
      <c r="R173" s="396"/>
      <c r="S173" s="395"/>
      <c r="T173" s="396"/>
      <c r="U173" s="395"/>
      <c r="V173" s="396"/>
      <c r="W173" s="395"/>
      <c r="X173" s="396"/>
      <c r="Y173" s="395"/>
      <c r="Z173" s="396"/>
      <c r="AA173" s="395"/>
      <c r="AB173" s="396"/>
      <c r="AC173" s="395"/>
      <c r="AD173" s="396"/>
      <c r="AE173" s="395"/>
      <c r="AF173" s="396"/>
      <c r="AG173" s="395"/>
      <c r="AH173" s="396"/>
      <c r="AI173" s="395"/>
      <c r="AJ173" s="396"/>
      <c r="AK173" s="395"/>
      <c r="AL173" s="396"/>
      <c r="AM173" s="395"/>
      <c r="AN173" s="396"/>
      <c r="AO173" s="397"/>
      <c r="AP173" s="631"/>
      <c r="AQ173" s="401"/>
      <c r="AR173" s="396"/>
      <c r="AS173" s="413"/>
      <c r="AT173" s="646"/>
    </row>
    <row r="174" spans="1:85" x14ac:dyDescent="0.2">
      <c r="A174" s="649" t="s">
        <v>13</v>
      </c>
      <c r="B174" s="650">
        <f>SUM(C174+D174)</f>
        <v>0</v>
      </c>
      <c r="C174" s="651">
        <f t="shared" si="13"/>
        <v>0</v>
      </c>
      <c r="D174" s="652">
        <f t="shared" si="13"/>
        <v>0</v>
      </c>
      <c r="E174" s="497"/>
      <c r="F174" s="422"/>
      <c r="G174" s="421"/>
      <c r="H174" s="422"/>
      <c r="I174" s="421"/>
      <c r="J174" s="422"/>
      <c r="K174" s="421"/>
      <c r="L174" s="422"/>
      <c r="M174" s="421"/>
      <c r="N174" s="422"/>
      <c r="O174" s="421"/>
      <c r="P174" s="422"/>
      <c r="Q174" s="421"/>
      <c r="R174" s="422"/>
      <c r="S174" s="421"/>
      <c r="T174" s="422"/>
      <c r="U174" s="421"/>
      <c r="V174" s="422"/>
      <c r="W174" s="421"/>
      <c r="X174" s="422"/>
      <c r="Y174" s="421"/>
      <c r="Z174" s="422"/>
      <c r="AA174" s="421"/>
      <c r="AB174" s="422"/>
      <c r="AC174" s="421"/>
      <c r="AD174" s="422"/>
      <c r="AE174" s="421"/>
      <c r="AF174" s="422"/>
      <c r="AG174" s="421"/>
      <c r="AH174" s="422"/>
      <c r="AI174" s="421"/>
      <c r="AJ174" s="422"/>
      <c r="AK174" s="421"/>
      <c r="AL174" s="422"/>
      <c r="AM174" s="421"/>
      <c r="AN174" s="422"/>
      <c r="AO174" s="423"/>
      <c r="AP174" s="620"/>
      <c r="AQ174" s="440"/>
      <c r="AR174" s="422"/>
      <c r="AS174" s="422"/>
      <c r="AT174" s="568"/>
    </row>
    <row r="175" spans="1:85" x14ac:dyDescent="0.2">
      <c r="A175" s="479" t="s">
        <v>180</v>
      </c>
      <c r="B175" s="479"/>
      <c r="C175" s="479"/>
      <c r="D175" s="479"/>
      <c r="E175" s="653"/>
      <c r="F175" s="653"/>
      <c r="G175" s="653"/>
      <c r="H175" s="653"/>
      <c r="I175" s="653"/>
      <c r="J175" s="653"/>
      <c r="K175" s="653"/>
      <c r="L175" s="653"/>
      <c r="M175" s="653"/>
      <c r="N175" s="653"/>
      <c r="O175" s="653"/>
      <c r="P175" s="653"/>
      <c r="Q175" s="653"/>
      <c r="R175" s="653"/>
      <c r="S175" s="653"/>
      <c r="T175" s="653"/>
      <c r="U175" s="653"/>
      <c r="V175" s="653"/>
      <c r="W175" s="653"/>
      <c r="X175" s="653"/>
      <c r="Y175" s="653"/>
      <c r="Z175" s="653"/>
      <c r="AA175" s="653"/>
      <c r="AB175" s="653"/>
      <c r="AC175" s="653"/>
      <c r="AD175" s="653"/>
      <c r="AE175" s="653"/>
      <c r="AF175" s="653"/>
      <c r="AG175" s="653"/>
      <c r="AH175" s="653"/>
      <c r="AI175" s="653"/>
      <c r="AJ175" s="653"/>
      <c r="AK175" s="653"/>
      <c r="AL175" s="653"/>
      <c r="AM175" s="653"/>
      <c r="AN175" s="653"/>
      <c r="AO175" s="653"/>
      <c r="AP175" s="653"/>
      <c r="AQ175" s="515"/>
      <c r="AR175" s="515"/>
      <c r="AS175" s="515"/>
      <c r="AT175" s="515"/>
      <c r="AU175" s="515"/>
    </row>
    <row r="176" spans="1:85" ht="21" customHeight="1" x14ac:dyDescent="0.2">
      <c r="A176" s="1192" t="s">
        <v>49</v>
      </c>
      <c r="B176" s="1215" t="s">
        <v>50</v>
      </c>
      <c r="C176" s="1216"/>
      <c r="D176" s="1266"/>
      <c r="E176" s="1241" t="s">
        <v>14</v>
      </c>
      <c r="F176" s="1242"/>
      <c r="G176" s="1242"/>
      <c r="H176" s="1242"/>
      <c r="I176" s="1242"/>
      <c r="J176" s="1242"/>
      <c r="K176" s="1242"/>
      <c r="L176" s="1242"/>
      <c r="M176" s="1242"/>
      <c r="N176" s="1242"/>
      <c r="O176" s="1242"/>
      <c r="P176" s="1242"/>
      <c r="Q176" s="1242"/>
      <c r="R176" s="1242"/>
      <c r="S176" s="1242"/>
      <c r="T176" s="1242"/>
      <c r="U176" s="1242"/>
      <c r="V176" s="1242"/>
      <c r="W176" s="1242"/>
      <c r="X176" s="1242"/>
      <c r="Y176" s="1242"/>
      <c r="Z176" s="1242"/>
      <c r="AA176" s="1242"/>
      <c r="AB176" s="1242"/>
      <c r="AC176" s="1242"/>
      <c r="AD176" s="1242"/>
      <c r="AE176" s="1242"/>
      <c r="AF176" s="1242"/>
      <c r="AG176" s="1242"/>
      <c r="AH176" s="1242"/>
      <c r="AI176" s="1242"/>
      <c r="AJ176" s="1242"/>
      <c r="AK176" s="1242"/>
      <c r="AL176" s="1242"/>
      <c r="AM176" s="1242"/>
      <c r="AN176" s="1242"/>
      <c r="AO176" s="1242"/>
      <c r="AP176" s="1243"/>
      <c r="AQ176" s="1226" t="s">
        <v>119</v>
      </c>
      <c r="AR176" s="1226" t="s">
        <v>87</v>
      </c>
      <c r="AS176" s="515"/>
      <c r="AT176" s="515"/>
      <c r="AU176" s="515"/>
    </row>
    <row r="177" spans="1:86" ht="21.75" customHeight="1" x14ac:dyDescent="0.2">
      <c r="A177" s="1207"/>
      <c r="B177" s="1217"/>
      <c r="C177" s="1218"/>
      <c r="D177" s="1218"/>
      <c r="E177" s="1196" t="s">
        <v>19</v>
      </c>
      <c r="F177" s="1220"/>
      <c r="G177" s="1196" t="s">
        <v>20</v>
      </c>
      <c r="H177" s="1220"/>
      <c r="I177" s="1196" t="s">
        <v>21</v>
      </c>
      <c r="J177" s="1220"/>
      <c r="K177" s="1196" t="s">
        <v>22</v>
      </c>
      <c r="L177" s="1220"/>
      <c r="M177" s="1196" t="s">
        <v>23</v>
      </c>
      <c r="N177" s="1220"/>
      <c r="O177" s="1196" t="s">
        <v>24</v>
      </c>
      <c r="P177" s="1220"/>
      <c r="Q177" s="1196" t="s">
        <v>25</v>
      </c>
      <c r="R177" s="1220"/>
      <c r="S177" s="1196" t="s">
        <v>26</v>
      </c>
      <c r="T177" s="1220"/>
      <c r="U177" s="1196" t="s">
        <v>27</v>
      </c>
      <c r="V177" s="1220"/>
      <c r="W177" s="1196" t="s">
        <v>2</v>
      </c>
      <c r="X177" s="1220"/>
      <c r="Y177" s="1196" t="s">
        <v>3</v>
      </c>
      <c r="Z177" s="1220"/>
      <c r="AA177" s="1196" t="s">
        <v>28</v>
      </c>
      <c r="AB177" s="1220"/>
      <c r="AC177" s="1196" t="s">
        <v>4</v>
      </c>
      <c r="AD177" s="1220"/>
      <c r="AE177" s="1196" t="s">
        <v>5</v>
      </c>
      <c r="AF177" s="1220"/>
      <c r="AG177" s="1196" t="s">
        <v>6</v>
      </c>
      <c r="AH177" s="1220"/>
      <c r="AI177" s="1196" t="s">
        <v>7</v>
      </c>
      <c r="AJ177" s="1220"/>
      <c r="AK177" s="1196" t="s">
        <v>8</v>
      </c>
      <c r="AL177" s="1220"/>
      <c r="AM177" s="1196" t="s">
        <v>9</v>
      </c>
      <c r="AN177" s="1220"/>
      <c r="AO177" s="1230" t="s">
        <v>10</v>
      </c>
      <c r="AP177" s="1201"/>
      <c r="AQ177" s="1229"/>
      <c r="AR177" s="1229"/>
      <c r="AS177" s="515"/>
      <c r="AT177" s="515"/>
      <c r="AU177" s="515"/>
    </row>
    <row r="178" spans="1:86" ht="13.5" customHeight="1" x14ac:dyDescent="0.2">
      <c r="A178" s="1265"/>
      <c r="B178" s="751" t="s">
        <v>94</v>
      </c>
      <c r="C178" s="750" t="s">
        <v>11</v>
      </c>
      <c r="D178" s="750" t="s">
        <v>12</v>
      </c>
      <c r="E178" s="377" t="s">
        <v>11</v>
      </c>
      <c r="F178" s="752" t="s">
        <v>12</v>
      </c>
      <c r="G178" s="377" t="s">
        <v>11</v>
      </c>
      <c r="H178" s="752" t="s">
        <v>12</v>
      </c>
      <c r="I178" s="377" t="s">
        <v>11</v>
      </c>
      <c r="J178" s="752" t="s">
        <v>12</v>
      </c>
      <c r="K178" s="377" t="s">
        <v>11</v>
      </c>
      <c r="L178" s="752" t="s">
        <v>12</v>
      </c>
      <c r="M178" s="377" t="s">
        <v>11</v>
      </c>
      <c r="N178" s="752" t="s">
        <v>12</v>
      </c>
      <c r="O178" s="377" t="s">
        <v>11</v>
      </c>
      <c r="P178" s="752" t="s">
        <v>12</v>
      </c>
      <c r="Q178" s="377" t="s">
        <v>11</v>
      </c>
      <c r="R178" s="752" t="s">
        <v>12</v>
      </c>
      <c r="S178" s="377" t="s">
        <v>11</v>
      </c>
      <c r="T178" s="752" t="s">
        <v>12</v>
      </c>
      <c r="U178" s="377" t="s">
        <v>11</v>
      </c>
      <c r="V178" s="752" t="s">
        <v>12</v>
      </c>
      <c r="W178" s="377" t="s">
        <v>11</v>
      </c>
      <c r="X178" s="752" t="s">
        <v>12</v>
      </c>
      <c r="Y178" s="377" t="s">
        <v>11</v>
      </c>
      <c r="Z178" s="752" t="s">
        <v>12</v>
      </c>
      <c r="AA178" s="377" t="s">
        <v>11</v>
      </c>
      <c r="AB178" s="752" t="s">
        <v>12</v>
      </c>
      <c r="AC178" s="377" t="s">
        <v>11</v>
      </c>
      <c r="AD178" s="752" t="s">
        <v>12</v>
      </c>
      <c r="AE178" s="377" t="s">
        <v>11</v>
      </c>
      <c r="AF178" s="752" t="s">
        <v>12</v>
      </c>
      <c r="AG178" s="377" t="s">
        <v>11</v>
      </c>
      <c r="AH178" s="752" t="s">
        <v>12</v>
      </c>
      <c r="AI178" s="377" t="s">
        <v>11</v>
      </c>
      <c r="AJ178" s="752" t="s">
        <v>12</v>
      </c>
      <c r="AK178" s="377" t="s">
        <v>11</v>
      </c>
      <c r="AL178" s="752" t="s">
        <v>12</v>
      </c>
      <c r="AM178" s="377" t="s">
        <v>11</v>
      </c>
      <c r="AN178" s="752" t="s">
        <v>12</v>
      </c>
      <c r="AO178" s="377" t="s">
        <v>11</v>
      </c>
      <c r="AP178" s="752" t="s">
        <v>12</v>
      </c>
      <c r="AQ178" s="1244"/>
      <c r="AR178" s="1244"/>
      <c r="AS178" s="655"/>
      <c r="AT178" s="515"/>
    </row>
    <row r="179" spans="1:86" x14ac:dyDescent="0.2">
      <c r="A179" s="437" t="s">
        <v>52</v>
      </c>
      <c r="B179" s="643">
        <f>SUM(C179+D179)</f>
        <v>139</v>
      </c>
      <c r="C179" s="643">
        <f t="shared" ref="C179:D183" si="14">SUM(E179+G179+I179+K179+M179+O179+Q179+S179+U179+W179+Y179+AA179+AC179+AE179+AG179+AI179+AK179+AM179+AO179)</f>
        <v>44</v>
      </c>
      <c r="D179" s="644">
        <f t="shared" si="14"/>
        <v>95</v>
      </c>
      <c r="E179" s="386"/>
      <c r="F179" s="387"/>
      <c r="G179" s="386"/>
      <c r="H179" s="388"/>
      <c r="I179" s="386">
        <v>1</v>
      </c>
      <c r="J179" s="388"/>
      <c r="K179" s="386"/>
      <c r="L179" s="388">
        <v>1</v>
      </c>
      <c r="M179" s="386">
        <v>3</v>
      </c>
      <c r="N179" s="388">
        <v>5</v>
      </c>
      <c r="O179" s="386">
        <v>5</v>
      </c>
      <c r="P179" s="388">
        <v>7</v>
      </c>
      <c r="Q179" s="386"/>
      <c r="R179" s="388">
        <v>2</v>
      </c>
      <c r="S179" s="386">
        <v>4</v>
      </c>
      <c r="T179" s="388">
        <v>1</v>
      </c>
      <c r="U179" s="386">
        <v>1</v>
      </c>
      <c r="V179" s="388">
        <v>3</v>
      </c>
      <c r="W179" s="386">
        <v>2</v>
      </c>
      <c r="X179" s="388">
        <v>1</v>
      </c>
      <c r="Y179" s="389">
        <v>1</v>
      </c>
      <c r="Z179" s="388">
        <v>4</v>
      </c>
      <c r="AA179" s="389">
        <v>2</v>
      </c>
      <c r="AB179" s="388">
        <v>6</v>
      </c>
      <c r="AC179" s="389">
        <v>2</v>
      </c>
      <c r="AD179" s="388">
        <v>12</v>
      </c>
      <c r="AE179" s="389">
        <v>3</v>
      </c>
      <c r="AF179" s="388">
        <v>7</v>
      </c>
      <c r="AG179" s="389">
        <v>4</v>
      </c>
      <c r="AH179" s="388">
        <v>10</v>
      </c>
      <c r="AI179" s="389">
        <v>2</v>
      </c>
      <c r="AJ179" s="388">
        <v>12</v>
      </c>
      <c r="AK179" s="389">
        <v>4</v>
      </c>
      <c r="AL179" s="388">
        <v>12</v>
      </c>
      <c r="AM179" s="389">
        <v>3</v>
      </c>
      <c r="AN179" s="388">
        <v>4</v>
      </c>
      <c r="AO179" s="389">
        <v>7</v>
      </c>
      <c r="AP179" s="388">
        <v>8</v>
      </c>
      <c r="AQ179" s="656">
        <v>139</v>
      </c>
      <c r="AR179" s="657">
        <v>262</v>
      </c>
      <c r="AS179" s="658" t="s">
        <v>120</v>
      </c>
      <c r="AT179" s="515"/>
      <c r="CA179" s="366" t="str">
        <f>IF(B179=0,"",IF(AQ179="",IF(B179="",""," No olvide escribir la columna Beneficiarios."),""))</f>
        <v/>
      </c>
      <c r="CB179" s="366" t="str">
        <f>IF(B179&lt;AQ179," El número de Beneficiarios NO puede ser mayor que el Total.","")</f>
        <v/>
      </c>
      <c r="CG179" s="366">
        <f>IF(B179&lt;AQ179,1,0)</f>
        <v>0</v>
      </c>
      <c r="CH179" s="366">
        <f>IF(B179=0,"",IF(AQ179="",IF(B179="","",1),0))</f>
        <v>0</v>
      </c>
    </row>
    <row r="180" spans="1:86" x14ac:dyDescent="0.2">
      <c r="A180" s="437" t="s">
        <v>53</v>
      </c>
      <c r="B180" s="629">
        <f>SUM(C180+D180)</f>
        <v>0</v>
      </c>
      <c r="C180" s="629">
        <f t="shared" si="14"/>
        <v>0</v>
      </c>
      <c r="D180" s="630">
        <f t="shared" si="14"/>
        <v>0</v>
      </c>
      <c r="E180" s="395"/>
      <c r="F180" s="401"/>
      <c r="G180" s="395"/>
      <c r="H180" s="396"/>
      <c r="I180" s="395"/>
      <c r="J180" s="396"/>
      <c r="K180" s="395"/>
      <c r="L180" s="396"/>
      <c r="M180" s="395"/>
      <c r="N180" s="396"/>
      <c r="O180" s="395"/>
      <c r="P180" s="396"/>
      <c r="Q180" s="395"/>
      <c r="R180" s="396"/>
      <c r="S180" s="395"/>
      <c r="T180" s="396"/>
      <c r="U180" s="395"/>
      <c r="V180" s="396"/>
      <c r="W180" s="395"/>
      <c r="X180" s="396"/>
      <c r="Y180" s="397"/>
      <c r="Z180" s="396"/>
      <c r="AA180" s="397"/>
      <c r="AB180" s="396"/>
      <c r="AC180" s="397"/>
      <c r="AD180" s="396"/>
      <c r="AE180" s="397"/>
      <c r="AF180" s="396"/>
      <c r="AG180" s="397"/>
      <c r="AH180" s="396"/>
      <c r="AI180" s="397"/>
      <c r="AJ180" s="396"/>
      <c r="AK180" s="397"/>
      <c r="AL180" s="396"/>
      <c r="AM180" s="397"/>
      <c r="AN180" s="396"/>
      <c r="AO180" s="397"/>
      <c r="AP180" s="396"/>
      <c r="AQ180" s="656"/>
      <c r="AR180" s="659"/>
      <c r="AS180" s="658" t="s">
        <v>120</v>
      </c>
      <c r="AT180" s="515"/>
      <c r="CA180" s="366" t="str">
        <f>IF(B180=0,"",IF(AQ180="",IF(B180="",""," No olvide escribir la columna Beneficiarios."),""))</f>
        <v/>
      </c>
      <c r="CB180" s="366" t="str">
        <f>IF(B180&lt;AQ180," El número de Beneficiarios NO puede ser mayor que el Total.","")</f>
        <v/>
      </c>
      <c r="CG180" s="366">
        <f>IF(B180&lt;AQ180,1,0)</f>
        <v>0</v>
      </c>
      <c r="CH180" s="366" t="str">
        <f>IF(B180=0,"",IF(AQ180="",IF(B180="","",1),0))</f>
        <v/>
      </c>
    </row>
    <row r="181" spans="1:86" x14ac:dyDescent="0.2">
      <c r="A181" s="437" t="s">
        <v>54</v>
      </c>
      <c r="B181" s="629">
        <f>SUM(C181+D181)</f>
        <v>0</v>
      </c>
      <c r="C181" s="629">
        <f t="shared" si="14"/>
        <v>0</v>
      </c>
      <c r="D181" s="630">
        <f t="shared" si="14"/>
        <v>0</v>
      </c>
      <c r="E181" s="395"/>
      <c r="F181" s="401"/>
      <c r="G181" s="395"/>
      <c r="H181" s="396"/>
      <c r="I181" s="395"/>
      <c r="J181" s="396"/>
      <c r="K181" s="395"/>
      <c r="L181" s="396"/>
      <c r="M181" s="395"/>
      <c r="N181" s="396"/>
      <c r="O181" s="395"/>
      <c r="P181" s="396"/>
      <c r="Q181" s="395"/>
      <c r="R181" s="396"/>
      <c r="S181" s="395"/>
      <c r="T181" s="396"/>
      <c r="U181" s="395"/>
      <c r="V181" s="396"/>
      <c r="W181" s="395"/>
      <c r="X181" s="396"/>
      <c r="Y181" s="397"/>
      <c r="Z181" s="396"/>
      <c r="AA181" s="397"/>
      <c r="AB181" s="396"/>
      <c r="AC181" s="397"/>
      <c r="AD181" s="396"/>
      <c r="AE181" s="397"/>
      <c r="AF181" s="396"/>
      <c r="AG181" s="397"/>
      <c r="AH181" s="396"/>
      <c r="AI181" s="397"/>
      <c r="AJ181" s="396"/>
      <c r="AK181" s="397"/>
      <c r="AL181" s="396"/>
      <c r="AM181" s="397"/>
      <c r="AN181" s="396"/>
      <c r="AO181" s="397"/>
      <c r="AP181" s="396"/>
      <c r="AQ181" s="656"/>
      <c r="AR181" s="659"/>
      <c r="AS181" s="658" t="s">
        <v>120</v>
      </c>
      <c r="AT181" s="515"/>
      <c r="CA181" s="366" t="str">
        <f>IF(B181=0,"",IF(AQ181="",IF(B181="",""," No olvide escribir la columna Beneficiarios."),""))</f>
        <v/>
      </c>
      <c r="CB181" s="366" t="str">
        <f>IF(B181&lt;AQ181," El número de Beneficiarios NO puede ser mayor que el Total.","")</f>
        <v/>
      </c>
      <c r="CG181" s="366">
        <f>IF(B181&lt;AQ181,1,0)</f>
        <v>0</v>
      </c>
      <c r="CH181" s="366" t="str">
        <f>IF(B181=0,"",IF(AQ181="",IF(B181="","",1),0))</f>
        <v/>
      </c>
    </row>
    <row r="182" spans="1:86" x14ac:dyDescent="0.2">
      <c r="A182" s="660" t="s">
        <v>55</v>
      </c>
      <c r="B182" s="629">
        <f>SUM(C182+D182)</f>
        <v>0</v>
      </c>
      <c r="C182" s="629">
        <f t="shared" si="14"/>
        <v>0</v>
      </c>
      <c r="D182" s="648">
        <f t="shared" si="14"/>
        <v>0</v>
      </c>
      <c r="E182" s="395"/>
      <c r="F182" s="401"/>
      <c r="G182" s="395"/>
      <c r="H182" s="396"/>
      <c r="I182" s="395"/>
      <c r="J182" s="396"/>
      <c r="K182" s="395"/>
      <c r="L182" s="396"/>
      <c r="M182" s="395"/>
      <c r="N182" s="396"/>
      <c r="O182" s="395"/>
      <c r="P182" s="396"/>
      <c r="Q182" s="395"/>
      <c r="R182" s="396"/>
      <c r="S182" s="395"/>
      <c r="T182" s="396"/>
      <c r="U182" s="395"/>
      <c r="V182" s="396"/>
      <c r="W182" s="395"/>
      <c r="X182" s="396"/>
      <c r="Y182" s="397"/>
      <c r="Z182" s="396"/>
      <c r="AA182" s="397"/>
      <c r="AB182" s="396"/>
      <c r="AC182" s="397"/>
      <c r="AD182" s="396"/>
      <c r="AE182" s="397"/>
      <c r="AF182" s="396"/>
      <c r="AG182" s="397"/>
      <c r="AH182" s="396"/>
      <c r="AI182" s="397"/>
      <c r="AJ182" s="396"/>
      <c r="AK182" s="397"/>
      <c r="AL182" s="396"/>
      <c r="AM182" s="397"/>
      <c r="AN182" s="396"/>
      <c r="AO182" s="397"/>
      <c r="AP182" s="396"/>
      <c r="AQ182" s="656"/>
      <c r="AR182" s="659"/>
      <c r="AS182" s="658" t="s">
        <v>120</v>
      </c>
      <c r="AT182" s="515"/>
      <c r="CA182" s="366" t="str">
        <f>IF(B182=0,"",IF(AQ182="",IF(B182="",""," No olvide escribir la columna Beneficiarios."),""))</f>
        <v/>
      </c>
      <c r="CB182" s="366" t="str">
        <f>IF(B182&lt;AQ182," El número de Beneficiarios NO puede ser mayor que el Total.","")</f>
        <v/>
      </c>
      <c r="CG182" s="366">
        <f>IF(B182&lt;AQ182,1,0)</f>
        <v>0</v>
      </c>
      <c r="CH182" s="366" t="str">
        <f>IF(B182=0,"",IF(AQ182="",IF(B182="","",1),0))</f>
        <v/>
      </c>
    </row>
    <row r="183" spans="1:86" x14ac:dyDescent="0.2">
      <c r="A183" s="661" t="s">
        <v>60</v>
      </c>
      <c r="B183" s="650">
        <f>SUM(C183+D183)</f>
        <v>0</v>
      </c>
      <c r="C183" s="651">
        <f t="shared" si="14"/>
        <v>0</v>
      </c>
      <c r="D183" s="652">
        <f t="shared" si="14"/>
        <v>0</v>
      </c>
      <c r="E183" s="497"/>
      <c r="F183" s="498"/>
      <c r="G183" s="497"/>
      <c r="H183" s="499"/>
      <c r="I183" s="497"/>
      <c r="J183" s="499"/>
      <c r="K183" s="497"/>
      <c r="L183" s="499"/>
      <c r="M183" s="497"/>
      <c r="N183" s="499"/>
      <c r="O183" s="497"/>
      <c r="P183" s="499"/>
      <c r="Q183" s="497"/>
      <c r="R183" s="499"/>
      <c r="S183" s="497"/>
      <c r="T183" s="499"/>
      <c r="U183" s="497"/>
      <c r="V183" s="499"/>
      <c r="W183" s="497"/>
      <c r="X183" s="499"/>
      <c r="Y183" s="500"/>
      <c r="Z183" s="499"/>
      <c r="AA183" s="500"/>
      <c r="AB183" s="499"/>
      <c r="AC183" s="500"/>
      <c r="AD183" s="499"/>
      <c r="AE183" s="500"/>
      <c r="AF183" s="499"/>
      <c r="AG183" s="500"/>
      <c r="AH183" s="499"/>
      <c r="AI183" s="500"/>
      <c r="AJ183" s="499"/>
      <c r="AK183" s="500"/>
      <c r="AL183" s="499"/>
      <c r="AM183" s="500"/>
      <c r="AN183" s="499"/>
      <c r="AO183" s="500"/>
      <c r="AP183" s="499"/>
      <c r="AQ183" s="662"/>
      <c r="AR183" s="663"/>
      <c r="AS183" s="658" t="s">
        <v>120</v>
      </c>
      <c r="AT183" s="515"/>
      <c r="CA183" s="366" t="str">
        <f>IF(B183=0,"",IF(AQ183="",IF(B183="",""," No olvide escribir la columna Beneficiarios."),""))</f>
        <v/>
      </c>
      <c r="CB183" s="366" t="str">
        <f>IF(B183&lt;AQ183," El número de Beneficiarios NO puede ser mayor que el Total.","")</f>
        <v/>
      </c>
      <c r="CG183" s="366">
        <f>IF(B183&lt;AQ183,1,0)</f>
        <v>0</v>
      </c>
      <c r="CH183" s="366" t="str">
        <f>IF(B183=0,"",IF(AQ183="",IF(B183="","",1),0))</f>
        <v/>
      </c>
    </row>
    <row r="184" spans="1:86" x14ac:dyDescent="0.2">
      <c r="A184" s="610" t="s">
        <v>1</v>
      </c>
      <c r="B184" s="425">
        <f t="shared" ref="B184:AR184" si="15">SUM(B179:B183)</f>
        <v>139</v>
      </c>
      <c r="C184" s="425">
        <f t="shared" si="15"/>
        <v>44</v>
      </c>
      <c r="D184" s="425">
        <f t="shared" si="15"/>
        <v>95</v>
      </c>
      <c r="E184" s="425">
        <f t="shared" si="15"/>
        <v>0</v>
      </c>
      <c r="F184" s="426">
        <f t="shared" si="15"/>
        <v>0</v>
      </c>
      <c r="G184" s="425">
        <f t="shared" si="15"/>
        <v>0</v>
      </c>
      <c r="H184" s="427">
        <f t="shared" si="15"/>
        <v>0</v>
      </c>
      <c r="I184" s="425">
        <f t="shared" si="15"/>
        <v>1</v>
      </c>
      <c r="J184" s="427">
        <f t="shared" si="15"/>
        <v>0</v>
      </c>
      <c r="K184" s="425">
        <f t="shared" si="15"/>
        <v>0</v>
      </c>
      <c r="L184" s="427">
        <f t="shared" si="15"/>
        <v>1</v>
      </c>
      <c r="M184" s="425">
        <f t="shared" si="15"/>
        <v>3</v>
      </c>
      <c r="N184" s="427">
        <f t="shared" si="15"/>
        <v>5</v>
      </c>
      <c r="O184" s="425">
        <f t="shared" si="15"/>
        <v>5</v>
      </c>
      <c r="P184" s="427">
        <f t="shared" si="15"/>
        <v>7</v>
      </c>
      <c r="Q184" s="425">
        <f t="shared" si="15"/>
        <v>0</v>
      </c>
      <c r="R184" s="427">
        <f t="shared" si="15"/>
        <v>2</v>
      </c>
      <c r="S184" s="425">
        <f t="shared" si="15"/>
        <v>4</v>
      </c>
      <c r="T184" s="427">
        <f t="shared" si="15"/>
        <v>1</v>
      </c>
      <c r="U184" s="425">
        <f t="shared" si="15"/>
        <v>1</v>
      </c>
      <c r="V184" s="427">
        <f t="shared" si="15"/>
        <v>3</v>
      </c>
      <c r="W184" s="425">
        <f t="shared" si="15"/>
        <v>2</v>
      </c>
      <c r="X184" s="427">
        <f t="shared" si="15"/>
        <v>1</v>
      </c>
      <c r="Y184" s="425">
        <f t="shared" si="15"/>
        <v>1</v>
      </c>
      <c r="Z184" s="427">
        <f t="shared" si="15"/>
        <v>4</v>
      </c>
      <c r="AA184" s="425">
        <f t="shared" si="15"/>
        <v>2</v>
      </c>
      <c r="AB184" s="427">
        <f t="shared" si="15"/>
        <v>6</v>
      </c>
      <c r="AC184" s="425">
        <f t="shared" si="15"/>
        <v>2</v>
      </c>
      <c r="AD184" s="427">
        <f t="shared" si="15"/>
        <v>12</v>
      </c>
      <c r="AE184" s="425">
        <f t="shared" si="15"/>
        <v>3</v>
      </c>
      <c r="AF184" s="427">
        <f t="shared" si="15"/>
        <v>7</v>
      </c>
      <c r="AG184" s="425">
        <f t="shared" si="15"/>
        <v>4</v>
      </c>
      <c r="AH184" s="427">
        <f t="shared" si="15"/>
        <v>10</v>
      </c>
      <c r="AI184" s="425">
        <f t="shared" si="15"/>
        <v>2</v>
      </c>
      <c r="AJ184" s="427">
        <f t="shared" si="15"/>
        <v>12</v>
      </c>
      <c r="AK184" s="425">
        <f t="shared" si="15"/>
        <v>4</v>
      </c>
      <c r="AL184" s="427">
        <f t="shared" si="15"/>
        <v>12</v>
      </c>
      <c r="AM184" s="425">
        <f t="shared" si="15"/>
        <v>3</v>
      </c>
      <c r="AN184" s="427">
        <f t="shared" si="15"/>
        <v>4</v>
      </c>
      <c r="AO184" s="428">
        <f t="shared" si="15"/>
        <v>7</v>
      </c>
      <c r="AP184" s="427">
        <f t="shared" si="15"/>
        <v>8</v>
      </c>
      <c r="AQ184" s="642">
        <f t="shared" si="15"/>
        <v>139</v>
      </c>
      <c r="AR184" s="664">
        <f t="shared" si="15"/>
        <v>262</v>
      </c>
      <c r="AS184" s="658"/>
      <c r="AT184" s="515"/>
    </row>
    <row r="185" spans="1:86" x14ac:dyDescent="0.2">
      <c r="A185" s="665" t="s">
        <v>181</v>
      </c>
      <c r="B185" s="373"/>
    </row>
    <row r="186" spans="1:86" x14ac:dyDescent="0.2">
      <c r="A186" s="751" t="s">
        <v>49</v>
      </c>
      <c r="B186" s="666" t="s">
        <v>50</v>
      </c>
      <c r="C186" s="366"/>
    </row>
    <row r="187" spans="1:86" x14ac:dyDescent="0.2">
      <c r="A187" s="516" t="s">
        <v>52</v>
      </c>
      <c r="B187" s="565">
        <v>315</v>
      </c>
      <c r="C187" s="366"/>
    </row>
    <row r="188" spans="1:86" x14ac:dyDescent="0.2">
      <c r="A188" s="437" t="s">
        <v>53</v>
      </c>
      <c r="B188" s="407"/>
      <c r="C188" s="366"/>
    </row>
    <row r="189" spans="1:86" x14ac:dyDescent="0.2">
      <c r="A189" s="437" t="s">
        <v>54</v>
      </c>
      <c r="B189" s="407"/>
      <c r="C189" s="366"/>
    </row>
    <row r="190" spans="1:86" x14ac:dyDescent="0.2">
      <c r="A190" s="494" t="s">
        <v>55</v>
      </c>
      <c r="B190" s="424"/>
      <c r="C190" s="366"/>
    </row>
    <row r="191" spans="1:86" x14ac:dyDescent="0.2">
      <c r="A191" s="610" t="s">
        <v>1</v>
      </c>
      <c r="B191" s="416">
        <f>SUM(B187:B190)</f>
        <v>315</v>
      </c>
      <c r="C191" s="366"/>
    </row>
    <row r="192" spans="1:86" x14ac:dyDescent="0.2">
      <c r="A192" s="514" t="s">
        <v>182</v>
      </c>
      <c r="B192" s="514"/>
      <c r="C192" s="366"/>
    </row>
    <row r="193" spans="1:3" x14ac:dyDescent="0.2">
      <c r="A193" s="751" t="s">
        <v>49</v>
      </c>
      <c r="B193" s="444" t="s">
        <v>50</v>
      </c>
      <c r="C193" s="366"/>
    </row>
    <row r="194" spans="1:3" x14ac:dyDescent="0.2">
      <c r="A194" s="516" t="s">
        <v>52</v>
      </c>
      <c r="B194" s="517">
        <v>1395</v>
      </c>
      <c r="C194" s="366"/>
    </row>
    <row r="195" spans="1:3" x14ac:dyDescent="0.2">
      <c r="A195" s="437" t="s">
        <v>53</v>
      </c>
      <c r="B195" s="407"/>
      <c r="C195" s="366"/>
    </row>
    <row r="196" spans="1:3" x14ac:dyDescent="0.2">
      <c r="A196" s="437" t="s">
        <v>54</v>
      </c>
      <c r="B196" s="407"/>
      <c r="C196" s="366"/>
    </row>
    <row r="197" spans="1:3" x14ac:dyDescent="0.2">
      <c r="A197" s="494" t="s">
        <v>55</v>
      </c>
      <c r="B197" s="424"/>
      <c r="C197" s="366"/>
    </row>
    <row r="198" spans="1:3" x14ac:dyDescent="0.2">
      <c r="A198" s="610" t="s">
        <v>1</v>
      </c>
      <c r="B198" s="416">
        <f>SUM(B194:B197)</f>
        <v>1395</v>
      </c>
      <c r="C198" s="366"/>
    </row>
    <row r="199" spans="1:3" x14ac:dyDescent="0.2">
      <c r="A199" s="371" t="s">
        <v>183</v>
      </c>
      <c r="B199" s="609"/>
      <c r="C199" s="366"/>
    </row>
    <row r="200" spans="1:3" x14ac:dyDescent="0.2">
      <c r="A200" s="667" t="s">
        <v>88</v>
      </c>
      <c r="B200" s="444" t="s">
        <v>50</v>
      </c>
      <c r="C200" s="366"/>
    </row>
    <row r="201" spans="1:3" x14ac:dyDescent="0.2">
      <c r="A201" s="668" t="s">
        <v>89</v>
      </c>
      <c r="B201" s="517"/>
      <c r="C201" s="366"/>
    </row>
    <row r="202" spans="1:3" x14ac:dyDescent="0.2">
      <c r="A202" s="669" t="s">
        <v>90</v>
      </c>
      <c r="B202" s="407"/>
      <c r="C202" s="366"/>
    </row>
    <row r="203" spans="1:3" x14ac:dyDescent="0.2">
      <c r="A203" s="670" t="s">
        <v>91</v>
      </c>
      <c r="B203" s="424"/>
      <c r="C203" s="366"/>
    </row>
    <row r="204" spans="1:3" x14ac:dyDescent="0.2">
      <c r="A204" s="671" t="s">
        <v>184</v>
      </c>
      <c r="B204" s="441"/>
      <c r="C204" s="366"/>
    </row>
    <row r="205" spans="1:3" x14ac:dyDescent="0.2">
      <c r="A205" s="749" t="s">
        <v>56</v>
      </c>
      <c r="B205" s="444" t="s">
        <v>1</v>
      </c>
      <c r="C205" s="366"/>
    </row>
    <row r="206" spans="1:3" x14ac:dyDescent="0.2">
      <c r="A206" s="672" t="s">
        <v>124</v>
      </c>
      <c r="B206" s="565">
        <v>575</v>
      </c>
      <c r="C206" s="366"/>
    </row>
    <row r="207" spans="1:3" x14ac:dyDescent="0.2">
      <c r="A207" s="673" t="s">
        <v>135</v>
      </c>
      <c r="B207" s="517"/>
      <c r="C207" s="366"/>
    </row>
    <row r="208" spans="1:3" x14ac:dyDescent="0.2">
      <c r="A208" s="528" t="s">
        <v>125</v>
      </c>
      <c r="B208" s="407">
        <v>1414</v>
      </c>
      <c r="C208" s="366"/>
    </row>
    <row r="209" spans="1:3" x14ac:dyDescent="0.2">
      <c r="A209" s="528" t="s">
        <v>185</v>
      </c>
      <c r="B209" s="407">
        <v>94</v>
      </c>
      <c r="C209" s="366"/>
    </row>
    <row r="210" spans="1:3" x14ac:dyDescent="0.2">
      <c r="A210" s="674" t="s">
        <v>186</v>
      </c>
      <c r="B210" s="407">
        <v>3629</v>
      </c>
      <c r="C210" s="366"/>
    </row>
    <row r="211" spans="1:3" x14ac:dyDescent="0.2">
      <c r="A211" s="528" t="s">
        <v>187</v>
      </c>
      <c r="B211" s="407"/>
      <c r="C211" s="366"/>
    </row>
    <row r="212" spans="1:3" x14ac:dyDescent="0.2">
      <c r="A212" s="528" t="s">
        <v>188</v>
      </c>
      <c r="B212" s="407"/>
      <c r="C212" s="366"/>
    </row>
    <row r="213" spans="1:3" x14ac:dyDescent="0.2">
      <c r="A213" s="528" t="s">
        <v>189</v>
      </c>
      <c r="B213" s="407"/>
      <c r="C213" s="366"/>
    </row>
    <row r="214" spans="1:3" x14ac:dyDescent="0.2">
      <c r="A214" s="528" t="s">
        <v>190</v>
      </c>
      <c r="B214" s="407"/>
      <c r="C214" s="366"/>
    </row>
    <row r="215" spans="1:3" x14ac:dyDescent="0.2">
      <c r="A215" s="675" t="s">
        <v>127</v>
      </c>
      <c r="B215" s="407">
        <v>1538</v>
      </c>
      <c r="C215" s="366"/>
    </row>
    <row r="216" spans="1:3" x14ac:dyDescent="0.2">
      <c r="A216" s="674" t="s">
        <v>191</v>
      </c>
      <c r="B216" s="407"/>
      <c r="C216" s="366"/>
    </row>
    <row r="217" spans="1:3" x14ac:dyDescent="0.2">
      <c r="A217" s="674" t="s">
        <v>192</v>
      </c>
      <c r="B217" s="407"/>
      <c r="C217" s="366"/>
    </row>
    <row r="218" spans="1:3" x14ac:dyDescent="0.2">
      <c r="A218" s="528" t="s">
        <v>193</v>
      </c>
      <c r="B218" s="407"/>
      <c r="C218" s="366"/>
    </row>
    <row r="219" spans="1:3" x14ac:dyDescent="0.2">
      <c r="A219" s="675" t="s">
        <v>194</v>
      </c>
      <c r="B219" s="407"/>
      <c r="C219" s="366"/>
    </row>
    <row r="220" spans="1:3" ht="21.75" x14ac:dyDescent="0.2">
      <c r="A220" s="674" t="s">
        <v>195</v>
      </c>
      <c r="B220" s="407"/>
      <c r="C220" s="366"/>
    </row>
    <row r="221" spans="1:3" x14ac:dyDescent="0.2">
      <c r="A221" s="675" t="s">
        <v>196</v>
      </c>
      <c r="B221" s="407"/>
      <c r="C221" s="366"/>
    </row>
    <row r="222" spans="1:3" x14ac:dyDescent="0.2">
      <c r="A222" s="676" t="s">
        <v>197</v>
      </c>
      <c r="B222" s="407"/>
      <c r="C222" s="366"/>
    </row>
    <row r="223" spans="1:3" x14ac:dyDescent="0.2">
      <c r="A223" s="528" t="s">
        <v>129</v>
      </c>
      <c r="B223" s="407"/>
      <c r="C223" s="366"/>
    </row>
    <row r="224" spans="1:3" ht="21.75" x14ac:dyDescent="0.2">
      <c r="A224" s="674" t="s">
        <v>198</v>
      </c>
      <c r="B224" s="407"/>
      <c r="C224" s="366"/>
    </row>
    <row r="225" spans="1:3" x14ac:dyDescent="0.2">
      <c r="A225" s="528" t="s">
        <v>199</v>
      </c>
      <c r="B225" s="407"/>
      <c r="C225" s="366"/>
    </row>
    <row r="226" spans="1:3" x14ac:dyDescent="0.2">
      <c r="A226" s="674" t="s">
        <v>200</v>
      </c>
      <c r="B226" s="407"/>
      <c r="C226" s="366"/>
    </row>
    <row r="227" spans="1:3" x14ac:dyDescent="0.2">
      <c r="A227" s="528" t="s">
        <v>132</v>
      </c>
      <c r="B227" s="407"/>
      <c r="C227" s="366"/>
    </row>
    <row r="228" spans="1:3" x14ac:dyDescent="0.2">
      <c r="A228" s="528" t="s">
        <v>133</v>
      </c>
      <c r="B228" s="407"/>
      <c r="C228" s="366"/>
    </row>
    <row r="229" spans="1:3" x14ac:dyDescent="0.2">
      <c r="A229" s="675" t="s">
        <v>201</v>
      </c>
      <c r="B229" s="407"/>
      <c r="C229" s="366"/>
    </row>
    <row r="230" spans="1:3" x14ac:dyDescent="0.2">
      <c r="A230" s="677" t="s">
        <v>202</v>
      </c>
      <c r="B230" s="424"/>
      <c r="C230" s="366"/>
    </row>
    <row r="231" spans="1:3" x14ac:dyDescent="0.2">
      <c r="A231" s="610" t="s">
        <v>1</v>
      </c>
      <c r="B231" s="416">
        <f>SUM(B206:B230)</f>
        <v>7250</v>
      </c>
      <c r="C231" s="366"/>
    </row>
    <row r="295" spans="1:2" x14ac:dyDescent="0.2">
      <c r="A295" s="678">
        <f>SUM(B13:B27,D30,B60,B67,B74,B92:E92,B100:E100,B108:E108,C112:C113,D117:D118,B122:B124,B150,B170:B174,B184,B191,B198,B231,C128:J144,B169:AS169,D31:D50,B201:B203,B151,B152:B168)</f>
        <v>10855</v>
      </c>
      <c r="B295" s="678">
        <f>SUM(CG6:CT241)</f>
        <v>0</v>
      </c>
    </row>
  </sheetData>
  <mergeCells count="158">
    <mergeCell ref="A176:A178"/>
    <mergeCell ref="B176:D177"/>
    <mergeCell ref="E176:AP176"/>
    <mergeCell ref="AQ176:AQ178"/>
    <mergeCell ref="AR176:AR178"/>
    <mergeCell ref="E177:F177"/>
    <mergeCell ref="G177:H177"/>
    <mergeCell ref="I177:J177"/>
    <mergeCell ref="K177:L177"/>
    <mergeCell ref="M177:N177"/>
    <mergeCell ref="O177:P177"/>
    <mergeCell ref="Q177:R177"/>
    <mergeCell ref="S177:T177"/>
    <mergeCell ref="U177:V177"/>
    <mergeCell ref="W177:X177"/>
    <mergeCell ref="AI177:AJ177"/>
    <mergeCell ref="AK177:AL177"/>
    <mergeCell ref="AM177:AN177"/>
    <mergeCell ref="AO177:AP177"/>
    <mergeCell ref="Y177:Z177"/>
    <mergeCell ref="AA177:AB177"/>
    <mergeCell ref="AC177:AD177"/>
    <mergeCell ref="AE177:AF177"/>
    <mergeCell ref="AG177:AH177"/>
    <mergeCell ref="AQ147:AS147"/>
    <mergeCell ref="E148:F148"/>
    <mergeCell ref="G148:H148"/>
    <mergeCell ref="I148:J148"/>
    <mergeCell ref="K148:L148"/>
    <mergeCell ref="M148:N148"/>
    <mergeCell ref="O148:P148"/>
    <mergeCell ref="Q148:R148"/>
    <mergeCell ref="S148:T148"/>
    <mergeCell ref="U148:V148"/>
    <mergeCell ref="W148:X148"/>
    <mergeCell ref="Y148:Z148"/>
    <mergeCell ref="AA148:AB148"/>
    <mergeCell ref="AC148:AD148"/>
    <mergeCell ref="AE148:AF148"/>
    <mergeCell ref="AG148:AH148"/>
    <mergeCell ref="AR148:AS148"/>
    <mergeCell ref="AI148:AJ148"/>
    <mergeCell ref="AK148:AL148"/>
    <mergeCell ref="AM148:AN148"/>
    <mergeCell ref="AO148:AP148"/>
    <mergeCell ref="AQ148:AQ149"/>
    <mergeCell ref="A128:A131"/>
    <mergeCell ref="A132:A136"/>
    <mergeCell ref="A137:A142"/>
    <mergeCell ref="A143:A144"/>
    <mergeCell ref="A147:A149"/>
    <mergeCell ref="L120:L121"/>
    <mergeCell ref="A126:A127"/>
    <mergeCell ref="B126:B127"/>
    <mergeCell ref="C126:D126"/>
    <mergeCell ref="E126:F126"/>
    <mergeCell ref="G126:H126"/>
    <mergeCell ref="I126:J126"/>
    <mergeCell ref="B147:D148"/>
    <mergeCell ref="E147:AP147"/>
    <mergeCell ref="K120:K121"/>
    <mergeCell ref="AU52:AU54"/>
    <mergeCell ref="E53:F53"/>
    <mergeCell ref="G53:H53"/>
    <mergeCell ref="I53:J53"/>
    <mergeCell ref="K53:L53"/>
    <mergeCell ref="M53:N53"/>
    <mergeCell ref="O53:P53"/>
    <mergeCell ref="Q53:R53"/>
    <mergeCell ref="S53:T53"/>
    <mergeCell ref="U53:V53"/>
    <mergeCell ref="W53:X53"/>
    <mergeCell ref="Y53:Z53"/>
    <mergeCell ref="AA53:AB53"/>
    <mergeCell ref="AC53:AD53"/>
    <mergeCell ref="AE53:AF53"/>
    <mergeCell ref="AG53:AH53"/>
    <mergeCell ref="AQ52:AQ54"/>
    <mergeCell ref="AR52:AT52"/>
    <mergeCell ref="AI53:AJ53"/>
    <mergeCell ref="AK53:AL53"/>
    <mergeCell ref="AM53:AN53"/>
    <mergeCell ref="AO53:AP53"/>
    <mergeCell ref="AR53:AR54"/>
    <mergeCell ref="AS53:AS54"/>
    <mergeCell ref="AT53:AT54"/>
    <mergeCell ref="AQ11:AQ12"/>
    <mergeCell ref="AR11:AR12"/>
    <mergeCell ref="AS11:AS12"/>
    <mergeCell ref="A30:C30"/>
    <mergeCell ref="A31:A43"/>
    <mergeCell ref="AQ10:AS10"/>
    <mergeCell ref="AT10:AT12"/>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B40:C40"/>
    <mergeCell ref="B41:C41"/>
    <mergeCell ref="A110:B111"/>
    <mergeCell ref="C110:C111"/>
    <mergeCell ref="D110:F110"/>
    <mergeCell ref="G110:G111"/>
    <mergeCell ref="A112:B112"/>
    <mergeCell ref="A113:B113"/>
    <mergeCell ref="B46:C46"/>
    <mergeCell ref="A44:A46"/>
    <mergeCell ref="A47:A49"/>
    <mergeCell ref="B47:C47"/>
    <mergeCell ref="B48:C48"/>
    <mergeCell ref="B49:C49"/>
    <mergeCell ref="B50:C50"/>
    <mergeCell ref="A52:A54"/>
    <mergeCell ref="B52:D53"/>
    <mergeCell ref="E52:AP52"/>
    <mergeCell ref="A115:C116"/>
    <mergeCell ref="D115:D116"/>
    <mergeCell ref="E115:G115"/>
    <mergeCell ref="H115:H116"/>
    <mergeCell ref="A120:A121"/>
    <mergeCell ref="B120:B121"/>
    <mergeCell ref="C120:E120"/>
    <mergeCell ref="F120:F121"/>
    <mergeCell ref="G120:G121"/>
    <mergeCell ref="H120:J120"/>
    <mergeCell ref="B43:C43"/>
    <mergeCell ref="B44:C44"/>
    <mergeCell ref="B45:C45"/>
    <mergeCell ref="B29:C29"/>
    <mergeCell ref="B31:C31"/>
    <mergeCell ref="B32:C32"/>
    <mergeCell ref="B33:C33"/>
    <mergeCell ref="B34:C34"/>
    <mergeCell ref="B35:C35"/>
    <mergeCell ref="B36:C36"/>
    <mergeCell ref="B37:C37"/>
    <mergeCell ref="B38:C38"/>
    <mergeCell ref="B39:C39"/>
    <mergeCell ref="B42:C42"/>
    <mergeCell ref="A10:A12"/>
    <mergeCell ref="B10:D11"/>
    <mergeCell ref="E10:AP10"/>
    <mergeCell ref="AG11:AH11"/>
    <mergeCell ref="AI11:AJ11"/>
    <mergeCell ref="AK11:AL11"/>
    <mergeCell ref="AM11:AN11"/>
    <mergeCell ref="AO11:AP11"/>
    <mergeCell ref="A6:N6"/>
  </mergeCells>
  <dataValidations count="2">
    <dataValidation allowBlank="1" showInputMessage="1" showErrorMessage="1" errorTitle="ERROR" error="Por favor ingrese solo Números." sqref="A25:A26 AV150 E175:AP175 AT151 CB150 M122:M124"/>
    <dataValidation type="whole" allowBlank="1" showInputMessage="1" showErrorMessage="1" errorTitle="ERROR" error="Por favor ingrese solo Números." sqref="A27:A1048576 A1:A24 AV151:AV1048576 AT152:AT1048576 AV1:AV149 B1:D1048576 E176:AP1048576 CB151:CB1048576 AQ1:AS1048576 AU1:AU1048576 AT1:AT150 AW1:CA1048576 CC1:XFD1048576 CB1:CB149 E1:L174 N1:AP174 M1:M121 M125:M174">
      <formula1>0</formula1>
      <formula2>1000000000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Consolidado </vt:lpstr>
      <vt:lpstr>Enero</vt:lpstr>
      <vt:lpstr>Febrero</vt:lpstr>
      <vt:lpstr>MARZO</vt:lpstr>
      <vt:lpstr>Abril </vt:lpstr>
      <vt:lpstr>Mayo </vt:lpstr>
      <vt:lpstr>Junio</vt:lpstr>
      <vt:lpstr>Julio</vt:lpstr>
      <vt:lpstr>Agosto</vt:lpstr>
      <vt:lpstr>Septiembre</vt:lpstr>
      <vt:lpstr>Octubre </vt:lpstr>
      <vt:lpstr>Noviembre</vt:lpstr>
      <vt:lpstr>Diciembre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2018-01-19T15:28:18Z</dcterms:modified>
</cp:coreProperties>
</file>