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0" windowWidth="24000" windowHeight="8985" tabRatio="752" firstSheet="1" activeTab="12"/>
  </bookViews>
  <sheets>
    <sheet name="CONSOLIDADO 2017" sheetId="15" state="hidden" r:id="rId1"/>
    <sheet name="ENERO" sheetId="1" r:id="rId2"/>
    <sheet name="FEBRERO" sheetId="2" r:id="rId3"/>
    <sheet name="MARZO" sheetId="3" r:id="rId4"/>
    <sheet name="ABRIL " sheetId="4" r:id="rId5"/>
    <sheet name="MAYO" sheetId="5" r:id="rId6"/>
    <sheet name="JUNIO" sheetId="6" r:id="rId7"/>
    <sheet name="JULIO" sheetId="7" r:id="rId8"/>
    <sheet name="AGOSTO" sheetId="8" r:id="rId9"/>
    <sheet name="SEPTIEMBRE" sheetId="11" r:id="rId10"/>
    <sheet name="OCTUBRE" sheetId="12" r:id="rId11"/>
    <sheet name="NOVIEMBRE " sheetId="13" r:id="rId12"/>
    <sheet name="DICIEMBRE" sheetId="14" r:id="rId13"/>
  </sheets>
  <calcPr calcId="171027"/>
</workbook>
</file>

<file path=xl/calcChain.xml><?xml version="1.0" encoding="utf-8"?>
<calcChain xmlns="http://schemas.openxmlformats.org/spreadsheetml/2006/main">
  <c r="D107" i="14" l="1"/>
  <c r="C107" i="14"/>
  <c r="E107" i="14" s="1"/>
  <c r="E106" i="14"/>
  <c r="D104" i="14"/>
  <c r="C104" i="14"/>
  <c r="D103" i="14"/>
  <c r="C103" i="14"/>
  <c r="D102" i="14"/>
  <c r="C102" i="14"/>
  <c r="D101" i="14"/>
  <c r="C101" i="14"/>
  <c r="D100" i="14"/>
  <c r="C100" i="14"/>
  <c r="AA96" i="14"/>
  <c r="Z96" i="14"/>
  <c r="Y96" i="14"/>
  <c r="X96" i="14"/>
  <c r="W96" i="14"/>
  <c r="O96" i="14"/>
  <c r="K96" i="14"/>
  <c r="U95" i="14"/>
  <c r="T95" i="14"/>
  <c r="S95" i="14"/>
  <c r="Y95" i="14" s="1"/>
  <c r="R95" i="14"/>
  <c r="N95" i="14"/>
  <c r="X95" i="14" s="1"/>
  <c r="M95" i="14"/>
  <c r="L95" i="14"/>
  <c r="J95" i="14"/>
  <c r="I95" i="14"/>
  <c r="H95" i="14"/>
  <c r="G95" i="14"/>
  <c r="F95" i="14"/>
  <c r="E95" i="14"/>
  <c r="D95" i="14"/>
  <c r="C95" i="14"/>
  <c r="U94" i="14"/>
  <c r="T94" i="14"/>
  <c r="S94" i="14"/>
  <c r="Y94" i="14" s="1"/>
  <c r="R94" i="14"/>
  <c r="N94" i="14"/>
  <c r="X94" i="14" s="1"/>
  <c r="M94" i="14"/>
  <c r="L94" i="14"/>
  <c r="O94" i="14" s="1"/>
  <c r="J94" i="14"/>
  <c r="I94" i="14"/>
  <c r="H94" i="14"/>
  <c r="G94" i="14"/>
  <c r="F94" i="14"/>
  <c r="E94" i="14"/>
  <c r="D94" i="14"/>
  <c r="C94" i="14"/>
  <c r="U93" i="14"/>
  <c r="T93" i="14"/>
  <c r="S93" i="14"/>
  <c r="AA93" i="14" s="1"/>
  <c r="R93" i="14"/>
  <c r="N93" i="14"/>
  <c r="X93" i="14" s="1"/>
  <c r="M93" i="14"/>
  <c r="L93" i="14"/>
  <c r="O93" i="14" s="1"/>
  <c r="J93" i="14"/>
  <c r="I93" i="14"/>
  <c r="H93" i="14"/>
  <c r="G93" i="14"/>
  <c r="F93" i="14"/>
  <c r="E93" i="14"/>
  <c r="D93" i="14"/>
  <c r="C93" i="14"/>
  <c r="U92" i="14"/>
  <c r="T92" i="14"/>
  <c r="S92" i="14"/>
  <c r="Z92" i="14" s="1"/>
  <c r="R92" i="14"/>
  <c r="N92" i="14"/>
  <c r="M92" i="14"/>
  <c r="L92" i="14"/>
  <c r="J92" i="14"/>
  <c r="I92" i="14"/>
  <c r="H92" i="14"/>
  <c r="G92" i="14"/>
  <c r="F92" i="14"/>
  <c r="E92" i="14"/>
  <c r="D92" i="14"/>
  <c r="C92" i="14"/>
  <c r="U91" i="14"/>
  <c r="T91" i="14"/>
  <c r="S91" i="14"/>
  <c r="Y91" i="14" s="1"/>
  <c r="R91" i="14"/>
  <c r="N91" i="14"/>
  <c r="X91" i="14" s="1"/>
  <c r="M91" i="14"/>
  <c r="L91" i="14"/>
  <c r="J91" i="14"/>
  <c r="I91" i="14"/>
  <c r="H91" i="14"/>
  <c r="G91" i="14"/>
  <c r="F91" i="14"/>
  <c r="E91" i="14"/>
  <c r="D91" i="14"/>
  <c r="C91" i="14"/>
  <c r="U90" i="14"/>
  <c r="T90" i="14"/>
  <c r="S90" i="14"/>
  <c r="Y90" i="14" s="1"/>
  <c r="R90" i="14"/>
  <c r="N90" i="14"/>
  <c r="M90" i="14"/>
  <c r="L90" i="14"/>
  <c r="J90" i="14"/>
  <c r="I90" i="14"/>
  <c r="H90" i="14"/>
  <c r="G90" i="14"/>
  <c r="F90" i="14"/>
  <c r="E90" i="14"/>
  <c r="D90" i="14"/>
  <c r="C90" i="14"/>
  <c r="U89" i="14"/>
  <c r="T89" i="14"/>
  <c r="S89" i="14"/>
  <c r="Y89" i="14" s="1"/>
  <c r="R89" i="14"/>
  <c r="N89" i="14"/>
  <c r="M89" i="14"/>
  <c r="L89" i="14"/>
  <c r="J89" i="14"/>
  <c r="I89" i="14"/>
  <c r="H89" i="14"/>
  <c r="G89" i="14"/>
  <c r="F89" i="14"/>
  <c r="E89" i="14"/>
  <c r="D89" i="14"/>
  <c r="C89" i="14"/>
  <c r="U88" i="14"/>
  <c r="T88" i="14"/>
  <c r="S88" i="14"/>
  <c r="R88" i="14"/>
  <c r="N88" i="14"/>
  <c r="M88" i="14"/>
  <c r="L88" i="14"/>
  <c r="J88" i="14"/>
  <c r="I88" i="14"/>
  <c r="H88" i="14"/>
  <c r="G88" i="14"/>
  <c r="F88" i="14"/>
  <c r="E88" i="14"/>
  <c r="D88" i="14"/>
  <c r="C88" i="14"/>
  <c r="U87" i="14"/>
  <c r="T87" i="14"/>
  <c r="S87" i="14"/>
  <c r="R87" i="14"/>
  <c r="N87" i="14"/>
  <c r="M87" i="14"/>
  <c r="L87" i="14"/>
  <c r="J87" i="14"/>
  <c r="I87" i="14"/>
  <c r="I86" i="14" s="1"/>
  <c r="H87" i="14"/>
  <c r="G87" i="14"/>
  <c r="F87" i="14"/>
  <c r="E87" i="14"/>
  <c r="D87" i="14"/>
  <c r="C87" i="14"/>
  <c r="V86" i="14"/>
  <c r="Q86" i="14"/>
  <c r="F86" i="14"/>
  <c r="Q80" i="14"/>
  <c r="F80" i="14"/>
  <c r="AA78" i="14"/>
  <c r="Z78" i="14"/>
  <c r="Y78" i="14"/>
  <c r="X78" i="14"/>
  <c r="W78" i="14"/>
  <c r="O78" i="14"/>
  <c r="K78" i="14"/>
  <c r="U77" i="14"/>
  <c r="T77" i="14"/>
  <c r="S77" i="14"/>
  <c r="Y77" i="14" s="1"/>
  <c r="R77" i="14"/>
  <c r="N77" i="14"/>
  <c r="M77" i="14"/>
  <c r="L77" i="14"/>
  <c r="J77" i="14"/>
  <c r="I77" i="14"/>
  <c r="H77" i="14"/>
  <c r="G77" i="14"/>
  <c r="F77" i="14"/>
  <c r="E77" i="14"/>
  <c r="D77" i="14"/>
  <c r="C77" i="14"/>
  <c r="U76" i="14"/>
  <c r="T76" i="14"/>
  <c r="S76" i="14"/>
  <c r="Y76" i="14" s="1"/>
  <c r="R76" i="14"/>
  <c r="N76" i="14"/>
  <c r="X76" i="14" s="1"/>
  <c r="M76" i="14"/>
  <c r="L76" i="14"/>
  <c r="J76" i="14"/>
  <c r="I76" i="14"/>
  <c r="H76" i="14"/>
  <c r="G76" i="14"/>
  <c r="F76" i="14"/>
  <c r="E76" i="14"/>
  <c r="D76" i="14"/>
  <c r="C76" i="14"/>
  <c r="U75" i="14"/>
  <c r="T75" i="14"/>
  <c r="S75" i="14"/>
  <c r="Y75" i="14" s="1"/>
  <c r="R75" i="14"/>
  <c r="N75" i="14"/>
  <c r="M75" i="14"/>
  <c r="L75" i="14"/>
  <c r="O75" i="14" s="1"/>
  <c r="J75" i="14"/>
  <c r="I75" i="14"/>
  <c r="H75" i="14"/>
  <c r="G75" i="14"/>
  <c r="F75" i="14"/>
  <c r="E75" i="14"/>
  <c r="D75" i="14"/>
  <c r="C75" i="14"/>
  <c r="U74" i="14"/>
  <c r="T74" i="14"/>
  <c r="S74" i="14"/>
  <c r="Z74" i="14" s="1"/>
  <c r="R74" i="14"/>
  <c r="N74" i="14"/>
  <c r="M74" i="14"/>
  <c r="L74" i="14"/>
  <c r="J74" i="14"/>
  <c r="I74" i="14"/>
  <c r="H74" i="14"/>
  <c r="G74" i="14"/>
  <c r="F74" i="14"/>
  <c r="K74" i="14" s="1"/>
  <c r="E74" i="14"/>
  <c r="D74" i="14"/>
  <c r="C74" i="14"/>
  <c r="U73" i="14"/>
  <c r="T73" i="14"/>
  <c r="S73" i="14"/>
  <c r="Y73" i="14" s="1"/>
  <c r="R73" i="14"/>
  <c r="N73" i="14"/>
  <c r="X73" i="14" s="1"/>
  <c r="M73" i="14"/>
  <c r="L73" i="14"/>
  <c r="J73" i="14"/>
  <c r="I73" i="14"/>
  <c r="H73" i="14"/>
  <c r="G73" i="14"/>
  <c r="F73" i="14"/>
  <c r="E73" i="14"/>
  <c r="D73" i="14"/>
  <c r="C73" i="14"/>
  <c r="U72" i="14"/>
  <c r="T72" i="14"/>
  <c r="S72" i="14"/>
  <c r="R72" i="14"/>
  <c r="N72" i="14"/>
  <c r="X72" i="14" s="1"/>
  <c r="M72" i="14"/>
  <c r="L72" i="14"/>
  <c r="O72" i="14" s="1"/>
  <c r="J72" i="14"/>
  <c r="I72" i="14"/>
  <c r="H72" i="14"/>
  <c r="G72" i="14"/>
  <c r="F72" i="14"/>
  <c r="E72" i="14"/>
  <c r="D72" i="14"/>
  <c r="C72" i="14"/>
  <c r="W71" i="14"/>
  <c r="U71" i="14"/>
  <c r="T71" i="14"/>
  <c r="S71" i="14"/>
  <c r="AA71" i="14" s="1"/>
  <c r="R71" i="14"/>
  <c r="N71" i="14"/>
  <c r="X71" i="14" s="1"/>
  <c r="M71" i="14"/>
  <c r="L71" i="14"/>
  <c r="J71" i="14"/>
  <c r="I71" i="14"/>
  <c r="H71" i="14"/>
  <c r="G71" i="14"/>
  <c r="F71" i="14"/>
  <c r="E71" i="14"/>
  <c r="D71" i="14"/>
  <c r="C71" i="14"/>
  <c r="U70" i="14"/>
  <c r="T70" i="14"/>
  <c r="S70" i="14"/>
  <c r="Z70" i="14" s="1"/>
  <c r="R70" i="14"/>
  <c r="P70" i="14"/>
  <c r="N70" i="14"/>
  <c r="X70" i="14" s="1"/>
  <c r="M70" i="14"/>
  <c r="L70" i="14"/>
  <c r="J70" i="14"/>
  <c r="I70" i="14"/>
  <c r="H70" i="14"/>
  <c r="G70" i="14"/>
  <c r="F70" i="14"/>
  <c r="E70" i="14"/>
  <c r="D70" i="14"/>
  <c r="C70" i="14"/>
  <c r="W69" i="14"/>
  <c r="U69" i="14"/>
  <c r="T69" i="14"/>
  <c r="S69" i="14"/>
  <c r="R69" i="14"/>
  <c r="P69" i="14"/>
  <c r="N69" i="14"/>
  <c r="X69" i="14" s="1"/>
  <c r="M69" i="14"/>
  <c r="L69" i="14"/>
  <c r="J69" i="14"/>
  <c r="I69" i="14"/>
  <c r="H69" i="14"/>
  <c r="G69" i="14"/>
  <c r="F69" i="14"/>
  <c r="E69" i="14"/>
  <c r="D69" i="14"/>
  <c r="C69" i="14"/>
  <c r="U68" i="14"/>
  <c r="T68" i="14"/>
  <c r="S68" i="14"/>
  <c r="Y68" i="14" s="1"/>
  <c r="R68" i="14"/>
  <c r="N68" i="14"/>
  <c r="X68" i="14" s="1"/>
  <c r="M68" i="14"/>
  <c r="L68" i="14"/>
  <c r="J68" i="14"/>
  <c r="I68" i="14"/>
  <c r="H68" i="14"/>
  <c r="G68" i="14"/>
  <c r="F68" i="14"/>
  <c r="E68" i="14"/>
  <c r="D68" i="14"/>
  <c r="C68" i="14"/>
  <c r="U67" i="14"/>
  <c r="T67" i="14"/>
  <c r="S67" i="14"/>
  <c r="R67" i="14"/>
  <c r="N67" i="14"/>
  <c r="M67" i="14"/>
  <c r="L67" i="14"/>
  <c r="J67" i="14"/>
  <c r="I67" i="14"/>
  <c r="I80" i="14" s="1"/>
  <c r="H67" i="14"/>
  <c r="H80" i="14" s="1"/>
  <c r="G67" i="14"/>
  <c r="G80" i="14" s="1"/>
  <c r="F67" i="14"/>
  <c r="E67" i="14"/>
  <c r="D67" i="14"/>
  <c r="C67" i="14"/>
  <c r="C80" i="14" s="1"/>
  <c r="V66" i="14"/>
  <c r="Q66" i="14"/>
  <c r="E106" i="13"/>
  <c r="D104" i="13"/>
  <c r="C104" i="13"/>
  <c r="D103" i="13"/>
  <c r="C103" i="13"/>
  <c r="E103" i="13" s="1"/>
  <c r="D102" i="13"/>
  <c r="C102" i="13"/>
  <c r="D101" i="13"/>
  <c r="C101" i="13"/>
  <c r="E101" i="13" s="1"/>
  <c r="D100" i="13"/>
  <c r="C100" i="13"/>
  <c r="E100" i="13" s="1"/>
  <c r="AA96" i="13"/>
  <c r="Z96" i="13"/>
  <c r="Y96" i="13"/>
  <c r="X96" i="13"/>
  <c r="W96" i="13"/>
  <c r="O96" i="13"/>
  <c r="K96" i="13"/>
  <c r="U95" i="13"/>
  <c r="T95" i="13"/>
  <c r="S95" i="13"/>
  <c r="Y95" i="13" s="1"/>
  <c r="R95" i="13"/>
  <c r="N95" i="13"/>
  <c r="X95" i="13" s="1"/>
  <c r="M95" i="13"/>
  <c r="L95" i="13"/>
  <c r="J95" i="13"/>
  <c r="I95" i="13"/>
  <c r="H95" i="13"/>
  <c r="G95" i="13"/>
  <c r="F95" i="13"/>
  <c r="E95" i="13"/>
  <c r="K95" i="13" s="1"/>
  <c r="D95" i="13"/>
  <c r="C95" i="13"/>
  <c r="U94" i="13"/>
  <c r="T94" i="13"/>
  <c r="S94" i="13"/>
  <c r="R94" i="13"/>
  <c r="N94" i="13"/>
  <c r="X94" i="13" s="1"/>
  <c r="M94" i="13"/>
  <c r="L94" i="13"/>
  <c r="J94" i="13"/>
  <c r="I94" i="13"/>
  <c r="H94" i="13"/>
  <c r="G94" i="13"/>
  <c r="F94" i="13"/>
  <c r="E94" i="13"/>
  <c r="D94" i="13"/>
  <c r="C94" i="13"/>
  <c r="U93" i="13"/>
  <c r="T93" i="13"/>
  <c r="S93" i="13"/>
  <c r="R93" i="13"/>
  <c r="N93" i="13"/>
  <c r="X93" i="13" s="1"/>
  <c r="M93" i="13"/>
  <c r="L93" i="13"/>
  <c r="O93" i="13" s="1"/>
  <c r="AA93" i="13" s="1"/>
  <c r="J93" i="13"/>
  <c r="I93" i="13"/>
  <c r="H93" i="13"/>
  <c r="G93" i="13"/>
  <c r="F93" i="13"/>
  <c r="E93" i="13"/>
  <c r="D93" i="13"/>
  <c r="C93" i="13"/>
  <c r="U92" i="13"/>
  <c r="T92" i="13"/>
  <c r="S92" i="13"/>
  <c r="R92" i="13"/>
  <c r="N92" i="13"/>
  <c r="X92" i="13" s="1"/>
  <c r="M92" i="13"/>
  <c r="L92" i="13"/>
  <c r="J92" i="13"/>
  <c r="I92" i="13"/>
  <c r="H92" i="13"/>
  <c r="G92" i="13"/>
  <c r="F92" i="13"/>
  <c r="E92" i="13"/>
  <c r="D92" i="13"/>
  <c r="C92" i="13"/>
  <c r="U91" i="13"/>
  <c r="T91" i="13"/>
  <c r="S91" i="13"/>
  <c r="Y91" i="13" s="1"/>
  <c r="R91" i="13"/>
  <c r="N91" i="13"/>
  <c r="X91" i="13" s="1"/>
  <c r="M91" i="13"/>
  <c r="L91" i="13"/>
  <c r="J91" i="13"/>
  <c r="I91" i="13"/>
  <c r="H91" i="13"/>
  <c r="G91" i="13"/>
  <c r="F91" i="13"/>
  <c r="E91" i="13"/>
  <c r="D91" i="13"/>
  <c r="C91" i="13"/>
  <c r="U90" i="13"/>
  <c r="T90" i="13"/>
  <c r="S90" i="13"/>
  <c r="R90" i="13"/>
  <c r="N90" i="13"/>
  <c r="M90" i="13"/>
  <c r="L90" i="13"/>
  <c r="J90" i="13"/>
  <c r="I90" i="13"/>
  <c r="H90" i="13"/>
  <c r="G90" i="13"/>
  <c r="F90" i="13"/>
  <c r="E90" i="13"/>
  <c r="D90" i="13"/>
  <c r="C90" i="13"/>
  <c r="U89" i="13"/>
  <c r="T89" i="13"/>
  <c r="S89" i="13"/>
  <c r="R89" i="13"/>
  <c r="N89" i="13"/>
  <c r="M89" i="13"/>
  <c r="L89" i="13"/>
  <c r="O89" i="13" s="1"/>
  <c r="AA89" i="13" s="1"/>
  <c r="J89" i="13"/>
  <c r="I89" i="13"/>
  <c r="H89" i="13"/>
  <c r="G89" i="13"/>
  <c r="F89" i="13"/>
  <c r="E89" i="13"/>
  <c r="D89" i="13"/>
  <c r="C89" i="13"/>
  <c r="U88" i="13"/>
  <c r="T88" i="13"/>
  <c r="S88" i="13"/>
  <c r="R88" i="13"/>
  <c r="N88" i="13"/>
  <c r="M88" i="13"/>
  <c r="L88" i="13"/>
  <c r="J88" i="13"/>
  <c r="J86" i="13" s="1"/>
  <c r="I88" i="13"/>
  <c r="H88" i="13"/>
  <c r="G88" i="13"/>
  <c r="F88" i="13"/>
  <c r="K88" i="13" s="1"/>
  <c r="E88" i="13"/>
  <c r="D88" i="13"/>
  <c r="C88" i="13"/>
  <c r="U87" i="13"/>
  <c r="T87" i="13"/>
  <c r="S87" i="13"/>
  <c r="Y87" i="13" s="1"/>
  <c r="R87" i="13"/>
  <c r="N87" i="13"/>
  <c r="N86" i="13" s="1"/>
  <c r="M87" i="13"/>
  <c r="L87" i="13"/>
  <c r="J87" i="13"/>
  <c r="I87" i="13"/>
  <c r="I86" i="13" s="1"/>
  <c r="H87" i="13"/>
  <c r="G87" i="13"/>
  <c r="F87" i="13"/>
  <c r="E87" i="13"/>
  <c r="D87" i="13"/>
  <c r="C87" i="13"/>
  <c r="V86" i="13"/>
  <c r="R86" i="13"/>
  <c r="Q86" i="13"/>
  <c r="F86" i="13"/>
  <c r="Q80" i="13"/>
  <c r="AA78" i="13"/>
  <c r="Z78" i="13"/>
  <c r="Y78" i="13"/>
  <c r="X78" i="13"/>
  <c r="W78" i="13"/>
  <c r="O78" i="13"/>
  <c r="K78" i="13"/>
  <c r="U77" i="13"/>
  <c r="T77" i="13"/>
  <c r="S77" i="13"/>
  <c r="R77" i="13"/>
  <c r="N77" i="13"/>
  <c r="M77" i="13"/>
  <c r="L77" i="13"/>
  <c r="J77" i="13"/>
  <c r="I77" i="13"/>
  <c r="H77" i="13"/>
  <c r="G77" i="13"/>
  <c r="F77" i="13"/>
  <c r="E77" i="13"/>
  <c r="D77" i="13"/>
  <c r="C77" i="13"/>
  <c r="U76" i="13"/>
  <c r="T76" i="13"/>
  <c r="S76" i="13"/>
  <c r="R76" i="13"/>
  <c r="N76" i="13"/>
  <c r="X76" i="13" s="1"/>
  <c r="M76" i="13"/>
  <c r="L76" i="13"/>
  <c r="J76" i="13"/>
  <c r="I76" i="13"/>
  <c r="H76" i="13"/>
  <c r="G76" i="13"/>
  <c r="F76" i="13"/>
  <c r="E76" i="13"/>
  <c r="D76" i="13"/>
  <c r="C76" i="13"/>
  <c r="U75" i="13"/>
  <c r="T75" i="13"/>
  <c r="S75" i="13"/>
  <c r="R75" i="13"/>
  <c r="Y75" i="13" s="1"/>
  <c r="N75" i="13"/>
  <c r="M75" i="13"/>
  <c r="L75" i="13"/>
  <c r="O75" i="13" s="1"/>
  <c r="J75" i="13"/>
  <c r="I75" i="13"/>
  <c r="H75" i="13"/>
  <c r="G75" i="13"/>
  <c r="K75" i="13" s="1"/>
  <c r="F75" i="13"/>
  <c r="E75" i="13"/>
  <c r="D75" i="13"/>
  <c r="C75" i="13"/>
  <c r="U74" i="13"/>
  <c r="T74" i="13"/>
  <c r="S74" i="13"/>
  <c r="R74" i="13"/>
  <c r="N74" i="13"/>
  <c r="M74" i="13"/>
  <c r="L74" i="13"/>
  <c r="J74" i="13"/>
  <c r="I74" i="13"/>
  <c r="H74" i="13"/>
  <c r="G74" i="13"/>
  <c r="F74" i="13"/>
  <c r="K74" i="13" s="1"/>
  <c r="E74" i="13"/>
  <c r="D74" i="13"/>
  <c r="C74" i="13"/>
  <c r="U73" i="13"/>
  <c r="T73" i="13"/>
  <c r="S73" i="13"/>
  <c r="R73" i="13"/>
  <c r="N73" i="13"/>
  <c r="X73" i="13" s="1"/>
  <c r="M73" i="13"/>
  <c r="L73" i="13"/>
  <c r="J73" i="13"/>
  <c r="I73" i="13"/>
  <c r="H73" i="13"/>
  <c r="G73" i="13"/>
  <c r="F73" i="13"/>
  <c r="E73" i="13"/>
  <c r="D73" i="13"/>
  <c r="C73" i="13"/>
  <c r="U72" i="13"/>
  <c r="T72" i="13"/>
  <c r="S72" i="13"/>
  <c r="R72" i="13"/>
  <c r="N72" i="13"/>
  <c r="X72" i="13" s="1"/>
  <c r="M72" i="13"/>
  <c r="L72" i="13"/>
  <c r="J72" i="13"/>
  <c r="I72" i="13"/>
  <c r="H72" i="13"/>
  <c r="G72" i="13"/>
  <c r="F72" i="13"/>
  <c r="E72" i="13"/>
  <c r="D72" i="13"/>
  <c r="C72" i="13"/>
  <c r="U71" i="13"/>
  <c r="T71" i="13"/>
  <c r="T66" i="13" s="1"/>
  <c r="S71" i="13"/>
  <c r="R71" i="13"/>
  <c r="Y71" i="13" s="1"/>
  <c r="N71" i="13"/>
  <c r="X71" i="13" s="1"/>
  <c r="M71" i="13"/>
  <c r="L71" i="13"/>
  <c r="O71" i="13" s="1"/>
  <c r="J71" i="13"/>
  <c r="I71" i="13"/>
  <c r="H71" i="13"/>
  <c r="G71" i="13"/>
  <c r="K71" i="13" s="1"/>
  <c r="F71" i="13"/>
  <c r="E71" i="13"/>
  <c r="D71" i="13"/>
  <c r="C71" i="13"/>
  <c r="U70" i="13"/>
  <c r="T70" i="13"/>
  <c r="S70" i="13"/>
  <c r="R70" i="13"/>
  <c r="P70" i="13"/>
  <c r="N70" i="13"/>
  <c r="M70" i="13"/>
  <c r="L70" i="13"/>
  <c r="J70" i="13"/>
  <c r="I70" i="13"/>
  <c r="H70" i="13"/>
  <c r="G70" i="13"/>
  <c r="F70" i="13"/>
  <c r="E70" i="13"/>
  <c r="D70" i="13"/>
  <c r="C70" i="13"/>
  <c r="U69" i="13"/>
  <c r="T69" i="13"/>
  <c r="S69" i="13"/>
  <c r="Y69" i="13" s="1"/>
  <c r="R69" i="13"/>
  <c r="P69" i="13"/>
  <c r="N69" i="13"/>
  <c r="X69" i="13" s="1"/>
  <c r="M69" i="13"/>
  <c r="L69" i="13"/>
  <c r="J69" i="13"/>
  <c r="I69" i="13"/>
  <c r="H69" i="13"/>
  <c r="G69" i="13"/>
  <c r="F69" i="13"/>
  <c r="E69" i="13"/>
  <c r="D69" i="13"/>
  <c r="D66" i="13" s="1"/>
  <c r="C69" i="13"/>
  <c r="U68" i="13"/>
  <c r="T68" i="13"/>
  <c r="S68" i="13"/>
  <c r="Y68" i="13" s="1"/>
  <c r="R68" i="13"/>
  <c r="N68" i="13"/>
  <c r="X68" i="13" s="1"/>
  <c r="M68" i="13"/>
  <c r="L68" i="13"/>
  <c r="O68" i="13" s="1"/>
  <c r="J68" i="13"/>
  <c r="I68" i="13"/>
  <c r="H68" i="13"/>
  <c r="G68" i="13"/>
  <c r="F68" i="13"/>
  <c r="E68" i="13"/>
  <c r="D68" i="13"/>
  <c r="C68" i="13"/>
  <c r="U67" i="13"/>
  <c r="U80" i="13" s="1"/>
  <c r="T67" i="13"/>
  <c r="S67" i="13"/>
  <c r="R67" i="13"/>
  <c r="O67" i="13"/>
  <c r="N67" i="13"/>
  <c r="M67" i="13"/>
  <c r="M80" i="13" s="1"/>
  <c r="L67" i="13"/>
  <c r="J67" i="13"/>
  <c r="J80" i="13" s="1"/>
  <c r="I67" i="13"/>
  <c r="H67" i="13"/>
  <c r="G67" i="13"/>
  <c r="F67" i="13"/>
  <c r="F80" i="13" s="1"/>
  <c r="E67" i="13"/>
  <c r="D67" i="13"/>
  <c r="D80" i="13" s="1"/>
  <c r="C67" i="13"/>
  <c r="V66" i="13"/>
  <c r="Q66" i="13"/>
  <c r="K87" i="14" l="1"/>
  <c r="K77" i="14"/>
  <c r="E103" i="14"/>
  <c r="O76" i="14"/>
  <c r="Z75" i="14"/>
  <c r="AA75" i="14"/>
  <c r="W75" i="14"/>
  <c r="X75" i="14"/>
  <c r="E101" i="14"/>
  <c r="Z89" i="14"/>
  <c r="AA89" i="14"/>
  <c r="W89" i="14"/>
  <c r="N86" i="14"/>
  <c r="O89" i="14"/>
  <c r="X89" i="14" s="1"/>
  <c r="T66" i="14"/>
  <c r="K95" i="14"/>
  <c r="E80" i="14"/>
  <c r="T80" i="14"/>
  <c r="Y87" i="14"/>
  <c r="L80" i="14"/>
  <c r="L66" i="14"/>
  <c r="Z71" i="14"/>
  <c r="M80" i="14"/>
  <c r="O71" i="14"/>
  <c r="J80" i="14"/>
  <c r="T86" i="14"/>
  <c r="Z69" i="14"/>
  <c r="W93" i="14"/>
  <c r="Z93" i="14"/>
  <c r="K69" i="14"/>
  <c r="J86" i="14"/>
  <c r="O68" i="14"/>
  <c r="K91" i="14"/>
  <c r="K68" i="14"/>
  <c r="R86" i="14"/>
  <c r="U66" i="14"/>
  <c r="E100" i="14"/>
  <c r="S80" i="14"/>
  <c r="D80" i="14"/>
  <c r="D66" i="14"/>
  <c r="H80" i="13"/>
  <c r="H66" i="13"/>
  <c r="S80" i="13"/>
  <c r="Y67" i="13"/>
  <c r="W73" i="13"/>
  <c r="K68" i="13"/>
  <c r="P68" i="13" s="1"/>
  <c r="U66" i="13"/>
  <c r="AA73" i="13"/>
  <c r="C86" i="13"/>
  <c r="G86" i="13"/>
  <c r="Z89" i="13"/>
  <c r="Y89" i="13"/>
  <c r="W93" i="13"/>
  <c r="Z68" i="14"/>
  <c r="I66" i="14"/>
  <c r="K71" i="14"/>
  <c r="P71" i="14" s="1"/>
  <c r="Z72" i="14"/>
  <c r="K73" i="14"/>
  <c r="P73" i="14" s="1"/>
  <c r="K76" i="14"/>
  <c r="P76" i="14" s="1"/>
  <c r="K90" i="14"/>
  <c r="AA91" i="14"/>
  <c r="K92" i="14"/>
  <c r="K93" i="14"/>
  <c r="Z94" i="14"/>
  <c r="E80" i="13"/>
  <c r="I80" i="13"/>
  <c r="I66" i="13"/>
  <c r="O70" i="13"/>
  <c r="Z70" i="13" s="1"/>
  <c r="O72" i="13"/>
  <c r="O80" i="13" s="1"/>
  <c r="Y72" i="13"/>
  <c r="O73" i="13"/>
  <c r="O76" i="13"/>
  <c r="Z76" i="13" s="1"/>
  <c r="O77" i="13"/>
  <c r="W77" i="13" s="1"/>
  <c r="P78" i="13"/>
  <c r="O88" i="13"/>
  <c r="AA88" i="13" s="1"/>
  <c r="L86" i="13"/>
  <c r="P91" i="13"/>
  <c r="O91" i="13"/>
  <c r="K94" i="13"/>
  <c r="P96" i="13"/>
  <c r="D105" i="13"/>
  <c r="E102" i="13"/>
  <c r="E104" i="13"/>
  <c r="E105" i="13" s="1"/>
  <c r="Y67" i="14"/>
  <c r="P68" i="14"/>
  <c r="AA68" i="14"/>
  <c r="F66" i="14"/>
  <c r="J66" i="14"/>
  <c r="Y71" i="14"/>
  <c r="AA72" i="14"/>
  <c r="R80" i="14"/>
  <c r="W73" i="14"/>
  <c r="O74" i="14"/>
  <c r="P74" i="14" s="1"/>
  <c r="W76" i="14"/>
  <c r="O77" i="14"/>
  <c r="AA77" i="14" s="1"/>
  <c r="P78" i="14"/>
  <c r="O88" i="14"/>
  <c r="Z88" i="14" s="1"/>
  <c r="U86" i="14"/>
  <c r="W90" i="14"/>
  <c r="O91" i="14"/>
  <c r="P91" i="14" s="1"/>
  <c r="P93" i="14"/>
  <c r="Y93" i="14"/>
  <c r="AA94" i="14"/>
  <c r="W95" i="14"/>
  <c r="D105" i="14"/>
  <c r="K70" i="13"/>
  <c r="W71" i="13"/>
  <c r="K73" i="13"/>
  <c r="P73" i="13" s="1"/>
  <c r="X75" i="13"/>
  <c r="W75" i="13"/>
  <c r="K77" i="13"/>
  <c r="P77" i="13" s="1"/>
  <c r="N80" i="13"/>
  <c r="X89" i="13"/>
  <c r="W89" i="13"/>
  <c r="D86" i="13"/>
  <c r="H86" i="13"/>
  <c r="K91" i="13"/>
  <c r="K92" i="13"/>
  <c r="P92" i="13" s="1"/>
  <c r="K93" i="13"/>
  <c r="P93" i="13" s="1"/>
  <c r="Z93" i="13"/>
  <c r="Y93" i="13"/>
  <c r="K72" i="14"/>
  <c r="P72" i="14" s="1"/>
  <c r="AA73" i="14"/>
  <c r="K75" i="14"/>
  <c r="P75" i="14" s="1"/>
  <c r="Z76" i="14"/>
  <c r="N80" i="14"/>
  <c r="K88" i="14"/>
  <c r="C86" i="14"/>
  <c r="G86" i="14"/>
  <c r="L86" i="14"/>
  <c r="Z90" i="14"/>
  <c r="K94" i="14"/>
  <c r="P94" i="14" s="1"/>
  <c r="AA95" i="14"/>
  <c r="X70" i="13"/>
  <c r="R80" i="13"/>
  <c r="Y80" i="13" s="1"/>
  <c r="O74" i="13"/>
  <c r="X74" i="13" s="1"/>
  <c r="O87" i="13"/>
  <c r="X88" i="13"/>
  <c r="U86" i="13"/>
  <c r="K90" i="13"/>
  <c r="O92" i="13"/>
  <c r="O94" i="13"/>
  <c r="Z94" i="13" s="1"/>
  <c r="P95" i="13"/>
  <c r="O95" i="13"/>
  <c r="H66" i="14"/>
  <c r="O67" i="14"/>
  <c r="U80" i="14"/>
  <c r="R66" i="14"/>
  <c r="W68" i="14"/>
  <c r="M66" i="14"/>
  <c r="AA69" i="14"/>
  <c r="K70" i="14"/>
  <c r="W72" i="14"/>
  <c r="O73" i="14"/>
  <c r="AA76" i="14"/>
  <c r="W77" i="14"/>
  <c r="O87" i="14"/>
  <c r="X87" i="14" s="1"/>
  <c r="D86" i="14"/>
  <c r="H86" i="14"/>
  <c r="AA90" i="14"/>
  <c r="W91" i="14"/>
  <c r="O92" i="14"/>
  <c r="W94" i="14"/>
  <c r="P95" i="14"/>
  <c r="O95" i="14"/>
  <c r="P96" i="14"/>
  <c r="E102" i="14"/>
  <c r="E104" i="14"/>
  <c r="K67" i="14"/>
  <c r="C105" i="14"/>
  <c r="E66" i="14"/>
  <c r="N66" i="14"/>
  <c r="O69" i="14"/>
  <c r="Y69" i="14"/>
  <c r="C66" i="14"/>
  <c r="G66" i="14"/>
  <c r="S66" i="14"/>
  <c r="W70" i="14"/>
  <c r="AA70" i="14"/>
  <c r="Y72" i="14"/>
  <c r="Z73" i="14"/>
  <c r="W74" i="14"/>
  <c r="AA74" i="14"/>
  <c r="Z77" i="14"/>
  <c r="E86" i="14"/>
  <c r="M86" i="14"/>
  <c r="O90" i="14"/>
  <c r="P90" i="14" s="1"/>
  <c r="Z91" i="14"/>
  <c r="W92" i="14"/>
  <c r="AA92" i="14"/>
  <c r="Z95" i="14"/>
  <c r="X74" i="14"/>
  <c r="K89" i="14"/>
  <c r="X92" i="14"/>
  <c r="O70" i="14"/>
  <c r="Y70" i="14"/>
  <c r="Y74" i="14"/>
  <c r="S86" i="14"/>
  <c r="Y88" i="14"/>
  <c r="Y92" i="14"/>
  <c r="G80" i="13"/>
  <c r="G66" i="13"/>
  <c r="AA67" i="13"/>
  <c r="Z67" i="13"/>
  <c r="L80" i="13"/>
  <c r="K69" i="13"/>
  <c r="E66" i="13"/>
  <c r="L66" i="13"/>
  <c r="W68" i="13"/>
  <c r="AA68" i="13"/>
  <c r="Z68" i="13"/>
  <c r="F66" i="13"/>
  <c r="AA71" i="13"/>
  <c r="Z71" i="13"/>
  <c r="K72" i="13"/>
  <c r="Z75" i="13"/>
  <c r="AA75" i="13"/>
  <c r="K76" i="13"/>
  <c r="P76" i="13" s="1"/>
  <c r="Z88" i="13"/>
  <c r="X67" i="13"/>
  <c r="T80" i="13"/>
  <c r="W67" i="13"/>
  <c r="P71" i="13"/>
  <c r="P74" i="13"/>
  <c r="P75" i="13"/>
  <c r="P88" i="13"/>
  <c r="O69" i="13"/>
  <c r="O66" i="13" s="1"/>
  <c r="M66" i="13"/>
  <c r="W72" i="13"/>
  <c r="Z92" i="13"/>
  <c r="K87" i="13"/>
  <c r="P87" i="13" s="1"/>
  <c r="E86" i="13"/>
  <c r="X87" i="13"/>
  <c r="P94" i="13"/>
  <c r="C80" i="13"/>
  <c r="C66" i="13"/>
  <c r="K67" i="13"/>
  <c r="Z72" i="13"/>
  <c r="AA87" i="13"/>
  <c r="W87" i="13"/>
  <c r="AA95" i="13"/>
  <c r="W95" i="13"/>
  <c r="Y73" i="13"/>
  <c r="Y77" i="13"/>
  <c r="R66" i="13"/>
  <c r="J66" i="13"/>
  <c r="AA70" i="13"/>
  <c r="W70" i="13"/>
  <c r="Y70" i="13"/>
  <c r="Y74" i="13"/>
  <c r="W74" i="13"/>
  <c r="Z74" i="13"/>
  <c r="W91" i="13"/>
  <c r="AA91" i="13"/>
  <c r="C105" i="13"/>
  <c r="N66" i="13"/>
  <c r="S66" i="13"/>
  <c r="Z73" i="13"/>
  <c r="Y76" i="13"/>
  <c r="M86" i="13"/>
  <c r="Z87" i="13"/>
  <c r="W88" i="13"/>
  <c r="O90" i="13"/>
  <c r="Z90" i="13" s="1"/>
  <c r="Y90" i="13"/>
  <c r="Z91" i="13"/>
  <c r="W92" i="13"/>
  <c r="AA92" i="13"/>
  <c r="Y94" i="13"/>
  <c r="Z95" i="13"/>
  <c r="K89" i="13"/>
  <c r="P89" i="13" s="1"/>
  <c r="P67" i="13"/>
  <c r="W76" i="13"/>
  <c r="S86" i="13"/>
  <c r="Y88" i="13"/>
  <c r="W90" i="13"/>
  <c r="Y92" i="13"/>
  <c r="W94" i="13"/>
  <c r="T86" i="13"/>
  <c r="E93" i="6"/>
  <c r="P77" i="14" l="1"/>
  <c r="Y80" i="14"/>
  <c r="X77" i="14"/>
  <c r="X88" i="14"/>
  <c r="W88" i="14"/>
  <c r="AA88" i="14"/>
  <c r="P92" i="14"/>
  <c r="X90" i="14"/>
  <c r="P89" i="14"/>
  <c r="O80" i="14"/>
  <c r="AA80" i="14" s="1"/>
  <c r="P87" i="14"/>
  <c r="P86" i="14" s="1"/>
  <c r="AA87" i="14"/>
  <c r="W87" i="14"/>
  <c r="Z87" i="14"/>
  <c r="P88" i="14"/>
  <c r="Z67" i="14"/>
  <c r="W67" i="14"/>
  <c r="X67" i="14"/>
  <c r="AA67" i="14"/>
  <c r="E105" i="14"/>
  <c r="W80" i="13"/>
  <c r="X80" i="13"/>
  <c r="Z69" i="13"/>
  <c r="AA74" i="13"/>
  <c r="AA76" i="13"/>
  <c r="AA72" i="13"/>
  <c r="O86" i="14"/>
  <c r="X86" i="14" s="1"/>
  <c r="Z77" i="13"/>
  <c r="AA94" i="13"/>
  <c r="X77" i="13"/>
  <c r="P72" i="13"/>
  <c r="O66" i="14"/>
  <c r="X66" i="14" s="1"/>
  <c r="AA77" i="13"/>
  <c r="Y66" i="14"/>
  <c r="K80" i="14"/>
  <c r="K66" i="14"/>
  <c r="P67" i="14"/>
  <c r="K86" i="14"/>
  <c r="Y86" i="14"/>
  <c r="AA90" i="13"/>
  <c r="X66" i="13"/>
  <c r="Z80" i="13"/>
  <c r="AA80" i="13"/>
  <c r="K86" i="13"/>
  <c r="X90" i="13"/>
  <c r="AA69" i="13"/>
  <c r="W69" i="13"/>
  <c r="P90" i="13"/>
  <c r="P86" i="13"/>
  <c r="P80" i="13"/>
  <c r="P66" i="13"/>
  <c r="K80" i="13"/>
  <c r="K66" i="13"/>
  <c r="AA66" i="13"/>
  <c r="W66" i="13"/>
  <c r="Z66" i="13"/>
  <c r="Y66" i="13"/>
  <c r="Y86" i="13"/>
  <c r="O86" i="13"/>
  <c r="X86" i="13" s="1"/>
  <c r="C49" i="14"/>
  <c r="J48" i="14"/>
  <c r="C48" i="14"/>
  <c r="C42" i="14"/>
  <c r="C40" i="14"/>
  <c r="AA36" i="14"/>
  <c r="Z36" i="14"/>
  <c r="Y36" i="14"/>
  <c r="X36" i="14"/>
  <c r="W36" i="14"/>
  <c r="O36" i="14"/>
  <c r="K36" i="14"/>
  <c r="AA35" i="14"/>
  <c r="Z35" i="14"/>
  <c r="Y35" i="14"/>
  <c r="W35" i="14"/>
  <c r="O35" i="14"/>
  <c r="X35" i="14" s="1"/>
  <c r="K35" i="14"/>
  <c r="P35" i="14" s="1"/>
  <c r="AA34" i="14"/>
  <c r="Z34" i="14"/>
  <c r="Y34" i="14"/>
  <c r="W34" i="14"/>
  <c r="O34" i="14"/>
  <c r="X34" i="14" s="1"/>
  <c r="K34" i="14"/>
  <c r="AA33" i="14"/>
  <c r="Z33" i="14"/>
  <c r="Y33" i="14"/>
  <c r="X33" i="14"/>
  <c r="W33" i="14"/>
  <c r="O33" i="14"/>
  <c r="K33" i="14"/>
  <c r="AA32" i="14"/>
  <c r="Z32" i="14"/>
  <c r="Y32" i="14"/>
  <c r="X32" i="14"/>
  <c r="W32" i="14"/>
  <c r="O32" i="14"/>
  <c r="K32" i="14"/>
  <c r="AA31" i="14"/>
  <c r="Z31" i="14"/>
  <c r="Y31" i="14"/>
  <c r="X31" i="14"/>
  <c r="W31" i="14"/>
  <c r="O31" i="14"/>
  <c r="K31" i="14"/>
  <c r="P31" i="14" s="1"/>
  <c r="AA30" i="14"/>
  <c r="Z30" i="14"/>
  <c r="Y30" i="14"/>
  <c r="X30" i="14"/>
  <c r="W30" i="14"/>
  <c r="O30" i="14"/>
  <c r="K30" i="14"/>
  <c r="AA29" i="14"/>
  <c r="Z29" i="14"/>
  <c r="Y29" i="14"/>
  <c r="X29" i="14"/>
  <c r="W29" i="14"/>
  <c r="O29" i="14"/>
  <c r="K29" i="14"/>
  <c r="AA28" i="14"/>
  <c r="Z28" i="14"/>
  <c r="Y28" i="14"/>
  <c r="X28" i="14"/>
  <c r="W28" i="14"/>
  <c r="O28" i="14"/>
  <c r="K28" i="14"/>
  <c r="AA27" i="14"/>
  <c r="Z27" i="14"/>
  <c r="Y27" i="14"/>
  <c r="X27" i="14"/>
  <c r="W27" i="14"/>
  <c r="O27" i="14"/>
  <c r="K27" i="14"/>
  <c r="P27" i="14" s="1"/>
  <c r="AA26" i="14"/>
  <c r="Z26" i="14"/>
  <c r="Y26" i="14"/>
  <c r="X26" i="14"/>
  <c r="W26" i="14"/>
  <c r="O26" i="14"/>
  <c r="K26" i="14"/>
  <c r="AA25" i="14"/>
  <c r="Z25" i="14"/>
  <c r="Y25" i="14"/>
  <c r="X25" i="14"/>
  <c r="W25" i="14"/>
  <c r="O25" i="14"/>
  <c r="K25" i="14"/>
  <c r="AA24" i="14"/>
  <c r="Z24" i="14"/>
  <c r="Y24" i="14"/>
  <c r="X24" i="14"/>
  <c r="W24" i="14"/>
  <c r="O24" i="14"/>
  <c r="K24" i="14"/>
  <c r="AA23" i="14"/>
  <c r="Z23" i="14"/>
  <c r="Y23" i="14"/>
  <c r="X23" i="14"/>
  <c r="W23" i="14"/>
  <c r="O23" i="14"/>
  <c r="K23" i="14"/>
  <c r="P23" i="14" s="1"/>
  <c r="AA22" i="14"/>
  <c r="Z22" i="14"/>
  <c r="Y22" i="14"/>
  <c r="X22" i="14"/>
  <c r="W22" i="14"/>
  <c r="O22" i="14"/>
  <c r="K22" i="14"/>
  <c r="AA21" i="14"/>
  <c r="Z21" i="14"/>
  <c r="Y21" i="14"/>
  <c r="X21" i="14"/>
  <c r="W21" i="14"/>
  <c r="O21" i="14"/>
  <c r="K21" i="14"/>
  <c r="AA20" i="14"/>
  <c r="Z20" i="14"/>
  <c r="Y20" i="14"/>
  <c r="X20" i="14"/>
  <c r="W20" i="14"/>
  <c r="O20" i="14"/>
  <c r="K20" i="14"/>
  <c r="AA19" i="14"/>
  <c r="Z19" i="14"/>
  <c r="Y19" i="14"/>
  <c r="X19" i="14"/>
  <c r="W19" i="14"/>
  <c r="O19" i="14"/>
  <c r="K19" i="14"/>
  <c r="P19" i="14" s="1"/>
  <c r="AA18" i="14"/>
  <c r="Z18" i="14"/>
  <c r="Y18" i="14"/>
  <c r="X18" i="14"/>
  <c r="W18" i="14"/>
  <c r="O18" i="14"/>
  <c r="K18" i="14"/>
  <c r="AA17" i="14"/>
  <c r="Z17" i="14"/>
  <c r="Y17" i="14"/>
  <c r="X17" i="14"/>
  <c r="W17" i="14"/>
  <c r="O17" i="14"/>
  <c r="K17" i="14"/>
  <c r="AA16" i="14"/>
  <c r="Z16" i="14"/>
  <c r="Y16" i="14"/>
  <c r="X16" i="14"/>
  <c r="W16" i="14"/>
  <c r="O16" i="14"/>
  <c r="K16" i="14"/>
  <c r="AA15" i="14"/>
  <c r="Z15" i="14"/>
  <c r="Y15" i="14"/>
  <c r="X15" i="14"/>
  <c r="W15" i="14"/>
  <c r="O15" i="14"/>
  <c r="K15" i="14"/>
  <c r="AA14" i="14"/>
  <c r="Z14" i="14"/>
  <c r="Y14" i="14"/>
  <c r="X14" i="14"/>
  <c r="W14" i="14"/>
  <c r="O14" i="14"/>
  <c r="K14" i="14"/>
  <c r="AA13" i="14"/>
  <c r="Z13" i="14"/>
  <c r="Y13" i="14"/>
  <c r="X13" i="14"/>
  <c r="W13" i="14"/>
  <c r="O13" i="14"/>
  <c r="K13" i="14"/>
  <c r="AA12" i="14"/>
  <c r="Z12" i="14"/>
  <c r="Y12" i="14"/>
  <c r="X12" i="14"/>
  <c r="W12" i="14"/>
  <c r="O12" i="14"/>
  <c r="K12" i="14"/>
  <c r="AA11" i="14"/>
  <c r="Z11" i="14"/>
  <c r="Y11" i="14"/>
  <c r="X11" i="14"/>
  <c r="W11" i="14"/>
  <c r="O11" i="14"/>
  <c r="K11" i="14"/>
  <c r="P11" i="14" s="1"/>
  <c r="AA10" i="14"/>
  <c r="Z10" i="14"/>
  <c r="Y10" i="14"/>
  <c r="X10" i="14"/>
  <c r="W10" i="14"/>
  <c r="O10" i="14"/>
  <c r="K10" i="14"/>
  <c r="AA9" i="14"/>
  <c r="Z9" i="14"/>
  <c r="Y9" i="14"/>
  <c r="X9" i="14"/>
  <c r="W9" i="14"/>
  <c r="O9" i="14"/>
  <c r="K9" i="14"/>
  <c r="AA8" i="14"/>
  <c r="Z8" i="14"/>
  <c r="Y8" i="14"/>
  <c r="X8" i="14"/>
  <c r="W8" i="14"/>
  <c r="O8" i="14"/>
  <c r="K8" i="14"/>
  <c r="V7" i="14"/>
  <c r="U7" i="14"/>
  <c r="C51" i="14" s="1"/>
  <c r="T7" i="14"/>
  <c r="S7" i="14"/>
  <c r="R7" i="14"/>
  <c r="Q7" i="14"/>
  <c r="N7" i="14"/>
  <c r="M7" i="14"/>
  <c r="L7" i="14"/>
  <c r="J7" i="14"/>
  <c r="I7" i="14"/>
  <c r="H7" i="14"/>
  <c r="G7" i="14"/>
  <c r="F7" i="14"/>
  <c r="E7" i="14"/>
  <c r="C7" i="14"/>
  <c r="C48" i="13"/>
  <c r="J48" i="13"/>
  <c r="C47" i="13"/>
  <c r="C41" i="13"/>
  <c r="C39" i="13"/>
  <c r="AA36" i="13"/>
  <c r="Z36" i="13"/>
  <c r="Y36" i="13"/>
  <c r="X36" i="13"/>
  <c r="W36" i="13"/>
  <c r="O36" i="13"/>
  <c r="K36" i="13"/>
  <c r="Y35" i="13"/>
  <c r="X35" i="13"/>
  <c r="O35" i="13"/>
  <c r="AA35" i="13" s="1"/>
  <c r="K35" i="13"/>
  <c r="Y34" i="13"/>
  <c r="O34" i="13"/>
  <c r="X34" i="13" s="1"/>
  <c r="K34" i="13"/>
  <c r="AA33" i="13"/>
  <c r="Z33" i="13"/>
  <c r="Y33" i="13"/>
  <c r="X33" i="13"/>
  <c r="W33" i="13"/>
  <c r="O33" i="13"/>
  <c r="K33" i="13"/>
  <c r="AA32" i="13"/>
  <c r="Z32" i="13"/>
  <c r="Y32" i="13"/>
  <c r="X32" i="13"/>
  <c r="W32" i="13"/>
  <c r="O32" i="13"/>
  <c r="K32" i="13"/>
  <c r="AA31" i="13"/>
  <c r="Z31" i="13"/>
  <c r="Y31" i="13"/>
  <c r="X31" i="13"/>
  <c r="W31" i="13"/>
  <c r="O31" i="13"/>
  <c r="K31" i="13"/>
  <c r="Y30" i="13"/>
  <c r="X30" i="13"/>
  <c r="O30" i="13"/>
  <c r="Z30" i="13" s="1"/>
  <c r="K30" i="13"/>
  <c r="AA29" i="13"/>
  <c r="Z29" i="13"/>
  <c r="Y29" i="13"/>
  <c r="X29" i="13"/>
  <c r="W29" i="13"/>
  <c r="O29" i="13"/>
  <c r="K29" i="13"/>
  <c r="Y28" i="13"/>
  <c r="W28" i="13"/>
  <c r="O28" i="13"/>
  <c r="X28" i="13" s="1"/>
  <c r="K28" i="13"/>
  <c r="AA27" i="13"/>
  <c r="Z27" i="13"/>
  <c r="Y27" i="13"/>
  <c r="X27" i="13"/>
  <c r="W27" i="13"/>
  <c r="O27" i="13"/>
  <c r="K27" i="13"/>
  <c r="Y26" i="13"/>
  <c r="O26" i="13"/>
  <c r="X26" i="13" s="1"/>
  <c r="K26" i="13"/>
  <c r="AA25" i="13"/>
  <c r="Z25" i="13"/>
  <c r="Y25" i="13"/>
  <c r="X25" i="13"/>
  <c r="W25" i="13"/>
  <c r="O25" i="13"/>
  <c r="K25" i="13"/>
  <c r="Y24" i="13"/>
  <c r="X24" i="13"/>
  <c r="O24" i="13"/>
  <c r="Z24" i="13" s="1"/>
  <c r="K24" i="13"/>
  <c r="AA23" i="13"/>
  <c r="Z23" i="13"/>
  <c r="Y23" i="13"/>
  <c r="X23" i="13"/>
  <c r="W23" i="13"/>
  <c r="O23" i="13"/>
  <c r="K23" i="13"/>
  <c r="AA22" i="13"/>
  <c r="Z22" i="13"/>
  <c r="Y22" i="13"/>
  <c r="X22" i="13"/>
  <c r="W22" i="13"/>
  <c r="O22" i="13"/>
  <c r="K22" i="13"/>
  <c r="AA21" i="13"/>
  <c r="Z21" i="13"/>
  <c r="Y21" i="13"/>
  <c r="X21" i="13"/>
  <c r="W21" i="13"/>
  <c r="O21" i="13"/>
  <c r="K21" i="13"/>
  <c r="AA20" i="13"/>
  <c r="Z20" i="13"/>
  <c r="Y20" i="13"/>
  <c r="X20" i="13"/>
  <c r="W20" i="13"/>
  <c r="O20" i="13"/>
  <c r="K20" i="13"/>
  <c r="AA19" i="13"/>
  <c r="Z19" i="13"/>
  <c r="Y19" i="13"/>
  <c r="X19" i="13"/>
  <c r="W19" i="13"/>
  <c r="O19" i="13"/>
  <c r="K19" i="13"/>
  <c r="Y18" i="13"/>
  <c r="X18" i="13"/>
  <c r="O18" i="13"/>
  <c r="AA18" i="13" s="1"/>
  <c r="K18" i="13"/>
  <c r="Y17" i="13"/>
  <c r="X17" i="13"/>
  <c r="O17" i="13"/>
  <c r="Z17" i="13" s="1"/>
  <c r="K17" i="13"/>
  <c r="AA16" i="13"/>
  <c r="Z16" i="13"/>
  <c r="Y16" i="13"/>
  <c r="X16" i="13"/>
  <c r="W16" i="13"/>
  <c r="O16" i="13"/>
  <c r="K16" i="13"/>
  <c r="Y15" i="13"/>
  <c r="X15" i="13"/>
  <c r="O15" i="13"/>
  <c r="Z15" i="13" s="1"/>
  <c r="K15" i="13"/>
  <c r="Y14" i="13"/>
  <c r="X14" i="13"/>
  <c r="O14" i="13"/>
  <c r="AA14" i="13" s="1"/>
  <c r="K14" i="13"/>
  <c r="Y13" i="13"/>
  <c r="X13" i="13"/>
  <c r="O13" i="13"/>
  <c r="Z13" i="13" s="1"/>
  <c r="K13" i="13"/>
  <c r="AA12" i="13"/>
  <c r="Z12" i="13"/>
  <c r="Y12" i="13"/>
  <c r="X12" i="13"/>
  <c r="W12" i="13"/>
  <c r="O12" i="13"/>
  <c r="K12" i="13"/>
  <c r="AA11" i="13"/>
  <c r="Z11" i="13"/>
  <c r="Y11" i="13"/>
  <c r="X11" i="13"/>
  <c r="W11" i="13"/>
  <c r="O11" i="13"/>
  <c r="K11" i="13"/>
  <c r="AA10" i="13"/>
  <c r="Z10" i="13"/>
  <c r="Y10" i="13"/>
  <c r="X10" i="13"/>
  <c r="W10" i="13"/>
  <c r="O10" i="13"/>
  <c r="K10" i="13"/>
  <c r="Y9" i="13"/>
  <c r="O9" i="13"/>
  <c r="X9" i="13" s="1"/>
  <c r="K9" i="13"/>
  <c r="AA8" i="13"/>
  <c r="Y8" i="13"/>
  <c r="O8" i="13"/>
  <c r="X8" i="13" s="1"/>
  <c r="K8" i="13"/>
  <c r="V7" i="13"/>
  <c r="U7" i="13"/>
  <c r="C50" i="13" s="1"/>
  <c r="T7" i="13"/>
  <c r="S7" i="13"/>
  <c r="R7" i="13"/>
  <c r="Q7" i="13"/>
  <c r="N7" i="13"/>
  <c r="M7" i="13"/>
  <c r="L7" i="13"/>
  <c r="J7" i="13"/>
  <c r="I7" i="13"/>
  <c r="H7" i="13"/>
  <c r="G7" i="13"/>
  <c r="F7" i="13"/>
  <c r="E7" i="13"/>
  <c r="C7" i="13"/>
  <c r="D107" i="12"/>
  <c r="C107" i="12"/>
  <c r="E106" i="12"/>
  <c r="D104" i="12"/>
  <c r="C104" i="12"/>
  <c r="D103" i="12"/>
  <c r="C103" i="12"/>
  <c r="D102" i="12"/>
  <c r="C102" i="12"/>
  <c r="D101" i="12"/>
  <c r="C101" i="12"/>
  <c r="D100" i="12"/>
  <c r="C100" i="12"/>
  <c r="AA96" i="12"/>
  <c r="Z96" i="12"/>
  <c r="Y96" i="12"/>
  <c r="X96" i="12"/>
  <c r="W96" i="12"/>
  <c r="O96" i="12"/>
  <c r="K96" i="12"/>
  <c r="P96" i="12" s="1"/>
  <c r="U95" i="12"/>
  <c r="T95" i="12"/>
  <c r="S95" i="12"/>
  <c r="R95" i="12"/>
  <c r="N95" i="12"/>
  <c r="M95" i="12"/>
  <c r="L95" i="12"/>
  <c r="J95" i="12"/>
  <c r="I95" i="12"/>
  <c r="H95" i="12"/>
  <c r="G95" i="12"/>
  <c r="F95" i="12"/>
  <c r="E95" i="12"/>
  <c r="D95" i="12"/>
  <c r="C95" i="12"/>
  <c r="U94" i="12"/>
  <c r="T94" i="12"/>
  <c r="S94" i="12"/>
  <c r="R94" i="12"/>
  <c r="N94" i="12"/>
  <c r="X94" i="12" s="1"/>
  <c r="M94" i="12"/>
  <c r="L94" i="12"/>
  <c r="J94" i="12"/>
  <c r="I94" i="12"/>
  <c r="H94" i="12"/>
  <c r="G94" i="12"/>
  <c r="F94" i="12"/>
  <c r="E94" i="12"/>
  <c r="D94" i="12"/>
  <c r="C94" i="12"/>
  <c r="U93" i="12"/>
  <c r="T93" i="12"/>
  <c r="S93" i="12"/>
  <c r="R93" i="12"/>
  <c r="N93" i="12"/>
  <c r="X93" i="12" s="1"/>
  <c r="M93" i="12"/>
  <c r="L93" i="12"/>
  <c r="J93" i="12"/>
  <c r="I93" i="12"/>
  <c r="H93" i="12"/>
  <c r="G93" i="12"/>
  <c r="F93" i="12"/>
  <c r="E93" i="12"/>
  <c r="D93" i="12"/>
  <c r="C93" i="12"/>
  <c r="U92" i="12"/>
  <c r="T92" i="12"/>
  <c r="S92" i="12"/>
  <c r="Y92" i="12" s="1"/>
  <c r="R92" i="12"/>
  <c r="N92" i="12"/>
  <c r="X92" i="12" s="1"/>
  <c r="M92" i="12"/>
  <c r="L92" i="12"/>
  <c r="J92" i="12"/>
  <c r="I92" i="12"/>
  <c r="H92" i="12"/>
  <c r="G92" i="12"/>
  <c r="F92" i="12"/>
  <c r="E92" i="12"/>
  <c r="D92" i="12"/>
  <c r="C92" i="12"/>
  <c r="U91" i="12"/>
  <c r="T91" i="12"/>
  <c r="S91" i="12"/>
  <c r="R91" i="12"/>
  <c r="N91" i="12"/>
  <c r="X91" i="12" s="1"/>
  <c r="M91" i="12"/>
  <c r="L91" i="12"/>
  <c r="J91" i="12"/>
  <c r="I91" i="12"/>
  <c r="H91" i="12"/>
  <c r="G91" i="12"/>
  <c r="F91" i="12"/>
  <c r="E91" i="12"/>
  <c r="D91" i="12"/>
  <c r="C91" i="12"/>
  <c r="U90" i="12"/>
  <c r="T90" i="12"/>
  <c r="S90" i="12"/>
  <c r="R90" i="12"/>
  <c r="Y90" i="12" s="1"/>
  <c r="N90" i="12"/>
  <c r="M90" i="12"/>
  <c r="L90" i="12"/>
  <c r="J90" i="12"/>
  <c r="I90" i="12"/>
  <c r="H90" i="12"/>
  <c r="G90" i="12"/>
  <c r="F90" i="12"/>
  <c r="E90" i="12"/>
  <c r="D90" i="12"/>
  <c r="C90" i="12"/>
  <c r="U89" i="12"/>
  <c r="T89" i="12"/>
  <c r="S89" i="12"/>
  <c r="R89" i="12"/>
  <c r="N89" i="12"/>
  <c r="M89" i="12"/>
  <c r="L89" i="12"/>
  <c r="J89" i="12"/>
  <c r="I89" i="12"/>
  <c r="H89" i="12"/>
  <c r="G89" i="12"/>
  <c r="F89" i="12"/>
  <c r="E89" i="12"/>
  <c r="D89" i="12"/>
  <c r="C89" i="12"/>
  <c r="U88" i="12"/>
  <c r="T88" i="12"/>
  <c r="S88" i="12"/>
  <c r="R88" i="12"/>
  <c r="N88" i="12"/>
  <c r="M88" i="12"/>
  <c r="L88" i="12"/>
  <c r="J88" i="12"/>
  <c r="I88" i="12"/>
  <c r="H88" i="12"/>
  <c r="G88" i="12"/>
  <c r="F88" i="12"/>
  <c r="E88" i="12"/>
  <c r="D88" i="12"/>
  <c r="C88" i="12"/>
  <c r="U87" i="12"/>
  <c r="T87" i="12"/>
  <c r="S87" i="12"/>
  <c r="R87" i="12"/>
  <c r="N87" i="12"/>
  <c r="M87" i="12"/>
  <c r="L87" i="12"/>
  <c r="J87" i="12"/>
  <c r="I87" i="12"/>
  <c r="H87" i="12"/>
  <c r="G87" i="12"/>
  <c r="F87" i="12"/>
  <c r="E87" i="12"/>
  <c r="D87" i="12"/>
  <c r="C87" i="12"/>
  <c r="V86" i="12"/>
  <c r="Q86" i="12"/>
  <c r="Q80" i="12"/>
  <c r="AA78" i="12"/>
  <c r="Z78" i="12"/>
  <c r="Y78" i="12"/>
  <c r="X78" i="12"/>
  <c r="W78" i="12"/>
  <c r="O78" i="12"/>
  <c r="K78" i="12"/>
  <c r="U77" i="12"/>
  <c r="T77" i="12"/>
  <c r="S77" i="12"/>
  <c r="R77" i="12"/>
  <c r="N77" i="12"/>
  <c r="M77" i="12"/>
  <c r="L77" i="12"/>
  <c r="J77" i="12"/>
  <c r="I77" i="12"/>
  <c r="H77" i="12"/>
  <c r="G77" i="12"/>
  <c r="F77" i="12"/>
  <c r="E77" i="12"/>
  <c r="D77" i="12"/>
  <c r="C77" i="12"/>
  <c r="U76" i="12"/>
  <c r="T76" i="12"/>
  <c r="S76" i="12"/>
  <c r="R76" i="12"/>
  <c r="N76" i="12"/>
  <c r="X76" i="12" s="1"/>
  <c r="M76" i="12"/>
  <c r="L76" i="12"/>
  <c r="J76" i="12"/>
  <c r="I76" i="12"/>
  <c r="H76" i="12"/>
  <c r="G76" i="12"/>
  <c r="F76" i="12"/>
  <c r="E76" i="12"/>
  <c r="D76" i="12"/>
  <c r="C76" i="12"/>
  <c r="U75" i="12"/>
  <c r="T75" i="12"/>
  <c r="S75" i="12"/>
  <c r="R75" i="12"/>
  <c r="N75" i="12"/>
  <c r="M75" i="12"/>
  <c r="L75" i="12"/>
  <c r="J75" i="12"/>
  <c r="I75" i="12"/>
  <c r="H75" i="12"/>
  <c r="G75" i="12"/>
  <c r="F75" i="12"/>
  <c r="E75" i="12"/>
  <c r="D75" i="12"/>
  <c r="C75" i="12"/>
  <c r="U74" i="12"/>
  <c r="T74" i="12"/>
  <c r="S74" i="12"/>
  <c r="R74" i="12"/>
  <c r="N74" i="12"/>
  <c r="M74" i="12"/>
  <c r="L74" i="12"/>
  <c r="J74" i="12"/>
  <c r="I74" i="12"/>
  <c r="H74" i="12"/>
  <c r="G74" i="12"/>
  <c r="F74" i="12"/>
  <c r="E74" i="12"/>
  <c r="D74" i="12"/>
  <c r="C74" i="12"/>
  <c r="U73" i="12"/>
  <c r="T73" i="12"/>
  <c r="S73" i="12"/>
  <c r="R73" i="12"/>
  <c r="N73" i="12"/>
  <c r="M73" i="12"/>
  <c r="L73" i="12"/>
  <c r="J73" i="12"/>
  <c r="I73" i="12"/>
  <c r="H73" i="12"/>
  <c r="G73" i="12"/>
  <c r="F73" i="12"/>
  <c r="E73" i="12"/>
  <c r="D73" i="12"/>
  <c r="C73" i="12"/>
  <c r="U72" i="12"/>
  <c r="T72" i="12"/>
  <c r="S72" i="12"/>
  <c r="R72" i="12"/>
  <c r="N72" i="12"/>
  <c r="X72" i="12" s="1"/>
  <c r="M72" i="12"/>
  <c r="L72" i="12"/>
  <c r="J72" i="12"/>
  <c r="I72" i="12"/>
  <c r="H72" i="12"/>
  <c r="G72" i="12"/>
  <c r="F72" i="12"/>
  <c r="E72" i="12"/>
  <c r="D72" i="12"/>
  <c r="C72" i="12"/>
  <c r="U71" i="12"/>
  <c r="T71" i="12"/>
  <c r="S71" i="12"/>
  <c r="R71" i="12"/>
  <c r="N71" i="12"/>
  <c r="X71" i="12" s="1"/>
  <c r="M71" i="12"/>
  <c r="L71" i="12"/>
  <c r="J71" i="12"/>
  <c r="I71" i="12"/>
  <c r="H71" i="12"/>
  <c r="G71" i="12"/>
  <c r="F71" i="12"/>
  <c r="E71" i="12"/>
  <c r="D71" i="12"/>
  <c r="C71" i="12"/>
  <c r="U70" i="12"/>
  <c r="T70" i="12"/>
  <c r="S70" i="12"/>
  <c r="R70" i="12"/>
  <c r="P70" i="12"/>
  <c r="N70" i="12"/>
  <c r="X70" i="12" s="1"/>
  <c r="M70" i="12"/>
  <c r="L70" i="12"/>
  <c r="J70" i="12"/>
  <c r="I70" i="12"/>
  <c r="H70" i="12"/>
  <c r="G70" i="12"/>
  <c r="F70" i="12"/>
  <c r="E70" i="12"/>
  <c r="D70" i="12"/>
  <c r="C70" i="12"/>
  <c r="U69" i="12"/>
  <c r="T69" i="12"/>
  <c r="S69" i="12"/>
  <c r="R69" i="12"/>
  <c r="P69" i="12"/>
  <c r="N69" i="12"/>
  <c r="X69" i="12" s="1"/>
  <c r="M69" i="12"/>
  <c r="L69" i="12"/>
  <c r="J69" i="12"/>
  <c r="I69" i="12"/>
  <c r="H69" i="12"/>
  <c r="G69" i="12"/>
  <c r="F69" i="12"/>
  <c r="E69" i="12"/>
  <c r="D69" i="12"/>
  <c r="C69" i="12"/>
  <c r="U68" i="12"/>
  <c r="T68" i="12"/>
  <c r="S68" i="12"/>
  <c r="Y68" i="12" s="1"/>
  <c r="R68" i="12"/>
  <c r="N68" i="12"/>
  <c r="X68" i="12" s="1"/>
  <c r="M68" i="12"/>
  <c r="L68" i="12"/>
  <c r="J68" i="12"/>
  <c r="I68" i="12"/>
  <c r="H68" i="12"/>
  <c r="G68" i="12"/>
  <c r="F68" i="12"/>
  <c r="E68" i="12"/>
  <c r="D68" i="12"/>
  <c r="C68" i="12"/>
  <c r="U67" i="12"/>
  <c r="T67" i="12"/>
  <c r="S67" i="12"/>
  <c r="R67" i="12"/>
  <c r="N67" i="12"/>
  <c r="M67" i="12"/>
  <c r="L67" i="12"/>
  <c r="J67" i="12"/>
  <c r="I67" i="12"/>
  <c r="H67" i="12"/>
  <c r="G67" i="12"/>
  <c r="F67" i="12"/>
  <c r="E67" i="12"/>
  <c r="D67" i="12"/>
  <c r="C67" i="12"/>
  <c r="C66" i="12" s="1"/>
  <c r="V66" i="12"/>
  <c r="Q66" i="12"/>
  <c r="C49" i="12"/>
  <c r="J48" i="12"/>
  <c r="C48" i="12"/>
  <c r="C42" i="12"/>
  <c r="C40" i="12"/>
  <c r="AA36" i="12"/>
  <c r="Z36" i="12"/>
  <c r="Y36" i="12"/>
  <c r="X36" i="12"/>
  <c r="W36" i="12"/>
  <c r="O36" i="12"/>
  <c r="K36" i="12"/>
  <c r="Y35" i="12"/>
  <c r="O35" i="12"/>
  <c r="X35" i="12" s="1"/>
  <c r="K35" i="12"/>
  <c r="Y34" i="12"/>
  <c r="O34" i="12"/>
  <c r="X34" i="12" s="1"/>
  <c r="K34" i="12"/>
  <c r="AA33" i="12"/>
  <c r="Z33" i="12"/>
  <c r="Y33" i="12"/>
  <c r="X33" i="12"/>
  <c r="W33" i="12"/>
  <c r="O33" i="12"/>
  <c r="K33" i="12"/>
  <c r="AA32" i="12"/>
  <c r="Z32" i="12"/>
  <c r="Y32" i="12"/>
  <c r="X32" i="12"/>
  <c r="W32" i="12"/>
  <c r="O32" i="12"/>
  <c r="K32" i="12"/>
  <c r="AA31" i="12"/>
  <c r="Z31" i="12"/>
  <c r="Y31" i="12"/>
  <c r="X31" i="12"/>
  <c r="W31" i="12"/>
  <c r="O31" i="12"/>
  <c r="K31" i="12"/>
  <c r="Y30" i="12"/>
  <c r="X30" i="12"/>
  <c r="O30" i="12"/>
  <c r="Z30" i="12" s="1"/>
  <c r="K30" i="12"/>
  <c r="AA29" i="12"/>
  <c r="Z29" i="12"/>
  <c r="Y29" i="12"/>
  <c r="X29" i="12"/>
  <c r="W29" i="12"/>
  <c r="O29" i="12"/>
  <c r="K29" i="12"/>
  <c r="Y28" i="12"/>
  <c r="O28" i="12"/>
  <c r="X28" i="12" s="1"/>
  <c r="K28" i="12"/>
  <c r="AA27" i="12"/>
  <c r="Z27" i="12"/>
  <c r="Y27" i="12"/>
  <c r="X27" i="12"/>
  <c r="W27" i="12"/>
  <c r="O27" i="12"/>
  <c r="K27" i="12"/>
  <c r="Y26" i="12"/>
  <c r="O26" i="12"/>
  <c r="X26" i="12" s="1"/>
  <c r="K26" i="12"/>
  <c r="AA25" i="12"/>
  <c r="Z25" i="12"/>
  <c r="Y25" i="12"/>
  <c r="X25" i="12"/>
  <c r="W25" i="12"/>
  <c r="O25" i="12"/>
  <c r="K25" i="12"/>
  <c r="Y24" i="12"/>
  <c r="O24" i="12"/>
  <c r="X24" i="12" s="1"/>
  <c r="K24" i="12"/>
  <c r="AA23" i="12"/>
  <c r="Z23" i="12"/>
  <c r="Y23" i="12"/>
  <c r="X23" i="12"/>
  <c r="W23" i="12"/>
  <c r="O23" i="12"/>
  <c r="K23" i="12"/>
  <c r="AA22" i="12"/>
  <c r="Z22" i="12"/>
  <c r="Y22" i="12"/>
  <c r="X22" i="12"/>
  <c r="W22" i="12"/>
  <c r="O22" i="12"/>
  <c r="K22" i="12"/>
  <c r="AA21" i="12"/>
  <c r="Z21" i="12"/>
  <c r="Y21" i="12"/>
  <c r="X21" i="12"/>
  <c r="W21" i="12"/>
  <c r="O21" i="12"/>
  <c r="K21" i="12"/>
  <c r="AA20" i="12"/>
  <c r="Z20" i="12"/>
  <c r="Y20" i="12"/>
  <c r="X20" i="12"/>
  <c r="W20" i="12"/>
  <c r="O20" i="12"/>
  <c r="K20" i="12"/>
  <c r="AA19" i="12"/>
  <c r="Z19" i="12"/>
  <c r="Y19" i="12"/>
  <c r="X19" i="12"/>
  <c r="W19" i="12"/>
  <c r="O19" i="12"/>
  <c r="K19" i="12"/>
  <c r="Y18" i="12"/>
  <c r="X18" i="12"/>
  <c r="O18" i="12"/>
  <c r="AA18" i="12" s="1"/>
  <c r="K18" i="12"/>
  <c r="Y17" i="12"/>
  <c r="X17" i="12"/>
  <c r="O17" i="12"/>
  <c r="Z17" i="12" s="1"/>
  <c r="K17" i="12"/>
  <c r="AA16" i="12"/>
  <c r="Z16" i="12"/>
  <c r="Y16" i="12"/>
  <c r="X16" i="12"/>
  <c r="W16" i="12"/>
  <c r="O16" i="12"/>
  <c r="K16" i="12"/>
  <c r="Y15" i="12"/>
  <c r="X15" i="12"/>
  <c r="O15" i="12"/>
  <c r="Z15" i="12" s="1"/>
  <c r="K15" i="12"/>
  <c r="Y14" i="12"/>
  <c r="X14" i="12"/>
  <c r="O14" i="12"/>
  <c r="Z14" i="12" s="1"/>
  <c r="K14" i="12"/>
  <c r="Y13" i="12"/>
  <c r="X13" i="12"/>
  <c r="O13" i="12"/>
  <c r="Z13" i="12" s="1"/>
  <c r="K13" i="12"/>
  <c r="AA12" i="12"/>
  <c r="Z12" i="12"/>
  <c r="Y12" i="12"/>
  <c r="X12" i="12"/>
  <c r="W12" i="12"/>
  <c r="O12" i="12"/>
  <c r="K12" i="12"/>
  <c r="AA11" i="12"/>
  <c r="Z11" i="12"/>
  <c r="Y11" i="12"/>
  <c r="X11" i="12"/>
  <c r="W11" i="12"/>
  <c r="O11" i="12"/>
  <c r="K11" i="12"/>
  <c r="AA10" i="12"/>
  <c r="Z10" i="12"/>
  <c r="Y10" i="12"/>
  <c r="X10" i="12"/>
  <c r="W10" i="12"/>
  <c r="O10" i="12"/>
  <c r="K10" i="12"/>
  <c r="Y9" i="12"/>
  <c r="O9" i="12"/>
  <c r="X9" i="12" s="1"/>
  <c r="K9" i="12"/>
  <c r="Y8" i="12"/>
  <c r="W8" i="12"/>
  <c r="O8" i="12"/>
  <c r="X8" i="12" s="1"/>
  <c r="K8" i="12"/>
  <c r="V7" i="12"/>
  <c r="U7" i="12"/>
  <c r="C51" i="12" s="1"/>
  <c r="T7" i="12"/>
  <c r="S7" i="12"/>
  <c r="R7" i="12"/>
  <c r="Q7" i="12"/>
  <c r="N7" i="12"/>
  <c r="M7" i="12"/>
  <c r="L7" i="12"/>
  <c r="J7" i="12"/>
  <c r="I7" i="12"/>
  <c r="H7" i="12"/>
  <c r="G7" i="12"/>
  <c r="F7" i="12"/>
  <c r="E7" i="12"/>
  <c r="D7" i="12"/>
  <c r="C7" i="12"/>
  <c r="D107" i="11"/>
  <c r="E107" i="11" s="1"/>
  <c r="C107" i="11"/>
  <c r="E106" i="11"/>
  <c r="D104" i="11"/>
  <c r="C104" i="11"/>
  <c r="D103" i="11"/>
  <c r="C103" i="11"/>
  <c r="E103" i="11" s="1"/>
  <c r="D102" i="11"/>
  <c r="C102" i="11"/>
  <c r="D101" i="11"/>
  <c r="C101" i="11"/>
  <c r="E101" i="11" s="1"/>
  <c r="D100" i="11"/>
  <c r="C100" i="11"/>
  <c r="AA96" i="11"/>
  <c r="Z96" i="11"/>
  <c r="Y96" i="11"/>
  <c r="X96" i="11"/>
  <c r="W96" i="11"/>
  <c r="O96" i="11"/>
  <c r="K96" i="11"/>
  <c r="U95" i="11"/>
  <c r="T95" i="11"/>
  <c r="S95" i="11"/>
  <c r="R95" i="11"/>
  <c r="N95" i="11"/>
  <c r="X95" i="11" s="1"/>
  <c r="M95" i="11"/>
  <c r="L95" i="11"/>
  <c r="J95" i="11"/>
  <c r="I95" i="11"/>
  <c r="H95" i="11"/>
  <c r="G95" i="11"/>
  <c r="F95" i="11"/>
  <c r="E95" i="11"/>
  <c r="D95" i="11"/>
  <c r="C95" i="11"/>
  <c r="U94" i="11"/>
  <c r="T94" i="11"/>
  <c r="S94" i="11"/>
  <c r="R94" i="11"/>
  <c r="N94" i="11"/>
  <c r="X94" i="11" s="1"/>
  <c r="M94" i="11"/>
  <c r="L94" i="11"/>
  <c r="J94" i="11"/>
  <c r="I94" i="11"/>
  <c r="H94" i="11"/>
  <c r="G94" i="11"/>
  <c r="F94" i="11"/>
  <c r="E94" i="11"/>
  <c r="D94" i="11"/>
  <c r="C94" i="11"/>
  <c r="U93" i="11"/>
  <c r="T93" i="11"/>
  <c r="S93" i="11"/>
  <c r="R93" i="11"/>
  <c r="N93" i="11"/>
  <c r="X93" i="11" s="1"/>
  <c r="M93" i="11"/>
  <c r="L93" i="11"/>
  <c r="J93" i="11"/>
  <c r="I93" i="11"/>
  <c r="H93" i="11"/>
  <c r="G93" i="11"/>
  <c r="F93" i="11"/>
  <c r="E93" i="11"/>
  <c r="D93" i="11"/>
  <c r="C93" i="11"/>
  <c r="U92" i="11"/>
  <c r="T92" i="11"/>
  <c r="S92" i="11"/>
  <c r="R92" i="11"/>
  <c r="N92" i="11"/>
  <c r="X92" i="11" s="1"/>
  <c r="M92" i="11"/>
  <c r="L92" i="11"/>
  <c r="J92" i="11"/>
  <c r="I92" i="11"/>
  <c r="H92" i="11"/>
  <c r="G92" i="11"/>
  <c r="F92" i="11"/>
  <c r="E92" i="11"/>
  <c r="D92" i="11"/>
  <c r="C92" i="11"/>
  <c r="U91" i="11"/>
  <c r="T91" i="11"/>
  <c r="S91" i="11"/>
  <c r="R91" i="11"/>
  <c r="N91" i="11"/>
  <c r="X91" i="11" s="1"/>
  <c r="M91" i="11"/>
  <c r="L91" i="11"/>
  <c r="J91" i="11"/>
  <c r="I91" i="11"/>
  <c r="H91" i="11"/>
  <c r="G91" i="11"/>
  <c r="F91" i="11"/>
  <c r="E91" i="11"/>
  <c r="D91" i="11"/>
  <c r="C91" i="11"/>
  <c r="U90" i="11"/>
  <c r="T90" i="11"/>
  <c r="S90" i="11"/>
  <c r="R90" i="11"/>
  <c r="N90" i="11"/>
  <c r="M90" i="11"/>
  <c r="L90" i="11"/>
  <c r="J90" i="11"/>
  <c r="I90" i="11"/>
  <c r="H90" i="11"/>
  <c r="G90" i="11"/>
  <c r="F90" i="11"/>
  <c r="E90" i="11"/>
  <c r="D90" i="11"/>
  <c r="C90" i="11"/>
  <c r="U89" i="11"/>
  <c r="T89" i="11"/>
  <c r="S89" i="11"/>
  <c r="R89" i="11"/>
  <c r="N89" i="11"/>
  <c r="M89" i="11"/>
  <c r="L89" i="11"/>
  <c r="J89" i="11"/>
  <c r="I89" i="11"/>
  <c r="H89" i="11"/>
  <c r="G89" i="11"/>
  <c r="F89" i="11"/>
  <c r="E89" i="11"/>
  <c r="D89" i="11"/>
  <c r="C89" i="11"/>
  <c r="U88" i="11"/>
  <c r="T88" i="11"/>
  <c r="S88" i="11"/>
  <c r="R88" i="11"/>
  <c r="N88" i="11"/>
  <c r="M88" i="11"/>
  <c r="L88" i="11"/>
  <c r="J88" i="11"/>
  <c r="I88" i="11"/>
  <c r="H88" i="11"/>
  <c r="G88" i="11"/>
  <c r="F88" i="11"/>
  <c r="E88" i="11"/>
  <c r="D88" i="11"/>
  <c r="C88" i="11"/>
  <c r="U87" i="11"/>
  <c r="T87" i="11"/>
  <c r="S87" i="11"/>
  <c r="R87" i="11"/>
  <c r="N87" i="11"/>
  <c r="M87" i="11"/>
  <c r="L87" i="11"/>
  <c r="J87" i="11"/>
  <c r="I87" i="11"/>
  <c r="H87" i="11"/>
  <c r="G87" i="11"/>
  <c r="F87" i="11"/>
  <c r="E87" i="11"/>
  <c r="D87" i="11"/>
  <c r="C87" i="11"/>
  <c r="V86" i="11"/>
  <c r="Q86" i="11"/>
  <c r="Q80" i="11"/>
  <c r="AA78" i="11"/>
  <c r="Z78" i="11"/>
  <c r="Y78" i="11"/>
  <c r="X78" i="11"/>
  <c r="W78" i="11"/>
  <c r="O78" i="11"/>
  <c r="K78" i="11"/>
  <c r="P78" i="11" s="1"/>
  <c r="U77" i="11"/>
  <c r="T77" i="11"/>
  <c r="S77" i="11"/>
  <c r="R77" i="11"/>
  <c r="N77" i="11"/>
  <c r="M77" i="11"/>
  <c r="L77" i="11"/>
  <c r="J77" i="11"/>
  <c r="I77" i="11"/>
  <c r="H77" i="11"/>
  <c r="G77" i="11"/>
  <c r="F77" i="11"/>
  <c r="E77" i="11"/>
  <c r="D77" i="11"/>
  <c r="C77" i="11"/>
  <c r="U76" i="11"/>
  <c r="T76" i="11"/>
  <c r="S76" i="11"/>
  <c r="R76" i="11"/>
  <c r="N76" i="11"/>
  <c r="X76" i="11" s="1"/>
  <c r="M76" i="11"/>
  <c r="L76" i="11"/>
  <c r="J76" i="11"/>
  <c r="I76" i="11"/>
  <c r="H76" i="11"/>
  <c r="G76" i="11"/>
  <c r="F76" i="11"/>
  <c r="E76" i="11"/>
  <c r="D76" i="11"/>
  <c r="C76" i="11"/>
  <c r="U75" i="11"/>
  <c r="T75" i="11"/>
  <c r="S75" i="11"/>
  <c r="R75" i="11"/>
  <c r="N75" i="11"/>
  <c r="M75" i="11"/>
  <c r="L75" i="11"/>
  <c r="J75" i="11"/>
  <c r="I75" i="11"/>
  <c r="H75" i="11"/>
  <c r="G75" i="11"/>
  <c r="F75" i="11"/>
  <c r="E75" i="11"/>
  <c r="D75" i="11"/>
  <c r="C75" i="11"/>
  <c r="U74" i="11"/>
  <c r="T74" i="11"/>
  <c r="S74" i="11"/>
  <c r="R74" i="11"/>
  <c r="N74" i="11"/>
  <c r="M74" i="11"/>
  <c r="L74" i="11"/>
  <c r="J74" i="11"/>
  <c r="I74" i="11"/>
  <c r="H74" i="11"/>
  <c r="G74" i="11"/>
  <c r="F74" i="11"/>
  <c r="E74" i="11"/>
  <c r="D74" i="11"/>
  <c r="C74" i="11"/>
  <c r="U73" i="11"/>
  <c r="T73" i="11"/>
  <c r="S73" i="11"/>
  <c r="R73" i="11"/>
  <c r="N73" i="11"/>
  <c r="X73" i="11" s="1"/>
  <c r="M73" i="11"/>
  <c r="L73" i="11"/>
  <c r="J73" i="11"/>
  <c r="I73" i="11"/>
  <c r="H73" i="11"/>
  <c r="G73" i="11"/>
  <c r="F73" i="11"/>
  <c r="E73" i="11"/>
  <c r="D73" i="11"/>
  <c r="C73" i="11"/>
  <c r="U72" i="11"/>
  <c r="T72" i="11"/>
  <c r="S72" i="11"/>
  <c r="R72" i="11"/>
  <c r="N72" i="11"/>
  <c r="X72" i="11" s="1"/>
  <c r="M72" i="11"/>
  <c r="L72" i="11"/>
  <c r="J72" i="11"/>
  <c r="I72" i="11"/>
  <c r="H72" i="11"/>
  <c r="G72" i="11"/>
  <c r="F72" i="11"/>
  <c r="E72" i="11"/>
  <c r="D72" i="11"/>
  <c r="C72" i="11"/>
  <c r="U71" i="11"/>
  <c r="T71" i="11"/>
  <c r="S71" i="11"/>
  <c r="R71" i="11"/>
  <c r="N71" i="11"/>
  <c r="X71" i="11" s="1"/>
  <c r="M71" i="11"/>
  <c r="L71" i="11"/>
  <c r="J71" i="11"/>
  <c r="I71" i="11"/>
  <c r="H71" i="11"/>
  <c r="G71" i="11"/>
  <c r="F71" i="11"/>
  <c r="E71" i="11"/>
  <c r="D71" i="11"/>
  <c r="C71" i="11"/>
  <c r="U70" i="11"/>
  <c r="T70" i="11"/>
  <c r="S70" i="11"/>
  <c r="R70" i="11"/>
  <c r="P70" i="11"/>
  <c r="N70" i="11"/>
  <c r="X70" i="11" s="1"/>
  <c r="M70" i="11"/>
  <c r="L70" i="11"/>
  <c r="J70" i="11"/>
  <c r="I70" i="11"/>
  <c r="H70" i="11"/>
  <c r="G70" i="11"/>
  <c r="F70" i="11"/>
  <c r="E70" i="11"/>
  <c r="D70" i="11"/>
  <c r="C70" i="11"/>
  <c r="U69" i="11"/>
  <c r="T69" i="11"/>
  <c r="S69" i="11"/>
  <c r="R69" i="11"/>
  <c r="P69" i="11"/>
  <c r="N69" i="11"/>
  <c r="X69" i="11" s="1"/>
  <c r="M69" i="11"/>
  <c r="L69" i="11"/>
  <c r="J69" i="11"/>
  <c r="I69" i="11"/>
  <c r="H69" i="11"/>
  <c r="G69" i="11"/>
  <c r="F69" i="11"/>
  <c r="E69" i="11"/>
  <c r="D69" i="11"/>
  <c r="C69" i="11"/>
  <c r="U68" i="11"/>
  <c r="T68" i="11"/>
  <c r="S68" i="11"/>
  <c r="R68" i="11"/>
  <c r="N68" i="11"/>
  <c r="X68" i="11" s="1"/>
  <c r="M68" i="11"/>
  <c r="L68" i="11"/>
  <c r="J68" i="11"/>
  <c r="I68" i="11"/>
  <c r="H68" i="11"/>
  <c r="G68" i="11"/>
  <c r="F68" i="11"/>
  <c r="E68" i="11"/>
  <c r="D68" i="11"/>
  <c r="C68" i="11"/>
  <c r="U67" i="11"/>
  <c r="T67" i="11"/>
  <c r="S67" i="11"/>
  <c r="R67" i="11"/>
  <c r="N67" i="11"/>
  <c r="M67" i="11"/>
  <c r="L67" i="11"/>
  <c r="J67" i="11"/>
  <c r="I67" i="11"/>
  <c r="H67" i="11"/>
  <c r="G67" i="11"/>
  <c r="F67" i="11"/>
  <c r="E67" i="11"/>
  <c r="D67" i="11"/>
  <c r="C67" i="11"/>
  <c r="V66" i="11"/>
  <c r="Q66" i="11"/>
  <c r="C49" i="11"/>
  <c r="J48" i="11"/>
  <c r="C48" i="11"/>
  <c r="C42" i="11"/>
  <c r="C40" i="11"/>
  <c r="AA36" i="11"/>
  <c r="Z36" i="11"/>
  <c r="Y36" i="11"/>
  <c r="X36" i="11"/>
  <c r="W36" i="11"/>
  <c r="O36" i="11"/>
  <c r="K36" i="11"/>
  <c r="Y35" i="11"/>
  <c r="X35" i="11"/>
  <c r="W35" i="11"/>
  <c r="O35" i="11"/>
  <c r="Z35" i="11" s="1"/>
  <c r="K35" i="11"/>
  <c r="Y34" i="11"/>
  <c r="O34" i="11"/>
  <c r="X34" i="11" s="1"/>
  <c r="K34" i="11"/>
  <c r="AA33" i="11"/>
  <c r="Z33" i="11"/>
  <c r="Y33" i="11"/>
  <c r="X33" i="11"/>
  <c r="W33" i="11"/>
  <c r="O33" i="11"/>
  <c r="K33" i="11"/>
  <c r="P33" i="11" s="1"/>
  <c r="AA32" i="11"/>
  <c r="Z32" i="11"/>
  <c r="Y32" i="11"/>
  <c r="X32" i="11"/>
  <c r="W32" i="11"/>
  <c r="O32" i="11"/>
  <c r="K32" i="11"/>
  <c r="AA31" i="11"/>
  <c r="Z31" i="11"/>
  <c r="Y31" i="11"/>
  <c r="X31" i="11"/>
  <c r="W31" i="11"/>
  <c r="O31" i="11"/>
  <c r="K31" i="11"/>
  <c r="Y30" i="11"/>
  <c r="X30" i="11"/>
  <c r="O30" i="11"/>
  <c r="Z30" i="11" s="1"/>
  <c r="K30" i="11"/>
  <c r="AA29" i="11"/>
  <c r="Z29" i="11"/>
  <c r="Y29" i="11"/>
  <c r="X29" i="11"/>
  <c r="W29" i="11"/>
  <c r="O29" i="11"/>
  <c r="K29" i="11"/>
  <c r="Y28" i="11"/>
  <c r="O28" i="11"/>
  <c r="AA28" i="11" s="1"/>
  <c r="K28" i="11"/>
  <c r="AA27" i="11"/>
  <c r="Z27" i="11"/>
  <c r="Y27" i="11"/>
  <c r="X27" i="11"/>
  <c r="W27" i="11"/>
  <c r="O27" i="11"/>
  <c r="K27" i="11"/>
  <c r="Y26" i="11"/>
  <c r="O26" i="11"/>
  <c r="Z26" i="11" s="1"/>
  <c r="K26" i="11"/>
  <c r="AA25" i="11"/>
  <c r="Z25" i="11"/>
  <c r="Y25" i="11"/>
  <c r="X25" i="11"/>
  <c r="W25" i="11"/>
  <c r="O25" i="11"/>
  <c r="K25" i="11"/>
  <c r="Y24" i="11"/>
  <c r="X24" i="11"/>
  <c r="O24" i="11"/>
  <c r="Z24" i="11" s="1"/>
  <c r="K24" i="11"/>
  <c r="AA23" i="11"/>
  <c r="Z23" i="11"/>
  <c r="Y23" i="11"/>
  <c r="X23" i="11"/>
  <c r="W23" i="11"/>
  <c r="O23" i="11"/>
  <c r="K23" i="11"/>
  <c r="AA22" i="11"/>
  <c r="Z22" i="11"/>
  <c r="Y22" i="11"/>
  <c r="X22" i="11"/>
  <c r="W22" i="11"/>
  <c r="O22" i="11"/>
  <c r="K22" i="11"/>
  <c r="AA21" i="11"/>
  <c r="Z21" i="11"/>
  <c r="Y21" i="11"/>
  <c r="X21" i="11"/>
  <c r="W21" i="11"/>
  <c r="O21" i="11"/>
  <c r="K21" i="11"/>
  <c r="AA20" i="11"/>
  <c r="Z20" i="11"/>
  <c r="Y20" i="11"/>
  <c r="X20" i="11"/>
  <c r="W20" i="11"/>
  <c r="O20" i="11"/>
  <c r="P20" i="11" s="1"/>
  <c r="K20" i="11"/>
  <c r="AA19" i="11"/>
  <c r="Z19" i="11"/>
  <c r="Y19" i="11"/>
  <c r="X19" i="11"/>
  <c r="W19" i="11"/>
  <c r="O19" i="11"/>
  <c r="K19" i="11"/>
  <c r="Y18" i="11"/>
  <c r="X18" i="11"/>
  <c r="O18" i="11"/>
  <c r="Z18" i="11" s="1"/>
  <c r="K18" i="11"/>
  <c r="Y17" i="11"/>
  <c r="X17" i="11"/>
  <c r="O17" i="11"/>
  <c r="Z17" i="11" s="1"/>
  <c r="K17" i="11"/>
  <c r="AA16" i="11"/>
  <c r="Z16" i="11"/>
  <c r="Y16" i="11"/>
  <c r="X16" i="11"/>
  <c r="W16" i="11"/>
  <c r="O16" i="11"/>
  <c r="K16" i="11"/>
  <c r="Y15" i="11"/>
  <c r="X15" i="11"/>
  <c r="O15" i="11"/>
  <c r="K15" i="11"/>
  <c r="Y14" i="11"/>
  <c r="X14" i="11"/>
  <c r="O14" i="11"/>
  <c r="AA14" i="11" s="1"/>
  <c r="K14" i="11"/>
  <c r="Y13" i="11"/>
  <c r="X13" i="11"/>
  <c r="O13" i="11"/>
  <c r="Z13" i="11" s="1"/>
  <c r="K13" i="11"/>
  <c r="AA12" i="11"/>
  <c r="Z12" i="11"/>
  <c r="Y12" i="11"/>
  <c r="X12" i="11"/>
  <c r="W12" i="11"/>
  <c r="O12" i="11"/>
  <c r="K12" i="11"/>
  <c r="AA11" i="11"/>
  <c r="Z11" i="11"/>
  <c r="Y11" i="11"/>
  <c r="X11" i="11"/>
  <c r="W11" i="11"/>
  <c r="O11" i="11"/>
  <c r="K11" i="11"/>
  <c r="AA10" i="11"/>
  <c r="Z10" i="11"/>
  <c r="Y10" i="11"/>
  <c r="X10" i="11"/>
  <c r="W10" i="11"/>
  <c r="O10" i="11"/>
  <c r="K10" i="11"/>
  <c r="Y9" i="11"/>
  <c r="O9" i="11"/>
  <c r="Z9" i="11" s="1"/>
  <c r="K9" i="11"/>
  <c r="Y8" i="11"/>
  <c r="O8" i="11"/>
  <c r="AA8" i="11" s="1"/>
  <c r="K8" i="11"/>
  <c r="V7" i="11"/>
  <c r="U7" i="11"/>
  <c r="C51" i="11" s="1"/>
  <c r="T7" i="11"/>
  <c r="S7" i="11"/>
  <c r="R7" i="11"/>
  <c r="Q7" i="11"/>
  <c r="N7" i="11"/>
  <c r="M7" i="11"/>
  <c r="L7" i="11"/>
  <c r="J7" i="11"/>
  <c r="I7" i="11"/>
  <c r="H7" i="11"/>
  <c r="G7" i="11"/>
  <c r="F7" i="11"/>
  <c r="E7" i="11"/>
  <c r="D7" i="11"/>
  <c r="C7" i="11"/>
  <c r="D107" i="8"/>
  <c r="C107" i="8"/>
  <c r="E106" i="8"/>
  <c r="D104" i="8"/>
  <c r="C104" i="8"/>
  <c r="E104" i="8" s="1"/>
  <c r="D103" i="8"/>
  <c r="C103" i="8"/>
  <c r="D102" i="8"/>
  <c r="C102" i="8"/>
  <c r="E102" i="8" s="1"/>
  <c r="D101" i="8"/>
  <c r="C101" i="8"/>
  <c r="D100" i="8"/>
  <c r="C100" i="8"/>
  <c r="AA96" i="8"/>
  <c r="Z96" i="8"/>
  <c r="Y96" i="8"/>
  <c r="X96" i="8"/>
  <c r="W96" i="8"/>
  <c r="O96" i="8"/>
  <c r="K96" i="8"/>
  <c r="U95" i="8"/>
  <c r="T95" i="8"/>
  <c r="S95" i="8"/>
  <c r="R95" i="8"/>
  <c r="N95" i="8"/>
  <c r="X95" i="8" s="1"/>
  <c r="M95" i="8"/>
  <c r="L95" i="8"/>
  <c r="J95" i="8"/>
  <c r="I95" i="8"/>
  <c r="H95" i="8"/>
  <c r="G95" i="8"/>
  <c r="F95" i="8"/>
  <c r="E95" i="8"/>
  <c r="D95" i="8"/>
  <c r="C95" i="8"/>
  <c r="U94" i="8"/>
  <c r="T94" i="8"/>
  <c r="S94" i="8"/>
  <c r="R94" i="8"/>
  <c r="N94" i="8"/>
  <c r="X94" i="8" s="1"/>
  <c r="M94" i="8"/>
  <c r="L94" i="8"/>
  <c r="J94" i="8"/>
  <c r="I94" i="8"/>
  <c r="H94" i="8"/>
  <c r="G94" i="8"/>
  <c r="F94" i="8"/>
  <c r="E94" i="8"/>
  <c r="D94" i="8"/>
  <c r="C94" i="8"/>
  <c r="U93" i="8"/>
  <c r="T93" i="8"/>
  <c r="S93" i="8"/>
  <c r="R93" i="8"/>
  <c r="N93" i="8"/>
  <c r="X93" i="8" s="1"/>
  <c r="M93" i="8"/>
  <c r="L93" i="8"/>
  <c r="J93" i="8"/>
  <c r="I93" i="8"/>
  <c r="H93" i="8"/>
  <c r="G93" i="8"/>
  <c r="F93" i="8"/>
  <c r="E93" i="8"/>
  <c r="D93" i="8"/>
  <c r="C93" i="8"/>
  <c r="U92" i="8"/>
  <c r="T92" i="8"/>
  <c r="S92" i="8"/>
  <c r="R92" i="8"/>
  <c r="N92" i="8"/>
  <c r="X92" i="8" s="1"/>
  <c r="M92" i="8"/>
  <c r="L92" i="8"/>
  <c r="J92" i="8"/>
  <c r="I92" i="8"/>
  <c r="H92" i="8"/>
  <c r="G92" i="8"/>
  <c r="F92" i="8"/>
  <c r="E92" i="8"/>
  <c r="D92" i="8"/>
  <c r="C92" i="8"/>
  <c r="U91" i="8"/>
  <c r="T91" i="8"/>
  <c r="S91" i="8"/>
  <c r="R91" i="8"/>
  <c r="N91" i="8"/>
  <c r="X91" i="8" s="1"/>
  <c r="M91" i="8"/>
  <c r="L91" i="8"/>
  <c r="J91" i="8"/>
  <c r="I91" i="8"/>
  <c r="H91" i="8"/>
  <c r="G91" i="8"/>
  <c r="F91" i="8"/>
  <c r="E91" i="8"/>
  <c r="D91" i="8"/>
  <c r="C91" i="8"/>
  <c r="U90" i="8"/>
  <c r="T90" i="8"/>
  <c r="S90" i="8"/>
  <c r="R90" i="8"/>
  <c r="N90" i="8"/>
  <c r="M90" i="8"/>
  <c r="L90" i="8"/>
  <c r="J90" i="8"/>
  <c r="I90" i="8"/>
  <c r="H90" i="8"/>
  <c r="G90" i="8"/>
  <c r="F90" i="8"/>
  <c r="E90" i="8"/>
  <c r="D90" i="8"/>
  <c r="C90" i="8"/>
  <c r="U89" i="8"/>
  <c r="T89" i="8"/>
  <c r="S89" i="8"/>
  <c r="R89" i="8"/>
  <c r="N89" i="8"/>
  <c r="M89" i="8"/>
  <c r="L89" i="8"/>
  <c r="J89" i="8"/>
  <c r="I89" i="8"/>
  <c r="H89" i="8"/>
  <c r="G89" i="8"/>
  <c r="F89" i="8"/>
  <c r="E89" i="8"/>
  <c r="D89" i="8"/>
  <c r="C89" i="8"/>
  <c r="U88" i="8"/>
  <c r="T88" i="8"/>
  <c r="S88" i="8"/>
  <c r="R88" i="8"/>
  <c r="N88" i="8"/>
  <c r="M88" i="8"/>
  <c r="L88" i="8"/>
  <c r="J88" i="8"/>
  <c r="I88" i="8"/>
  <c r="H88" i="8"/>
  <c r="G88" i="8"/>
  <c r="F88" i="8"/>
  <c r="E88" i="8"/>
  <c r="D88" i="8"/>
  <c r="C88" i="8"/>
  <c r="U87" i="8"/>
  <c r="T87" i="8"/>
  <c r="S87" i="8"/>
  <c r="R87" i="8"/>
  <c r="N87" i="8"/>
  <c r="M87" i="8"/>
  <c r="L87" i="8"/>
  <c r="J87" i="8"/>
  <c r="I87" i="8"/>
  <c r="H87" i="8"/>
  <c r="G87" i="8"/>
  <c r="F87" i="8"/>
  <c r="E87" i="8"/>
  <c r="D87" i="8"/>
  <c r="C87" i="8"/>
  <c r="V86" i="8"/>
  <c r="Q86" i="8"/>
  <c r="Q80" i="8"/>
  <c r="AA78" i="8"/>
  <c r="Z78" i="8"/>
  <c r="Y78" i="8"/>
  <c r="X78" i="8"/>
  <c r="W78" i="8"/>
  <c r="O78" i="8"/>
  <c r="K78" i="8"/>
  <c r="U77" i="8"/>
  <c r="T77" i="8"/>
  <c r="S77" i="8"/>
  <c r="R77" i="8"/>
  <c r="N77" i="8"/>
  <c r="M77" i="8"/>
  <c r="L77" i="8"/>
  <c r="J77" i="8"/>
  <c r="I77" i="8"/>
  <c r="H77" i="8"/>
  <c r="G77" i="8"/>
  <c r="F77" i="8"/>
  <c r="E77" i="8"/>
  <c r="D77" i="8"/>
  <c r="C77" i="8"/>
  <c r="U76" i="8"/>
  <c r="T76" i="8"/>
  <c r="S76" i="8"/>
  <c r="R76" i="8"/>
  <c r="N76" i="8"/>
  <c r="X76" i="8" s="1"/>
  <c r="M76" i="8"/>
  <c r="L76" i="8"/>
  <c r="J76" i="8"/>
  <c r="I76" i="8"/>
  <c r="H76" i="8"/>
  <c r="G76" i="8"/>
  <c r="F76" i="8"/>
  <c r="E76" i="8"/>
  <c r="D76" i="8"/>
  <c r="C76" i="8"/>
  <c r="U75" i="8"/>
  <c r="T75" i="8"/>
  <c r="S75" i="8"/>
  <c r="R75" i="8"/>
  <c r="N75" i="8"/>
  <c r="M75" i="8"/>
  <c r="L75" i="8"/>
  <c r="J75" i="8"/>
  <c r="I75" i="8"/>
  <c r="H75" i="8"/>
  <c r="G75" i="8"/>
  <c r="F75" i="8"/>
  <c r="E75" i="8"/>
  <c r="D75" i="8"/>
  <c r="C75" i="8"/>
  <c r="U74" i="8"/>
  <c r="T74" i="8"/>
  <c r="S74" i="8"/>
  <c r="R74" i="8"/>
  <c r="N74" i="8"/>
  <c r="M74" i="8"/>
  <c r="L74" i="8"/>
  <c r="J74" i="8"/>
  <c r="I74" i="8"/>
  <c r="H74" i="8"/>
  <c r="G74" i="8"/>
  <c r="F74" i="8"/>
  <c r="E74" i="8"/>
  <c r="D74" i="8"/>
  <c r="C74" i="8"/>
  <c r="U73" i="8"/>
  <c r="T73" i="8"/>
  <c r="S73" i="8"/>
  <c r="R73" i="8"/>
  <c r="N73" i="8"/>
  <c r="X73" i="8" s="1"/>
  <c r="M73" i="8"/>
  <c r="L73" i="8"/>
  <c r="J73" i="8"/>
  <c r="I73" i="8"/>
  <c r="H73" i="8"/>
  <c r="G73" i="8"/>
  <c r="F73" i="8"/>
  <c r="E73" i="8"/>
  <c r="D73" i="8"/>
  <c r="C73" i="8"/>
  <c r="U72" i="8"/>
  <c r="T72" i="8"/>
  <c r="S72" i="8"/>
  <c r="R72" i="8"/>
  <c r="N72" i="8"/>
  <c r="X72" i="8" s="1"/>
  <c r="M72" i="8"/>
  <c r="L72" i="8"/>
  <c r="J72" i="8"/>
  <c r="I72" i="8"/>
  <c r="H72" i="8"/>
  <c r="G72" i="8"/>
  <c r="F72" i="8"/>
  <c r="E72" i="8"/>
  <c r="D72" i="8"/>
  <c r="C72" i="8"/>
  <c r="U71" i="8"/>
  <c r="T71" i="8"/>
  <c r="S71" i="8"/>
  <c r="R71" i="8"/>
  <c r="N71" i="8"/>
  <c r="M71" i="8"/>
  <c r="L71" i="8"/>
  <c r="J71" i="8"/>
  <c r="I71" i="8"/>
  <c r="H71" i="8"/>
  <c r="G71" i="8"/>
  <c r="F71" i="8"/>
  <c r="E71" i="8"/>
  <c r="D71" i="8"/>
  <c r="C71" i="8"/>
  <c r="U70" i="8"/>
  <c r="T70" i="8"/>
  <c r="S70" i="8"/>
  <c r="R70" i="8"/>
  <c r="P70" i="8"/>
  <c r="N70" i="8"/>
  <c r="X70" i="8" s="1"/>
  <c r="M70" i="8"/>
  <c r="L70" i="8"/>
  <c r="J70" i="8"/>
  <c r="I70" i="8"/>
  <c r="H70" i="8"/>
  <c r="G70" i="8"/>
  <c r="F70" i="8"/>
  <c r="E70" i="8"/>
  <c r="D70" i="8"/>
  <c r="C70" i="8"/>
  <c r="U69" i="8"/>
  <c r="T69" i="8"/>
  <c r="S69" i="8"/>
  <c r="Y69" i="8" s="1"/>
  <c r="R69" i="8"/>
  <c r="P69" i="8"/>
  <c r="N69" i="8"/>
  <c r="X69" i="8" s="1"/>
  <c r="M69" i="8"/>
  <c r="L69" i="8"/>
  <c r="J69" i="8"/>
  <c r="I69" i="8"/>
  <c r="H69" i="8"/>
  <c r="G69" i="8"/>
  <c r="F69" i="8"/>
  <c r="E69" i="8"/>
  <c r="D69" i="8"/>
  <c r="C69" i="8"/>
  <c r="U68" i="8"/>
  <c r="T68" i="8"/>
  <c r="S68" i="8"/>
  <c r="R68" i="8"/>
  <c r="N68" i="8"/>
  <c r="X68" i="8" s="1"/>
  <c r="M68" i="8"/>
  <c r="L68" i="8"/>
  <c r="J68" i="8"/>
  <c r="I68" i="8"/>
  <c r="H68" i="8"/>
  <c r="G68" i="8"/>
  <c r="K68" i="8" s="1"/>
  <c r="F68" i="8"/>
  <c r="E68" i="8"/>
  <c r="D68" i="8"/>
  <c r="C68" i="8"/>
  <c r="U67" i="8"/>
  <c r="T67" i="8"/>
  <c r="S67" i="8"/>
  <c r="R67" i="8"/>
  <c r="N67" i="8"/>
  <c r="M67" i="8"/>
  <c r="L67" i="8"/>
  <c r="J67" i="8"/>
  <c r="I67" i="8"/>
  <c r="H67" i="8"/>
  <c r="G67" i="8"/>
  <c r="F67" i="8"/>
  <c r="E67" i="8"/>
  <c r="D67" i="8"/>
  <c r="C67" i="8"/>
  <c r="V66" i="8"/>
  <c r="Q66" i="8"/>
  <c r="C49" i="8"/>
  <c r="J48" i="8"/>
  <c r="C48" i="8"/>
  <c r="C42" i="8"/>
  <c r="C40" i="8"/>
  <c r="AA36" i="8"/>
  <c r="Z36" i="8"/>
  <c r="Y36" i="8"/>
  <c r="X36" i="8"/>
  <c r="W36" i="8"/>
  <c r="O36" i="8"/>
  <c r="K36" i="8"/>
  <c r="Z35" i="8"/>
  <c r="Y35" i="8"/>
  <c r="W35" i="8"/>
  <c r="O35" i="8"/>
  <c r="X35" i="8" s="1"/>
  <c r="K35" i="8"/>
  <c r="Y34" i="8"/>
  <c r="X34" i="8"/>
  <c r="O34" i="8"/>
  <c r="K34" i="8"/>
  <c r="AA33" i="8"/>
  <c r="Z33" i="8"/>
  <c r="Y33" i="8"/>
  <c r="X33" i="8"/>
  <c r="W33" i="8"/>
  <c r="O33" i="8"/>
  <c r="K33" i="8"/>
  <c r="AA32" i="8"/>
  <c r="Z32" i="8"/>
  <c r="Y32" i="8"/>
  <c r="X32" i="8"/>
  <c r="W32" i="8"/>
  <c r="O32" i="8"/>
  <c r="K32" i="8"/>
  <c r="AA31" i="8"/>
  <c r="Z31" i="8"/>
  <c r="Y31" i="8"/>
  <c r="X31" i="8"/>
  <c r="W31" i="8"/>
  <c r="O31" i="8"/>
  <c r="K31" i="8"/>
  <c r="Z30" i="8"/>
  <c r="Y30" i="8"/>
  <c r="X30" i="8"/>
  <c r="O30" i="8"/>
  <c r="K30" i="8"/>
  <c r="AA29" i="8"/>
  <c r="Z29" i="8"/>
  <c r="Y29" i="8"/>
  <c r="X29" i="8"/>
  <c r="W29" i="8"/>
  <c r="O29" i="8"/>
  <c r="K29" i="8"/>
  <c r="Z28" i="8"/>
  <c r="Y28" i="8"/>
  <c r="O28" i="8"/>
  <c r="X28" i="8" s="1"/>
  <c r="K28" i="8"/>
  <c r="AA27" i="8"/>
  <c r="Z27" i="8"/>
  <c r="Y27" i="8"/>
  <c r="X27" i="8"/>
  <c r="W27" i="8"/>
  <c r="O27" i="8"/>
  <c r="K27" i="8"/>
  <c r="Y26" i="8"/>
  <c r="O26" i="8"/>
  <c r="X26" i="8" s="1"/>
  <c r="K26" i="8"/>
  <c r="AA25" i="8"/>
  <c r="Z25" i="8"/>
  <c r="Y25" i="8"/>
  <c r="X25" i="8"/>
  <c r="W25" i="8"/>
  <c r="O25" i="8"/>
  <c r="K25" i="8"/>
  <c r="Y24" i="8"/>
  <c r="X24" i="8"/>
  <c r="W24" i="8"/>
  <c r="O24" i="8"/>
  <c r="Z24" i="8" s="1"/>
  <c r="K24" i="8"/>
  <c r="AA23" i="8"/>
  <c r="Z23" i="8"/>
  <c r="Y23" i="8"/>
  <c r="X23" i="8"/>
  <c r="W23" i="8"/>
  <c r="O23" i="8"/>
  <c r="K23" i="8"/>
  <c r="AA22" i="8"/>
  <c r="Z22" i="8"/>
  <c r="Y22" i="8"/>
  <c r="X22" i="8"/>
  <c r="W22" i="8"/>
  <c r="O22" i="8"/>
  <c r="K22" i="8"/>
  <c r="AA21" i="8"/>
  <c r="Z21" i="8"/>
  <c r="Y21" i="8"/>
  <c r="X21" i="8"/>
  <c r="W21" i="8"/>
  <c r="O21" i="8"/>
  <c r="K21" i="8"/>
  <c r="AA20" i="8"/>
  <c r="Z20" i="8"/>
  <c r="Y20" i="8"/>
  <c r="X20" i="8"/>
  <c r="W20" i="8"/>
  <c r="O20" i="8"/>
  <c r="K20" i="8"/>
  <c r="P20" i="8" s="1"/>
  <c r="AA19" i="8"/>
  <c r="Z19" i="8"/>
  <c r="Y19" i="8"/>
  <c r="X19" i="8"/>
  <c r="W19" i="8"/>
  <c r="O19" i="8"/>
  <c r="K19" i="8"/>
  <c r="Z18" i="8"/>
  <c r="Y18" i="8"/>
  <c r="X18" i="8"/>
  <c r="O18" i="8"/>
  <c r="K18" i="8"/>
  <c r="Y17" i="8"/>
  <c r="X17" i="8"/>
  <c r="O17" i="8"/>
  <c r="Z17" i="8" s="1"/>
  <c r="K17" i="8"/>
  <c r="AA16" i="8"/>
  <c r="Z16" i="8"/>
  <c r="Y16" i="8"/>
  <c r="X16" i="8"/>
  <c r="W16" i="8"/>
  <c r="O16" i="8"/>
  <c r="K16" i="8"/>
  <c r="Y15" i="8"/>
  <c r="X15" i="8"/>
  <c r="O15" i="8"/>
  <c r="K15" i="8"/>
  <c r="Y14" i="8"/>
  <c r="X14" i="8"/>
  <c r="O14" i="8"/>
  <c r="Z14" i="8" s="1"/>
  <c r="K14" i="8"/>
  <c r="Z13" i="8"/>
  <c r="Y13" i="8"/>
  <c r="X13" i="8"/>
  <c r="O13" i="8"/>
  <c r="K13" i="8"/>
  <c r="AA12" i="8"/>
  <c r="Z12" i="8"/>
  <c r="Y12" i="8"/>
  <c r="X12" i="8"/>
  <c r="W12" i="8"/>
  <c r="O12" i="8"/>
  <c r="K12" i="8"/>
  <c r="AA11" i="8"/>
  <c r="Z11" i="8"/>
  <c r="Y11" i="8"/>
  <c r="X11" i="8"/>
  <c r="W11" i="8"/>
  <c r="O11" i="8"/>
  <c r="K11" i="8"/>
  <c r="AA10" i="8"/>
  <c r="Z10" i="8"/>
  <c r="Y10" i="8"/>
  <c r="X10" i="8"/>
  <c r="W10" i="8"/>
  <c r="O10" i="8"/>
  <c r="K10" i="8"/>
  <c r="Z9" i="8"/>
  <c r="Y9" i="8"/>
  <c r="O9" i="8"/>
  <c r="X9" i="8" s="1"/>
  <c r="K9" i="8"/>
  <c r="Y8" i="8"/>
  <c r="O8" i="8"/>
  <c r="K8" i="8"/>
  <c r="V7" i="8"/>
  <c r="U7" i="8"/>
  <c r="C51" i="8" s="1"/>
  <c r="T7" i="8"/>
  <c r="S7" i="8"/>
  <c r="R7" i="8"/>
  <c r="Q7" i="8"/>
  <c r="N7" i="8"/>
  <c r="M7" i="8"/>
  <c r="L7" i="8"/>
  <c r="J7" i="8"/>
  <c r="I7" i="8"/>
  <c r="H7" i="8"/>
  <c r="G7" i="8"/>
  <c r="F7" i="8"/>
  <c r="E7" i="8"/>
  <c r="D7" i="8"/>
  <c r="C7" i="8"/>
  <c r="D107" i="7"/>
  <c r="C107" i="7"/>
  <c r="E107" i="7" s="1"/>
  <c r="E106" i="7"/>
  <c r="D104" i="7"/>
  <c r="E104" i="7" s="1"/>
  <c r="C104" i="7"/>
  <c r="D103" i="7"/>
  <c r="C103" i="7"/>
  <c r="D102" i="7"/>
  <c r="C102" i="7"/>
  <c r="D101" i="7"/>
  <c r="C101" i="7"/>
  <c r="D100" i="7"/>
  <c r="C100" i="7"/>
  <c r="AA96" i="7"/>
  <c r="Z96" i="7"/>
  <c r="Y96" i="7"/>
  <c r="X96" i="7"/>
  <c r="W96" i="7"/>
  <c r="O96" i="7"/>
  <c r="K96" i="7"/>
  <c r="P96" i="7" s="1"/>
  <c r="U95" i="7"/>
  <c r="T95" i="7"/>
  <c r="S95" i="7"/>
  <c r="R95" i="7"/>
  <c r="N95" i="7"/>
  <c r="X95" i="7" s="1"/>
  <c r="M95" i="7"/>
  <c r="L95" i="7"/>
  <c r="J95" i="7"/>
  <c r="I95" i="7"/>
  <c r="H95" i="7"/>
  <c r="G95" i="7"/>
  <c r="F95" i="7"/>
  <c r="E95" i="7"/>
  <c r="D95" i="7"/>
  <c r="C95" i="7"/>
  <c r="U94" i="7"/>
  <c r="T94" i="7"/>
  <c r="S94" i="7"/>
  <c r="R94" i="7"/>
  <c r="N94" i="7"/>
  <c r="X94" i="7" s="1"/>
  <c r="M94" i="7"/>
  <c r="L94" i="7"/>
  <c r="J94" i="7"/>
  <c r="I94" i="7"/>
  <c r="H94" i="7"/>
  <c r="G94" i="7"/>
  <c r="F94" i="7"/>
  <c r="E94" i="7"/>
  <c r="D94" i="7"/>
  <c r="C94" i="7"/>
  <c r="U93" i="7"/>
  <c r="T93" i="7"/>
  <c r="S93" i="7"/>
  <c r="R93" i="7"/>
  <c r="N93" i="7"/>
  <c r="X93" i="7" s="1"/>
  <c r="M93" i="7"/>
  <c r="L93" i="7"/>
  <c r="J93" i="7"/>
  <c r="I93" i="7"/>
  <c r="H93" i="7"/>
  <c r="G93" i="7"/>
  <c r="F93" i="7"/>
  <c r="E93" i="7"/>
  <c r="D93" i="7"/>
  <c r="C93" i="7"/>
  <c r="U92" i="7"/>
  <c r="T92" i="7"/>
  <c r="S92" i="7"/>
  <c r="R92" i="7"/>
  <c r="N92" i="7"/>
  <c r="X92" i="7" s="1"/>
  <c r="M92" i="7"/>
  <c r="L92" i="7"/>
  <c r="J92" i="7"/>
  <c r="I92" i="7"/>
  <c r="H92" i="7"/>
  <c r="G92" i="7"/>
  <c r="F92" i="7"/>
  <c r="E92" i="7"/>
  <c r="D92" i="7"/>
  <c r="C92" i="7"/>
  <c r="U91" i="7"/>
  <c r="T91" i="7"/>
  <c r="S91" i="7"/>
  <c r="R91" i="7"/>
  <c r="N91" i="7"/>
  <c r="X91" i="7" s="1"/>
  <c r="M91" i="7"/>
  <c r="L91" i="7"/>
  <c r="J91" i="7"/>
  <c r="I91" i="7"/>
  <c r="H91" i="7"/>
  <c r="G91" i="7"/>
  <c r="F91" i="7"/>
  <c r="E91" i="7"/>
  <c r="D91" i="7"/>
  <c r="C91" i="7"/>
  <c r="U90" i="7"/>
  <c r="T90" i="7"/>
  <c r="S90" i="7"/>
  <c r="R90" i="7"/>
  <c r="N90" i="7"/>
  <c r="M90" i="7"/>
  <c r="L90" i="7"/>
  <c r="J90" i="7"/>
  <c r="I90" i="7"/>
  <c r="H90" i="7"/>
  <c r="G90" i="7"/>
  <c r="F90" i="7"/>
  <c r="E90" i="7"/>
  <c r="D90" i="7"/>
  <c r="C90" i="7"/>
  <c r="U89" i="7"/>
  <c r="T89" i="7"/>
  <c r="S89" i="7"/>
  <c r="R89" i="7"/>
  <c r="N89" i="7"/>
  <c r="M89" i="7"/>
  <c r="L89" i="7"/>
  <c r="J89" i="7"/>
  <c r="I89" i="7"/>
  <c r="H89" i="7"/>
  <c r="G89" i="7"/>
  <c r="F89" i="7"/>
  <c r="E89" i="7"/>
  <c r="D89" i="7"/>
  <c r="C89" i="7"/>
  <c r="U88" i="7"/>
  <c r="T88" i="7"/>
  <c r="S88" i="7"/>
  <c r="R88" i="7"/>
  <c r="N88" i="7"/>
  <c r="M88" i="7"/>
  <c r="L88" i="7"/>
  <c r="J88" i="7"/>
  <c r="I88" i="7"/>
  <c r="H88" i="7"/>
  <c r="G88" i="7"/>
  <c r="F88" i="7"/>
  <c r="E88" i="7"/>
  <c r="D88" i="7"/>
  <c r="C88" i="7"/>
  <c r="U87" i="7"/>
  <c r="T87" i="7"/>
  <c r="S87" i="7"/>
  <c r="R87" i="7"/>
  <c r="N87" i="7"/>
  <c r="M87" i="7"/>
  <c r="L87" i="7"/>
  <c r="J87" i="7"/>
  <c r="I87" i="7"/>
  <c r="H87" i="7"/>
  <c r="G87" i="7"/>
  <c r="F87" i="7"/>
  <c r="E87" i="7"/>
  <c r="D87" i="7"/>
  <c r="C87" i="7"/>
  <c r="V86" i="7"/>
  <c r="Q86" i="7"/>
  <c r="Q80" i="7"/>
  <c r="AA78" i="7"/>
  <c r="Z78" i="7"/>
  <c r="Y78" i="7"/>
  <c r="X78" i="7"/>
  <c r="W78" i="7"/>
  <c r="O78" i="7"/>
  <c r="K78" i="7"/>
  <c r="U77" i="7"/>
  <c r="T77" i="7"/>
  <c r="S77" i="7"/>
  <c r="R77" i="7"/>
  <c r="N77" i="7"/>
  <c r="M77" i="7"/>
  <c r="L77" i="7"/>
  <c r="J77" i="7"/>
  <c r="I77" i="7"/>
  <c r="H77" i="7"/>
  <c r="G77" i="7"/>
  <c r="F77" i="7"/>
  <c r="E77" i="7"/>
  <c r="D77" i="7"/>
  <c r="C77" i="7"/>
  <c r="U76" i="7"/>
  <c r="T76" i="7"/>
  <c r="S76" i="7"/>
  <c r="R76" i="7"/>
  <c r="N76" i="7"/>
  <c r="X76" i="7" s="1"/>
  <c r="M76" i="7"/>
  <c r="L76" i="7"/>
  <c r="J76" i="7"/>
  <c r="I76" i="7"/>
  <c r="H76" i="7"/>
  <c r="G76" i="7"/>
  <c r="F76" i="7"/>
  <c r="E76" i="7"/>
  <c r="D76" i="7"/>
  <c r="C76" i="7"/>
  <c r="U75" i="7"/>
  <c r="T75" i="7"/>
  <c r="S75" i="7"/>
  <c r="R75" i="7"/>
  <c r="N75" i="7"/>
  <c r="M75" i="7"/>
  <c r="L75" i="7"/>
  <c r="J75" i="7"/>
  <c r="I75" i="7"/>
  <c r="H75" i="7"/>
  <c r="G75" i="7"/>
  <c r="F75" i="7"/>
  <c r="E75" i="7"/>
  <c r="D75" i="7"/>
  <c r="C75" i="7"/>
  <c r="U74" i="7"/>
  <c r="T74" i="7"/>
  <c r="S74" i="7"/>
  <c r="R74" i="7"/>
  <c r="N74" i="7"/>
  <c r="M74" i="7"/>
  <c r="L74" i="7"/>
  <c r="J74" i="7"/>
  <c r="I74" i="7"/>
  <c r="H74" i="7"/>
  <c r="G74" i="7"/>
  <c r="F74" i="7"/>
  <c r="E74" i="7"/>
  <c r="D74" i="7"/>
  <c r="C74" i="7"/>
  <c r="U73" i="7"/>
  <c r="T73" i="7"/>
  <c r="S73" i="7"/>
  <c r="R73" i="7"/>
  <c r="N73" i="7"/>
  <c r="X73" i="7" s="1"/>
  <c r="M73" i="7"/>
  <c r="L73" i="7"/>
  <c r="J73" i="7"/>
  <c r="I73" i="7"/>
  <c r="H73" i="7"/>
  <c r="G73" i="7"/>
  <c r="F73" i="7"/>
  <c r="E73" i="7"/>
  <c r="D73" i="7"/>
  <c r="C73" i="7"/>
  <c r="U72" i="7"/>
  <c r="T72" i="7"/>
  <c r="S72" i="7"/>
  <c r="R72" i="7"/>
  <c r="N72" i="7"/>
  <c r="X72" i="7" s="1"/>
  <c r="M72" i="7"/>
  <c r="L72" i="7"/>
  <c r="J72" i="7"/>
  <c r="I72" i="7"/>
  <c r="H72" i="7"/>
  <c r="G72" i="7"/>
  <c r="F72" i="7"/>
  <c r="E72" i="7"/>
  <c r="D72" i="7"/>
  <c r="C72" i="7"/>
  <c r="U71" i="7"/>
  <c r="T71" i="7"/>
  <c r="S71" i="7"/>
  <c r="R71" i="7"/>
  <c r="N71" i="7"/>
  <c r="X71" i="7" s="1"/>
  <c r="M71" i="7"/>
  <c r="L71" i="7"/>
  <c r="J71" i="7"/>
  <c r="I71" i="7"/>
  <c r="H71" i="7"/>
  <c r="G71" i="7"/>
  <c r="F71" i="7"/>
  <c r="E71" i="7"/>
  <c r="D71" i="7"/>
  <c r="C71" i="7"/>
  <c r="U70" i="7"/>
  <c r="T70" i="7"/>
  <c r="S70" i="7"/>
  <c r="R70" i="7"/>
  <c r="P70" i="7"/>
  <c r="N70" i="7"/>
  <c r="X70" i="7" s="1"/>
  <c r="M70" i="7"/>
  <c r="L70" i="7"/>
  <c r="J70" i="7"/>
  <c r="I70" i="7"/>
  <c r="H70" i="7"/>
  <c r="G70" i="7"/>
  <c r="F70" i="7"/>
  <c r="E70" i="7"/>
  <c r="D70" i="7"/>
  <c r="C70" i="7"/>
  <c r="U69" i="7"/>
  <c r="T69" i="7"/>
  <c r="S69" i="7"/>
  <c r="R69" i="7"/>
  <c r="P69" i="7"/>
  <c r="N69" i="7"/>
  <c r="X69" i="7" s="1"/>
  <c r="M69" i="7"/>
  <c r="L69" i="7"/>
  <c r="J69" i="7"/>
  <c r="I69" i="7"/>
  <c r="H69" i="7"/>
  <c r="G69" i="7"/>
  <c r="F69" i="7"/>
  <c r="E69" i="7"/>
  <c r="D69" i="7"/>
  <c r="C69" i="7"/>
  <c r="U68" i="7"/>
  <c r="T68" i="7"/>
  <c r="S68" i="7"/>
  <c r="R68" i="7"/>
  <c r="N68" i="7"/>
  <c r="X68" i="7" s="1"/>
  <c r="M68" i="7"/>
  <c r="L68" i="7"/>
  <c r="J68" i="7"/>
  <c r="I68" i="7"/>
  <c r="H68" i="7"/>
  <c r="G68" i="7"/>
  <c r="F68" i="7"/>
  <c r="E68" i="7"/>
  <c r="D68" i="7"/>
  <c r="C68" i="7"/>
  <c r="U67" i="7"/>
  <c r="T67" i="7"/>
  <c r="S67" i="7"/>
  <c r="R67" i="7"/>
  <c r="N67" i="7"/>
  <c r="M67" i="7"/>
  <c r="L67" i="7"/>
  <c r="J67" i="7"/>
  <c r="I67" i="7"/>
  <c r="H67" i="7"/>
  <c r="G67" i="7"/>
  <c r="F67" i="7"/>
  <c r="E67" i="7"/>
  <c r="D67" i="7"/>
  <c r="C67" i="7"/>
  <c r="V66" i="7"/>
  <c r="Q66" i="7"/>
  <c r="C49" i="7"/>
  <c r="J48" i="7"/>
  <c r="C48" i="7"/>
  <c r="C42" i="7"/>
  <c r="C40" i="7"/>
  <c r="AA36" i="7"/>
  <c r="Z36" i="7"/>
  <c r="Y36" i="7"/>
  <c r="X36" i="7"/>
  <c r="W36" i="7"/>
  <c r="O36" i="7"/>
  <c r="K36" i="7"/>
  <c r="Y35" i="7"/>
  <c r="X35" i="7"/>
  <c r="O35" i="7"/>
  <c r="Z35" i="7" s="1"/>
  <c r="K35" i="7"/>
  <c r="Y34" i="7"/>
  <c r="O34" i="7"/>
  <c r="K34" i="7"/>
  <c r="AA33" i="7"/>
  <c r="Z33" i="7"/>
  <c r="Y33" i="7"/>
  <c r="X33" i="7"/>
  <c r="W33" i="7"/>
  <c r="O33" i="7"/>
  <c r="K33" i="7"/>
  <c r="AA32" i="7"/>
  <c r="Z32" i="7"/>
  <c r="Y32" i="7"/>
  <c r="X32" i="7"/>
  <c r="W32" i="7"/>
  <c r="O32" i="7"/>
  <c r="K32" i="7"/>
  <c r="AA31" i="7"/>
  <c r="Z31" i="7"/>
  <c r="Y31" i="7"/>
  <c r="X31" i="7"/>
  <c r="W31" i="7"/>
  <c r="O31" i="7"/>
  <c r="K31" i="7"/>
  <c r="Y30" i="7"/>
  <c r="X30" i="7"/>
  <c r="O30" i="7"/>
  <c r="Z30" i="7" s="1"/>
  <c r="K30" i="7"/>
  <c r="AA29" i="7"/>
  <c r="Z29" i="7"/>
  <c r="Y29" i="7"/>
  <c r="X29" i="7"/>
  <c r="W29" i="7"/>
  <c r="O29" i="7"/>
  <c r="K29" i="7"/>
  <c r="Y28" i="7"/>
  <c r="O28" i="7"/>
  <c r="K28" i="7"/>
  <c r="AA27" i="7"/>
  <c r="Z27" i="7"/>
  <c r="Y27" i="7"/>
  <c r="X27" i="7"/>
  <c r="W27" i="7"/>
  <c r="O27" i="7"/>
  <c r="K27" i="7"/>
  <c r="Y26" i="7"/>
  <c r="O26" i="7"/>
  <c r="X26" i="7" s="1"/>
  <c r="K26" i="7"/>
  <c r="AA25" i="7"/>
  <c r="Z25" i="7"/>
  <c r="Y25" i="7"/>
  <c r="X25" i="7"/>
  <c r="W25" i="7"/>
  <c r="O25" i="7"/>
  <c r="K25" i="7"/>
  <c r="Y24" i="7"/>
  <c r="X24" i="7"/>
  <c r="O24" i="7"/>
  <c r="Z24" i="7" s="1"/>
  <c r="K24" i="7"/>
  <c r="AA23" i="7"/>
  <c r="Z23" i="7"/>
  <c r="Y23" i="7"/>
  <c r="X23" i="7"/>
  <c r="W23" i="7"/>
  <c r="O23" i="7"/>
  <c r="K23" i="7"/>
  <c r="AA22" i="7"/>
  <c r="Z22" i="7"/>
  <c r="Y22" i="7"/>
  <c r="X22" i="7"/>
  <c r="W22" i="7"/>
  <c r="O22" i="7"/>
  <c r="K22" i="7"/>
  <c r="AA21" i="7"/>
  <c r="Z21" i="7"/>
  <c r="Y21" i="7"/>
  <c r="X21" i="7"/>
  <c r="W21" i="7"/>
  <c r="O21" i="7"/>
  <c r="K21" i="7"/>
  <c r="AA20" i="7"/>
  <c r="Z20" i="7"/>
  <c r="Y20" i="7"/>
  <c r="X20" i="7"/>
  <c r="W20" i="7"/>
  <c r="O20" i="7"/>
  <c r="K20" i="7"/>
  <c r="AA19" i="7"/>
  <c r="Z19" i="7"/>
  <c r="Y19" i="7"/>
  <c r="X19" i="7"/>
  <c r="W19" i="7"/>
  <c r="O19" i="7"/>
  <c r="K19" i="7"/>
  <c r="Y18" i="7"/>
  <c r="X18" i="7"/>
  <c r="O18" i="7"/>
  <c r="Z18" i="7" s="1"/>
  <c r="K18" i="7"/>
  <c r="Y17" i="7"/>
  <c r="X17" i="7"/>
  <c r="O17" i="7"/>
  <c r="Z17" i="7" s="1"/>
  <c r="K17" i="7"/>
  <c r="AA16" i="7"/>
  <c r="Z16" i="7"/>
  <c r="Y16" i="7"/>
  <c r="X16" i="7"/>
  <c r="W16" i="7"/>
  <c r="O16" i="7"/>
  <c r="K16" i="7"/>
  <c r="Y15" i="7"/>
  <c r="X15" i="7"/>
  <c r="O15" i="7"/>
  <c r="K15" i="7"/>
  <c r="Y14" i="7"/>
  <c r="X14" i="7"/>
  <c r="O14" i="7"/>
  <c r="Z14" i="7" s="1"/>
  <c r="K14" i="7"/>
  <c r="Y13" i="7"/>
  <c r="X13" i="7"/>
  <c r="O13" i="7"/>
  <c r="Z13" i="7" s="1"/>
  <c r="K13" i="7"/>
  <c r="AA12" i="7"/>
  <c r="Z12" i="7"/>
  <c r="Y12" i="7"/>
  <c r="X12" i="7"/>
  <c r="W12" i="7"/>
  <c r="O12" i="7"/>
  <c r="K12" i="7"/>
  <c r="AA11" i="7"/>
  <c r="Z11" i="7"/>
  <c r="Y11" i="7"/>
  <c r="X11" i="7"/>
  <c r="W11" i="7"/>
  <c r="O11" i="7"/>
  <c r="P11" i="7" s="1"/>
  <c r="K11" i="7"/>
  <c r="AA10" i="7"/>
  <c r="Z10" i="7"/>
  <c r="Y10" i="7"/>
  <c r="X10" i="7"/>
  <c r="W10" i="7"/>
  <c r="O10" i="7"/>
  <c r="K10" i="7"/>
  <c r="Y9" i="7"/>
  <c r="O9" i="7"/>
  <c r="X9" i="7" s="1"/>
  <c r="K9" i="7"/>
  <c r="Y8" i="7"/>
  <c r="O8" i="7"/>
  <c r="X8" i="7" s="1"/>
  <c r="K8" i="7"/>
  <c r="V7" i="7"/>
  <c r="U7" i="7"/>
  <c r="C51" i="7" s="1"/>
  <c r="T7" i="7"/>
  <c r="S7" i="7"/>
  <c r="R7" i="7"/>
  <c r="Q7" i="7"/>
  <c r="N7" i="7"/>
  <c r="M7" i="7"/>
  <c r="L7" i="7"/>
  <c r="J7" i="7"/>
  <c r="I7" i="7"/>
  <c r="H7" i="7"/>
  <c r="G7" i="7"/>
  <c r="F7" i="7"/>
  <c r="E7" i="7"/>
  <c r="D7" i="7"/>
  <c r="C7" i="7"/>
  <c r="D107" i="6"/>
  <c r="C107" i="6"/>
  <c r="E106" i="6"/>
  <c r="D104" i="6"/>
  <c r="C104" i="6"/>
  <c r="D103" i="6"/>
  <c r="C103" i="6"/>
  <c r="D102" i="6"/>
  <c r="C102" i="6"/>
  <c r="D101" i="6"/>
  <c r="C101" i="6"/>
  <c r="D100" i="6"/>
  <c r="C100" i="6"/>
  <c r="AA96" i="6"/>
  <c r="Z96" i="6"/>
  <c r="Y96" i="6"/>
  <c r="X96" i="6"/>
  <c r="W96" i="6"/>
  <c r="O96" i="6"/>
  <c r="K96" i="6"/>
  <c r="U95" i="6"/>
  <c r="T95" i="6"/>
  <c r="S95" i="6"/>
  <c r="R95" i="6"/>
  <c r="N95" i="6"/>
  <c r="M95" i="6"/>
  <c r="L95" i="6"/>
  <c r="J95" i="6"/>
  <c r="I95" i="6"/>
  <c r="H95" i="6"/>
  <c r="G95" i="6"/>
  <c r="F95" i="6"/>
  <c r="E95" i="6"/>
  <c r="D95" i="6"/>
  <c r="C95" i="6"/>
  <c r="U94" i="6"/>
  <c r="T94" i="6"/>
  <c r="S94" i="6"/>
  <c r="R94" i="6"/>
  <c r="N94" i="6"/>
  <c r="X94" i="6" s="1"/>
  <c r="M94" i="6"/>
  <c r="L94" i="6"/>
  <c r="J94" i="6"/>
  <c r="I94" i="6"/>
  <c r="H94" i="6"/>
  <c r="G94" i="6"/>
  <c r="F94" i="6"/>
  <c r="E94" i="6"/>
  <c r="D94" i="6"/>
  <c r="C94" i="6"/>
  <c r="U93" i="6"/>
  <c r="T93" i="6"/>
  <c r="S93" i="6"/>
  <c r="R93" i="6"/>
  <c r="N93" i="6"/>
  <c r="M93" i="6"/>
  <c r="L93" i="6"/>
  <c r="J93" i="6"/>
  <c r="I93" i="6"/>
  <c r="H93" i="6"/>
  <c r="G93" i="6"/>
  <c r="F93" i="6"/>
  <c r="D93" i="6"/>
  <c r="C93" i="6"/>
  <c r="U92" i="6"/>
  <c r="T92" i="6"/>
  <c r="S92" i="6"/>
  <c r="R92" i="6"/>
  <c r="N92" i="6"/>
  <c r="X92" i="6" s="1"/>
  <c r="M92" i="6"/>
  <c r="L92" i="6"/>
  <c r="J92" i="6"/>
  <c r="I92" i="6"/>
  <c r="H92" i="6"/>
  <c r="G92" i="6"/>
  <c r="F92" i="6"/>
  <c r="E92" i="6"/>
  <c r="D92" i="6"/>
  <c r="C92" i="6"/>
  <c r="U91" i="6"/>
  <c r="T91" i="6"/>
  <c r="S91" i="6"/>
  <c r="R91" i="6"/>
  <c r="N91" i="6"/>
  <c r="X91" i="6" s="1"/>
  <c r="M91" i="6"/>
  <c r="L91" i="6"/>
  <c r="J91" i="6"/>
  <c r="I91" i="6"/>
  <c r="H91" i="6"/>
  <c r="G91" i="6"/>
  <c r="F91" i="6"/>
  <c r="E91" i="6"/>
  <c r="D91" i="6"/>
  <c r="C91" i="6"/>
  <c r="U90" i="6"/>
  <c r="T90" i="6"/>
  <c r="S90" i="6"/>
  <c r="R90" i="6"/>
  <c r="N90" i="6"/>
  <c r="M90" i="6"/>
  <c r="L90" i="6"/>
  <c r="J90" i="6"/>
  <c r="I90" i="6"/>
  <c r="H90" i="6"/>
  <c r="G90" i="6"/>
  <c r="F90" i="6"/>
  <c r="E90" i="6"/>
  <c r="D90" i="6"/>
  <c r="C90" i="6"/>
  <c r="U89" i="6"/>
  <c r="T89" i="6"/>
  <c r="S89" i="6"/>
  <c r="R89" i="6"/>
  <c r="N89" i="6"/>
  <c r="M89" i="6"/>
  <c r="L89" i="6"/>
  <c r="J89" i="6"/>
  <c r="I89" i="6"/>
  <c r="H89" i="6"/>
  <c r="G89" i="6"/>
  <c r="F89" i="6"/>
  <c r="E89" i="6"/>
  <c r="D89" i="6"/>
  <c r="C89" i="6"/>
  <c r="U88" i="6"/>
  <c r="T88" i="6"/>
  <c r="S88" i="6"/>
  <c r="R88" i="6"/>
  <c r="N88" i="6"/>
  <c r="M88" i="6"/>
  <c r="L88" i="6"/>
  <c r="J88" i="6"/>
  <c r="I88" i="6"/>
  <c r="H88" i="6"/>
  <c r="G88" i="6"/>
  <c r="F88" i="6"/>
  <c r="E88" i="6"/>
  <c r="D88" i="6"/>
  <c r="C88" i="6"/>
  <c r="U87" i="6"/>
  <c r="T87" i="6"/>
  <c r="S87" i="6"/>
  <c r="R87" i="6"/>
  <c r="N87" i="6"/>
  <c r="M87" i="6"/>
  <c r="L87" i="6"/>
  <c r="J87" i="6"/>
  <c r="I87" i="6"/>
  <c r="H87" i="6"/>
  <c r="G87" i="6"/>
  <c r="F87" i="6"/>
  <c r="E87" i="6"/>
  <c r="D87" i="6"/>
  <c r="C87" i="6"/>
  <c r="V86" i="6"/>
  <c r="Q86" i="6"/>
  <c r="Q80" i="6"/>
  <c r="AA78" i="6"/>
  <c r="Z78" i="6"/>
  <c r="Y78" i="6"/>
  <c r="X78" i="6"/>
  <c r="W78" i="6"/>
  <c r="O78" i="6"/>
  <c r="K78" i="6"/>
  <c r="U77" i="6"/>
  <c r="T77" i="6"/>
  <c r="S77" i="6"/>
  <c r="R77" i="6"/>
  <c r="N77" i="6"/>
  <c r="M77" i="6"/>
  <c r="L77" i="6"/>
  <c r="J77" i="6"/>
  <c r="I77" i="6"/>
  <c r="H77" i="6"/>
  <c r="G77" i="6"/>
  <c r="F77" i="6"/>
  <c r="E77" i="6"/>
  <c r="D77" i="6"/>
  <c r="C77" i="6"/>
  <c r="U76" i="6"/>
  <c r="T76" i="6"/>
  <c r="S76" i="6"/>
  <c r="R76" i="6"/>
  <c r="N76" i="6"/>
  <c r="X76" i="6" s="1"/>
  <c r="M76" i="6"/>
  <c r="L76" i="6"/>
  <c r="J76" i="6"/>
  <c r="I76" i="6"/>
  <c r="H76" i="6"/>
  <c r="G76" i="6"/>
  <c r="F76" i="6"/>
  <c r="E76" i="6"/>
  <c r="D76" i="6"/>
  <c r="C76" i="6"/>
  <c r="U75" i="6"/>
  <c r="T75" i="6"/>
  <c r="S75" i="6"/>
  <c r="R75" i="6"/>
  <c r="N75" i="6"/>
  <c r="M75" i="6"/>
  <c r="L75" i="6"/>
  <c r="J75" i="6"/>
  <c r="I75" i="6"/>
  <c r="H75" i="6"/>
  <c r="G75" i="6"/>
  <c r="F75" i="6"/>
  <c r="E75" i="6"/>
  <c r="D75" i="6"/>
  <c r="C75" i="6"/>
  <c r="U74" i="6"/>
  <c r="T74" i="6"/>
  <c r="S74" i="6"/>
  <c r="Y74" i="6" s="1"/>
  <c r="R74" i="6"/>
  <c r="N74" i="6"/>
  <c r="M74" i="6"/>
  <c r="L74" i="6"/>
  <c r="J74" i="6"/>
  <c r="I74" i="6"/>
  <c r="H74" i="6"/>
  <c r="G74" i="6"/>
  <c r="F74" i="6"/>
  <c r="E74" i="6"/>
  <c r="D74" i="6"/>
  <c r="C74" i="6"/>
  <c r="U73" i="6"/>
  <c r="T73" i="6"/>
  <c r="S73" i="6"/>
  <c r="R73" i="6"/>
  <c r="N73" i="6"/>
  <c r="M73" i="6"/>
  <c r="L73" i="6"/>
  <c r="J73" i="6"/>
  <c r="I73" i="6"/>
  <c r="H73" i="6"/>
  <c r="G73" i="6"/>
  <c r="F73" i="6"/>
  <c r="E73" i="6"/>
  <c r="D73" i="6"/>
  <c r="C73" i="6"/>
  <c r="U72" i="6"/>
  <c r="T72" i="6"/>
  <c r="S72" i="6"/>
  <c r="R72" i="6"/>
  <c r="N72" i="6"/>
  <c r="X72" i="6" s="1"/>
  <c r="M72" i="6"/>
  <c r="L72" i="6"/>
  <c r="O72" i="6" s="1"/>
  <c r="J72" i="6"/>
  <c r="I72" i="6"/>
  <c r="H72" i="6"/>
  <c r="G72" i="6"/>
  <c r="F72" i="6"/>
  <c r="E72" i="6"/>
  <c r="D72" i="6"/>
  <c r="C72" i="6"/>
  <c r="U71" i="6"/>
  <c r="T71" i="6"/>
  <c r="S71" i="6"/>
  <c r="R71" i="6"/>
  <c r="N71" i="6"/>
  <c r="X71" i="6" s="1"/>
  <c r="M71" i="6"/>
  <c r="L71" i="6"/>
  <c r="J71" i="6"/>
  <c r="I71" i="6"/>
  <c r="H71" i="6"/>
  <c r="G71" i="6"/>
  <c r="F71" i="6"/>
  <c r="E71" i="6"/>
  <c r="D71" i="6"/>
  <c r="C71" i="6"/>
  <c r="U70" i="6"/>
  <c r="T70" i="6"/>
  <c r="S70" i="6"/>
  <c r="R70" i="6"/>
  <c r="P70" i="6"/>
  <c r="N70" i="6"/>
  <c r="X70" i="6" s="1"/>
  <c r="M70" i="6"/>
  <c r="L70" i="6"/>
  <c r="J70" i="6"/>
  <c r="I70" i="6"/>
  <c r="H70" i="6"/>
  <c r="G70" i="6"/>
  <c r="F70" i="6"/>
  <c r="E70" i="6"/>
  <c r="D70" i="6"/>
  <c r="C70" i="6"/>
  <c r="U69" i="6"/>
  <c r="T69" i="6"/>
  <c r="S69" i="6"/>
  <c r="R69" i="6"/>
  <c r="P69" i="6"/>
  <c r="N69" i="6"/>
  <c r="M69" i="6"/>
  <c r="L69" i="6"/>
  <c r="J69" i="6"/>
  <c r="I69" i="6"/>
  <c r="H69" i="6"/>
  <c r="G69" i="6"/>
  <c r="F69" i="6"/>
  <c r="E69" i="6"/>
  <c r="D69" i="6"/>
  <c r="C69" i="6"/>
  <c r="U68" i="6"/>
  <c r="T68" i="6"/>
  <c r="S68" i="6"/>
  <c r="R68" i="6"/>
  <c r="N68" i="6"/>
  <c r="X68" i="6" s="1"/>
  <c r="M68" i="6"/>
  <c r="L68" i="6"/>
  <c r="J68" i="6"/>
  <c r="I68" i="6"/>
  <c r="H68" i="6"/>
  <c r="G68" i="6"/>
  <c r="F68" i="6"/>
  <c r="E68" i="6"/>
  <c r="D68" i="6"/>
  <c r="C68" i="6"/>
  <c r="U67" i="6"/>
  <c r="T67" i="6"/>
  <c r="S67" i="6"/>
  <c r="R67" i="6"/>
  <c r="N67" i="6"/>
  <c r="M67" i="6"/>
  <c r="L67" i="6"/>
  <c r="J67" i="6"/>
  <c r="I67" i="6"/>
  <c r="H67" i="6"/>
  <c r="G67" i="6"/>
  <c r="F67" i="6"/>
  <c r="E67" i="6"/>
  <c r="D67" i="6"/>
  <c r="C67" i="6"/>
  <c r="V66" i="6"/>
  <c r="Q66" i="6"/>
  <c r="C49" i="6"/>
  <c r="J48" i="6"/>
  <c r="C48" i="6"/>
  <c r="C42" i="6"/>
  <c r="C40" i="6"/>
  <c r="AA36" i="6"/>
  <c r="Z36" i="6"/>
  <c r="Y36" i="6"/>
  <c r="X36" i="6"/>
  <c r="W36" i="6"/>
  <c r="O36" i="6"/>
  <c r="K36" i="6"/>
  <c r="Y35" i="6"/>
  <c r="O35" i="6"/>
  <c r="X35" i="6" s="1"/>
  <c r="K35" i="6"/>
  <c r="Y34" i="6"/>
  <c r="O34" i="6"/>
  <c r="K34" i="6"/>
  <c r="AA33" i="6"/>
  <c r="Z33" i="6"/>
  <c r="Y33" i="6"/>
  <c r="X33" i="6"/>
  <c r="W33" i="6"/>
  <c r="O33" i="6"/>
  <c r="K33" i="6"/>
  <c r="AA32" i="6"/>
  <c r="Z32" i="6"/>
  <c r="Y32" i="6"/>
  <c r="X32" i="6"/>
  <c r="W32" i="6"/>
  <c r="O32" i="6"/>
  <c r="K32" i="6"/>
  <c r="AA31" i="6"/>
  <c r="Z31" i="6"/>
  <c r="Y31" i="6"/>
  <c r="X31" i="6"/>
  <c r="W31" i="6"/>
  <c r="O31" i="6"/>
  <c r="K31" i="6"/>
  <c r="Y30" i="6"/>
  <c r="X30" i="6"/>
  <c r="O30" i="6"/>
  <c r="Z30" i="6" s="1"/>
  <c r="K30" i="6"/>
  <c r="AA29" i="6"/>
  <c r="Z29" i="6"/>
  <c r="Y29" i="6"/>
  <c r="X29" i="6"/>
  <c r="W29" i="6"/>
  <c r="O29" i="6"/>
  <c r="K29" i="6"/>
  <c r="Y28" i="6"/>
  <c r="O28" i="6"/>
  <c r="Z28" i="6" s="1"/>
  <c r="K28" i="6"/>
  <c r="AA27" i="6"/>
  <c r="Z27" i="6"/>
  <c r="Y27" i="6"/>
  <c r="X27" i="6"/>
  <c r="W27" i="6"/>
  <c r="O27" i="6"/>
  <c r="K27" i="6"/>
  <c r="Y26" i="6"/>
  <c r="O26" i="6"/>
  <c r="AA26" i="6" s="1"/>
  <c r="K26" i="6"/>
  <c r="AA25" i="6"/>
  <c r="Z25" i="6"/>
  <c r="Y25" i="6"/>
  <c r="X25" i="6"/>
  <c r="W25" i="6"/>
  <c r="O25" i="6"/>
  <c r="K25" i="6"/>
  <c r="Y24" i="6"/>
  <c r="O24" i="6"/>
  <c r="K24" i="6"/>
  <c r="AA23" i="6"/>
  <c r="Z23" i="6"/>
  <c r="Y23" i="6"/>
  <c r="X23" i="6"/>
  <c r="W23" i="6"/>
  <c r="O23" i="6"/>
  <c r="K23" i="6"/>
  <c r="AA22" i="6"/>
  <c r="Z22" i="6"/>
  <c r="Y22" i="6"/>
  <c r="X22" i="6"/>
  <c r="W22" i="6"/>
  <c r="O22" i="6"/>
  <c r="K22" i="6"/>
  <c r="P22" i="6" s="1"/>
  <c r="AA21" i="6"/>
  <c r="Z21" i="6"/>
  <c r="Y21" i="6"/>
  <c r="X21" i="6"/>
  <c r="W21" i="6"/>
  <c r="O21" i="6"/>
  <c r="K21" i="6"/>
  <c r="AA20" i="6"/>
  <c r="Z20" i="6"/>
  <c r="Y20" i="6"/>
  <c r="X20" i="6"/>
  <c r="W20" i="6"/>
  <c r="O20" i="6"/>
  <c r="K20" i="6"/>
  <c r="AA19" i="6"/>
  <c r="Z19" i="6"/>
  <c r="Y19" i="6"/>
  <c r="X19" i="6"/>
  <c r="W19" i="6"/>
  <c r="O19" i="6"/>
  <c r="K19" i="6"/>
  <c r="Y18" i="6"/>
  <c r="X18" i="6"/>
  <c r="O18" i="6"/>
  <c r="W18" i="6" s="1"/>
  <c r="K18" i="6"/>
  <c r="Y17" i="6"/>
  <c r="X17" i="6"/>
  <c r="O17" i="6"/>
  <c r="Z17" i="6" s="1"/>
  <c r="K17" i="6"/>
  <c r="AA16" i="6"/>
  <c r="Z16" i="6"/>
  <c r="Y16" i="6"/>
  <c r="X16" i="6"/>
  <c r="W16" i="6"/>
  <c r="O16" i="6"/>
  <c r="K16" i="6"/>
  <c r="Y15" i="6"/>
  <c r="X15" i="6"/>
  <c r="O15" i="6"/>
  <c r="AA15" i="6" s="1"/>
  <c r="K15" i="6"/>
  <c r="Y14" i="6"/>
  <c r="O14" i="6"/>
  <c r="K14" i="6"/>
  <c r="Y13" i="6"/>
  <c r="X13" i="6"/>
  <c r="O13" i="6"/>
  <c r="Z13" i="6" s="1"/>
  <c r="K13" i="6"/>
  <c r="AA12" i="6"/>
  <c r="Z12" i="6"/>
  <c r="Y12" i="6"/>
  <c r="X12" i="6"/>
  <c r="W12" i="6"/>
  <c r="O12" i="6"/>
  <c r="K12" i="6"/>
  <c r="AA11" i="6"/>
  <c r="Z11" i="6"/>
  <c r="Y11" i="6"/>
  <c r="X11" i="6"/>
  <c r="W11" i="6"/>
  <c r="O11" i="6"/>
  <c r="K11" i="6"/>
  <c r="AA10" i="6"/>
  <c r="Z10" i="6"/>
  <c r="Y10" i="6"/>
  <c r="X10" i="6"/>
  <c r="W10" i="6"/>
  <c r="O10" i="6"/>
  <c r="K10" i="6"/>
  <c r="Y9" i="6"/>
  <c r="O9" i="6"/>
  <c r="X9" i="6" s="1"/>
  <c r="K9" i="6"/>
  <c r="Y8" i="6"/>
  <c r="O8" i="6"/>
  <c r="K8" i="6"/>
  <c r="V7" i="6"/>
  <c r="U7" i="6"/>
  <c r="C51" i="6" s="1"/>
  <c r="T7" i="6"/>
  <c r="S7" i="6"/>
  <c r="R7" i="6"/>
  <c r="Q7" i="6"/>
  <c r="N7" i="6"/>
  <c r="M7" i="6"/>
  <c r="L7" i="6"/>
  <c r="J7" i="6"/>
  <c r="I7" i="6"/>
  <c r="H7" i="6"/>
  <c r="G7" i="6"/>
  <c r="F7" i="6"/>
  <c r="E7" i="6"/>
  <c r="D7" i="6"/>
  <c r="C7" i="6"/>
  <c r="D107" i="5"/>
  <c r="C107" i="5"/>
  <c r="E106" i="5"/>
  <c r="D104" i="5"/>
  <c r="C104" i="5"/>
  <c r="D103" i="5"/>
  <c r="C103" i="5"/>
  <c r="D102" i="5"/>
  <c r="C102" i="5"/>
  <c r="D101" i="5"/>
  <c r="C101" i="5"/>
  <c r="D100" i="5"/>
  <c r="C100" i="5"/>
  <c r="AA96" i="5"/>
  <c r="Z96" i="5"/>
  <c r="Y96" i="5"/>
  <c r="X96" i="5"/>
  <c r="W96" i="5"/>
  <c r="O96" i="5"/>
  <c r="K96" i="5"/>
  <c r="U95" i="5"/>
  <c r="T95" i="5"/>
  <c r="S95" i="5"/>
  <c r="R95" i="5"/>
  <c r="N95" i="5"/>
  <c r="X95" i="5" s="1"/>
  <c r="M95" i="5"/>
  <c r="L95" i="5"/>
  <c r="J95" i="5"/>
  <c r="I95" i="5"/>
  <c r="H95" i="5"/>
  <c r="G95" i="5"/>
  <c r="F95" i="5"/>
  <c r="E95" i="5"/>
  <c r="D95" i="5"/>
  <c r="C95" i="5"/>
  <c r="U94" i="5"/>
  <c r="T94" i="5"/>
  <c r="S94" i="5"/>
  <c r="R94" i="5"/>
  <c r="N94" i="5"/>
  <c r="X94" i="5" s="1"/>
  <c r="M94" i="5"/>
  <c r="L94" i="5"/>
  <c r="J94" i="5"/>
  <c r="I94" i="5"/>
  <c r="H94" i="5"/>
  <c r="G94" i="5"/>
  <c r="F94" i="5"/>
  <c r="E94" i="5"/>
  <c r="D94" i="5"/>
  <c r="C94" i="5"/>
  <c r="U93" i="5"/>
  <c r="T93" i="5"/>
  <c r="S93" i="5"/>
  <c r="R93" i="5"/>
  <c r="N93" i="5"/>
  <c r="X93" i="5" s="1"/>
  <c r="M93" i="5"/>
  <c r="L93" i="5"/>
  <c r="J93" i="5"/>
  <c r="I93" i="5"/>
  <c r="H93" i="5"/>
  <c r="G93" i="5"/>
  <c r="F93" i="5"/>
  <c r="E93" i="5"/>
  <c r="D93" i="5"/>
  <c r="C93" i="5"/>
  <c r="U92" i="5"/>
  <c r="T92" i="5"/>
  <c r="S92" i="5"/>
  <c r="R92" i="5"/>
  <c r="N92" i="5"/>
  <c r="X92" i="5" s="1"/>
  <c r="M92" i="5"/>
  <c r="L92" i="5"/>
  <c r="J92" i="5"/>
  <c r="I92" i="5"/>
  <c r="H92" i="5"/>
  <c r="G92" i="5"/>
  <c r="F92" i="5"/>
  <c r="E92" i="5"/>
  <c r="D92" i="5"/>
  <c r="C92" i="5"/>
  <c r="U91" i="5"/>
  <c r="T91" i="5"/>
  <c r="S91" i="5"/>
  <c r="R91" i="5"/>
  <c r="N91" i="5"/>
  <c r="X91" i="5" s="1"/>
  <c r="M91" i="5"/>
  <c r="L91" i="5"/>
  <c r="J91" i="5"/>
  <c r="I91" i="5"/>
  <c r="H91" i="5"/>
  <c r="G91" i="5"/>
  <c r="F91" i="5"/>
  <c r="E91" i="5"/>
  <c r="D91" i="5"/>
  <c r="C91" i="5"/>
  <c r="U90" i="5"/>
  <c r="T90" i="5"/>
  <c r="S90" i="5"/>
  <c r="R90" i="5"/>
  <c r="N90" i="5"/>
  <c r="X90" i="5" s="1"/>
  <c r="M90" i="5"/>
  <c r="L90" i="5"/>
  <c r="J90" i="5"/>
  <c r="I90" i="5"/>
  <c r="H90" i="5"/>
  <c r="G90" i="5"/>
  <c r="F90" i="5"/>
  <c r="E90" i="5"/>
  <c r="D90" i="5"/>
  <c r="C90" i="5"/>
  <c r="U89" i="5"/>
  <c r="T89" i="5"/>
  <c r="S89" i="5"/>
  <c r="R89" i="5"/>
  <c r="N89" i="5"/>
  <c r="M89" i="5"/>
  <c r="L89" i="5"/>
  <c r="J89" i="5"/>
  <c r="I89" i="5"/>
  <c r="H89" i="5"/>
  <c r="G89" i="5"/>
  <c r="F89" i="5"/>
  <c r="E89" i="5"/>
  <c r="D89" i="5"/>
  <c r="C89" i="5"/>
  <c r="U88" i="5"/>
  <c r="T88" i="5"/>
  <c r="S88" i="5"/>
  <c r="R88" i="5"/>
  <c r="N88" i="5"/>
  <c r="M88" i="5"/>
  <c r="L88" i="5"/>
  <c r="J88" i="5"/>
  <c r="I88" i="5"/>
  <c r="H88" i="5"/>
  <c r="G88" i="5"/>
  <c r="F88" i="5"/>
  <c r="E88" i="5"/>
  <c r="D88" i="5"/>
  <c r="C88" i="5"/>
  <c r="U87" i="5"/>
  <c r="T87" i="5"/>
  <c r="S87" i="5"/>
  <c r="R87" i="5"/>
  <c r="N87" i="5"/>
  <c r="M87" i="5"/>
  <c r="L87" i="5"/>
  <c r="J87" i="5"/>
  <c r="I87" i="5"/>
  <c r="H87" i="5"/>
  <c r="G87" i="5"/>
  <c r="F87" i="5"/>
  <c r="E87" i="5"/>
  <c r="D87" i="5"/>
  <c r="C87" i="5"/>
  <c r="V86" i="5"/>
  <c r="Q86" i="5"/>
  <c r="Q80" i="5"/>
  <c r="AA78" i="5"/>
  <c r="Z78" i="5"/>
  <c r="Y78" i="5"/>
  <c r="X78" i="5"/>
  <c r="W78" i="5"/>
  <c r="O78" i="5"/>
  <c r="K78" i="5"/>
  <c r="U77" i="5"/>
  <c r="T77" i="5"/>
  <c r="S77" i="5"/>
  <c r="R77" i="5"/>
  <c r="N77" i="5"/>
  <c r="M77" i="5"/>
  <c r="L77" i="5"/>
  <c r="J77" i="5"/>
  <c r="I77" i="5"/>
  <c r="H77" i="5"/>
  <c r="G77" i="5"/>
  <c r="F77" i="5"/>
  <c r="E77" i="5"/>
  <c r="D77" i="5"/>
  <c r="C77" i="5"/>
  <c r="U76" i="5"/>
  <c r="T76" i="5"/>
  <c r="S76" i="5"/>
  <c r="R76" i="5"/>
  <c r="N76" i="5"/>
  <c r="X76" i="5" s="1"/>
  <c r="M76" i="5"/>
  <c r="L76" i="5"/>
  <c r="J76" i="5"/>
  <c r="I76" i="5"/>
  <c r="H76" i="5"/>
  <c r="G76" i="5"/>
  <c r="F76" i="5"/>
  <c r="E76" i="5"/>
  <c r="D76" i="5"/>
  <c r="C76" i="5"/>
  <c r="U75" i="5"/>
  <c r="T75" i="5"/>
  <c r="S75" i="5"/>
  <c r="R75" i="5"/>
  <c r="N75" i="5"/>
  <c r="X75" i="5" s="1"/>
  <c r="M75" i="5"/>
  <c r="L75" i="5"/>
  <c r="J75" i="5"/>
  <c r="I75" i="5"/>
  <c r="H75" i="5"/>
  <c r="G75" i="5"/>
  <c r="F75" i="5"/>
  <c r="E75" i="5"/>
  <c r="D75" i="5"/>
  <c r="C75" i="5"/>
  <c r="U74" i="5"/>
  <c r="T74" i="5"/>
  <c r="S74" i="5"/>
  <c r="R74" i="5"/>
  <c r="N74" i="5"/>
  <c r="M74" i="5"/>
  <c r="L74" i="5"/>
  <c r="J74" i="5"/>
  <c r="I74" i="5"/>
  <c r="H74" i="5"/>
  <c r="G74" i="5"/>
  <c r="F74" i="5"/>
  <c r="E74" i="5"/>
  <c r="D74" i="5"/>
  <c r="C74" i="5"/>
  <c r="U73" i="5"/>
  <c r="T73" i="5"/>
  <c r="S73" i="5"/>
  <c r="R73" i="5"/>
  <c r="N73" i="5"/>
  <c r="X73" i="5" s="1"/>
  <c r="M73" i="5"/>
  <c r="L73" i="5"/>
  <c r="J73" i="5"/>
  <c r="I73" i="5"/>
  <c r="H73" i="5"/>
  <c r="G73" i="5"/>
  <c r="F73" i="5"/>
  <c r="E73" i="5"/>
  <c r="D73" i="5"/>
  <c r="C73" i="5"/>
  <c r="U72" i="5"/>
  <c r="T72" i="5"/>
  <c r="S72" i="5"/>
  <c r="R72" i="5"/>
  <c r="N72" i="5"/>
  <c r="X72" i="5" s="1"/>
  <c r="M72" i="5"/>
  <c r="L72" i="5"/>
  <c r="J72" i="5"/>
  <c r="I72" i="5"/>
  <c r="H72" i="5"/>
  <c r="G72" i="5"/>
  <c r="F72" i="5"/>
  <c r="E72" i="5"/>
  <c r="D72" i="5"/>
  <c r="C72" i="5"/>
  <c r="U71" i="5"/>
  <c r="T71" i="5"/>
  <c r="S71" i="5"/>
  <c r="R71" i="5"/>
  <c r="N71" i="5"/>
  <c r="X71" i="5" s="1"/>
  <c r="M71" i="5"/>
  <c r="L71" i="5"/>
  <c r="J71" i="5"/>
  <c r="I71" i="5"/>
  <c r="H71" i="5"/>
  <c r="G71" i="5"/>
  <c r="F71" i="5"/>
  <c r="E71" i="5"/>
  <c r="D71" i="5"/>
  <c r="C71" i="5"/>
  <c r="U70" i="5"/>
  <c r="T70" i="5"/>
  <c r="S70" i="5"/>
  <c r="R70" i="5"/>
  <c r="P70" i="5"/>
  <c r="N70" i="5"/>
  <c r="M70" i="5"/>
  <c r="L70" i="5"/>
  <c r="J70" i="5"/>
  <c r="I70" i="5"/>
  <c r="H70" i="5"/>
  <c r="G70" i="5"/>
  <c r="F70" i="5"/>
  <c r="E70" i="5"/>
  <c r="D70" i="5"/>
  <c r="C70" i="5"/>
  <c r="U69" i="5"/>
  <c r="T69" i="5"/>
  <c r="S69" i="5"/>
  <c r="R69" i="5"/>
  <c r="P69" i="5"/>
  <c r="N69" i="5"/>
  <c r="X69" i="5" s="1"/>
  <c r="M69" i="5"/>
  <c r="L69" i="5"/>
  <c r="J69" i="5"/>
  <c r="I69" i="5"/>
  <c r="H69" i="5"/>
  <c r="G69" i="5"/>
  <c r="F69" i="5"/>
  <c r="E69" i="5"/>
  <c r="D69" i="5"/>
  <c r="C69" i="5"/>
  <c r="U68" i="5"/>
  <c r="T68" i="5"/>
  <c r="S68" i="5"/>
  <c r="R68" i="5"/>
  <c r="N68" i="5"/>
  <c r="X68" i="5" s="1"/>
  <c r="M68" i="5"/>
  <c r="L68" i="5"/>
  <c r="J68" i="5"/>
  <c r="I68" i="5"/>
  <c r="H68" i="5"/>
  <c r="G68" i="5"/>
  <c r="F68" i="5"/>
  <c r="E68" i="5"/>
  <c r="D68" i="5"/>
  <c r="C68" i="5"/>
  <c r="U67" i="5"/>
  <c r="T67" i="5"/>
  <c r="S67" i="5"/>
  <c r="R67" i="5"/>
  <c r="N67" i="5"/>
  <c r="M67" i="5"/>
  <c r="L67" i="5"/>
  <c r="J67" i="5"/>
  <c r="I67" i="5"/>
  <c r="H67" i="5"/>
  <c r="G67" i="5"/>
  <c r="F67" i="5"/>
  <c r="E67" i="5"/>
  <c r="D67" i="5"/>
  <c r="C67" i="5"/>
  <c r="V66" i="5"/>
  <c r="Q66" i="5"/>
  <c r="C49" i="5"/>
  <c r="J48" i="5"/>
  <c r="C48" i="5"/>
  <c r="C42" i="5"/>
  <c r="C40" i="5"/>
  <c r="AA36" i="5"/>
  <c r="Z36" i="5"/>
  <c r="Y36" i="5"/>
  <c r="X36" i="5"/>
  <c r="W36" i="5"/>
  <c r="O36" i="5"/>
  <c r="K36" i="5"/>
  <c r="Y35" i="5"/>
  <c r="X35" i="5"/>
  <c r="O35" i="5"/>
  <c r="AA35" i="5" s="1"/>
  <c r="K35" i="5"/>
  <c r="Y34" i="5"/>
  <c r="O34" i="5"/>
  <c r="X34" i="5" s="1"/>
  <c r="K34" i="5"/>
  <c r="AA33" i="5"/>
  <c r="Z33" i="5"/>
  <c r="Y33" i="5"/>
  <c r="X33" i="5"/>
  <c r="W33" i="5"/>
  <c r="O33" i="5"/>
  <c r="K33" i="5"/>
  <c r="AA32" i="5"/>
  <c r="Z32" i="5"/>
  <c r="Y32" i="5"/>
  <c r="X32" i="5"/>
  <c r="W32" i="5"/>
  <c r="O32" i="5"/>
  <c r="K32" i="5"/>
  <c r="AA31" i="5"/>
  <c r="Z31" i="5"/>
  <c r="Y31" i="5"/>
  <c r="X31" i="5"/>
  <c r="W31" i="5"/>
  <c r="O31" i="5"/>
  <c r="K31" i="5"/>
  <c r="Y30" i="5"/>
  <c r="X30" i="5"/>
  <c r="O30" i="5"/>
  <c r="AA30" i="5" s="1"/>
  <c r="K30" i="5"/>
  <c r="AA29" i="5"/>
  <c r="Z29" i="5"/>
  <c r="Y29" i="5"/>
  <c r="X29" i="5"/>
  <c r="W29" i="5"/>
  <c r="O29" i="5"/>
  <c r="K29" i="5"/>
  <c r="Y28" i="5"/>
  <c r="X28" i="5"/>
  <c r="O28" i="5"/>
  <c r="Z28" i="5" s="1"/>
  <c r="K28" i="5"/>
  <c r="AA27" i="5"/>
  <c r="Z27" i="5"/>
  <c r="Y27" i="5"/>
  <c r="X27" i="5"/>
  <c r="W27" i="5"/>
  <c r="O27" i="5"/>
  <c r="K27" i="5"/>
  <c r="Y26" i="5"/>
  <c r="O26" i="5"/>
  <c r="X26" i="5" s="1"/>
  <c r="K26" i="5"/>
  <c r="AA25" i="5"/>
  <c r="Z25" i="5"/>
  <c r="Y25" i="5"/>
  <c r="X25" i="5"/>
  <c r="W25" i="5"/>
  <c r="O25" i="5"/>
  <c r="K25" i="5"/>
  <c r="Y24" i="5"/>
  <c r="X24" i="5"/>
  <c r="O24" i="5"/>
  <c r="Z24" i="5" s="1"/>
  <c r="K24" i="5"/>
  <c r="AA23" i="5"/>
  <c r="Z23" i="5"/>
  <c r="Y23" i="5"/>
  <c r="X23" i="5"/>
  <c r="W23" i="5"/>
  <c r="O23" i="5"/>
  <c r="K23" i="5"/>
  <c r="AA22" i="5"/>
  <c r="Z22" i="5"/>
  <c r="Y22" i="5"/>
  <c r="X22" i="5"/>
  <c r="W22" i="5"/>
  <c r="O22" i="5"/>
  <c r="K22" i="5"/>
  <c r="AA21" i="5"/>
  <c r="Z21" i="5"/>
  <c r="Y21" i="5"/>
  <c r="X21" i="5"/>
  <c r="W21" i="5"/>
  <c r="O21" i="5"/>
  <c r="K21" i="5"/>
  <c r="AA20" i="5"/>
  <c r="Z20" i="5"/>
  <c r="Y20" i="5"/>
  <c r="X20" i="5"/>
  <c r="W20" i="5"/>
  <c r="O20" i="5"/>
  <c r="K20" i="5"/>
  <c r="AA19" i="5"/>
  <c r="Z19" i="5"/>
  <c r="Y19" i="5"/>
  <c r="X19" i="5"/>
  <c r="W19" i="5"/>
  <c r="O19" i="5"/>
  <c r="K19" i="5"/>
  <c r="Y18" i="5"/>
  <c r="X18" i="5"/>
  <c r="O18" i="5"/>
  <c r="AA18" i="5" s="1"/>
  <c r="K18" i="5"/>
  <c r="Y17" i="5"/>
  <c r="X17" i="5"/>
  <c r="O17" i="5"/>
  <c r="AA17" i="5" s="1"/>
  <c r="K17" i="5"/>
  <c r="AA16" i="5"/>
  <c r="Z16" i="5"/>
  <c r="Y16" i="5"/>
  <c r="X16" i="5"/>
  <c r="W16" i="5"/>
  <c r="O16" i="5"/>
  <c r="K16" i="5"/>
  <c r="Y15" i="5"/>
  <c r="X15" i="5"/>
  <c r="O15" i="5"/>
  <c r="Z15" i="5" s="1"/>
  <c r="K15" i="5"/>
  <c r="Y14" i="5"/>
  <c r="X14" i="5"/>
  <c r="O14" i="5"/>
  <c r="Z14" i="5" s="1"/>
  <c r="K14" i="5"/>
  <c r="Y13" i="5"/>
  <c r="X13" i="5"/>
  <c r="O13" i="5"/>
  <c r="Z13" i="5" s="1"/>
  <c r="K13" i="5"/>
  <c r="AA12" i="5"/>
  <c r="Z12" i="5"/>
  <c r="Y12" i="5"/>
  <c r="X12" i="5"/>
  <c r="W12" i="5"/>
  <c r="O12" i="5"/>
  <c r="K12" i="5"/>
  <c r="P12" i="5" s="1"/>
  <c r="AA11" i="5"/>
  <c r="Z11" i="5"/>
  <c r="Y11" i="5"/>
  <c r="X11" i="5"/>
  <c r="W11" i="5"/>
  <c r="O11" i="5"/>
  <c r="K11" i="5"/>
  <c r="AA10" i="5"/>
  <c r="Z10" i="5"/>
  <c r="Y10" i="5"/>
  <c r="X10" i="5"/>
  <c r="W10" i="5"/>
  <c r="O10" i="5"/>
  <c r="K10" i="5"/>
  <c r="P10" i="5" s="1"/>
  <c r="Y9" i="5"/>
  <c r="O9" i="5"/>
  <c r="X9" i="5" s="1"/>
  <c r="K9" i="5"/>
  <c r="Y8" i="5"/>
  <c r="O8" i="5"/>
  <c r="AA8" i="5" s="1"/>
  <c r="K8" i="5"/>
  <c r="V7" i="5"/>
  <c r="U7" i="5"/>
  <c r="C51" i="5" s="1"/>
  <c r="T7" i="5"/>
  <c r="S7" i="5"/>
  <c r="R7" i="5"/>
  <c r="Q7" i="5"/>
  <c r="N7" i="5"/>
  <c r="M7" i="5"/>
  <c r="L7" i="5"/>
  <c r="J7" i="5"/>
  <c r="I7" i="5"/>
  <c r="H7" i="5"/>
  <c r="G7" i="5"/>
  <c r="F7" i="5"/>
  <c r="E7" i="5"/>
  <c r="D7" i="5"/>
  <c r="C7" i="5"/>
  <c r="D107" i="4"/>
  <c r="C107" i="4"/>
  <c r="E106" i="4"/>
  <c r="D104" i="4"/>
  <c r="C104" i="4"/>
  <c r="D103" i="4"/>
  <c r="C103" i="4"/>
  <c r="D102" i="4"/>
  <c r="C102" i="4"/>
  <c r="D101" i="4"/>
  <c r="C101" i="4"/>
  <c r="D100" i="4"/>
  <c r="C100" i="4"/>
  <c r="AA96" i="4"/>
  <c r="Z96" i="4"/>
  <c r="Y96" i="4"/>
  <c r="X96" i="4"/>
  <c r="W96" i="4"/>
  <c r="O96" i="4"/>
  <c r="K96" i="4"/>
  <c r="U95" i="4"/>
  <c r="T95" i="4"/>
  <c r="S95" i="4"/>
  <c r="R95" i="4"/>
  <c r="N95" i="4"/>
  <c r="X95" i="4" s="1"/>
  <c r="M95" i="4"/>
  <c r="L95" i="4"/>
  <c r="J95" i="4"/>
  <c r="I95" i="4"/>
  <c r="H95" i="4"/>
  <c r="G95" i="4"/>
  <c r="F95" i="4"/>
  <c r="E95" i="4"/>
  <c r="D95" i="4"/>
  <c r="C95" i="4"/>
  <c r="U94" i="4"/>
  <c r="T94" i="4"/>
  <c r="S94" i="4"/>
  <c r="R94" i="4"/>
  <c r="N94" i="4"/>
  <c r="X94" i="4" s="1"/>
  <c r="M94" i="4"/>
  <c r="L94" i="4"/>
  <c r="J94" i="4"/>
  <c r="I94" i="4"/>
  <c r="H94" i="4"/>
  <c r="G94" i="4"/>
  <c r="F94" i="4"/>
  <c r="E94" i="4"/>
  <c r="D94" i="4"/>
  <c r="C94" i="4"/>
  <c r="U93" i="4"/>
  <c r="T93" i="4"/>
  <c r="S93" i="4"/>
  <c r="R93" i="4"/>
  <c r="N93" i="4"/>
  <c r="X93" i="4" s="1"/>
  <c r="M93" i="4"/>
  <c r="L93" i="4"/>
  <c r="J93" i="4"/>
  <c r="I93" i="4"/>
  <c r="H93" i="4"/>
  <c r="G93" i="4"/>
  <c r="F93" i="4"/>
  <c r="E93" i="4"/>
  <c r="D93" i="4"/>
  <c r="C93" i="4"/>
  <c r="U92" i="4"/>
  <c r="T92" i="4"/>
  <c r="S92" i="4"/>
  <c r="R92" i="4"/>
  <c r="N92" i="4"/>
  <c r="X92" i="4" s="1"/>
  <c r="M92" i="4"/>
  <c r="L92" i="4"/>
  <c r="J92" i="4"/>
  <c r="I92" i="4"/>
  <c r="H92" i="4"/>
  <c r="G92" i="4"/>
  <c r="F92" i="4"/>
  <c r="E92" i="4"/>
  <c r="D92" i="4"/>
  <c r="C92" i="4"/>
  <c r="U91" i="4"/>
  <c r="T91" i="4"/>
  <c r="S91" i="4"/>
  <c r="R91" i="4"/>
  <c r="N91" i="4"/>
  <c r="X91" i="4" s="1"/>
  <c r="M91" i="4"/>
  <c r="L91" i="4"/>
  <c r="J91" i="4"/>
  <c r="I91" i="4"/>
  <c r="H91" i="4"/>
  <c r="G91" i="4"/>
  <c r="F91" i="4"/>
  <c r="E91" i="4"/>
  <c r="D91" i="4"/>
  <c r="C91" i="4"/>
  <c r="U90" i="4"/>
  <c r="T90" i="4"/>
  <c r="S90" i="4"/>
  <c r="R90" i="4"/>
  <c r="N90" i="4"/>
  <c r="M90" i="4"/>
  <c r="L90" i="4"/>
  <c r="J90" i="4"/>
  <c r="I90" i="4"/>
  <c r="H90" i="4"/>
  <c r="G90" i="4"/>
  <c r="F90" i="4"/>
  <c r="E90" i="4"/>
  <c r="D90" i="4"/>
  <c r="C90" i="4"/>
  <c r="U89" i="4"/>
  <c r="T89" i="4"/>
  <c r="S89" i="4"/>
  <c r="R89" i="4"/>
  <c r="N89" i="4"/>
  <c r="M89" i="4"/>
  <c r="L89" i="4"/>
  <c r="J89" i="4"/>
  <c r="I89" i="4"/>
  <c r="H89" i="4"/>
  <c r="G89" i="4"/>
  <c r="F89" i="4"/>
  <c r="E89" i="4"/>
  <c r="D89" i="4"/>
  <c r="C89" i="4"/>
  <c r="U88" i="4"/>
  <c r="T88" i="4"/>
  <c r="S88" i="4"/>
  <c r="R88" i="4"/>
  <c r="N88" i="4"/>
  <c r="M88" i="4"/>
  <c r="L88" i="4"/>
  <c r="J88" i="4"/>
  <c r="I88" i="4"/>
  <c r="H88" i="4"/>
  <c r="G88" i="4"/>
  <c r="F88" i="4"/>
  <c r="E88" i="4"/>
  <c r="D88" i="4"/>
  <c r="C88" i="4"/>
  <c r="U87" i="4"/>
  <c r="T87" i="4"/>
  <c r="S87" i="4"/>
  <c r="R87" i="4"/>
  <c r="N87" i="4"/>
  <c r="M87" i="4"/>
  <c r="L87" i="4"/>
  <c r="J87" i="4"/>
  <c r="I87" i="4"/>
  <c r="H87" i="4"/>
  <c r="G87" i="4"/>
  <c r="F87" i="4"/>
  <c r="E87" i="4"/>
  <c r="D87" i="4"/>
  <c r="C87" i="4"/>
  <c r="V86" i="4"/>
  <c r="Q86" i="4"/>
  <c r="Q80" i="4"/>
  <c r="AA78" i="4"/>
  <c r="Z78" i="4"/>
  <c r="Y78" i="4"/>
  <c r="X78" i="4"/>
  <c r="W78" i="4"/>
  <c r="O78" i="4"/>
  <c r="K78" i="4"/>
  <c r="U77" i="4"/>
  <c r="T77" i="4"/>
  <c r="S77" i="4"/>
  <c r="R77" i="4"/>
  <c r="N77" i="4"/>
  <c r="M77" i="4"/>
  <c r="L77" i="4"/>
  <c r="J77" i="4"/>
  <c r="I77" i="4"/>
  <c r="H77" i="4"/>
  <c r="G77" i="4"/>
  <c r="F77" i="4"/>
  <c r="E77" i="4"/>
  <c r="D77" i="4"/>
  <c r="C77" i="4"/>
  <c r="U76" i="4"/>
  <c r="T76" i="4"/>
  <c r="S76" i="4"/>
  <c r="R76" i="4"/>
  <c r="N76" i="4"/>
  <c r="X76" i="4" s="1"/>
  <c r="M76" i="4"/>
  <c r="L76" i="4"/>
  <c r="J76" i="4"/>
  <c r="I76" i="4"/>
  <c r="H76" i="4"/>
  <c r="G76" i="4"/>
  <c r="F76" i="4"/>
  <c r="E76" i="4"/>
  <c r="D76" i="4"/>
  <c r="C76" i="4"/>
  <c r="U75" i="4"/>
  <c r="T75" i="4"/>
  <c r="S75" i="4"/>
  <c r="R75" i="4"/>
  <c r="N75" i="4"/>
  <c r="M75" i="4"/>
  <c r="L75" i="4"/>
  <c r="J75" i="4"/>
  <c r="I75" i="4"/>
  <c r="H75" i="4"/>
  <c r="G75" i="4"/>
  <c r="F75" i="4"/>
  <c r="E75" i="4"/>
  <c r="D75" i="4"/>
  <c r="C75" i="4"/>
  <c r="U74" i="4"/>
  <c r="T74" i="4"/>
  <c r="S74" i="4"/>
  <c r="R74" i="4"/>
  <c r="N74" i="4"/>
  <c r="M74" i="4"/>
  <c r="L74" i="4"/>
  <c r="J74" i="4"/>
  <c r="I74" i="4"/>
  <c r="H74" i="4"/>
  <c r="G74" i="4"/>
  <c r="F74" i="4"/>
  <c r="E74" i="4"/>
  <c r="D74" i="4"/>
  <c r="C74" i="4"/>
  <c r="U73" i="4"/>
  <c r="T73" i="4"/>
  <c r="S73" i="4"/>
  <c r="R73" i="4"/>
  <c r="N73" i="4"/>
  <c r="X73" i="4" s="1"/>
  <c r="M73" i="4"/>
  <c r="L73" i="4"/>
  <c r="J73" i="4"/>
  <c r="I73" i="4"/>
  <c r="H73" i="4"/>
  <c r="G73" i="4"/>
  <c r="F73" i="4"/>
  <c r="E73" i="4"/>
  <c r="D73" i="4"/>
  <c r="C73" i="4"/>
  <c r="U72" i="4"/>
  <c r="T72" i="4"/>
  <c r="S72" i="4"/>
  <c r="R72" i="4"/>
  <c r="N72" i="4"/>
  <c r="X72" i="4" s="1"/>
  <c r="M72" i="4"/>
  <c r="L72" i="4"/>
  <c r="J72" i="4"/>
  <c r="I72" i="4"/>
  <c r="H72" i="4"/>
  <c r="G72" i="4"/>
  <c r="F72" i="4"/>
  <c r="E72" i="4"/>
  <c r="D72" i="4"/>
  <c r="C72" i="4"/>
  <c r="U71" i="4"/>
  <c r="T71" i="4"/>
  <c r="S71" i="4"/>
  <c r="R71" i="4"/>
  <c r="N71" i="4"/>
  <c r="X71" i="4" s="1"/>
  <c r="M71" i="4"/>
  <c r="L71" i="4"/>
  <c r="J71" i="4"/>
  <c r="I71" i="4"/>
  <c r="H71" i="4"/>
  <c r="G71" i="4"/>
  <c r="F71" i="4"/>
  <c r="E71" i="4"/>
  <c r="D71" i="4"/>
  <c r="C71" i="4"/>
  <c r="U70" i="4"/>
  <c r="T70" i="4"/>
  <c r="S70" i="4"/>
  <c r="R70" i="4"/>
  <c r="P70" i="4"/>
  <c r="N70" i="4"/>
  <c r="X70" i="4" s="1"/>
  <c r="M70" i="4"/>
  <c r="L70" i="4"/>
  <c r="J70" i="4"/>
  <c r="I70" i="4"/>
  <c r="H70" i="4"/>
  <c r="G70" i="4"/>
  <c r="F70" i="4"/>
  <c r="E70" i="4"/>
  <c r="D70" i="4"/>
  <c r="C70" i="4"/>
  <c r="U69" i="4"/>
  <c r="T69" i="4"/>
  <c r="S69" i="4"/>
  <c r="R69" i="4"/>
  <c r="P69" i="4"/>
  <c r="N69" i="4"/>
  <c r="X69" i="4" s="1"/>
  <c r="M69" i="4"/>
  <c r="L69" i="4"/>
  <c r="J69" i="4"/>
  <c r="I69" i="4"/>
  <c r="H69" i="4"/>
  <c r="G69" i="4"/>
  <c r="F69" i="4"/>
  <c r="E69" i="4"/>
  <c r="D69" i="4"/>
  <c r="C69" i="4"/>
  <c r="U68" i="4"/>
  <c r="T68" i="4"/>
  <c r="S68" i="4"/>
  <c r="R68" i="4"/>
  <c r="N68" i="4"/>
  <c r="X68" i="4" s="1"/>
  <c r="M68" i="4"/>
  <c r="L68" i="4"/>
  <c r="J68" i="4"/>
  <c r="I68" i="4"/>
  <c r="H68" i="4"/>
  <c r="G68" i="4"/>
  <c r="F68" i="4"/>
  <c r="E68" i="4"/>
  <c r="D68" i="4"/>
  <c r="C68" i="4"/>
  <c r="U67" i="4"/>
  <c r="T67" i="4"/>
  <c r="S67" i="4"/>
  <c r="R67" i="4"/>
  <c r="N67" i="4"/>
  <c r="M67" i="4"/>
  <c r="L67" i="4"/>
  <c r="J67" i="4"/>
  <c r="I67" i="4"/>
  <c r="H67" i="4"/>
  <c r="G67" i="4"/>
  <c r="F67" i="4"/>
  <c r="E67" i="4"/>
  <c r="D67" i="4"/>
  <c r="C67" i="4"/>
  <c r="V66" i="4"/>
  <c r="Q66" i="4"/>
  <c r="C49" i="4"/>
  <c r="J48" i="4"/>
  <c r="C48" i="4"/>
  <c r="C42" i="4"/>
  <c r="C40" i="4"/>
  <c r="AA36" i="4"/>
  <c r="Z36" i="4"/>
  <c r="Y36" i="4"/>
  <c r="X36" i="4"/>
  <c r="W36" i="4"/>
  <c r="O36" i="4"/>
  <c r="K36" i="4"/>
  <c r="Y35" i="4"/>
  <c r="O35" i="4"/>
  <c r="X35" i="4" s="1"/>
  <c r="K35" i="4"/>
  <c r="AA34" i="4"/>
  <c r="Z34" i="4"/>
  <c r="Y34" i="4"/>
  <c r="W34" i="4"/>
  <c r="X34" i="4"/>
  <c r="K34" i="4"/>
  <c r="AA33" i="4"/>
  <c r="Z33" i="4"/>
  <c r="Y33" i="4"/>
  <c r="X33" i="4"/>
  <c r="W33" i="4"/>
  <c r="O33" i="4"/>
  <c r="K33" i="4"/>
  <c r="AA32" i="4"/>
  <c r="Z32" i="4"/>
  <c r="Y32" i="4"/>
  <c r="X32" i="4"/>
  <c r="W32" i="4"/>
  <c r="O32" i="4"/>
  <c r="K32" i="4"/>
  <c r="AA31" i="4"/>
  <c r="Z31" i="4"/>
  <c r="Y31" i="4"/>
  <c r="X31" i="4"/>
  <c r="W31" i="4"/>
  <c r="O31" i="4"/>
  <c r="K31" i="4"/>
  <c r="Y30" i="4"/>
  <c r="X30" i="4"/>
  <c r="O30" i="4"/>
  <c r="AA30" i="4" s="1"/>
  <c r="K30" i="4"/>
  <c r="AA29" i="4"/>
  <c r="Z29" i="4"/>
  <c r="Y29" i="4"/>
  <c r="X29" i="4"/>
  <c r="W29" i="4"/>
  <c r="O29" i="4"/>
  <c r="K29" i="4"/>
  <c r="Y28" i="4"/>
  <c r="O28" i="4"/>
  <c r="K28" i="4"/>
  <c r="AA27" i="4"/>
  <c r="Z27" i="4"/>
  <c r="Y27" i="4"/>
  <c r="X27" i="4"/>
  <c r="W27" i="4"/>
  <c r="O27" i="4"/>
  <c r="K27" i="4"/>
  <c r="Y26" i="4"/>
  <c r="O26" i="4"/>
  <c r="X26" i="4" s="1"/>
  <c r="K26" i="4"/>
  <c r="AA25" i="4"/>
  <c r="Z25" i="4"/>
  <c r="Y25" i="4"/>
  <c r="X25" i="4"/>
  <c r="W25" i="4"/>
  <c r="O25" i="4"/>
  <c r="K25" i="4"/>
  <c r="Y24" i="4"/>
  <c r="X24" i="4"/>
  <c r="O24" i="4"/>
  <c r="Z24" i="4" s="1"/>
  <c r="K24" i="4"/>
  <c r="AA23" i="4"/>
  <c r="Z23" i="4"/>
  <c r="Y23" i="4"/>
  <c r="X23" i="4"/>
  <c r="W23" i="4"/>
  <c r="O23" i="4"/>
  <c r="K23" i="4"/>
  <c r="AA22" i="4"/>
  <c r="Z22" i="4"/>
  <c r="Y22" i="4"/>
  <c r="X22" i="4"/>
  <c r="W22" i="4"/>
  <c r="O22" i="4"/>
  <c r="K22" i="4"/>
  <c r="AA21" i="4"/>
  <c r="Z21" i="4"/>
  <c r="Y21" i="4"/>
  <c r="X21" i="4"/>
  <c r="W21" i="4"/>
  <c r="O21" i="4"/>
  <c r="K21" i="4"/>
  <c r="AA20" i="4"/>
  <c r="Z20" i="4"/>
  <c r="Y20" i="4"/>
  <c r="X20" i="4"/>
  <c r="W20" i="4"/>
  <c r="O20" i="4"/>
  <c r="K20" i="4"/>
  <c r="AA19" i="4"/>
  <c r="Z19" i="4"/>
  <c r="Y19" i="4"/>
  <c r="X19" i="4"/>
  <c r="W19" i="4"/>
  <c r="O19" i="4"/>
  <c r="K19" i="4"/>
  <c r="Y18" i="4"/>
  <c r="X18" i="4"/>
  <c r="O18" i="4"/>
  <c r="Z18" i="4" s="1"/>
  <c r="K18" i="4"/>
  <c r="Y17" i="4"/>
  <c r="X17" i="4"/>
  <c r="O17" i="4"/>
  <c r="Z17" i="4" s="1"/>
  <c r="K17" i="4"/>
  <c r="AA16" i="4"/>
  <c r="Z16" i="4"/>
  <c r="Y16" i="4"/>
  <c r="X16" i="4"/>
  <c r="W16" i="4"/>
  <c r="O16" i="4"/>
  <c r="K16" i="4"/>
  <c r="Y15" i="4"/>
  <c r="X15" i="4"/>
  <c r="O15" i="4"/>
  <c r="Z15" i="4" s="1"/>
  <c r="K15" i="4"/>
  <c r="Y14" i="4"/>
  <c r="X14" i="4"/>
  <c r="O14" i="4"/>
  <c r="AA14" i="4" s="1"/>
  <c r="K14" i="4"/>
  <c r="Y13" i="4"/>
  <c r="X13" i="4"/>
  <c r="O13" i="4"/>
  <c r="AA13" i="4" s="1"/>
  <c r="K13" i="4"/>
  <c r="AA12" i="4"/>
  <c r="Z12" i="4"/>
  <c r="Y12" i="4"/>
  <c r="X12" i="4"/>
  <c r="W12" i="4"/>
  <c r="O12" i="4"/>
  <c r="K12" i="4"/>
  <c r="AA11" i="4"/>
  <c r="Z11" i="4"/>
  <c r="Y11" i="4"/>
  <c r="X11" i="4"/>
  <c r="W11" i="4"/>
  <c r="O11" i="4"/>
  <c r="K11" i="4"/>
  <c r="AA10" i="4"/>
  <c r="Z10" i="4"/>
  <c r="Y10" i="4"/>
  <c r="X10" i="4"/>
  <c r="W10" i="4"/>
  <c r="O10" i="4"/>
  <c r="P10" i="4" s="1"/>
  <c r="K10" i="4"/>
  <c r="Y9" i="4"/>
  <c r="O9" i="4"/>
  <c r="Z9" i="4" s="1"/>
  <c r="K9" i="4"/>
  <c r="Y8" i="4"/>
  <c r="O8" i="4"/>
  <c r="K8" i="4"/>
  <c r="V7" i="4"/>
  <c r="U7" i="4"/>
  <c r="C51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C7" i="4"/>
  <c r="D107" i="3"/>
  <c r="C107" i="3"/>
  <c r="E107" i="3" s="1"/>
  <c r="E106" i="3"/>
  <c r="D104" i="3"/>
  <c r="C104" i="3"/>
  <c r="D103" i="3"/>
  <c r="C103" i="3"/>
  <c r="D102" i="3"/>
  <c r="C102" i="3"/>
  <c r="D101" i="3"/>
  <c r="C101" i="3"/>
  <c r="D100" i="3"/>
  <c r="C100" i="3"/>
  <c r="AA96" i="3"/>
  <c r="Z96" i="3"/>
  <c r="Y96" i="3"/>
  <c r="X96" i="3"/>
  <c r="W96" i="3"/>
  <c r="O96" i="3"/>
  <c r="K96" i="3"/>
  <c r="U95" i="3"/>
  <c r="T95" i="3"/>
  <c r="S95" i="3"/>
  <c r="R95" i="3"/>
  <c r="N95" i="3"/>
  <c r="X95" i="3" s="1"/>
  <c r="M95" i="3"/>
  <c r="L95" i="3"/>
  <c r="J95" i="3"/>
  <c r="I95" i="3"/>
  <c r="H95" i="3"/>
  <c r="G95" i="3"/>
  <c r="F95" i="3"/>
  <c r="E95" i="3"/>
  <c r="D95" i="3"/>
  <c r="C95" i="3"/>
  <c r="U94" i="3"/>
  <c r="T94" i="3"/>
  <c r="S94" i="3"/>
  <c r="R94" i="3"/>
  <c r="N94" i="3"/>
  <c r="X94" i="3" s="1"/>
  <c r="M94" i="3"/>
  <c r="L94" i="3"/>
  <c r="J94" i="3"/>
  <c r="I94" i="3"/>
  <c r="H94" i="3"/>
  <c r="G94" i="3"/>
  <c r="F94" i="3"/>
  <c r="E94" i="3"/>
  <c r="D94" i="3"/>
  <c r="C94" i="3"/>
  <c r="U93" i="3"/>
  <c r="T93" i="3"/>
  <c r="S93" i="3"/>
  <c r="R93" i="3"/>
  <c r="N93" i="3"/>
  <c r="X93" i="3" s="1"/>
  <c r="M93" i="3"/>
  <c r="L93" i="3"/>
  <c r="J93" i="3"/>
  <c r="I93" i="3"/>
  <c r="H93" i="3"/>
  <c r="G93" i="3"/>
  <c r="F93" i="3"/>
  <c r="E93" i="3"/>
  <c r="D93" i="3"/>
  <c r="C93" i="3"/>
  <c r="U92" i="3"/>
  <c r="T92" i="3"/>
  <c r="S92" i="3"/>
  <c r="R92" i="3"/>
  <c r="N92" i="3"/>
  <c r="M92" i="3"/>
  <c r="L92" i="3"/>
  <c r="J92" i="3"/>
  <c r="I92" i="3"/>
  <c r="H92" i="3"/>
  <c r="G92" i="3"/>
  <c r="F92" i="3"/>
  <c r="E92" i="3"/>
  <c r="D92" i="3"/>
  <c r="C92" i="3"/>
  <c r="U91" i="3"/>
  <c r="T91" i="3"/>
  <c r="S91" i="3"/>
  <c r="R91" i="3"/>
  <c r="N91" i="3"/>
  <c r="X91" i="3" s="1"/>
  <c r="M91" i="3"/>
  <c r="L91" i="3"/>
  <c r="J91" i="3"/>
  <c r="I91" i="3"/>
  <c r="H91" i="3"/>
  <c r="G91" i="3"/>
  <c r="F91" i="3"/>
  <c r="E91" i="3"/>
  <c r="D91" i="3"/>
  <c r="C91" i="3"/>
  <c r="U90" i="3"/>
  <c r="T90" i="3"/>
  <c r="S90" i="3"/>
  <c r="R90" i="3"/>
  <c r="N90" i="3"/>
  <c r="X90" i="3" s="1"/>
  <c r="M90" i="3"/>
  <c r="L90" i="3"/>
  <c r="J90" i="3"/>
  <c r="I90" i="3"/>
  <c r="H90" i="3"/>
  <c r="G90" i="3"/>
  <c r="F90" i="3"/>
  <c r="E90" i="3"/>
  <c r="D90" i="3"/>
  <c r="C90" i="3"/>
  <c r="U89" i="3"/>
  <c r="T89" i="3"/>
  <c r="S89" i="3"/>
  <c r="R89" i="3"/>
  <c r="N89" i="3"/>
  <c r="M89" i="3"/>
  <c r="L89" i="3"/>
  <c r="J89" i="3"/>
  <c r="I89" i="3"/>
  <c r="H89" i="3"/>
  <c r="G89" i="3"/>
  <c r="F89" i="3"/>
  <c r="E89" i="3"/>
  <c r="D89" i="3"/>
  <c r="C89" i="3"/>
  <c r="U88" i="3"/>
  <c r="T88" i="3"/>
  <c r="S88" i="3"/>
  <c r="R88" i="3"/>
  <c r="N88" i="3"/>
  <c r="M88" i="3"/>
  <c r="L88" i="3"/>
  <c r="J88" i="3"/>
  <c r="I88" i="3"/>
  <c r="H88" i="3"/>
  <c r="G88" i="3"/>
  <c r="F88" i="3"/>
  <c r="E88" i="3"/>
  <c r="D88" i="3"/>
  <c r="C88" i="3"/>
  <c r="U87" i="3"/>
  <c r="T87" i="3"/>
  <c r="S87" i="3"/>
  <c r="R87" i="3"/>
  <c r="N87" i="3"/>
  <c r="M87" i="3"/>
  <c r="L87" i="3"/>
  <c r="J87" i="3"/>
  <c r="I87" i="3"/>
  <c r="H87" i="3"/>
  <c r="G87" i="3"/>
  <c r="F87" i="3"/>
  <c r="F86" i="3" s="1"/>
  <c r="E87" i="3"/>
  <c r="D87" i="3"/>
  <c r="C87" i="3"/>
  <c r="V86" i="3"/>
  <c r="Q86" i="3"/>
  <c r="Q80" i="3"/>
  <c r="AA78" i="3"/>
  <c r="Z78" i="3"/>
  <c r="Y78" i="3"/>
  <c r="X78" i="3"/>
  <c r="W78" i="3"/>
  <c r="O78" i="3"/>
  <c r="K78" i="3"/>
  <c r="U77" i="3"/>
  <c r="T77" i="3"/>
  <c r="S77" i="3"/>
  <c r="R77" i="3"/>
  <c r="N77" i="3"/>
  <c r="M77" i="3"/>
  <c r="L77" i="3"/>
  <c r="J77" i="3"/>
  <c r="I77" i="3"/>
  <c r="H77" i="3"/>
  <c r="G77" i="3"/>
  <c r="F77" i="3"/>
  <c r="E77" i="3"/>
  <c r="D77" i="3"/>
  <c r="C77" i="3"/>
  <c r="U76" i="3"/>
  <c r="T76" i="3"/>
  <c r="S76" i="3"/>
  <c r="R76" i="3"/>
  <c r="N76" i="3"/>
  <c r="X76" i="3" s="1"/>
  <c r="M76" i="3"/>
  <c r="L76" i="3"/>
  <c r="J76" i="3"/>
  <c r="I76" i="3"/>
  <c r="H76" i="3"/>
  <c r="G76" i="3"/>
  <c r="F76" i="3"/>
  <c r="E76" i="3"/>
  <c r="D76" i="3"/>
  <c r="C76" i="3"/>
  <c r="U75" i="3"/>
  <c r="T75" i="3"/>
  <c r="S75" i="3"/>
  <c r="R75" i="3"/>
  <c r="N75" i="3"/>
  <c r="X75" i="3" s="1"/>
  <c r="M75" i="3"/>
  <c r="L75" i="3"/>
  <c r="J75" i="3"/>
  <c r="I75" i="3"/>
  <c r="H75" i="3"/>
  <c r="G75" i="3"/>
  <c r="F75" i="3"/>
  <c r="E75" i="3"/>
  <c r="D75" i="3"/>
  <c r="C75" i="3"/>
  <c r="U74" i="3"/>
  <c r="T74" i="3"/>
  <c r="S74" i="3"/>
  <c r="R74" i="3"/>
  <c r="N74" i="3"/>
  <c r="M74" i="3"/>
  <c r="L74" i="3"/>
  <c r="J74" i="3"/>
  <c r="I74" i="3"/>
  <c r="H74" i="3"/>
  <c r="G74" i="3"/>
  <c r="F74" i="3"/>
  <c r="E74" i="3"/>
  <c r="D74" i="3"/>
  <c r="C74" i="3"/>
  <c r="U73" i="3"/>
  <c r="T73" i="3"/>
  <c r="S73" i="3"/>
  <c r="Y73" i="3" s="1"/>
  <c r="R73" i="3"/>
  <c r="N73" i="3"/>
  <c r="X73" i="3" s="1"/>
  <c r="M73" i="3"/>
  <c r="L73" i="3"/>
  <c r="J73" i="3"/>
  <c r="I73" i="3"/>
  <c r="H73" i="3"/>
  <c r="G73" i="3"/>
  <c r="F73" i="3"/>
  <c r="E73" i="3"/>
  <c r="D73" i="3"/>
  <c r="C73" i="3"/>
  <c r="U72" i="3"/>
  <c r="T72" i="3"/>
  <c r="S72" i="3"/>
  <c r="R72" i="3"/>
  <c r="N72" i="3"/>
  <c r="X72" i="3" s="1"/>
  <c r="M72" i="3"/>
  <c r="L72" i="3"/>
  <c r="J72" i="3"/>
  <c r="I72" i="3"/>
  <c r="H72" i="3"/>
  <c r="G72" i="3"/>
  <c r="F72" i="3"/>
  <c r="E72" i="3"/>
  <c r="D72" i="3"/>
  <c r="C72" i="3"/>
  <c r="U71" i="3"/>
  <c r="T71" i="3"/>
  <c r="S71" i="3"/>
  <c r="R71" i="3"/>
  <c r="N71" i="3"/>
  <c r="X71" i="3" s="1"/>
  <c r="M71" i="3"/>
  <c r="L71" i="3"/>
  <c r="J71" i="3"/>
  <c r="I71" i="3"/>
  <c r="H71" i="3"/>
  <c r="G71" i="3"/>
  <c r="F71" i="3"/>
  <c r="E71" i="3"/>
  <c r="D71" i="3"/>
  <c r="C71" i="3"/>
  <c r="U70" i="3"/>
  <c r="T70" i="3"/>
  <c r="S70" i="3"/>
  <c r="R70" i="3"/>
  <c r="P70" i="3"/>
  <c r="N70" i="3"/>
  <c r="M70" i="3"/>
  <c r="L70" i="3"/>
  <c r="J70" i="3"/>
  <c r="I70" i="3"/>
  <c r="H70" i="3"/>
  <c r="G70" i="3"/>
  <c r="F70" i="3"/>
  <c r="E70" i="3"/>
  <c r="D70" i="3"/>
  <c r="C70" i="3"/>
  <c r="U69" i="3"/>
  <c r="T69" i="3"/>
  <c r="S69" i="3"/>
  <c r="R69" i="3"/>
  <c r="P69" i="3"/>
  <c r="N69" i="3"/>
  <c r="M69" i="3"/>
  <c r="L69" i="3"/>
  <c r="J69" i="3"/>
  <c r="I69" i="3"/>
  <c r="H69" i="3"/>
  <c r="G69" i="3"/>
  <c r="F69" i="3"/>
  <c r="E69" i="3"/>
  <c r="D69" i="3"/>
  <c r="C69" i="3"/>
  <c r="U68" i="3"/>
  <c r="T68" i="3"/>
  <c r="S68" i="3"/>
  <c r="R68" i="3"/>
  <c r="N68" i="3"/>
  <c r="X68" i="3" s="1"/>
  <c r="M68" i="3"/>
  <c r="L68" i="3"/>
  <c r="J68" i="3"/>
  <c r="I68" i="3"/>
  <c r="H68" i="3"/>
  <c r="G68" i="3"/>
  <c r="F68" i="3"/>
  <c r="E68" i="3"/>
  <c r="D68" i="3"/>
  <c r="C68" i="3"/>
  <c r="U67" i="3"/>
  <c r="T67" i="3"/>
  <c r="S67" i="3"/>
  <c r="R67" i="3"/>
  <c r="N67" i="3"/>
  <c r="M67" i="3"/>
  <c r="L67" i="3"/>
  <c r="J67" i="3"/>
  <c r="I67" i="3"/>
  <c r="H67" i="3"/>
  <c r="G67" i="3"/>
  <c r="F67" i="3"/>
  <c r="E67" i="3"/>
  <c r="D67" i="3"/>
  <c r="C67" i="3"/>
  <c r="V66" i="3"/>
  <c r="Q66" i="3"/>
  <c r="C49" i="3"/>
  <c r="J48" i="3"/>
  <c r="C48" i="3"/>
  <c r="C42" i="3"/>
  <c r="C40" i="3"/>
  <c r="AA36" i="3"/>
  <c r="Z36" i="3"/>
  <c r="Y36" i="3"/>
  <c r="X36" i="3"/>
  <c r="W36" i="3"/>
  <c r="O36" i="3"/>
  <c r="K36" i="3"/>
  <c r="Y35" i="3"/>
  <c r="O35" i="3"/>
  <c r="X35" i="3" s="1"/>
  <c r="K35" i="3"/>
  <c r="Y34" i="3"/>
  <c r="O34" i="3"/>
  <c r="Z34" i="3" s="1"/>
  <c r="K34" i="3"/>
  <c r="AA33" i="3"/>
  <c r="Z33" i="3"/>
  <c r="Y33" i="3"/>
  <c r="X33" i="3"/>
  <c r="W33" i="3"/>
  <c r="O33" i="3"/>
  <c r="K33" i="3"/>
  <c r="AA32" i="3"/>
  <c r="Z32" i="3"/>
  <c r="Y32" i="3"/>
  <c r="X32" i="3"/>
  <c r="W32" i="3"/>
  <c r="O32" i="3"/>
  <c r="K32" i="3"/>
  <c r="AA31" i="3"/>
  <c r="Z31" i="3"/>
  <c r="Y31" i="3"/>
  <c r="X31" i="3"/>
  <c r="W31" i="3"/>
  <c r="O31" i="3"/>
  <c r="K31" i="3"/>
  <c r="Y30" i="3"/>
  <c r="X30" i="3"/>
  <c r="O30" i="3"/>
  <c r="Z30" i="3" s="1"/>
  <c r="K30" i="3"/>
  <c r="AA29" i="3"/>
  <c r="Z29" i="3"/>
  <c r="Y29" i="3"/>
  <c r="X29" i="3"/>
  <c r="W29" i="3"/>
  <c r="O29" i="3"/>
  <c r="K29" i="3"/>
  <c r="Y28" i="3"/>
  <c r="X28" i="3"/>
  <c r="O28" i="3"/>
  <c r="Z28" i="3" s="1"/>
  <c r="K28" i="3"/>
  <c r="AA27" i="3"/>
  <c r="Z27" i="3"/>
  <c r="Y27" i="3"/>
  <c r="X27" i="3"/>
  <c r="W27" i="3"/>
  <c r="O27" i="3"/>
  <c r="K27" i="3"/>
  <c r="Y26" i="3"/>
  <c r="O26" i="3"/>
  <c r="K26" i="3"/>
  <c r="AA25" i="3"/>
  <c r="Z25" i="3"/>
  <c r="Y25" i="3"/>
  <c r="X25" i="3"/>
  <c r="W25" i="3"/>
  <c r="O25" i="3"/>
  <c r="K25" i="3"/>
  <c r="Y24" i="3"/>
  <c r="X24" i="3"/>
  <c r="O24" i="3"/>
  <c r="Z24" i="3" s="1"/>
  <c r="K24" i="3"/>
  <c r="AA23" i="3"/>
  <c r="Z23" i="3"/>
  <c r="Y23" i="3"/>
  <c r="X23" i="3"/>
  <c r="W23" i="3"/>
  <c r="O23" i="3"/>
  <c r="K23" i="3"/>
  <c r="AA22" i="3"/>
  <c r="Z22" i="3"/>
  <c r="Y22" i="3"/>
  <c r="X22" i="3"/>
  <c r="W22" i="3"/>
  <c r="O22" i="3"/>
  <c r="K22" i="3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AA19" i="3"/>
  <c r="Z19" i="3"/>
  <c r="Y19" i="3"/>
  <c r="X19" i="3"/>
  <c r="W19" i="3"/>
  <c r="O19" i="3"/>
  <c r="K19" i="3"/>
  <c r="Y18" i="3"/>
  <c r="X18" i="3"/>
  <c r="O18" i="3"/>
  <c r="K18" i="3"/>
  <c r="Y17" i="3"/>
  <c r="X17" i="3"/>
  <c r="O17" i="3"/>
  <c r="AA17" i="3" s="1"/>
  <c r="K17" i="3"/>
  <c r="AA16" i="3"/>
  <c r="Z16" i="3"/>
  <c r="Y16" i="3"/>
  <c r="X16" i="3"/>
  <c r="W16" i="3"/>
  <c r="O16" i="3"/>
  <c r="K16" i="3"/>
  <c r="Y15" i="3"/>
  <c r="X15" i="3"/>
  <c r="O15" i="3"/>
  <c r="Z15" i="3" s="1"/>
  <c r="K15" i="3"/>
  <c r="Y14" i="3"/>
  <c r="X14" i="3"/>
  <c r="O14" i="3"/>
  <c r="Z14" i="3" s="1"/>
  <c r="K14" i="3"/>
  <c r="Y13" i="3"/>
  <c r="X13" i="3"/>
  <c r="O13" i="3"/>
  <c r="AA13" i="3" s="1"/>
  <c r="K13" i="3"/>
  <c r="AA12" i="3"/>
  <c r="Z12" i="3"/>
  <c r="Y12" i="3"/>
  <c r="X12" i="3"/>
  <c r="W12" i="3"/>
  <c r="O12" i="3"/>
  <c r="K12" i="3"/>
  <c r="P12" i="3" s="1"/>
  <c r="AA11" i="3"/>
  <c r="Z11" i="3"/>
  <c r="Y11" i="3"/>
  <c r="X11" i="3"/>
  <c r="W11" i="3"/>
  <c r="O11" i="3"/>
  <c r="K11" i="3"/>
  <c r="P11" i="3" s="1"/>
  <c r="AA10" i="3"/>
  <c r="Z10" i="3"/>
  <c r="Y10" i="3"/>
  <c r="X10" i="3"/>
  <c r="W10" i="3"/>
  <c r="O10" i="3"/>
  <c r="K10" i="3"/>
  <c r="Y9" i="3"/>
  <c r="O9" i="3"/>
  <c r="K9" i="3"/>
  <c r="Y8" i="3"/>
  <c r="O8" i="3"/>
  <c r="AA8" i="3" s="1"/>
  <c r="K8" i="3"/>
  <c r="V7" i="3"/>
  <c r="U7" i="3"/>
  <c r="C51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D107" i="2"/>
  <c r="C107" i="2"/>
  <c r="E106" i="2"/>
  <c r="D104" i="2"/>
  <c r="C104" i="2"/>
  <c r="D103" i="2"/>
  <c r="C103" i="2"/>
  <c r="D102" i="2"/>
  <c r="C102" i="2"/>
  <c r="D101" i="2"/>
  <c r="C101" i="2"/>
  <c r="D100" i="2"/>
  <c r="C100" i="2"/>
  <c r="AA96" i="2"/>
  <c r="Z96" i="2"/>
  <c r="Y96" i="2"/>
  <c r="X96" i="2"/>
  <c r="W96" i="2"/>
  <c r="O96" i="2"/>
  <c r="K96" i="2"/>
  <c r="P96" i="2" s="1"/>
  <c r="U95" i="2"/>
  <c r="T95" i="2"/>
  <c r="S95" i="2"/>
  <c r="R95" i="2"/>
  <c r="N95" i="2"/>
  <c r="X95" i="2" s="1"/>
  <c r="M95" i="2"/>
  <c r="L95" i="2"/>
  <c r="J95" i="2"/>
  <c r="I95" i="2"/>
  <c r="H95" i="2"/>
  <c r="G95" i="2"/>
  <c r="F95" i="2"/>
  <c r="E95" i="2"/>
  <c r="D95" i="2"/>
  <c r="C95" i="2"/>
  <c r="U94" i="2"/>
  <c r="T94" i="2"/>
  <c r="S94" i="2"/>
  <c r="R94" i="2"/>
  <c r="N94" i="2"/>
  <c r="X94" i="2" s="1"/>
  <c r="M94" i="2"/>
  <c r="L94" i="2"/>
  <c r="J94" i="2"/>
  <c r="I94" i="2"/>
  <c r="H94" i="2"/>
  <c r="G94" i="2"/>
  <c r="F94" i="2"/>
  <c r="E94" i="2"/>
  <c r="D94" i="2"/>
  <c r="C94" i="2"/>
  <c r="U93" i="2"/>
  <c r="T93" i="2"/>
  <c r="S93" i="2"/>
  <c r="R93" i="2"/>
  <c r="N93" i="2"/>
  <c r="X93" i="2" s="1"/>
  <c r="M93" i="2"/>
  <c r="L93" i="2"/>
  <c r="J93" i="2"/>
  <c r="I93" i="2"/>
  <c r="H93" i="2"/>
  <c r="G93" i="2"/>
  <c r="F93" i="2"/>
  <c r="E93" i="2"/>
  <c r="D93" i="2"/>
  <c r="C93" i="2"/>
  <c r="U92" i="2"/>
  <c r="T92" i="2"/>
  <c r="S92" i="2"/>
  <c r="R92" i="2"/>
  <c r="N92" i="2"/>
  <c r="X92" i="2" s="1"/>
  <c r="M92" i="2"/>
  <c r="L92" i="2"/>
  <c r="J92" i="2"/>
  <c r="I92" i="2"/>
  <c r="H92" i="2"/>
  <c r="G92" i="2"/>
  <c r="F92" i="2"/>
  <c r="E92" i="2"/>
  <c r="D92" i="2"/>
  <c r="C92" i="2"/>
  <c r="U91" i="2"/>
  <c r="T91" i="2"/>
  <c r="S91" i="2"/>
  <c r="R91" i="2"/>
  <c r="N91" i="2"/>
  <c r="X91" i="2" s="1"/>
  <c r="M91" i="2"/>
  <c r="L91" i="2"/>
  <c r="J91" i="2"/>
  <c r="I91" i="2"/>
  <c r="H91" i="2"/>
  <c r="G91" i="2"/>
  <c r="F91" i="2"/>
  <c r="E91" i="2"/>
  <c r="D91" i="2"/>
  <c r="C91" i="2"/>
  <c r="U90" i="2"/>
  <c r="T90" i="2"/>
  <c r="S90" i="2"/>
  <c r="R90" i="2"/>
  <c r="N90" i="2"/>
  <c r="M90" i="2"/>
  <c r="L90" i="2"/>
  <c r="J90" i="2"/>
  <c r="I90" i="2"/>
  <c r="H90" i="2"/>
  <c r="G90" i="2"/>
  <c r="F90" i="2"/>
  <c r="E90" i="2"/>
  <c r="D90" i="2"/>
  <c r="C90" i="2"/>
  <c r="U89" i="2"/>
  <c r="T89" i="2"/>
  <c r="S89" i="2"/>
  <c r="R89" i="2"/>
  <c r="N89" i="2"/>
  <c r="M89" i="2"/>
  <c r="L89" i="2"/>
  <c r="J89" i="2"/>
  <c r="I89" i="2"/>
  <c r="H89" i="2"/>
  <c r="G89" i="2"/>
  <c r="F89" i="2"/>
  <c r="E89" i="2"/>
  <c r="D89" i="2"/>
  <c r="C89" i="2"/>
  <c r="U88" i="2"/>
  <c r="T88" i="2"/>
  <c r="S88" i="2"/>
  <c r="R88" i="2"/>
  <c r="N88" i="2"/>
  <c r="M88" i="2"/>
  <c r="L88" i="2"/>
  <c r="J88" i="2"/>
  <c r="I88" i="2"/>
  <c r="H88" i="2"/>
  <c r="G88" i="2"/>
  <c r="F88" i="2"/>
  <c r="E88" i="2"/>
  <c r="D88" i="2"/>
  <c r="C88" i="2"/>
  <c r="U87" i="2"/>
  <c r="T87" i="2"/>
  <c r="S87" i="2"/>
  <c r="R87" i="2"/>
  <c r="N87" i="2"/>
  <c r="M87" i="2"/>
  <c r="L87" i="2"/>
  <c r="J87" i="2"/>
  <c r="I87" i="2"/>
  <c r="H87" i="2"/>
  <c r="G87" i="2"/>
  <c r="F87" i="2"/>
  <c r="E87" i="2"/>
  <c r="D87" i="2"/>
  <c r="C87" i="2"/>
  <c r="V86" i="2"/>
  <c r="Q86" i="2"/>
  <c r="Q80" i="2"/>
  <c r="AA78" i="2"/>
  <c r="Z78" i="2"/>
  <c r="Y78" i="2"/>
  <c r="X78" i="2"/>
  <c r="W78" i="2"/>
  <c r="P78" i="2"/>
  <c r="O78" i="2"/>
  <c r="K78" i="2"/>
  <c r="U77" i="2"/>
  <c r="T77" i="2"/>
  <c r="S77" i="2"/>
  <c r="R77" i="2"/>
  <c r="N77" i="2"/>
  <c r="M77" i="2"/>
  <c r="L77" i="2"/>
  <c r="J77" i="2"/>
  <c r="I77" i="2"/>
  <c r="H77" i="2"/>
  <c r="G77" i="2"/>
  <c r="F77" i="2"/>
  <c r="E77" i="2"/>
  <c r="D77" i="2"/>
  <c r="C77" i="2"/>
  <c r="U76" i="2"/>
  <c r="T76" i="2"/>
  <c r="S76" i="2"/>
  <c r="R76" i="2"/>
  <c r="N76" i="2"/>
  <c r="X76" i="2" s="1"/>
  <c r="M76" i="2"/>
  <c r="L76" i="2"/>
  <c r="J76" i="2"/>
  <c r="I76" i="2"/>
  <c r="H76" i="2"/>
  <c r="G76" i="2"/>
  <c r="F76" i="2"/>
  <c r="E76" i="2"/>
  <c r="D76" i="2"/>
  <c r="C76" i="2"/>
  <c r="U75" i="2"/>
  <c r="T75" i="2"/>
  <c r="S75" i="2"/>
  <c r="R75" i="2"/>
  <c r="N75" i="2"/>
  <c r="M75" i="2"/>
  <c r="L75" i="2"/>
  <c r="J75" i="2"/>
  <c r="I75" i="2"/>
  <c r="H75" i="2"/>
  <c r="G75" i="2"/>
  <c r="F75" i="2"/>
  <c r="E75" i="2"/>
  <c r="D75" i="2"/>
  <c r="C75" i="2"/>
  <c r="U74" i="2"/>
  <c r="T74" i="2"/>
  <c r="S74" i="2"/>
  <c r="R74" i="2"/>
  <c r="N74" i="2"/>
  <c r="M74" i="2"/>
  <c r="L74" i="2"/>
  <c r="J74" i="2"/>
  <c r="I74" i="2"/>
  <c r="H74" i="2"/>
  <c r="G74" i="2"/>
  <c r="F74" i="2"/>
  <c r="E74" i="2"/>
  <c r="D74" i="2"/>
  <c r="C74" i="2"/>
  <c r="U73" i="2"/>
  <c r="T73" i="2"/>
  <c r="S73" i="2"/>
  <c r="R73" i="2"/>
  <c r="N73" i="2"/>
  <c r="X73" i="2" s="1"/>
  <c r="M73" i="2"/>
  <c r="L73" i="2"/>
  <c r="J73" i="2"/>
  <c r="I73" i="2"/>
  <c r="H73" i="2"/>
  <c r="G73" i="2"/>
  <c r="F73" i="2"/>
  <c r="E73" i="2"/>
  <c r="D73" i="2"/>
  <c r="C73" i="2"/>
  <c r="U72" i="2"/>
  <c r="T72" i="2"/>
  <c r="S72" i="2"/>
  <c r="R72" i="2"/>
  <c r="N72" i="2"/>
  <c r="X72" i="2" s="1"/>
  <c r="M72" i="2"/>
  <c r="L72" i="2"/>
  <c r="J72" i="2"/>
  <c r="I72" i="2"/>
  <c r="H72" i="2"/>
  <c r="G72" i="2"/>
  <c r="F72" i="2"/>
  <c r="E72" i="2"/>
  <c r="D72" i="2"/>
  <c r="C72" i="2"/>
  <c r="U71" i="2"/>
  <c r="T71" i="2"/>
  <c r="S71" i="2"/>
  <c r="R71" i="2"/>
  <c r="N71" i="2"/>
  <c r="X71" i="2" s="1"/>
  <c r="M71" i="2"/>
  <c r="L71" i="2"/>
  <c r="J71" i="2"/>
  <c r="I71" i="2"/>
  <c r="H71" i="2"/>
  <c r="G71" i="2"/>
  <c r="F71" i="2"/>
  <c r="E71" i="2"/>
  <c r="D71" i="2"/>
  <c r="C71" i="2"/>
  <c r="U70" i="2"/>
  <c r="T70" i="2"/>
  <c r="S70" i="2"/>
  <c r="R70" i="2"/>
  <c r="P70" i="2"/>
  <c r="N70" i="2"/>
  <c r="X70" i="2" s="1"/>
  <c r="M70" i="2"/>
  <c r="L70" i="2"/>
  <c r="J70" i="2"/>
  <c r="I70" i="2"/>
  <c r="H70" i="2"/>
  <c r="G70" i="2"/>
  <c r="F70" i="2"/>
  <c r="E70" i="2"/>
  <c r="D70" i="2"/>
  <c r="C70" i="2"/>
  <c r="U69" i="2"/>
  <c r="T69" i="2"/>
  <c r="S69" i="2"/>
  <c r="R69" i="2"/>
  <c r="P69" i="2"/>
  <c r="N69" i="2"/>
  <c r="X69" i="2" s="1"/>
  <c r="M69" i="2"/>
  <c r="L69" i="2"/>
  <c r="J69" i="2"/>
  <c r="I69" i="2"/>
  <c r="H69" i="2"/>
  <c r="G69" i="2"/>
  <c r="F69" i="2"/>
  <c r="E69" i="2"/>
  <c r="D69" i="2"/>
  <c r="C69" i="2"/>
  <c r="U68" i="2"/>
  <c r="T68" i="2"/>
  <c r="S68" i="2"/>
  <c r="R68" i="2"/>
  <c r="N68" i="2"/>
  <c r="X68" i="2" s="1"/>
  <c r="M68" i="2"/>
  <c r="L68" i="2"/>
  <c r="J68" i="2"/>
  <c r="I68" i="2"/>
  <c r="H68" i="2"/>
  <c r="G68" i="2"/>
  <c r="F68" i="2"/>
  <c r="E68" i="2"/>
  <c r="D68" i="2"/>
  <c r="C68" i="2"/>
  <c r="U67" i="2"/>
  <c r="T67" i="2"/>
  <c r="S67" i="2"/>
  <c r="R67" i="2"/>
  <c r="N67" i="2"/>
  <c r="M67" i="2"/>
  <c r="L67" i="2"/>
  <c r="J67" i="2"/>
  <c r="I67" i="2"/>
  <c r="H67" i="2"/>
  <c r="G67" i="2"/>
  <c r="F67" i="2"/>
  <c r="E67" i="2"/>
  <c r="D67" i="2"/>
  <c r="C67" i="2"/>
  <c r="V66" i="2"/>
  <c r="Q66" i="2"/>
  <c r="C49" i="2"/>
  <c r="J48" i="2"/>
  <c r="C48" i="2"/>
  <c r="C42" i="2"/>
  <c r="C40" i="2"/>
  <c r="AA36" i="2"/>
  <c r="Z36" i="2"/>
  <c r="Y36" i="2"/>
  <c r="X36" i="2"/>
  <c r="W36" i="2"/>
  <c r="O36" i="2"/>
  <c r="K36" i="2"/>
  <c r="Y35" i="2"/>
  <c r="X35" i="2"/>
  <c r="O35" i="2"/>
  <c r="AA35" i="2" s="1"/>
  <c r="K35" i="2"/>
  <c r="Z34" i="2"/>
  <c r="Y34" i="2"/>
  <c r="O34" i="2"/>
  <c r="X34" i="2" s="1"/>
  <c r="K34" i="2"/>
  <c r="AA33" i="2"/>
  <c r="Z33" i="2"/>
  <c r="Y33" i="2"/>
  <c r="X33" i="2"/>
  <c r="W33" i="2"/>
  <c r="O33" i="2"/>
  <c r="K33" i="2"/>
  <c r="AA32" i="2"/>
  <c r="Z32" i="2"/>
  <c r="Y32" i="2"/>
  <c r="X32" i="2"/>
  <c r="W32" i="2"/>
  <c r="O32" i="2"/>
  <c r="P32" i="2" s="1"/>
  <c r="K32" i="2"/>
  <c r="AA31" i="2"/>
  <c r="Z31" i="2"/>
  <c r="Y31" i="2"/>
  <c r="X31" i="2"/>
  <c r="W31" i="2"/>
  <c r="O31" i="2"/>
  <c r="K31" i="2"/>
  <c r="Y30" i="2"/>
  <c r="X30" i="2"/>
  <c r="O30" i="2"/>
  <c r="AA30" i="2" s="1"/>
  <c r="K30" i="2"/>
  <c r="AA29" i="2"/>
  <c r="Z29" i="2"/>
  <c r="Y29" i="2"/>
  <c r="X29" i="2"/>
  <c r="W29" i="2"/>
  <c r="O29" i="2"/>
  <c r="K29" i="2"/>
  <c r="Z28" i="2"/>
  <c r="Y28" i="2"/>
  <c r="O28" i="2"/>
  <c r="X28" i="2" s="1"/>
  <c r="K28" i="2"/>
  <c r="AA27" i="2"/>
  <c r="Z27" i="2"/>
  <c r="Y27" i="2"/>
  <c r="X27" i="2"/>
  <c r="W27" i="2"/>
  <c r="O27" i="2"/>
  <c r="K27" i="2"/>
  <c r="Y26" i="2"/>
  <c r="O26" i="2"/>
  <c r="X26" i="2" s="1"/>
  <c r="K26" i="2"/>
  <c r="AA25" i="2"/>
  <c r="Z25" i="2"/>
  <c r="Y25" i="2"/>
  <c r="X25" i="2"/>
  <c r="W25" i="2"/>
  <c r="O25" i="2"/>
  <c r="K25" i="2"/>
  <c r="P25" i="2" s="1"/>
  <c r="Y24" i="2"/>
  <c r="X24" i="2"/>
  <c r="O24" i="2"/>
  <c r="AA24" i="2" s="1"/>
  <c r="K24" i="2"/>
  <c r="AA23" i="2"/>
  <c r="Z23" i="2"/>
  <c r="Y23" i="2"/>
  <c r="X23" i="2"/>
  <c r="W23" i="2"/>
  <c r="O23" i="2"/>
  <c r="K23" i="2"/>
  <c r="AA22" i="2"/>
  <c r="Z22" i="2"/>
  <c r="Y22" i="2"/>
  <c r="X22" i="2"/>
  <c r="W22" i="2"/>
  <c r="O22" i="2"/>
  <c r="K22" i="2"/>
  <c r="AA21" i="2"/>
  <c r="Z21" i="2"/>
  <c r="Y21" i="2"/>
  <c r="X21" i="2"/>
  <c r="W21" i="2"/>
  <c r="O21" i="2"/>
  <c r="K21" i="2"/>
  <c r="AA20" i="2"/>
  <c r="Z20" i="2"/>
  <c r="Y20" i="2"/>
  <c r="X20" i="2"/>
  <c r="W20" i="2"/>
  <c r="O20" i="2"/>
  <c r="K20" i="2"/>
  <c r="AA19" i="2"/>
  <c r="Z19" i="2"/>
  <c r="Y19" i="2"/>
  <c r="X19" i="2"/>
  <c r="W19" i="2"/>
  <c r="O19" i="2"/>
  <c r="K19" i="2"/>
  <c r="Y18" i="2"/>
  <c r="X18" i="2"/>
  <c r="O18" i="2"/>
  <c r="AA18" i="2" s="1"/>
  <c r="K18" i="2"/>
  <c r="Y17" i="2"/>
  <c r="X17" i="2"/>
  <c r="O17" i="2"/>
  <c r="AA17" i="2" s="1"/>
  <c r="K17" i="2"/>
  <c r="AA16" i="2"/>
  <c r="Z16" i="2"/>
  <c r="Y16" i="2"/>
  <c r="X16" i="2"/>
  <c r="W16" i="2"/>
  <c r="O16" i="2"/>
  <c r="K16" i="2"/>
  <c r="Y15" i="2"/>
  <c r="X15" i="2"/>
  <c r="O15" i="2"/>
  <c r="Z15" i="2" s="1"/>
  <c r="K15" i="2"/>
  <c r="Y14" i="2"/>
  <c r="X14" i="2"/>
  <c r="O14" i="2"/>
  <c r="W14" i="2" s="1"/>
  <c r="K14" i="2"/>
  <c r="Y13" i="2"/>
  <c r="X13" i="2"/>
  <c r="O13" i="2"/>
  <c r="AA13" i="2" s="1"/>
  <c r="K13" i="2"/>
  <c r="AA12" i="2"/>
  <c r="Z12" i="2"/>
  <c r="Y12" i="2"/>
  <c r="X12" i="2"/>
  <c r="W12" i="2"/>
  <c r="O12" i="2"/>
  <c r="K12" i="2"/>
  <c r="AA11" i="2"/>
  <c r="Z11" i="2"/>
  <c r="Y11" i="2"/>
  <c r="X11" i="2"/>
  <c r="W11" i="2"/>
  <c r="O11" i="2"/>
  <c r="K11" i="2"/>
  <c r="AA10" i="2"/>
  <c r="Z10" i="2"/>
  <c r="Y10" i="2"/>
  <c r="X10" i="2"/>
  <c r="W10" i="2"/>
  <c r="O10" i="2"/>
  <c r="K10" i="2"/>
  <c r="Y9" i="2"/>
  <c r="O9" i="2"/>
  <c r="Z9" i="2" s="1"/>
  <c r="K9" i="2"/>
  <c r="Y8" i="2"/>
  <c r="O8" i="2"/>
  <c r="X8" i="2" s="1"/>
  <c r="K8" i="2"/>
  <c r="V7" i="2"/>
  <c r="U7" i="2"/>
  <c r="C51" i="2" s="1"/>
  <c r="T7" i="2"/>
  <c r="S7" i="2"/>
  <c r="R7" i="2"/>
  <c r="Q7" i="2"/>
  <c r="N7" i="2"/>
  <c r="M7" i="2"/>
  <c r="L7" i="2"/>
  <c r="J7" i="2"/>
  <c r="I7" i="2"/>
  <c r="H7" i="2"/>
  <c r="G7" i="2"/>
  <c r="F7" i="2"/>
  <c r="E7" i="2"/>
  <c r="D7" i="2"/>
  <c r="C7" i="2"/>
  <c r="P70" i="1"/>
  <c r="P69" i="1"/>
  <c r="W80" i="14" l="1"/>
  <c r="Z80" i="14"/>
  <c r="X80" i="14"/>
  <c r="P13" i="14"/>
  <c r="AA86" i="14"/>
  <c r="AA66" i="14"/>
  <c r="Z86" i="14"/>
  <c r="Z66" i="14"/>
  <c r="W86" i="14"/>
  <c r="W66" i="14"/>
  <c r="P11" i="2"/>
  <c r="P32" i="4"/>
  <c r="P19" i="6"/>
  <c r="E101" i="6"/>
  <c r="W9" i="7"/>
  <c r="W17" i="7"/>
  <c r="W13" i="12"/>
  <c r="W26" i="12"/>
  <c r="Y72" i="12"/>
  <c r="W13" i="3"/>
  <c r="W9" i="8"/>
  <c r="P10" i="8"/>
  <c r="W28" i="8"/>
  <c r="Y72" i="8"/>
  <c r="P22" i="11"/>
  <c r="P31" i="11"/>
  <c r="Z8" i="12"/>
  <c r="W17" i="12"/>
  <c r="O94" i="12"/>
  <c r="D107" i="13"/>
  <c r="C107" i="13"/>
  <c r="W8" i="13"/>
  <c r="AA13" i="13"/>
  <c r="W17" i="13"/>
  <c r="Z28" i="13"/>
  <c r="P9" i="14"/>
  <c r="AA13" i="12"/>
  <c r="AA15" i="13"/>
  <c r="W28" i="6"/>
  <c r="AA17" i="12"/>
  <c r="W28" i="12"/>
  <c r="W15" i="13"/>
  <c r="AA17" i="13"/>
  <c r="P10" i="3"/>
  <c r="P19" i="4"/>
  <c r="P23" i="4"/>
  <c r="P20" i="5"/>
  <c r="P30" i="5"/>
  <c r="P25" i="6"/>
  <c r="C80" i="6"/>
  <c r="G66" i="6"/>
  <c r="K70" i="6"/>
  <c r="K71" i="6"/>
  <c r="O74" i="6"/>
  <c r="X74" i="6" s="1"/>
  <c r="P78" i="6"/>
  <c r="I86" i="6"/>
  <c r="O90" i="6"/>
  <c r="P96" i="6"/>
  <c r="P17" i="7"/>
  <c r="C105" i="7"/>
  <c r="P25" i="11"/>
  <c r="AA26" i="12"/>
  <c r="Z28" i="12"/>
  <c r="Y74" i="12"/>
  <c r="P78" i="12"/>
  <c r="W13" i="13"/>
  <c r="P80" i="14"/>
  <c r="P66" i="14"/>
  <c r="W86" i="13"/>
  <c r="Z86" i="13"/>
  <c r="AA86" i="13"/>
  <c r="Z14" i="13"/>
  <c r="Z8" i="13"/>
  <c r="W9" i="13"/>
  <c r="W24" i="13"/>
  <c r="AA24" i="13"/>
  <c r="Z26" i="13"/>
  <c r="W30" i="13"/>
  <c r="AA30" i="13"/>
  <c r="W34" i="13"/>
  <c r="Z18" i="13"/>
  <c r="Z35" i="13"/>
  <c r="Z9" i="13"/>
  <c r="W14" i="13"/>
  <c r="W18" i="13"/>
  <c r="W26" i="13"/>
  <c r="AA28" i="13"/>
  <c r="Z34" i="13"/>
  <c r="W35" i="13"/>
  <c r="AA26" i="13"/>
  <c r="AA9" i="13"/>
  <c r="AA34" i="13"/>
  <c r="Z13" i="2"/>
  <c r="P19" i="2"/>
  <c r="P23" i="2"/>
  <c r="W28" i="3"/>
  <c r="P33" i="3"/>
  <c r="Y72" i="3"/>
  <c r="Y91" i="3"/>
  <c r="Y95" i="3"/>
  <c r="W9" i="4"/>
  <c r="P29" i="4"/>
  <c r="Y91" i="4"/>
  <c r="P13" i="5"/>
  <c r="K74" i="5"/>
  <c r="K75" i="5"/>
  <c r="O95" i="5"/>
  <c r="AA95" i="5" s="1"/>
  <c r="E107" i="5"/>
  <c r="W9" i="6"/>
  <c r="P16" i="6"/>
  <c r="P20" i="6"/>
  <c r="P27" i="6"/>
  <c r="P27" i="7"/>
  <c r="P32" i="7"/>
  <c r="P32" i="11"/>
  <c r="Y72" i="11"/>
  <c r="W9" i="12"/>
  <c r="W24" i="12"/>
  <c r="Z26" i="12"/>
  <c r="W30" i="12"/>
  <c r="AA30" i="12"/>
  <c r="W34" i="12"/>
  <c r="Z35" i="12"/>
  <c r="E107" i="12"/>
  <c r="AA13" i="5"/>
  <c r="Z34" i="5"/>
  <c r="O94" i="7"/>
  <c r="O91" i="11"/>
  <c r="AA15" i="12"/>
  <c r="Z18" i="12"/>
  <c r="AA35" i="12"/>
  <c r="AA9" i="12"/>
  <c r="AA24" i="12"/>
  <c r="AA34" i="12"/>
  <c r="H66" i="3"/>
  <c r="K88" i="4"/>
  <c r="Y73" i="2"/>
  <c r="E107" i="2"/>
  <c r="W8" i="3"/>
  <c r="W15" i="3"/>
  <c r="W17" i="3"/>
  <c r="W24" i="3"/>
  <c r="P11" i="4"/>
  <c r="W15" i="4"/>
  <c r="W17" i="4"/>
  <c r="P33" i="4"/>
  <c r="Y69" i="4"/>
  <c r="P78" i="4"/>
  <c r="Z9" i="5"/>
  <c r="P11" i="5"/>
  <c r="W13" i="5"/>
  <c r="P17" i="5"/>
  <c r="P29" i="5"/>
  <c r="O73" i="5"/>
  <c r="W73" i="5" s="1"/>
  <c r="P9" i="6"/>
  <c r="Z9" i="6"/>
  <c r="P29" i="7"/>
  <c r="P78" i="7"/>
  <c r="W18" i="11"/>
  <c r="W26" i="11"/>
  <c r="Z9" i="12"/>
  <c r="W15" i="12"/>
  <c r="W18" i="12"/>
  <c r="Z24" i="12"/>
  <c r="AA28" i="12"/>
  <c r="Z34" i="12"/>
  <c r="W35" i="12"/>
  <c r="Y91" i="12"/>
  <c r="E103" i="12"/>
  <c r="U86" i="12"/>
  <c r="R80" i="12"/>
  <c r="K94" i="12"/>
  <c r="P94" i="12" s="1"/>
  <c r="O68" i="12"/>
  <c r="K68" i="12"/>
  <c r="Y88" i="12"/>
  <c r="O88" i="12"/>
  <c r="X88" i="12" s="1"/>
  <c r="AA18" i="4"/>
  <c r="Z15" i="8"/>
  <c r="W15" i="8"/>
  <c r="Z15" i="11"/>
  <c r="W15" i="11"/>
  <c r="C39" i="2"/>
  <c r="P21" i="2"/>
  <c r="P27" i="2"/>
  <c r="K94" i="2"/>
  <c r="AA24" i="3"/>
  <c r="P29" i="3"/>
  <c r="O70" i="3"/>
  <c r="Z70" i="3" s="1"/>
  <c r="AA17" i="4"/>
  <c r="P22" i="4"/>
  <c r="D80" i="4"/>
  <c r="H80" i="4"/>
  <c r="M80" i="4"/>
  <c r="O73" i="4"/>
  <c r="Z73" i="4" s="1"/>
  <c r="Y73" i="4"/>
  <c r="O74" i="4"/>
  <c r="Z74" i="4" s="1"/>
  <c r="K75" i="4"/>
  <c r="P96" i="4"/>
  <c r="W14" i="5"/>
  <c r="P16" i="5"/>
  <c r="P22" i="5"/>
  <c r="W24" i="5"/>
  <c r="P25" i="5"/>
  <c r="P33" i="5"/>
  <c r="Z35" i="5"/>
  <c r="W35" i="5"/>
  <c r="AA94" i="12"/>
  <c r="Y94" i="12"/>
  <c r="O7" i="14"/>
  <c r="X7" i="14" s="1"/>
  <c r="P20" i="2"/>
  <c r="Z24" i="2"/>
  <c r="O68" i="2"/>
  <c r="AA68" i="2" s="1"/>
  <c r="O74" i="2"/>
  <c r="I86" i="2"/>
  <c r="O89" i="2"/>
  <c r="O90" i="2"/>
  <c r="Z90" i="2" s="1"/>
  <c r="P25" i="3"/>
  <c r="P36" i="3"/>
  <c r="D66" i="3"/>
  <c r="H80" i="3"/>
  <c r="F66" i="3"/>
  <c r="O72" i="3"/>
  <c r="W72" i="3" s="1"/>
  <c r="O91" i="4"/>
  <c r="O95" i="4"/>
  <c r="Z95" i="4" s="1"/>
  <c r="Z8" i="5"/>
  <c r="P21" i="5"/>
  <c r="P32" i="5"/>
  <c r="AA8" i="6"/>
  <c r="Z8" i="6"/>
  <c r="W8" i="6"/>
  <c r="Z18" i="6"/>
  <c r="P18" i="6"/>
  <c r="AA18" i="6"/>
  <c r="AA15" i="8"/>
  <c r="AA15" i="11"/>
  <c r="AA28" i="5"/>
  <c r="X9" i="2"/>
  <c r="P16" i="2"/>
  <c r="O69" i="2"/>
  <c r="O71" i="2"/>
  <c r="W71" i="2" s="1"/>
  <c r="Y91" i="2"/>
  <c r="Y95" i="2"/>
  <c r="X8" i="3"/>
  <c r="AA15" i="3"/>
  <c r="P20" i="3"/>
  <c r="AA28" i="3"/>
  <c r="P32" i="3"/>
  <c r="W35" i="3"/>
  <c r="F80" i="3"/>
  <c r="Y68" i="3"/>
  <c r="Y69" i="3"/>
  <c r="Y90" i="3"/>
  <c r="O94" i="3"/>
  <c r="Y94" i="3"/>
  <c r="W18" i="4"/>
  <c r="W26" i="4"/>
  <c r="P31" i="4"/>
  <c r="W35" i="4"/>
  <c r="W8" i="5"/>
  <c r="AA24" i="5"/>
  <c r="W28" i="5"/>
  <c r="D80" i="5"/>
  <c r="H80" i="5"/>
  <c r="O72" i="5"/>
  <c r="Z72" i="5" s="1"/>
  <c r="F86" i="5"/>
  <c r="Z34" i="6"/>
  <c r="W34" i="6"/>
  <c r="Y95" i="12"/>
  <c r="H66" i="5"/>
  <c r="K69" i="5"/>
  <c r="K92" i="5"/>
  <c r="E104" i="5"/>
  <c r="C39" i="6"/>
  <c r="P10" i="6"/>
  <c r="P21" i="6"/>
  <c r="AA28" i="6"/>
  <c r="P33" i="6"/>
  <c r="P36" i="6"/>
  <c r="C39" i="7"/>
  <c r="W8" i="7"/>
  <c r="AA9" i="7"/>
  <c r="P12" i="7"/>
  <c r="W13" i="7"/>
  <c r="AA17" i="7"/>
  <c r="P21" i="7"/>
  <c r="P33" i="7"/>
  <c r="W35" i="7"/>
  <c r="O95" i="7"/>
  <c r="P11" i="8"/>
  <c r="W14" i="8"/>
  <c r="P21" i="8"/>
  <c r="W26" i="8"/>
  <c r="P33" i="8"/>
  <c r="K73" i="8"/>
  <c r="I80" i="8"/>
  <c r="O76" i="8"/>
  <c r="AA76" i="8" s="1"/>
  <c r="X9" i="11"/>
  <c r="P12" i="11"/>
  <c r="P19" i="11"/>
  <c r="P23" i="11"/>
  <c r="AA26" i="11"/>
  <c r="P29" i="11"/>
  <c r="W34" i="11"/>
  <c r="AA35" i="11"/>
  <c r="P96" i="11"/>
  <c r="P12" i="12"/>
  <c r="W14" i="12"/>
  <c r="AA14" i="12"/>
  <c r="P17" i="12"/>
  <c r="P21" i="12"/>
  <c r="P25" i="12"/>
  <c r="P29" i="12"/>
  <c r="P33" i="12"/>
  <c r="O73" i="12"/>
  <c r="X73" i="12" s="1"/>
  <c r="G86" i="12"/>
  <c r="P8" i="14"/>
  <c r="P12" i="14"/>
  <c r="P36" i="5"/>
  <c r="O76" i="5"/>
  <c r="AA76" i="5" s="1"/>
  <c r="P12" i="6"/>
  <c r="P23" i="6"/>
  <c r="X28" i="6"/>
  <c r="Z35" i="6"/>
  <c r="Y92" i="6"/>
  <c r="E103" i="6"/>
  <c r="Z8" i="7"/>
  <c r="P19" i="7"/>
  <c r="P23" i="7"/>
  <c r="P25" i="7"/>
  <c r="P35" i="7"/>
  <c r="K71" i="7"/>
  <c r="O73" i="7"/>
  <c r="Z73" i="7" s="1"/>
  <c r="I86" i="7"/>
  <c r="O93" i="7"/>
  <c r="P16" i="8"/>
  <c r="AA24" i="8"/>
  <c r="P29" i="8"/>
  <c r="P31" i="8"/>
  <c r="Y73" i="8"/>
  <c r="P78" i="8"/>
  <c r="I86" i="8"/>
  <c r="O92" i="8"/>
  <c r="P96" i="8"/>
  <c r="P10" i="11"/>
  <c r="AA18" i="11"/>
  <c r="P21" i="11"/>
  <c r="X26" i="11"/>
  <c r="P34" i="11"/>
  <c r="Z34" i="11"/>
  <c r="P36" i="11"/>
  <c r="H86" i="11"/>
  <c r="K92" i="11"/>
  <c r="AA8" i="12"/>
  <c r="P10" i="12"/>
  <c r="P19" i="12"/>
  <c r="P23" i="12"/>
  <c r="P27" i="12"/>
  <c r="P31" i="12"/>
  <c r="P35" i="12"/>
  <c r="E104" i="12"/>
  <c r="K7" i="13"/>
  <c r="P10" i="13"/>
  <c r="P17" i="13"/>
  <c r="P21" i="13"/>
  <c r="P25" i="13"/>
  <c r="P30" i="13"/>
  <c r="P33" i="13"/>
  <c r="P10" i="14"/>
  <c r="P18" i="14"/>
  <c r="P22" i="14"/>
  <c r="P26" i="14"/>
  <c r="P30" i="14"/>
  <c r="P34" i="14"/>
  <c r="AA13" i="7"/>
  <c r="AA35" i="7"/>
  <c r="H80" i="7"/>
  <c r="AA14" i="8"/>
  <c r="O74" i="11"/>
  <c r="C39" i="12"/>
  <c r="O75" i="12"/>
  <c r="X75" i="12" s="1"/>
  <c r="E100" i="12"/>
  <c r="S66" i="12"/>
  <c r="O87" i="12"/>
  <c r="Z87" i="12" s="1"/>
  <c r="P8" i="12"/>
  <c r="M86" i="12"/>
  <c r="K7" i="12"/>
  <c r="G66" i="12"/>
  <c r="E80" i="12"/>
  <c r="AA15" i="2"/>
  <c r="Z35" i="2"/>
  <c r="X8" i="4"/>
  <c r="Z8" i="4"/>
  <c r="W8" i="4"/>
  <c r="X28" i="4"/>
  <c r="Z28" i="4"/>
  <c r="W28" i="4"/>
  <c r="AA74" i="11"/>
  <c r="P10" i="2"/>
  <c r="W26" i="2"/>
  <c r="AA28" i="2"/>
  <c r="P31" i="2"/>
  <c r="W35" i="2"/>
  <c r="Y69" i="2"/>
  <c r="Z74" i="2"/>
  <c r="AA74" i="2"/>
  <c r="K92" i="2"/>
  <c r="P92" i="2" s="1"/>
  <c r="X26" i="3"/>
  <c r="AA26" i="3"/>
  <c r="W26" i="3"/>
  <c r="AA30" i="3"/>
  <c r="W30" i="3"/>
  <c r="W74" i="4"/>
  <c r="Z76" i="5"/>
  <c r="AA14" i="6"/>
  <c r="W14" i="6"/>
  <c r="Z14" i="6"/>
  <c r="X14" i="6"/>
  <c r="X24" i="6"/>
  <c r="W24" i="6"/>
  <c r="AA24" i="6"/>
  <c r="Z24" i="6"/>
  <c r="AA34" i="8"/>
  <c r="W34" i="8"/>
  <c r="Z34" i="8"/>
  <c r="AA8" i="2"/>
  <c r="Z18" i="2"/>
  <c r="X9" i="3"/>
  <c r="Z9" i="3"/>
  <c r="W9" i="3"/>
  <c r="AA18" i="3"/>
  <c r="W18" i="3"/>
  <c r="Z14" i="2"/>
  <c r="W18" i="2"/>
  <c r="AA14" i="2"/>
  <c r="W17" i="2"/>
  <c r="Z30" i="2"/>
  <c r="AA34" i="2"/>
  <c r="K71" i="2"/>
  <c r="O73" i="2"/>
  <c r="W73" i="2" s="1"/>
  <c r="AA89" i="2"/>
  <c r="AA9" i="3"/>
  <c r="AA8" i="4"/>
  <c r="Z14" i="4"/>
  <c r="W14" i="4"/>
  <c r="AA28" i="4"/>
  <c r="C80" i="5"/>
  <c r="G80" i="5"/>
  <c r="AA30" i="7"/>
  <c r="W30" i="7"/>
  <c r="I66" i="7"/>
  <c r="Y73" i="7"/>
  <c r="AA94" i="7"/>
  <c r="X8" i="8"/>
  <c r="AA8" i="8"/>
  <c r="W8" i="8"/>
  <c r="Z8" i="8"/>
  <c r="AA26" i="2"/>
  <c r="X34" i="7"/>
  <c r="Z34" i="7"/>
  <c r="AA34" i="7"/>
  <c r="W34" i="7"/>
  <c r="W8" i="2"/>
  <c r="W15" i="2"/>
  <c r="Z17" i="2"/>
  <c r="P9" i="2"/>
  <c r="W28" i="2"/>
  <c r="Z8" i="2"/>
  <c r="W9" i="2"/>
  <c r="AA9" i="2"/>
  <c r="P12" i="2"/>
  <c r="W13" i="2"/>
  <c r="P22" i="2"/>
  <c r="W24" i="2"/>
  <c r="P26" i="2"/>
  <c r="Z26" i="2"/>
  <c r="P29" i="2"/>
  <c r="W30" i="2"/>
  <c r="P33" i="2"/>
  <c r="W34" i="2"/>
  <c r="P36" i="2"/>
  <c r="O72" i="2"/>
  <c r="Z72" i="2" s="1"/>
  <c r="Z18" i="3"/>
  <c r="Z26" i="3"/>
  <c r="X34" i="3"/>
  <c r="AA34" i="3"/>
  <c r="W34" i="3"/>
  <c r="AA15" i="5"/>
  <c r="W15" i="5"/>
  <c r="AA17" i="6"/>
  <c r="W17" i="6"/>
  <c r="X26" i="6"/>
  <c r="Z26" i="6"/>
  <c r="W26" i="6"/>
  <c r="K75" i="2"/>
  <c r="K91" i="2"/>
  <c r="Z8" i="3"/>
  <c r="AA14" i="3"/>
  <c r="P16" i="3"/>
  <c r="Z17" i="3"/>
  <c r="I80" i="3"/>
  <c r="K74" i="3"/>
  <c r="O76" i="3"/>
  <c r="W76" i="3" s="1"/>
  <c r="Y76" i="3"/>
  <c r="N86" i="3"/>
  <c r="E103" i="3"/>
  <c r="Z13" i="4"/>
  <c r="P27" i="4"/>
  <c r="Z30" i="4"/>
  <c r="P36" i="4"/>
  <c r="O71" i="4"/>
  <c r="O72" i="4"/>
  <c r="Z72" i="4" s="1"/>
  <c r="K74" i="4"/>
  <c r="G66" i="4"/>
  <c r="Y77" i="4"/>
  <c r="AA9" i="5"/>
  <c r="Z18" i="5"/>
  <c r="Z26" i="5"/>
  <c r="Z30" i="5"/>
  <c r="AA34" i="5"/>
  <c r="K68" i="5"/>
  <c r="AA72" i="5"/>
  <c r="O89" i="5"/>
  <c r="AA89" i="5" s="1"/>
  <c r="K90" i="5"/>
  <c r="O93" i="5"/>
  <c r="W93" i="5" s="1"/>
  <c r="K94" i="5"/>
  <c r="E103" i="5"/>
  <c r="Z15" i="6"/>
  <c r="K93" i="6"/>
  <c r="O94" i="6"/>
  <c r="AA94" i="6"/>
  <c r="Z15" i="7"/>
  <c r="W15" i="7"/>
  <c r="AA15" i="7"/>
  <c r="X28" i="7"/>
  <c r="Z28" i="7"/>
  <c r="AA28" i="7"/>
  <c r="K76" i="2"/>
  <c r="O76" i="2"/>
  <c r="W76" i="2" s="1"/>
  <c r="D86" i="2"/>
  <c r="H86" i="2"/>
  <c r="O92" i="2"/>
  <c r="Z92" i="2" s="1"/>
  <c r="P13" i="3"/>
  <c r="Z13" i="3"/>
  <c r="W14" i="3"/>
  <c r="P19" i="3"/>
  <c r="P23" i="3"/>
  <c r="P27" i="3"/>
  <c r="P31" i="3"/>
  <c r="Z35" i="3"/>
  <c r="J80" i="3"/>
  <c r="O68" i="3"/>
  <c r="Z68" i="3" s="1"/>
  <c r="O71" i="3"/>
  <c r="AA71" i="3" s="1"/>
  <c r="K72" i="3"/>
  <c r="H86" i="3"/>
  <c r="P9" i="4"/>
  <c r="AA9" i="4"/>
  <c r="P12" i="4"/>
  <c r="W13" i="4"/>
  <c r="AA15" i="4"/>
  <c r="P21" i="4"/>
  <c r="Z26" i="4"/>
  <c r="W30" i="4"/>
  <c r="Z35" i="4"/>
  <c r="C66" i="4"/>
  <c r="O68" i="4"/>
  <c r="AA68" i="4" s="1"/>
  <c r="I80" i="4"/>
  <c r="O75" i="4"/>
  <c r="Z75" i="4" s="1"/>
  <c r="O93" i="4"/>
  <c r="AA93" i="4" s="1"/>
  <c r="W9" i="5"/>
  <c r="Z17" i="5"/>
  <c r="W18" i="5"/>
  <c r="W26" i="5"/>
  <c r="AA26" i="5"/>
  <c r="W30" i="5"/>
  <c r="W34" i="5"/>
  <c r="I66" i="5"/>
  <c r="K71" i="5"/>
  <c r="O71" i="5"/>
  <c r="W71" i="5" s="1"/>
  <c r="AA13" i="6"/>
  <c r="W15" i="6"/>
  <c r="AA35" i="6"/>
  <c r="E107" i="6"/>
  <c r="AA8" i="7"/>
  <c r="P10" i="7"/>
  <c r="AA18" i="7"/>
  <c r="W18" i="7"/>
  <c r="AA24" i="7"/>
  <c r="W24" i="7"/>
  <c r="AA26" i="7"/>
  <c r="W26" i="7"/>
  <c r="Z26" i="7"/>
  <c r="W28" i="7"/>
  <c r="AA18" i="8"/>
  <c r="W18" i="8"/>
  <c r="AA30" i="8"/>
  <c r="W30" i="8"/>
  <c r="H66" i="8"/>
  <c r="Y73" i="12"/>
  <c r="Z73" i="12"/>
  <c r="O95" i="2"/>
  <c r="AA95" i="2" s="1"/>
  <c r="P18" i="3"/>
  <c r="P22" i="3"/>
  <c r="P26" i="3"/>
  <c r="AA35" i="3"/>
  <c r="K69" i="3"/>
  <c r="I66" i="3"/>
  <c r="P78" i="3"/>
  <c r="K93" i="3"/>
  <c r="P96" i="3"/>
  <c r="P16" i="4"/>
  <c r="P20" i="4"/>
  <c r="P25" i="4"/>
  <c r="AA26" i="4"/>
  <c r="AA35" i="4"/>
  <c r="I86" i="4"/>
  <c r="K94" i="4"/>
  <c r="E101" i="4"/>
  <c r="W17" i="5"/>
  <c r="P19" i="5"/>
  <c r="P23" i="5"/>
  <c r="P27" i="5"/>
  <c r="P31" i="5"/>
  <c r="J80" i="5"/>
  <c r="O68" i="5"/>
  <c r="AA68" i="5" s="1"/>
  <c r="K72" i="5"/>
  <c r="P72" i="5" s="1"/>
  <c r="K73" i="5"/>
  <c r="F80" i="5"/>
  <c r="P78" i="5"/>
  <c r="O91" i="5"/>
  <c r="Z91" i="5" s="1"/>
  <c r="Z95" i="5"/>
  <c r="P96" i="5"/>
  <c r="AA9" i="6"/>
  <c r="P11" i="6"/>
  <c r="W13" i="6"/>
  <c r="P29" i="6"/>
  <c r="AA30" i="6"/>
  <c r="W30" i="6"/>
  <c r="P31" i="6"/>
  <c r="P32" i="6"/>
  <c r="W35" i="6"/>
  <c r="O69" i="6"/>
  <c r="W69" i="6" s="1"/>
  <c r="O71" i="6"/>
  <c r="AA71" i="6"/>
  <c r="AA72" i="6"/>
  <c r="K74" i="6"/>
  <c r="X90" i="6"/>
  <c r="C66" i="7"/>
  <c r="G66" i="11"/>
  <c r="Y90" i="11"/>
  <c r="H66" i="6"/>
  <c r="Y69" i="6"/>
  <c r="O70" i="6"/>
  <c r="Z70" i="6" s="1"/>
  <c r="I80" i="6"/>
  <c r="C86" i="6"/>
  <c r="O91" i="6"/>
  <c r="AA91" i="6" s="1"/>
  <c r="P22" i="7"/>
  <c r="P30" i="7"/>
  <c r="P36" i="7"/>
  <c r="K72" i="7"/>
  <c r="O72" i="7"/>
  <c r="W72" i="7" s="1"/>
  <c r="Z72" i="7"/>
  <c r="K74" i="7"/>
  <c r="C86" i="7"/>
  <c r="K93" i="7"/>
  <c r="C39" i="8"/>
  <c r="AA13" i="8"/>
  <c r="W13" i="8"/>
  <c r="P32" i="8"/>
  <c r="O68" i="8"/>
  <c r="AA68" i="8" s="1"/>
  <c r="I66" i="8"/>
  <c r="D86" i="8"/>
  <c r="H86" i="8"/>
  <c r="F86" i="8"/>
  <c r="O90" i="8"/>
  <c r="X90" i="8" s="1"/>
  <c r="AA13" i="11"/>
  <c r="W13" i="11"/>
  <c r="AA24" i="11"/>
  <c r="W24" i="11"/>
  <c r="H80" i="11"/>
  <c r="K72" i="11"/>
  <c r="O72" i="11"/>
  <c r="AA72" i="11" s="1"/>
  <c r="O94" i="11"/>
  <c r="AA94" i="11" s="1"/>
  <c r="D80" i="12"/>
  <c r="H80" i="12"/>
  <c r="M80" i="12"/>
  <c r="T80" i="12"/>
  <c r="K70" i="12"/>
  <c r="I66" i="12"/>
  <c r="O72" i="12"/>
  <c r="AA72" i="12" s="1"/>
  <c r="K74" i="12"/>
  <c r="E86" i="12"/>
  <c r="I86" i="12"/>
  <c r="Z7" i="14"/>
  <c r="I80" i="7"/>
  <c r="Z26" i="8"/>
  <c r="AA30" i="11"/>
  <c r="W30" i="11"/>
  <c r="K74" i="11"/>
  <c r="P74" i="11" s="1"/>
  <c r="F86" i="11"/>
  <c r="O92" i="11"/>
  <c r="AA92" i="11" s="1"/>
  <c r="Y92" i="11"/>
  <c r="Y7" i="12"/>
  <c r="U80" i="12"/>
  <c r="O77" i="12"/>
  <c r="X77" i="12" s="1"/>
  <c r="Y77" i="12"/>
  <c r="O90" i="12"/>
  <c r="X90" i="12" s="1"/>
  <c r="Z94" i="7"/>
  <c r="Y95" i="7"/>
  <c r="AA17" i="8"/>
  <c r="W17" i="8"/>
  <c r="P22" i="8"/>
  <c r="P25" i="8"/>
  <c r="AA26" i="8"/>
  <c r="P36" i="8"/>
  <c r="O72" i="8"/>
  <c r="AA72" i="8" s="1"/>
  <c r="K74" i="8"/>
  <c r="W8" i="11"/>
  <c r="Z8" i="11"/>
  <c r="AA9" i="11"/>
  <c r="W9" i="11"/>
  <c r="P16" i="11"/>
  <c r="AA17" i="11"/>
  <c r="W17" i="11"/>
  <c r="P27" i="11"/>
  <c r="X28" i="11"/>
  <c r="W28" i="11"/>
  <c r="Z28" i="11"/>
  <c r="F66" i="11"/>
  <c r="AA91" i="11"/>
  <c r="Y91" i="11"/>
  <c r="Z68" i="12"/>
  <c r="W68" i="12"/>
  <c r="AA68" i="12"/>
  <c r="R66" i="12"/>
  <c r="Y87" i="12"/>
  <c r="T86" i="12"/>
  <c r="K76" i="8"/>
  <c r="P76" i="8" s="1"/>
  <c r="O94" i="8"/>
  <c r="P11" i="11"/>
  <c r="N66" i="11"/>
  <c r="O70" i="11"/>
  <c r="AA70" i="11" s="1"/>
  <c r="O71" i="11"/>
  <c r="AA71" i="11" s="1"/>
  <c r="O73" i="11"/>
  <c r="Z73" i="11" s="1"/>
  <c r="G80" i="12"/>
  <c r="L80" i="12"/>
  <c r="T66" i="12"/>
  <c r="K69" i="12"/>
  <c r="U66" i="12"/>
  <c r="O71" i="12"/>
  <c r="AA71" i="12" s="1"/>
  <c r="K73" i="12"/>
  <c r="P73" i="12" s="1"/>
  <c r="D86" i="12"/>
  <c r="H86" i="12"/>
  <c r="K88" i="12"/>
  <c r="K93" i="12"/>
  <c r="P34" i="6"/>
  <c r="AA34" i="6"/>
  <c r="D80" i="6"/>
  <c r="H80" i="6"/>
  <c r="M80" i="6"/>
  <c r="K69" i="6"/>
  <c r="Y73" i="6"/>
  <c r="O77" i="6"/>
  <c r="W77" i="6" s="1"/>
  <c r="H86" i="6"/>
  <c r="AA90" i="6"/>
  <c r="K95" i="6"/>
  <c r="O95" i="6"/>
  <c r="AA95" i="6" s="1"/>
  <c r="P9" i="7"/>
  <c r="Z9" i="7"/>
  <c r="P16" i="7"/>
  <c r="P20" i="7"/>
  <c r="P31" i="7"/>
  <c r="G80" i="7"/>
  <c r="O68" i="7"/>
  <c r="Z68" i="7" s="1"/>
  <c r="Y69" i="7"/>
  <c r="O76" i="7"/>
  <c r="W76" i="7" s="1"/>
  <c r="Z76" i="7"/>
  <c r="Y91" i="7"/>
  <c r="W94" i="7"/>
  <c r="AA9" i="8"/>
  <c r="P12" i="8"/>
  <c r="P19" i="8"/>
  <c r="P23" i="8"/>
  <c r="P27" i="8"/>
  <c r="AA28" i="8"/>
  <c r="AA35" i="8"/>
  <c r="D80" i="8"/>
  <c r="H80" i="8"/>
  <c r="Y91" i="8"/>
  <c r="K93" i="8"/>
  <c r="Y95" i="8"/>
  <c r="E107" i="8"/>
  <c r="C39" i="11"/>
  <c r="AA34" i="11"/>
  <c r="C80" i="11"/>
  <c r="G80" i="11"/>
  <c r="O68" i="11"/>
  <c r="AA68" i="11" s="1"/>
  <c r="K70" i="11"/>
  <c r="I80" i="11"/>
  <c r="K89" i="11"/>
  <c r="I86" i="11"/>
  <c r="K93" i="11"/>
  <c r="K95" i="11"/>
  <c r="O95" i="11"/>
  <c r="AA95" i="11" s="1"/>
  <c r="P9" i="12"/>
  <c r="P13" i="12"/>
  <c r="P18" i="12"/>
  <c r="P22" i="12"/>
  <c r="P26" i="12"/>
  <c r="P30" i="12"/>
  <c r="P34" i="12"/>
  <c r="I80" i="12"/>
  <c r="Y69" i="12"/>
  <c r="O70" i="12"/>
  <c r="Z70" i="12" s="1"/>
  <c r="Y70" i="12"/>
  <c r="K71" i="12"/>
  <c r="K76" i="12"/>
  <c r="O76" i="12"/>
  <c r="W76" i="12" s="1"/>
  <c r="Y76" i="12"/>
  <c r="K77" i="12"/>
  <c r="K89" i="12"/>
  <c r="K92" i="12"/>
  <c r="O93" i="12"/>
  <c r="AA93" i="12" s="1"/>
  <c r="K95" i="12"/>
  <c r="P95" i="12" s="1"/>
  <c r="O95" i="12"/>
  <c r="X95" i="12" s="1"/>
  <c r="C105" i="12"/>
  <c r="E101" i="12"/>
  <c r="P20" i="14"/>
  <c r="P24" i="14"/>
  <c r="P28" i="14"/>
  <c r="P32" i="14"/>
  <c r="P36" i="14"/>
  <c r="W74" i="11"/>
  <c r="K75" i="11"/>
  <c r="P16" i="12"/>
  <c r="P20" i="12"/>
  <c r="P24" i="12"/>
  <c r="P28" i="12"/>
  <c r="P32" i="12"/>
  <c r="P36" i="12"/>
  <c r="K67" i="12"/>
  <c r="N66" i="12"/>
  <c r="O69" i="12"/>
  <c r="Z69" i="12" s="1"/>
  <c r="K72" i="12"/>
  <c r="O74" i="12"/>
  <c r="X74" i="12" s="1"/>
  <c r="K75" i="12"/>
  <c r="P75" i="12" s="1"/>
  <c r="K87" i="12"/>
  <c r="J86" i="12"/>
  <c r="R86" i="12"/>
  <c r="O89" i="12"/>
  <c r="X89" i="12" s="1"/>
  <c r="K91" i="12"/>
  <c r="O91" i="12"/>
  <c r="Z91" i="12" s="1"/>
  <c r="O92" i="12"/>
  <c r="W92" i="12" s="1"/>
  <c r="D105" i="12"/>
  <c r="E102" i="12"/>
  <c r="P12" i="13"/>
  <c r="P19" i="13"/>
  <c r="P23" i="13"/>
  <c r="P27" i="13"/>
  <c r="P28" i="13"/>
  <c r="P35" i="13"/>
  <c r="C39" i="14"/>
  <c r="P17" i="14"/>
  <c r="P21" i="14"/>
  <c r="P25" i="14"/>
  <c r="P29" i="14"/>
  <c r="P33" i="14"/>
  <c r="U86" i="11"/>
  <c r="O87" i="11"/>
  <c r="Z87" i="11" s="1"/>
  <c r="P35" i="11"/>
  <c r="Y77" i="11"/>
  <c r="O77" i="11"/>
  <c r="AA77" i="11" s="1"/>
  <c r="K88" i="11"/>
  <c r="K77" i="11"/>
  <c r="Y76" i="11"/>
  <c r="O76" i="11"/>
  <c r="AA76" i="11" s="1"/>
  <c r="P30" i="11"/>
  <c r="K76" i="11"/>
  <c r="Y74" i="11"/>
  <c r="Z74" i="11"/>
  <c r="X74" i="11"/>
  <c r="O89" i="11"/>
  <c r="AA89" i="11" s="1"/>
  <c r="P26" i="11"/>
  <c r="I66" i="11"/>
  <c r="E102" i="11"/>
  <c r="O90" i="11"/>
  <c r="X90" i="11" s="1"/>
  <c r="O75" i="11"/>
  <c r="AA75" i="11" s="1"/>
  <c r="M86" i="11"/>
  <c r="P28" i="11"/>
  <c r="K90" i="11"/>
  <c r="T80" i="11"/>
  <c r="Y95" i="11"/>
  <c r="Y73" i="11"/>
  <c r="P24" i="11"/>
  <c r="K73" i="11"/>
  <c r="P73" i="11" s="1"/>
  <c r="P18" i="11"/>
  <c r="Y94" i="11"/>
  <c r="R80" i="11"/>
  <c r="P17" i="11"/>
  <c r="L80" i="11"/>
  <c r="J86" i="11"/>
  <c r="J66" i="11"/>
  <c r="K71" i="11"/>
  <c r="P71" i="11" s="1"/>
  <c r="K94" i="11"/>
  <c r="P94" i="11" s="1"/>
  <c r="Z14" i="11"/>
  <c r="W14" i="11"/>
  <c r="M66" i="11"/>
  <c r="Y70" i="11"/>
  <c r="D105" i="11"/>
  <c r="E104" i="11"/>
  <c r="C105" i="11"/>
  <c r="Y69" i="11"/>
  <c r="O69" i="11"/>
  <c r="AA69" i="11" s="1"/>
  <c r="O93" i="11"/>
  <c r="AA93" i="11" s="1"/>
  <c r="E66" i="11"/>
  <c r="K69" i="11"/>
  <c r="Z91" i="11"/>
  <c r="Y68" i="11"/>
  <c r="R66" i="11"/>
  <c r="P13" i="11"/>
  <c r="K91" i="11"/>
  <c r="P91" i="11" s="1"/>
  <c r="K68" i="11"/>
  <c r="Y88" i="11"/>
  <c r="O88" i="11"/>
  <c r="O7" i="11"/>
  <c r="AA7" i="11" s="1"/>
  <c r="P9" i="11"/>
  <c r="K7" i="11"/>
  <c r="E86" i="11"/>
  <c r="E80" i="11"/>
  <c r="U66" i="11"/>
  <c r="U80" i="11"/>
  <c r="T86" i="11"/>
  <c r="T66" i="11"/>
  <c r="E100" i="11"/>
  <c r="S66" i="11"/>
  <c r="Y66" i="11" s="1"/>
  <c r="Y87" i="11"/>
  <c r="Y7" i="11"/>
  <c r="R86" i="11"/>
  <c r="X8" i="11"/>
  <c r="M80" i="11"/>
  <c r="K87" i="11"/>
  <c r="P87" i="11" s="1"/>
  <c r="D86" i="11"/>
  <c r="D80" i="11"/>
  <c r="AA94" i="8"/>
  <c r="Y77" i="8"/>
  <c r="P35" i="8"/>
  <c r="O88" i="8"/>
  <c r="Z88" i="8" s="1"/>
  <c r="O77" i="8"/>
  <c r="AA77" i="8" s="1"/>
  <c r="P34" i="8"/>
  <c r="E103" i="8"/>
  <c r="Z92" i="8"/>
  <c r="W92" i="8"/>
  <c r="AA92" i="8"/>
  <c r="Y76" i="8"/>
  <c r="P30" i="8"/>
  <c r="K92" i="8"/>
  <c r="P92" i="8" s="1"/>
  <c r="Y90" i="8"/>
  <c r="O75" i="8"/>
  <c r="X75" i="8" s="1"/>
  <c r="P28" i="8"/>
  <c r="K75" i="8"/>
  <c r="E101" i="8"/>
  <c r="C105" i="8"/>
  <c r="O74" i="8"/>
  <c r="X74" i="8" s="1"/>
  <c r="P26" i="8"/>
  <c r="K89" i="8"/>
  <c r="W73" i="8"/>
  <c r="O73" i="8"/>
  <c r="Z73" i="8" s="1"/>
  <c r="P73" i="8"/>
  <c r="O95" i="8"/>
  <c r="Z95" i="8" s="1"/>
  <c r="P24" i="8"/>
  <c r="K95" i="8"/>
  <c r="Y87" i="8"/>
  <c r="P18" i="8"/>
  <c r="K72" i="8"/>
  <c r="T80" i="8"/>
  <c r="Y94" i="8"/>
  <c r="R80" i="8"/>
  <c r="M80" i="8"/>
  <c r="O71" i="8"/>
  <c r="P17" i="8"/>
  <c r="K71" i="8"/>
  <c r="K94" i="8"/>
  <c r="D105" i="8"/>
  <c r="O93" i="8"/>
  <c r="P93" i="8" s="1"/>
  <c r="U66" i="8"/>
  <c r="U86" i="8"/>
  <c r="Y68" i="8"/>
  <c r="R66" i="8"/>
  <c r="O91" i="8"/>
  <c r="K91" i="8"/>
  <c r="P13" i="8"/>
  <c r="W88" i="8"/>
  <c r="J86" i="8"/>
  <c r="K88" i="8"/>
  <c r="P88" i="8" s="1"/>
  <c r="K7" i="8"/>
  <c r="P9" i="8"/>
  <c r="E86" i="8"/>
  <c r="U80" i="8"/>
  <c r="E100" i="8"/>
  <c r="T86" i="8"/>
  <c r="Y7" i="8"/>
  <c r="S66" i="8"/>
  <c r="Y66" i="8" s="1"/>
  <c r="R86" i="8"/>
  <c r="M86" i="8"/>
  <c r="G86" i="8"/>
  <c r="K67" i="8"/>
  <c r="E80" i="8"/>
  <c r="Y7" i="13"/>
  <c r="P9" i="13"/>
  <c r="P13" i="13"/>
  <c r="P16" i="13"/>
  <c r="P20" i="13"/>
  <c r="P24" i="13"/>
  <c r="P29" i="13"/>
  <c r="P32" i="13"/>
  <c r="P36" i="13"/>
  <c r="C38" i="13"/>
  <c r="P11" i="13"/>
  <c r="P18" i="13"/>
  <c r="P22" i="13"/>
  <c r="P26" i="13"/>
  <c r="P31" i="13"/>
  <c r="P34" i="13"/>
  <c r="D66" i="8"/>
  <c r="D80" i="7"/>
  <c r="Y77" i="7"/>
  <c r="O77" i="7"/>
  <c r="W77" i="7" s="1"/>
  <c r="P34" i="7"/>
  <c r="K77" i="7"/>
  <c r="E103" i="7"/>
  <c r="Y92" i="7"/>
  <c r="Y76" i="7"/>
  <c r="O92" i="7"/>
  <c r="Z92" i="7" s="1"/>
  <c r="K92" i="7"/>
  <c r="P92" i="7" s="1"/>
  <c r="K76" i="7"/>
  <c r="P76" i="7" s="1"/>
  <c r="E102" i="7"/>
  <c r="Y90" i="7"/>
  <c r="O90" i="7"/>
  <c r="X90" i="7" s="1"/>
  <c r="P28" i="7"/>
  <c r="K75" i="7"/>
  <c r="U86" i="7"/>
  <c r="E101" i="7"/>
  <c r="Y74" i="7"/>
  <c r="O74" i="7"/>
  <c r="P74" i="7" s="1"/>
  <c r="P26" i="7"/>
  <c r="K89" i="7"/>
  <c r="T80" i="7"/>
  <c r="Z95" i="7"/>
  <c r="P24" i="7"/>
  <c r="K95" i="7"/>
  <c r="S66" i="7"/>
  <c r="AA72" i="7"/>
  <c r="Y72" i="7"/>
  <c r="Y87" i="7"/>
  <c r="P18" i="7"/>
  <c r="Y94" i="7"/>
  <c r="R80" i="7"/>
  <c r="M80" i="7"/>
  <c r="L80" i="7"/>
  <c r="K94" i="7"/>
  <c r="P94" i="7" s="1"/>
  <c r="W14" i="7"/>
  <c r="AA14" i="7"/>
  <c r="Y70" i="7"/>
  <c r="AA93" i="7"/>
  <c r="O69" i="7"/>
  <c r="Z69" i="7" s="1"/>
  <c r="E100" i="7"/>
  <c r="AA68" i="7"/>
  <c r="Y68" i="7"/>
  <c r="O91" i="7"/>
  <c r="Z91" i="7" s="1"/>
  <c r="P13" i="7"/>
  <c r="K68" i="7"/>
  <c r="E86" i="7"/>
  <c r="Y88" i="7"/>
  <c r="O88" i="7"/>
  <c r="K88" i="7"/>
  <c r="G66" i="7"/>
  <c r="K67" i="7"/>
  <c r="K7" i="7"/>
  <c r="U80" i="7"/>
  <c r="D105" i="7"/>
  <c r="T86" i="7"/>
  <c r="Y7" i="7"/>
  <c r="R66" i="7"/>
  <c r="R86" i="7"/>
  <c r="G86" i="7"/>
  <c r="E80" i="7"/>
  <c r="O87" i="6"/>
  <c r="X87" i="6" s="1"/>
  <c r="G80" i="6"/>
  <c r="F66" i="6"/>
  <c r="F86" i="6"/>
  <c r="P35" i="6"/>
  <c r="Y77" i="6"/>
  <c r="Z77" i="6"/>
  <c r="Y88" i="6"/>
  <c r="X77" i="6"/>
  <c r="X34" i="6"/>
  <c r="K88" i="6"/>
  <c r="K77" i="6"/>
  <c r="C105" i="6"/>
  <c r="Y76" i="6"/>
  <c r="O76" i="6"/>
  <c r="AA76" i="6" s="1"/>
  <c r="O92" i="6"/>
  <c r="AA92" i="6" s="1"/>
  <c r="P30" i="6"/>
  <c r="K92" i="6"/>
  <c r="K76" i="6"/>
  <c r="P76" i="6" s="1"/>
  <c r="E102" i="6"/>
  <c r="Y90" i="6"/>
  <c r="P28" i="6"/>
  <c r="O75" i="6"/>
  <c r="X75" i="6" s="1"/>
  <c r="M86" i="6"/>
  <c r="K75" i="6"/>
  <c r="K90" i="6"/>
  <c r="P90" i="6" s="1"/>
  <c r="Z74" i="6"/>
  <c r="W74" i="6"/>
  <c r="P26" i="6"/>
  <c r="O89" i="6"/>
  <c r="X89" i="6" s="1"/>
  <c r="K89" i="6"/>
  <c r="P89" i="6" s="1"/>
  <c r="Y95" i="6"/>
  <c r="Z95" i="6"/>
  <c r="O73" i="6"/>
  <c r="X73" i="6" s="1"/>
  <c r="P24" i="6"/>
  <c r="N66" i="6"/>
  <c r="X95" i="6"/>
  <c r="I66" i="6"/>
  <c r="K73" i="6"/>
  <c r="T80" i="6"/>
  <c r="Y72" i="6"/>
  <c r="R86" i="6"/>
  <c r="K72" i="6"/>
  <c r="P72" i="6" s="1"/>
  <c r="Y94" i="6"/>
  <c r="R80" i="6"/>
  <c r="P17" i="6"/>
  <c r="L80" i="6"/>
  <c r="K94" i="6"/>
  <c r="P94" i="6" s="1"/>
  <c r="U86" i="6"/>
  <c r="W70" i="6"/>
  <c r="Y70" i="6"/>
  <c r="D105" i="6"/>
  <c r="E104" i="6"/>
  <c r="Y7" i="6"/>
  <c r="Z69" i="6"/>
  <c r="R66" i="6"/>
  <c r="O93" i="6"/>
  <c r="AA93" i="6" s="1"/>
  <c r="Y91" i="6"/>
  <c r="Y68" i="6"/>
  <c r="O68" i="6"/>
  <c r="Z68" i="6" s="1"/>
  <c r="P13" i="6"/>
  <c r="J66" i="6"/>
  <c r="K91" i="6"/>
  <c r="K68" i="6"/>
  <c r="T86" i="6"/>
  <c r="O88" i="6"/>
  <c r="Z88" i="6" s="1"/>
  <c r="O7" i="6"/>
  <c r="X7" i="6" s="1"/>
  <c r="E86" i="6"/>
  <c r="U66" i="6"/>
  <c r="U80" i="6"/>
  <c r="T66" i="6"/>
  <c r="E100" i="6"/>
  <c r="E105" i="6" s="1"/>
  <c r="Y87" i="6"/>
  <c r="S66" i="6"/>
  <c r="X8" i="6"/>
  <c r="P8" i="6"/>
  <c r="K7" i="6"/>
  <c r="K67" i="6"/>
  <c r="J86" i="6"/>
  <c r="K87" i="6"/>
  <c r="E80" i="6"/>
  <c r="D66" i="6"/>
  <c r="D86" i="6"/>
  <c r="O77" i="5"/>
  <c r="Z77" i="5" s="1"/>
  <c r="P35" i="5"/>
  <c r="F66" i="5"/>
  <c r="Y77" i="5"/>
  <c r="AA77" i="5"/>
  <c r="P34" i="5"/>
  <c r="H86" i="5"/>
  <c r="K77" i="5"/>
  <c r="D105" i="5"/>
  <c r="O92" i="5"/>
  <c r="Z92" i="5" s="1"/>
  <c r="K76" i="5"/>
  <c r="P76" i="5" s="1"/>
  <c r="E102" i="5"/>
  <c r="Y75" i="5"/>
  <c r="O75" i="5"/>
  <c r="P28" i="5"/>
  <c r="U86" i="5"/>
  <c r="E101" i="5"/>
  <c r="Y89" i="5"/>
  <c r="P26" i="5"/>
  <c r="O74" i="5"/>
  <c r="X74" i="5" s="1"/>
  <c r="K89" i="5"/>
  <c r="U80" i="5"/>
  <c r="Y95" i="5"/>
  <c r="Y73" i="5"/>
  <c r="W95" i="5"/>
  <c r="M66" i="5"/>
  <c r="P24" i="5"/>
  <c r="K95" i="5"/>
  <c r="P95" i="5" s="1"/>
  <c r="I86" i="5"/>
  <c r="P18" i="5"/>
  <c r="T80" i="5"/>
  <c r="Y71" i="5"/>
  <c r="S80" i="5"/>
  <c r="AA71" i="5"/>
  <c r="R86" i="5"/>
  <c r="O94" i="5"/>
  <c r="Z94" i="5" s="1"/>
  <c r="L80" i="5"/>
  <c r="AA14" i="5"/>
  <c r="O70" i="5"/>
  <c r="Z70" i="5" s="1"/>
  <c r="C39" i="5"/>
  <c r="Y69" i="5"/>
  <c r="Y93" i="5"/>
  <c r="Z93" i="5"/>
  <c r="O69" i="5"/>
  <c r="AA69" i="5" s="1"/>
  <c r="K93" i="5"/>
  <c r="P93" i="5" s="1"/>
  <c r="W91" i="5"/>
  <c r="Y91" i="5"/>
  <c r="J86" i="5"/>
  <c r="K91" i="5"/>
  <c r="E66" i="5"/>
  <c r="U66" i="5"/>
  <c r="E100" i="5"/>
  <c r="T86" i="5"/>
  <c r="N66" i="5"/>
  <c r="N86" i="5"/>
  <c r="O88" i="5"/>
  <c r="Z88" i="5" s="1"/>
  <c r="L66" i="5"/>
  <c r="O7" i="5"/>
  <c r="AA7" i="5" s="1"/>
  <c r="P9" i="5"/>
  <c r="L86" i="5"/>
  <c r="J66" i="5"/>
  <c r="G86" i="5"/>
  <c r="K7" i="5"/>
  <c r="K88" i="5"/>
  <c r="P88" i="5" s="1"/>
  <c r="T66" i="5"/>
  <c r="Y7" i="5"/>
  <c r="Y87" i="5"/>
  <c r="Y67" i="5"/>
  <c r="R66" i="5"/>
  <c r="R80" i="5"/>
  <c r="X8" i="5"/>
  <c r="N80" i="5"/>
  <c r="O87" i="5"/>
  <c r="W87" i="5" s="1"/>
  <c r="O67" i="5"/>
  <c r="K87" i="5"/>
  <c r="K67" i="5"/>
  <c r="P8" i="5"/>
  <c r="D66" i="5"/>
  <c r="D86" i="5"/>
  <c r="W24" i="4"/>
  <c r="AA24" i="4"/>
  <c r="E107" i="4"/>
  <c r="O77" i="4"/>
  <c r="Z77" i="4" s="1"/>
  <c r="P35" i="4"/>
  <c r="G80" i="4"/>
  <c r="P34" i="4"/>
  <c r="E103" i="4"/>
  <c r="Y76" i="4"/>
  <c r="Y92" i="4"/>
  <c r="O76" i="4"/>
  <c r="AA76" i="4" s="1"/>
  <c r="P30" i="4"/>
  <c r="O92" i="4"/>
  <c r="Z92" i="4" s="1"/>
  <c r="K76" i="4"/>
  <c r="K92" i="4"/>
  <c r="E102" i="4"/>
  <c r="Y90" i="4"/>
  <c r="X75" i="4"/>
  <c r="O90" i="4"/>
  <c r="X90" i="4" s="1"/>
  <c r="P28" i="4"/>
  <c r="Y74" i="4"/>
  <c r="AA74" i="4"/>
  <c r="O89" i="4"/>
  <c r="X89" i="4" s="1"/>
  <c r="P26" i="4"/>
  <c r="Y95" i="4"/>
  <c r="P24" i="4"/>
  <c r="I66" i="4"/>
  <c r="Y72" i="4"/>
  <c r="Y87" i="4"/>
  <c r="P18" i="4"/>
  <c r="K72" i="4"/>
  <c r="Y94" i="4"/>
  <c r="R80" i="4"/>
  <c r="O94" i="4"/>
  <c r="AA94" i="4" s="1"/>
  <c r="P17" i="4"/>
  <c r="E80" i="4"/>
  <c r="O69" i="4"/>
  <c r="Z69" i="4" s="1"/>
  <c r="Y70" i="4"/>
  <c r="C39" i="4"/>
  <c r="U86" i="4"/>
  <c r="E104" i="4"/>
  <c r="C105" i="4"/>
  <c r="K93" i="4"/>
  <c r="Y68" i="4"/>
  <c r="Z91" i="4"/>
  <c r="P13" i="4"/>
  <c r="K68" i="4"/>
  <c r="K91" i="4"/>
  <c r="P91" i="4" s="1"/>
  <c r="Y88" i="4"/>
  <c r="X9" i="4"/>
  <c r="O88" i="4"/>
  <c r="X88" i="4" s="1"/>
  <c r="U66" i="4"/>
  <c r="U80" i="4"/>
  <c r="E100" i="4"/>
  <c r="T66" i="4"/>
  <c r="T86" i="4"/>
  <c r="Y7" i="4"/>
  <c r="R66" i="4"/>
  <c r="R86" i="4"/>
  <c r="P8" i="4"/>
  <c r="K87" i="4"/>
  <c r="K7" i="4"/>
  <c r="K94" i="3"/>
  <c r="P94" i="3" s="1"/>
  <c r="Y77" i="3"/>
  <c r="Y87" i="3"/>
  <c r="N80" i="3"/>
  <c r="P35" i="3"/>
  <c r="E100" i="3"/>
  <c r="E105" i="3" s="1"/>
  <c r="R80" i="3"/>
  <c r="L80" i="3"/>
  <c r="O77" i="3"/>
  <c r="X77" i="3" s="1"/>
  <c r="P34" i="3"/>
  <c r="K77" i="3"/>
  <c r="E80" i="3"/>
  <c r="Z76" i="3"/>
  <c r="AA76" i="3"/>
  <c r="P30" i="3"/>
  <c r="O92" i="3"/>
  <c r="Z92" i="3" s="1"/>
  <c r="K76" i="3"/>
  <c r="K92" i="3"/>
  <c r="P92" i="3" s="1"/>
  <c r="E102" i="3"/>
  <c r="Y75" i="3"/>
  <c r="R86" i="3"/>
  <c r="O75" i="3"/>
  <c r="AA75" i="3" s="1"/>
  <c r="O90" i="3"/>
  <c r="AA90" i="3" s="1"/>
  <c r="P28" i="3"/>
  <c r="K90" i="3"/>
  <c r="P90" i="3" s="1"/>
  <c r="K75" i="3"/>
  <c r="P75" i="3" s="1"/>
  <c r="E101" i="3"/>
  <c r="Y89" i="3"/>
  <c r="O89" i="3"/>
  <c r="Z89" i="3" s="1"/>
  <c r="O7" i="3"/>
  <c r="AA7" i="3" s="1"/>
  <c r="P24" i="3"/>
  <c r="O73" i="3"/>
  <c r="O95" i="3"/>
  <c r="W95" i="3" s="1"/>
  <c r="L66" i="3"/>
  <c r="K73" i="3"/>
  <c r="K95" i="3"/>
  <c r="O87" i="3"/>
  <c r="AA87" i="3" s="1"/>
  <c r="U80" i="3"/>
  <c r="U66" i="3"/>
  <c r="T80" i="3"/>
  <c r="W71" i="3"/>
  <c r="AA94" i="3"/>
  <c r="Z71" i="3"/>
  <c r="W94" i="3"/>
  <c r="Y71" i="3"/>
  <c r="Z94" i="3"/>
  <c r="P17" i="3"/>
  <c r="M80" i="3"/>
  <c r="I86" i="3"/>
  <c r="G80" i="3"/>
  <c r="K71" i="3"/>
  <c r="P71" i="3" s="1"/>
  <c r="K70" i="3"/>
  <c r="C39" i="3"/>
  <c r="E104" i="3"/>
  <c r="Y93" i="3"/>
  <c r="O93" i="3"/>
  <c r="Z93" i="3" s="1"/>
  <c r="O69" i="3"/>
  <c r="W69" i="3" s="1"/>
  <c r="W68" i="3"/>
  <c r="O91" i="3"/>
  <c r="W91" i="3" s="1"/>
  <c r="J86" i="3"/>
  <c r="K91" i="3"/>
  <c r="K68" i="3"/>
  <c r="P68" i="3" s="1"/>
  <c r="T66" i="3"/>
  <c r="P9" i="3"/>
  <c r="O88" i="3"/>
  <c r="Z88" i="3" s="1"/>
  <c r="K88" i="3"/>
  <c r="D105" i="3"/>
  <c r="U86" i="3"/>
  <c r="T86" i="3"/>
  <c r="Y67" i="3"/>
  <c r="R66" i="3"/>
  <c r="N66" i="3"/>
  <c r="P8" i="3"/>
  <c r="L86" i="3"/>
  <c r="O67" i="3"/>
  <c r="J66" i="3"/>
  <c r="G86" i="3"/>
  <c r="K87" i="3"/>
  <c r="D86" i="3"/>
  <c r="D80" i="3"/>
  <c r="C86" i="12"/>
  <c r="C80" i="12"/>
  <c r="C66" i="11"/>
  <c r="C86" i="11"/>
  <c r="C66" i="8"/>
  <c r="C86" i="8"/>
  <c r="C80" i="7"/>
  <c r="C80" i="3"/>
  <c r="C86" i="5"/>
  <c r="C66" i="6"/>
  <c r="C80" i="4"/>
  <c r="C86" i="3"/>
  <c r="O88" i="2"/>
  <c r="Z88" i="2" s="1"/>
  <c r="Y77" i="2"/>
  <c r="P35" i="2"/>
  <c r="E103" i="2"/>
  <c r="C105" i="2"/>
  <c r="W92" i="2"/>
  <c r="Y92" i="2"/>
  <c r="Y76" i="2"/>
  <c r="AA92" i="2"/>
  <c r="AA76" i="2"/>
  <c r="P30" i="2"/>
  <c r="E101" i="2"/>
  <c r="Y74" i="2"/>
  <c r="W74" i="2"/>
  <c r="X89" i="2"/>
  <c r="X74" i="2"/>
  <c r="K89" i="2"/>
  <c r="P89" i="2" s="1"/>
  <c r="K74" i="2"/>
  <c r="P74" i="2" s="1"/>
  <c r="E102" i="2"/>
  <c r="W90" i="2"/>
  <c r="Y90" i="2"/>
  <c r="X90" i="2"/>
  <c r="P28" i="2"/>
  <c r="K90" i="2"/>
  <c r="Y88" i="2"/>
  <c r="AA88" i="2"/>
  <c r="R80" i="2"/>
  <c r="M86" i="2"/>
  <c r="L80" i="2"/>
  <c r="M80" i="2"/>
  <c r="O77" i="2"/>
  <c r="X77" i="2" s="1"/>
  <c r="P34" i="2"/>
  <c r="I80" i="2"/>
  <c r="G80" i="2"/>
  <c r="K88" i="2"/>
  <c r="G66" i="2"/>
  <c r="E86" i="2"/>
  <c r="C80" i="2"/>
  <c r="P24" i="2"/>
  <c r="I66" i="2"/>
  <c r="K95" i="2"/>
  <c r="P95" i="2" s="1"/>
  <c r="Y94" i="2"/>
  <c r="O94" i="2"/>
  <c r="Z94" i="2" s="1"/>
  <c r="P17" i="2"/>
  <c r="U86" i="2"/>
  <c r="T86" i="2"/>
  <c r="T80" i="2"/>
  <c r="Y72" i="2"/>
  <c r="AA72" i="2"/>
  <c r="Y87" i="2"/>
  <c r="P18" i="2"/>
  <c r="K72" i="2"/>
  <c r="Y70" i="2"/>
  <c r="O93" i="2"/>
  <c r="AA93" i="2" s="1"/>
  <c r="E104" i="2"/>
  <c r="S66" i="2"/>
  <c r="Z69" i="2"/>
  <c r="J86" i="2"/>
  <c r="K93" i="2"/>
  <c r="P93" i="2" s="1"/>
  <c r="Y68" i="2"/>
  <c r="O91" i="2"/>
  <c r="Z91" i="2" s="1"/>
  <c r="K7" i="2"/>
  <c r="K68" i="2"/>
  <c r="P13" i="2"/>
  <c r="E100" i="2"/>
  <c r="Y7" i="2"/>
  <c r="R86" i="2"/>
  <c r="O87" i="2"/>
  <c r="Z87" i="2" s="1"/>
  <c r="K67" i="2"/>
  <c r="E80" i="2"/>
  <c r="K87" i="2"/>
  <c r="C66" i="2"/>
  <c r="C86" i="2"/>
  <c r="P16" i="14"/>
  <c r="K7" i="14"/>
  <c r="Y7" i="14"/>
  <c r="O7" i="13"/>
  <c r="X7" i="13" s="1"/>
  <c r="P8" i="13"/>
  <c r="O7" i="12"/>
  <c r="X7" i="12" s="1"/>
  <c r="P11" i="12"/>
  <c r="P68" i="12"/>
  <c r="P93" i="12"/>
  <c r="F66" i="12"/>
  <c r="F80" i="12"/>
  <c r="J66" i="12"/>
  <c r="J80" i="12"/>
  <c r="D66" i="12"/>
  <c r="H66" i="12"/>
  <c r="L66" i="12"/>
  <c r="O67" i="12"/>
  <c r="AA67" i="12" s="1"/>
  <c r="Y67" i="12"/>
  <c r="W69" i="12"/>
  <c r="AA69" i="12"/>
  <c r="Y71" i="12"/>
  <c r="W73" i="12"/>
  <c r="AA73" i="12"/>
  <c r="Y75" i="12"/>
  <c r="Z76" i="12"/>
  <c r="N80" i="12"/>
  <c r="F86" i="12"/>
  <c r="N86" i="12"/>
  <c r="Y89" i="12"/>
  <c r="Z90" i="12"/>
  <c r="W91" i="12"/>
  <c r="Y93" i="12"/>
  <c r="Z94" i="12"/>
  <c r="W95" i="12"/>
  <c r="AA95" i="12"/>
  <c r="K90" i="12"/>
  <c r="E66" i="12"/>
  <c r="M66" i="12"/>
  <c r="Z75" i="12"/>
  <c r="S80" i="12"/>
  <c r="S86" i="12"/>
  <c r="W90" i="12"/>
  <c r="Z93" i="12"/>
  <c r="W94" i="12"/>
  <c r="W75" i="12"/>
  <c r="L86" i="12"/>
  <c r="W89" i="12"/>
  <c r="W93" i="12"/>
  <c r="P90" i="11"/>
  <c r="P92" i="11"/>
  <c r="P8" i="11"/>
  <c r="D66" i="11"/>
  <c r="H66" i="11"/>
  <c r="L66" i="11"/>
  <c r="K67" i="11"/>
  <c r="O67" i="11"/>
  <c r="AA67" i="11" s="1"/>
  <c r="Y67" i="11"/>
  <c r="Z68" i="11"/>
  <c r="Y71" i="11"/>
  <c r="Y75" i="11"/>
  <c r="F80" i="11"/>
  <c r="J80" i="11"/>
  <c r="N80" i="11"/>
  <c r="N86" i="11"/>
  <c r="Y89" i="11"/>
  <c r="W91" i="11"/>
  <c r="Y93" i="11"/>
  <c r="W95" i="11"/>
  <c r="Z71" i="11"/>
  <c r="Z75" i="11"/>
  <c r="W76" i="11"/>
  <c r="S80" i="11"/>
  <c r="G86" i="11"/>
  <c r="S86" i="11"/>
  <c r="W90" i="11"/>
  <c r="Z93" i="11"/>
  <c r="W71" i="11"/>
  <c r="W75" i="11"/>
  <c r="L86" i="11"/>
  <c r="O7" i="8"/>
  <c r="X7" i="8" s="1"/>
  <c r="P8" i="8"/>
  <c r="G66" i="8"/>
  <c r="C80" i="8"/>
  <c r="G80" i="8"/>
  <c r="L80" i="8"/>
  <c r="S80" i="8"/>
  <c r="Y67" i="8"/>
  <c r="K69" i="8"/>
  <c r="O70" i="8"/>
  <c r="W70" i="8" s="1"/>
  <c r="M66" i="8"/>
  <c r="X71" i="8"/>
  <c r="P94" i="8"/>
  <c r="K70" i="8"/>
  <c r="E66" i="8"/>
  <c r="N86" i="8"/>
  <c r="N66" i="8"/>
  <c r="N80" i="8"/>
  <c r="O69" i="8"/>
  <c r="Z69" i="8" s="1"/>
  <c r="L66" i="8"/>
  <c r="P72" i="8"/>
  <c r="P74" i="8"/>
  <c r="AA75" i="8"/>
  <c r="Z75" i="8"/>
  <c r="Y75" i="8"/>
  <c r="AA71" i="8"/>
  <c r="W71" i="8"/>
  <c r="Z71" i="8"/>
  <c r="Y71" i="8"/>
  <c r="O87" i="8"/>
  <c r="W87" i="8" s="1"/>
  <c r="L86" i="8"/>
  <c r="F66" i="8"/>
  <c r="F80" i="8"/>
  <c r="J66" i="8"/>
  <c r="J80" i="8"/>
  <c r="T66" i="8"/>
  <c r="K77" i="8"/>
  <c r="P77" i="8" s="1"/>
  <c r="K87" i="8"/>
  <c r="O89" i="8"/>
  <c r="O67" i="8"/>
  <c r="X67" i="8" s="1"/>
  <c r="Z72" i="8"/>
  <c r="AA73" i="8"/>
  <c r="Y89" i="8"/>
  <c r="W91" i="8"/>
  <c r="Y93" i="8"/>
  <c r="Z94" i="8"/>
  <c r="W95" i="8"/>
  <c r="K90" i="8"/>
  <c r="W68" i="8"/>
  <c r="Y70" i="8"/>
  <c r="W72" i="8"/>
  <c r="Y74" i="8"/>
  <c r="W76" i="8"/>
  <c r="S86" i="8"/>
  <c r="Y88" i="8"/>
  <c r="Y92" i="8"/>
  <c r="Z93" i="8"/>
  <c r="W94" i="8"/>
  <c r="W93" i="8"/>
  <c r="P68" i="7"/>
  <c r="O7" i="7"/>
  <c r="X7" i="7" s="1"/>
  <c r="P8" i="7"/>
  <c r="S80" i="7"/>
  <c r="Y67" i="7"/>
  <c r="O71" i="7"/>
  <c r="P71" i="7" s="1"/>
  <c r="Y71" i="7"/>
  <c r="M86" i="7"/>
  <c r="F86" i="7"/>
  <c r="J86" i="7"/>
  <c r="O89" i="7"/>
  <c r="AA89" i="7"/>
  <c r="S86" i="7"/>
  <c r="Y89" i="7"/>
  <c r="K90" i="7"/>
  <c r="P93" i="7"/>
  <c r="N66" i="7"/>
  <c r="N80" i="7"/>
  <c r="K69" i="7"/>
  <c r="O70" i="7"/>
  <c r="AA70" i="7" s="1"/>
  <c r="M66" i="7"/>
  <c r="K73" i="7"/>
  <c r="P73" i="7" s="1"/>
  <c r="D86" i="7"/>
  <c r="H86" i="7"/>
  <c r="O87" i="7"/>
  <c r="AA87" i="7" s="1"/>
  <c r="L86" i="7"/>
  <c r="F66" i="7"/>
  <c r="F80" i="7"/>
  <c r="J66" i="7"/>
  <c r="J80" i="7"/>
  <c r="T66" i="7"/>
  <c r="U66" i="7"/>
  <c r="K70" i="7"/>
  <c r="E66" i="7"/>
  <c r="O75" i="7"/>
  <c r="AA75" i="7" s="1"/>
  <c r="Y75" i="7"/>
  <c r="K87" i="7"/>
  <c r="K91" i="7"/>
  <c r="P91" i="7" s="1"/>
  <c r="D66" i="7"/>
  <c r="H66" i="7"/>
  <c r="L66" i="7"/>
  <c r="O67" i="7"/>
  <c r="X67" i="7" s="1"/>
  <c r="W69" i="7"/>
  <c r="AA69" i="7"/>
  <c r="W73" i="7"/>
  <c r="AA73" i="7"/>
  <c r="AA77" i="7"/>
  <c r="N86" i="7"/>
  <c r="W91" i="7"/>
  <c r="AA91" i="7"/>
  <c r="Y93" i="7"/>
  <c r="Z93" i="7"/>
  <c r="W93" i="7"/>
  <c r="P71" i="6"/>
  <c r="P74" i="6"/>
  <c r="P91" i="6"/>
  <c r="L66" i="6"/>
  <c r="O67" i="6"/>
  <c r="Y67" i="6"/>
  <c r="AA69" i="6"/>
  <c r="Y71" i="6"/>
  <c r="Z72" i="6"/>
  <c r="W73" i="6"/>
  <c r="AA73" i="6"/>
  <c r="Y75" i="6"/>
  <c r="Z76" i="6"/>
  <c r="F80" i="6"/>
  <c r="J80" i="6"/>
  <c r="N80" i="6"/>
  <c r="N86" i="6"/>
  <c r="W87" i="6"/>
  <c r="Y89" i="6"/>
  <c r="Z90" i="6"/>
  <c r="Y93" i="6"/>
  <c r="Z94" i="6"/>
  <c r="W95" i="6"/>
  <c r="E66" i="6"/>
  <c r="M66" i="6"/>
  <c r="Z71" i="6"/>
  <c r="W72" i="6"/>
  <c r="W76" i="6"/>
  <c r="S80" i="6"/>
  <c r="G86" i="6"/>
  <c r="S86" i="6"/>
  <c r="W90" i="6"/>
  <c r="W94" i="6"/>
  <c r="W71" i="6"/>
  <c r="W75" i="6"/>
  <c r="L86" i="6"/>
  <c r="W93" i="6"/>
  <c r="P91" i="5"/>
  <c r="P94" i="5"/>
  <c r="X70" i="5"/>
  <c r="C66" i="5"/>
  <c r="G66" i="5"/>
  <c r="S66" i="5"/>
  <c r="Y68" i="5"/>
  <c r="AA70" i="5"/>
  <c r="Y72" i="5"/>
  <c r="AA74" i="5"/>
  <c r="Y76" i="5"/>
  <c r="E80" i="5"/>
  <c r="I80" i="5"/>
  <c r="M80" i="5"/>
  <c r="E86" i="5"/>
  <c r="M86" i="5"/>
  <c r="AA88" i="5"/>
  <c r="O90" i="5"/>
  <c r="Z90" i="5" s="1"/>
  <c r="Y90" i="5"/>
  <c r="AA92" i="5"/>
  <c r="Y94" i="5"/>
  <c r="K70" i="5"/>
  <c r="Y70" i="5"/>
  <c r="Y74" i="5"/>
  <c r="S86" i="5"/>
  <c r="Y88" i="5"/>
  <c r="W90" i="5"/>
  <c r="Y92" i="5"/>
  <c r="C105" i="5"/>
  <c r="W75" i="4"/>
  <c r="Y75" i="4"/>
  <c r="K67" i="4"/>
  <c r="N66" i="4"/>
  <c r="N80" i="4"/>
  <c r="K69" i="4"/>
  <c r="O70" i="4"/>
  <c r="Z70" i="4" s="1"/>
  <c r="M66" i="4"/>
  <c r="K71" i="4"/>
  <c r="P71" i="4" s="1"/>
  <c r="K73" i="4"/>
  <c r="E86" i="4"/>
  <c r="D86" i="4"/>
  <c r="H86" i="4"/>
  <c r="K89" i="4"/>
  <c r="K95" i="4"/>
  <c r="J66" i="4"/>
  <c r="J80" i="4"/>
  <c r="K70" i="4"/>
  <c r="E66" i="4"/>
  <c r="O7" i="4"/>
  <c r="AA7" i="4" s="1"/>
  <c r="S66" i="4"/>
  <c r="L80" i="4"/>
  <c r="S80" i="4"/>
  <c r="Y67" i="4"/>
  <c r="AA71" i="4"/>
  <c r="W71" i="4"/>
  <c r="Z71" i="4"/>
  <c r="Y71" i="4"/>
  <c r="M86" i="4"/>
  <c r="F86" i="4"/>
  <c r="J86" i="4"/>
  <c r="AA89" i="4"/>
  <c r="Z89" i="4"/>
  <c r="S86" i="4"/>
  <c r="Y89" i="4"/>
  <c r="C86" i="4"/>
  <c r="G86" i="4"/>
  <c r="K90" i="4"/>
  <c r="P93" i="4"/>
  <c r="F66" i="4"/>
  <c r="F80" i="4"/>
  <c r="W93" i="4"/>
  <c r="Y93" i="4"/>
  <c r="T80" i="4"/>
  <c r="K77" i="4"/>
  <c r="P77" i="4" s="1"/>
  <c r="O87" i="4"/>
  <c r="Z87" i="4" s="1"/>
  <c r="L86" i="4"/>
  <c r="D66" i="4"/>
  <c r="H66" i="4"/>
  <c r="L66" i="4"/>
  <c r="O67" i="4"/>
  <c r="X67" i="4" s="1"/>
  <c r="AA77" i="4"/>
  <c r="N86" i="4"/>
  <c r="W91" i="4"/>
  <c r="AA91" i="4"/>
  <c r="W95" i="4"/>
  <c r="D105" i="4"/>
  <c r="P76" i="3"/>
  <c r="K67" i="3"/>
  <c r="X70" i="3"/>
  <c r="K89" i="3"/>
  <c r="C105" i="3"/>
  <c r="Y7" i="3"/>
  <c r="C66" i="3"/>
  <c r="G66" i="3"/>
  <c r="S66" i="3"/>
  <c r="W70" i="3"/>
  <c r="AA74" i="3"/>
  <c r="E86" i="3"/>
  <c r="M86" i="3"/>
  <c r="Z91" i="3"/>
  <c r="W92" i="3"/>
  <c r="Z95" i="3"/>
  <c r="X92" i="3"/>
  <c r="E66" i="3"/>
  <c r="M66" i="3"/>
  <c r="X69" i="3"/>
  <c r="Y70" i="3"/>
  <c r="O74" i="3"/>
  <c r="Y74" i="3"/>
  <c r="S80" i="3"/>
  <c r="S86" i="3"/>
  <c r="Y88" i="3"/>
  <c r="Y92" i="3"/>
  <c r="K7" i="3"/>
  <c r="AA71" i="2"/>
  <c r="Z71" i="2"/>
  <c r="Y71" i="2"/>
  <c r="P76" i="2"/>
  <c r="F66" i="2"/>
  <c r="F80" i="2"/>
  <c r="J66" i="2"/>
  <c r="J80" i="2"/>
  <c r="T66" i="2"/>
  <c r="K69" i="2"/>
  <c r="U66" i="2"/>
  <c r="K70" i="2"/>
  <c r="E66" i="2"/>
  <c r="U80" i="2"/>
  <c r="O75" i="2"/>
  <c r="P75" i="2" s="1"/>
  <c r="Y75" i="2"/>
  <c r="P88" i="2"/>
  <c r="O7" i="2"/>
  <c r="X7" i="2" s="1"/>
  <c r="P8" i="2"/>
  <c r="S80" i="2"/>
  <c r="Y67" i="2"/>
  <c r="D80" i="2"/>
  <c r="H80" i="2"/>
  <c r="P68" i="2"/>
  <c r="R66" i="2"/>
  <c r="P71" i="2"/>
  <c r="P90" i="2"/>
  <c r="N66" i="2"/>
  <c r="N80" i="2"/>
  <c r="O70" i="2"/>
  <c r="W70" i="2" s="1"/>
  <c r="M66" i="2"/>
  <c r="K73" i="2"/>
  <c r="K77" i="2"/>
  <c r="K80" i="2" s="1"/>
  <c r="D66" i="2"/>
  <c r="H66" i="2"/>
  <c r="L66" i="2"/>
  <c r="O67" i="2"/>
  <c r="W69" i="2"/>
  <c r="AA69" i="2"/>
  <c r="AA77" i="2"/>
  <c r="F86" i="2"/>
  <c r="N86" i="2"/>
  <c r="Y89" i="2"/>
  <c r="W91" i="2"/>
  <c r="Y93" i="2"/>
  <c r="W95" i="2"/>
  <c r="G86" i="2"/>
  <c r="S86" i="2"/>
  <c r="Z89" i="2"/>
  <c r="Z93" i="2"/>
  <c r="D105" i="2"/>
  <c r="L86" i="2"/>
  <c r="W89" i="2"/>
  <c r="W93" i="2"/>
  <c r="W7" i="14" l="1"/>
  <c r="AA7" i="14"/>
  <c r="X93" i="6"/>
  <c r="P72" i="2"/>
  <c r="AA95" i="4"/>
  <c r="Z93" i="4"/>
  <c r="W89" i="4"/>
  <c r="W72" i="5"/>
  <c r="W88" i="5"/>
  <c r="Z93" i="6"/>
  <c r="P67" i="6"/>
  <c r="Z76" i="11"/>
  <c r="Z95" i="2"/>
  <c r="AA90" i="2"/>
  <c r="X74" i="4"/>
  <c r="X69" i="6"/>
  <c r="AA74" i="6"/>
  <c r="P77" i="6"/>
  <c r="P80" i="6" s="1"/>
  <c r="AA77" i="6"/>
  <c r="Z95" i="11"/>
  <c r="W72" i="12"/>
  <c r="P73" i="5"/>
  <c r="P74" i="4"/>
  <c r="W68" i="2"/>
  <c r="Z68" i="2"/>
  <c r="P74" i="3"/>
  <c r="AA70" i="3"/>
  <c r="W77" i="4"/>
  <c r="P95" i="4"/>
  <c r="W76" i="5"/>
  <c r="W70" i="5"/>
  <c r="Z75" i="6"/>
  <c r="W91" i="6"/>
  <c r="P90" i="7"/>
  <c r="P89" i="7"/>
  <c r="W75" i="8"/>
  <c r="W68" i="11"/>
  <c r="Z90" i="11"/>
  <c r="W71" i="12"/>
  <c r="Z89" i="12"/>
  <c r="Z71" i="12"/>
  <c r="AA91" i="12"/>
  <c r="Z72" i="3"/>
  <c r="W72" i="4"/>
  <c r="AA91" i="5"/>
  <c r="Z71" i="5"/>
  <c r="AA73" i="5"/>
  <c r="W89" i="5"/>
  <c r="P75" i="5"/>
  <c r="Z91" i="6"/>
  <c r="P95" i="11"/>
  <c r="Z73" i="5"/>
  <c r="E107" i="13"/>
  <c r="W7" i="13"/>
  <c r="Z7" i="13"/>
  <c r="AA7" i="13"/>
  <c r="AA75" i="5"/>
  <c r="Z74" i="12"/>
  <c r="P91" i="2"/>
  <c r="Z92" i="12"/>
  <c r="P95" i="7"/>
  <c r="AA92" i="12"/>
  <c r="Z90" i="3"/>
  <c r="X77" i="4"/>
  <c r="X88" i="5"/>
  <c r="AA90" i="7"/>
  <c r="W92" i="11"/>
  <c r="AA76" i="7"/>
  <c r="P95" i="6"/>
  <c r="Z72" i="12"/>
  <c r="P71" i="5"/>
  <c r="Z76" i="2"/>
  <c r="AA89" i="3"/>
  <c r="W75" i="3"/>
  <c r="Z95" i="12"/>
  <c r="AA90" i="12"/>
  <c r="AA76" i="12"/>
  <c r="P75" i="6"/>
  <c r="W74" i="12"/>
  <c r="AA70" i="12"/>
  <c r="AA89" i="12"/>
  <c r="P91" i="3"/>
  <c r="AA91" i="3"/>
  <c r="W90" i="3"/>
  <c r="Z73" i="6"/>
  <c r="W90" i="7"/>
  <c r="P76" i="12"/>
  <c r="AA74" i="12"/>
  <c r="P94" i="4"/>
  <c r="AA75" i="12"/>
  <c r="P87" i="12"/>
  <c r="W87" i="12"/>
  <c r="AA77" i="12"/>
  <c r="Z77" i="12"/>
  <c r="W77" i="12"/>
  <c r="K80" i="12"/>
  <c r="P88" i="12"/>
  <c r="Z88" i="12"/>
  <c r="AA88" i="12"/>
  <c r="P77" i="12"/>
  <c r="W88" i="12"/>
  <c r="P92" i="12"/>
  <c r="P90" i="12"/>
  <c r="P89" i="12"/>
  <c r="P74" i="12"/>
  <c r="X87" i="12"/>
  <c r="AA87" i="12"/>
  <c r="P71" i="12"/>
  <c r="Y66" i="12"/>
  <c r="X67" i="12"/>
  <c r="Z67" i="12"/>
  <c r="W67" i="12"/>
  <c r="AA88" i="3"/>
  <c r="W74" i="3"/>
  <c r="AA73" i="4"/>
  <c r="W94" i="5"/>
  <c r="AA69" i="8"/>
  <c r="P89" i="8"/>
  <c r="AA91" i="2"/>
  <c r="P94" i="2"/>
  <c r="AA92" i="3"/>
  <c r="W73" i="4"/>
  <c r="P68" i="4"/>
  <c r="P73" i="4"/>
  <c r="P73" i="6"/>
  <c r="AA95" i="7"/>
  <c r="AA71" i="7"/>
  <c r="W89" i="8"/>
  <c r="W69" i="8"/>
  <c r="W73" i="11"/>
  <c r="Z7" i="12"/>
  <c r="P72" i="3"/>
  <c r="AA72" i="3"/>
  <c r="X89" i="3"/>
  <c r="W68" i="4"/>
  <c r="W94" i="4"/>
  <c r="W92" i="4"/>
  <c r="W77" i="5"/>
  <c r="Z87" i="6"/>
  <c r="AA70" i="6"/>
  <c r="AA87" i="6"/>
  <c r="AA92" i="7"/>
  <c r="AA88" i="8"/>
  <c r="P91" i="8"/>
  <c r="Z76" i="8"/>
  <c r="AA87" i="11"/>
  <c r="P91" i="12"/>
  <c r="AA73" i="11"/>
  <c r="P72" i="7"/>
  <c r="Z70" i="8"/>
  <c r="W70" i="12"/>
  <c r="P68" i="5"/>
  <c r="Z89" i="6"/>
  <c r="W68" i="6"/>
  <c r="W95" i="7"/>
  <c r="P75" i="7"/>
  <c r="Z68" i="8"/>
  <c r="P68" i="8"/>
  <c r="W72" i="11"/>
  <c r="W87" i="11"/>
  <c r="Z72" i="11"/>
  <c r="P73" i="3"/>
  <c r="X87" i="11"/>
  <c r="P88" i="11"/>
  <c r="Z70" i="11"/>
  <c r="P72" i="11"/>
  <c r="AA90" i="5"/>
  <c r="P93" i="6"/>
  <c r="W94" i="2"/>
  <c r="W75" i="5"/>
  <c r="W87" i="4"/>
  <c r="AA94" i="2"/>
  <c r="W89" i="3"/>
  <c r="W90" i="4"/>
  <c r="Z68" i="5"/>
  <c r="Z70" i="7"/>
  <c r="X88" i="8"/>
  <c r="AA93" i="8"/>
  <c r="P68" i="11"/>
  <c r="W70" i="11"/>
  <c r="P72" i="12"/>
  <c r="E105" i="12"/>
  <c r="W7" i="12"/>
  <c r="AA7" i="12"/>
  <c r="P67" i="12"/>
  <c r="AA89" i="6"/>
  <c r="Z76" i="4"/>
  <c r="W73" i="3"/>
  <c r="P77" i="3"/>
  <c r="P76" i="4"/>
  <c r="W90" i="8"/>
  <c r="W89" i="11"/>
  <c r="Z89" i="11"/>
  <c r="O86" i="12"/>
  <c r="Z86" i="12" s="1"/>
  <c r="W72" i="2"/>
  <c r="AA68" i="3"/>
  <c r="W76" i="4"/>
  <c r="AA93" i="5"/>
  <c r="X89" i="5"/>
  <c r="Z92" i="6"/>
  <c r="AA74" i="8"/>
  <c r="P75" i="11"/>
  <c r="AA68" i="6"/>
  <c r="W68" i="7"/>
  <c r="Z89" i="5"/>
  <c r="Z74" i="3"/>
  <c r="Z74" i="5"/>
  <c r="AA90" i="4"/>
  <c r="Z75" i="5"/>
  <c r="AA73" i="3"/>
  <c r="P89" i="11"/>
  <c r="Z74" i="8"/>
  <c r="Z74" i="7"/>
  <c r="W88" i="3"/>
  <c r="Z69" i="3"/>
  <c r="W92" i="5"/>
  <c r="W89" i="6"/>
  <c r="Z90" i="8"/>
  <c r="AA73" i="2"/>
  <c r="P67" i="2"/>
  <c r="W75" i="2"/>
  <c r="Z73" i="3"/>
  <c r="AA69" i="4"/>
  <c r="P75" i="4"/>
  <c r="P90" i="5"/>
  <c r="P92" i="5"/>
  <c r="Z75" i="7"/>
  <c r="Z89" i="7"/>
  <c r="Z71" i="7"/>
  <c r="Z89" i="8"/>
  <c r="P90" i="8"/>
  <c r="W94" i="11"/>
  <c r="W69" i="11"/>
  <c r="P7" i="14"/>
  <c r="K86" i="2"/>
  <c r="Z73" i="2"/>
  <c r="AA69" i="3"/>
  <c r="AA72" i="4"/>
  <c r="P92" i="4"/>
  <c r="X74" i="7"/>
  <c r="W74" i="7"/>
  <c r="Z91" i="8"/>
  <c r="AA70" i="8"/>
  <c r="AA89" i="8"/>
  <c r="AA90" i="8"/>
  <c r="X89" i="11"/>
  <c r="AA94" i="5"/>
  <c r="Z94" i="4"/>
  <c r="Z68" i="4"/>
  <c r="Z90" i="4"/>
  <c r="P73" i="2"/>
  <c r="Z75" i="2"/>
  <c r="AA75" i="4"/>
  <c r="W68" i="5"/>
  <c r="W74" i="5"/>
  <c r="AA75" i="2"/>
  <c r="AA87" i="4"/>
  <c r="W69" i="4"/>
  <c r="P72" i="4"/>
  <c r="W75" i="7"/>
  <c r="W89" i="7"/>
  <c r="W71" i="7"/>
  <c r="AA95" i="8"/>
  <c r="AA91" i="8"/>
  <c r="Z94" i="11"/>
  <c r="K86" i="12"/>
  <c r="P7" i="12"/>
  <c r="AA70" i="2"/>
  <c r="P95" i="3"/>
  <c r="AA95" i="3"/>
  <c r="Z75" i="3"/>
  <c r="W70" i="4"/>
  <c r="AA92" i="4"/>
  <c r="P89" i="5"/>
  <c r="W92" i="6"/>
  <c r="W92" i="7"/>
  <c r="K66" i="12"/>
  <c r="AA74" i="7"/>
  <c r="Z92" i="11"/>
  <c r="W74" i="8"/>
  <c r="Z90" i="7"/>
  <c r="AA75" i="6"/>
  <c r="AA90" i="11"/>
  <c r="W77" i="11"/>
  <c r="P77" i="11"/>
  <c r="Z77" i="11"/>
  <c r="X77" i="11"/>
  <c r="X88" i="11"/>
  <c r="Z88" i="11"/>
  <c r="W88" i="11"/>
  <c r="AA88" i="11"/>
  <c r="P76" i="11"/>
  <c r="X75" i="11"/>
  <c r="P7" i="11"/>
  <c r="Z69" i="11"/>
  <c r="E105" i="11"/>
  <c r="W93" i="11"/>
  <c r="P93" i="11"/>
  <c r="P86" i="11" s="1"/>
  <c r="O86" i="11"/>
  <c r="Z86" i="11" s="1"/>
  <c r="K86" i="11"/>
  <c r="X67" i="11"/>
  <c r="Z67" i="11"/>
  <c r="W67" i="11"/>
  <c r="X7" i="11"/>
  <c r="W7" i="11"/>
  <c r="Z7" i="11"/>
  <c r="P67" i="11"/>
  <c r="Z77" i="8"/>
  <c r="AA87" i="8"/>
  <c r="W77" i="8"/>
  <c r="X77" i="8"/>
  <c r="K80" i="8"/>
  <c r="P75" i="8"/>
  <c r="E105" i="8"/>
  <c r="X89" i="8"/>
  <c r="O86" i="8"/>
  <c r="Z86" i="8" s="1"/>
  <c r="P95" i="8"/>
  <c r="Z87" i="8"/>
  <c r="P71" i="8"/>
  <c r="P7" i="8"/>
  <c r="Z7" i="8"/>
  <c r="Z67" i="8"/>
  <c r="W7" i="8"/>
  <c r="W67" i="8"/>
  <c r="AA67" i="8"/>
  <c r="AA7" i="8"/>
  <c r="X87" i="8"/>
  <c r="X86" i="8"/>
  <c r="K66" i="8"/>
  <c r="P7" i="13"/>
  <c r="W87" i="7"/>
  <c r="X77" i="7"/>
  <c r="Z77" i="7"/>
  <c r="P77" i="7"/>
  <c r="P7" i="7"/>
  <c r="P88" i="7"/>
  <c r="X88" i="7"/>
  <c r="AA88" i="7"/>
  <c r="W88" i="7"/>
  <c r="Z88" i="7"/>
  <c r="X75" i="7"/>
  <c r="E105" i="7"/>
  <c r="X89" i="7"/>
  <c r="Y66" i="7"/>
  <c r="X87" i="7"/>
  <c r="Z87" i="7"/>
  <c r="W70" i="7"/>
  <c r="K66" i="7"/>
  <c r="W7" i="7"/>
  <c r="K86" i="7"/>
  <c r="Z7" i="7"/>
  <c r="AA7" i="7"/>
  <c r="P67" i="7"/>
  <c r="W67" i="7"/>
  <c r="AA67" i="7"/>
  <c r="Z67" i="7"/>
  <c r="K80" i="6"/>
  <c r="O86" i="6"/>
  <c r="AA86" i="6" s="1"/>
  <c r="W88" i="6"/>
  <c r="AA88" i="6"/>
  <c r="X88" i="6"/>
  <c r="P88" i="6"/>
  <c r="P92" i="6"/>
  <c r="P7" i="6"/>
  <c r="K66" i="6"/>
  <c r="P68" i="6"/>
  <c r="K86" i="6"/>
  <c r="W67" i="6"/>
  <c r="W7" i="6"/>
  <c r="AA67" i="6"/>
  <c r="X67" i="6"/>
  <c r="Z67" i="6"/>
  <c r="Z7" i="6"/>
  <c r="AA7" i="6"/>
  <c r="Y66" i="6"/>
  <c r="P87" i="6"/>
  <c r="P87" i="5"/>
  <c r="AA87" i="5"/>
  <c r="Z87" i="5"/>
  <c r="X87" i="5"/>
  <c r="P77" i="5"/>
  <c r="X77" i="5"/>
  <c r="K80" i="5"/>
  <c r="E105" i="5"/>
  <c r="P74" i="5"/>
  <c r="Y80" i="5"/>
  <c r="O66" i="5"/>
  <c r="W66" i="5" s="1"/>
  <c r="W69" i="5"/>
  <c r="Z69" i="5"/>
  <c r="K86" i="5"/>
  <c r="X7" i="5"/>
  <c r="W7" i="5"/>
  <c r="Z7" i="5"/>
  <c r="O86" i="5"/>
  <c r="X86" i="5" s="1"/>
  <c r="O80" i="5"/>
  <c r="W80" i="5" s="1"/>
  <c r="P67" i="5"/>
  <c r="P7" i="5"/>
  <c r="AA67" i="5"/>
  <c r="W67" i="5"/>
  <c r="Z67" i="5"/>
  <c r="X67" i="5"/>
  <c r="K66" i="5"/>
  <c r="W88" i="4"/>
  <c r="P88" i="4"/>
  <c r="Z88" i="4"/>
  <c r="AA88" i="4"/>
  <c r="P90" i="4"/>
  <c r="P7" i="4"/>
  <c r="AA70" i="4"/>
  <c r="E105" i="4"/>
  <c r="K86" i="4"/>
  <c r="O86" i="4"/>
  <c r="X86" i="4" s="1"/>
  <c r="Z7" i="4"/>
  <c r="AA67" i="4"/>
  <c r="X7" i="4"/>
  <c r="W7" i="4"/>
  <c r="W67" i="4"/>
  <c r="Z67" i="4"/>
  <c r="X87" i="4"/>
  <c r="P67" i="4"/>
  <c r="Z7" i="3"/>
  <c r="AA77" i="3"/>
  <c r="Z77" i="3"/>
  <c r="W87" i="3"/>
  <c r="W77" i="3"/>
  <c r="Z87" i="3"/>
  <c r="P87" i="3"/>
  <c r="X87" i="3"/>
  <c r="W7" i="3"/>
  <c r="X74" i="3"/>
  <c r="X7" i="3"/>
  <c r="W93" i="3"/>
  <c r="P93" i="3"/>
  <c r="AA93" i="3"/>
  <c r="O86" i="3"/>
  <c r="X86" i="3" s="1"/>
  <c r="X88" i="3"/>
  <c r="P7" i="3"/>
  <c r="O80" i="3"/>
  <c r="X80" i="3" s="1"/>
  <c r="AA67" i="3"/>
  <c r="P88" i="3"/>
  <c r="W67" i="3"/>
  <c r="Z67" i="3"/>
  <c r="X67" i="3"/>
  <c r="O66" i="3"/>
  <c r="X66" i="3" s="1"/>
  <c r="P67" i="3"/>
  <c r="K86" i="3"/>
  <c r="W67" i="2"/>
  <c r="X88" i="2"/>
  <c r="W88" i="2"/>
  <c r="Z67" i="2"/>
  <c r="AA67" i="2"/>
  <c r="X67" i="2"/>
  <c r="W77" i="2"/>
  <c r="Z77" i="2"/>
  <c r="E105" i="2"/>
  <c r="X75" i="2"/>
  <c r="Y66" i="2"/>
  <c r="K66" i="2"/>
  <c r="X87" i="2"/>
  <c r="AA87" i="2"/>
  <c r="W87" i="2"/>
  <c r="O86" i="2"/>
  <c r="W86" i="2" s="1"/>
  <c r="Z70" i="2"/>
  <c r="W7" i="2"/>
  <c r="Z7" i="2"/>
  <c r="AA7" i="2"/>
  <c r="P7" i="2"/>
  <c r="P87" i="2"/>
  <c r="P86" i="2" s="1"/>
  <c r="Y80" i="12"/>
  <c r="O80" i="12"/>
  <c r="X80" i="12" s="1"/>
  <c r="O66" i="12"/>
  <c r="W66" i="12" s="1"/>
  <c r="Y86" i="12"/>
  <c r="Y86" i="11"/>
  <c r="O80" i="11"/>
  <c r="X80" i="11" s="1"/>
  <c r="O66" i="11"/>
  <c r="Y80" i="11"/>
  <c r="K66" i="11"/>
  <c r="K80" i="11"/>
  <c r="O80" i="8"/>
  <c r="X80" i="8" s="1"/>
  <c r="O66" i="8"/>
  <c r="Y80" i="8"/>
  <c r="Y86" i="8"/>
  <c r="P87" i="8"/>
  <c r="K86" i="8"/>
  <c r="P67" i="8"/>
  <c r="Y86" i="7"/>
  <c r="O80" i="7"/>
  <c r="X80" i="7" s="1"/>
  <c r="O66" i="7"/>
  <c r="K80" i="7"/>
  <c r="Y80" i="7"/>
  <c r="P87" i="7"/>
  <c r="O86" i="7"/>
  <c r="X86" i="7" s="1"/>
  <c r="Y86" i="6"/>
  <c r="O80" i="6"/>
  <c r="X80" i="6" s="1"/>
  <c r="O66" i="6"/>
  <c r="X66" i="6" s="1"/>
  <c r="Y80" i="6"/>
  <c r="Y66" i="5"/>
  <c r="Y86" i="5"/>
  <c r="K80" i="4"/>
  <c r="K66" i="4"/>
  <c r="O80" i="4"/>
  <c r="X80" i="4" s="1"/>
  <c r="O66" i="4"/>
  <c r="X66" i="4" s="1"/>
  <c r="Y86" i="4"/>
  <c r="P87" i="4"/>
  <c r="Y80" i="4"/>
  <c r="Y66" i="4"/>
  <c r="P89" i="4"/>
  <c r="AA86" i="3"/>
  <c r="Y86" i="3"/>
  <c r="Y80" i="3"/>
  <c r="P89" i="3"/>
  <c r="Y66" i="3"/>
  <c r="K80" i="3"/>
  <c r="K66" i="3"/>
  <c r="Y80" i="2"/>
  <c r="P77" i="2"/>
  <c r="Y86" i="2"/>
  <c r="O80" i="2"/>
  <c r="X80" i="2" s="1"/>
  <c r="O66" i="2"/>
  <c r="AA86" i="11" l="1"/>
  <c r="P86" i="12"/>
  <c r="P80" i="4"/>
  <c r="P66" i="6"/>
  <c r="P86" i="8"/>
  <c r="P80" i="3"/>
  <c r="P66" i="12"/>
  <c r="AA80" i="12"/>
  <c r="P80" i="12"/>
  <c r="Z80" i="12"/>
  <c r="AA86" i="8"/>
  <c r="W80" i="12"/>
  <c r="P66" i="5"/>
  <c r="P86" i="5"/>
  <c r="W86" i="12"/>
  <c r="AA86" i="12"/>
  <c r="X66" i="12"/>
  <c r="AA66" i="12"/>
  <c r="Z66" i="12"/>
  <c r="X86" i="12"/>
  <c r="P80" i="2"/>
  <c r="P66" i="11"/>
  <c r="W80" i="11"/>
  <c r="W86" i="11"/>
  <c r="AA80" i="11"/>
  <c r="Z80" i="11"/>
  <c r="X86" i="11"/>
  <c r="P80" i="11"/>
  <c r="X66" i="11"/>
  <c r="AA66" i="11"/>
  <c r="W66" i="11"/>
  <c r="Z66" i="11"/>
  <c r="W86" i="8"/>
  <c r="Z80" i="8"/>
  <c r="W80" i="8"/>
  <c r="AA80" i="8"/>
  <c r="X66" i="8"/>
  <c r="AA66" i="8"/>
  <c r="W66" i="8"/>
  <c r="Z66" i="8"/>
  <c r="P86" i="7"/>
  <c r="P80" i="7"/>
  <c r="AA80" i="7"/>
  <c r="W80" i="7"/>
  <c r="W86" i="7"/>
  <c r="P66" i="7"/>
  <c r="AA86" i="7"/>
  <c r="Z80" i="7"/>
  <c r="X66" i="7"/>
  <c r="AA66" i="7"/>
  <c r="Z66" i="7"/>
  <c r="Z86" i="7"/>
  <c r="W66" i="7"/>
  <c r="Z86" i="6"/>
  <c r="X86" i="6"/>
  <c r="P86" i="6"/>
  <c r="W86" i="6"/>
  <c r="W80" i="6"/>
  <c r="W66" i="6"/>
  <c r="Z80" i="6"/>
  <c r="AA80" i="6"/>
  <c r="AA66" i="6"/>
  <c r="Z66" i="6"/>
  <c r="P80" i="5"/>
  <c r="AA66" i="5"/>
  <c r="Z86" i="5"/>
  <c r="Z66" i="5"/>
  <c r="X66" i="5"/>
  <c r="X80" i="5"/>
  <c r="AA80" i="5"/>
  <c r="W86" i="5"/>
  <c r="Z80" i="5"/>
  <c r="AA86" i="5"/>
  <c r="AA66" i="4"/>
  <c r="Z86" i="4"/>
  <c r="W86" i="4"/>
  <c r="AA86" i="4"/>
  <c r="Z66" i="4"/>
  <c r="W66" i="4"/>
  <c r="AA80" i="4"/>
  <c r="Z80" i="4"/>
  <c r="W80" i="4"/>
  <c r="P66" i="4"/>
  <c r="P86" i="4"/>
  <c r="P86" i="3"/>
  <c r="W86" i="3"/>
  <c r="Z66" i="3"/>
  <c r="Z86" i="3"/>
  <c r="W66" i="3"/>
  <c r="AA66" i="3"/>
  <c r="AA80" i="3"/>
  <c r="Z80" i="3"/>
  <c r="W80" i="3"/>
  <c r="P66" i="3"/>
  <c r="AA86" i="2"/>
  <c r="Z86" i="2"/>
  <c r="W80" i="2"/>
  <c r="X86" i="2"/>
  <c r="AA80" i="2"/>
  <c r="Z80" i="2"/>
  <c r="X66" i="2"/>
  <c r="Z66" i="2"/>
  <c r="AA66" i="2"/>
  <c r="W66" i="2"/>
  <c r="P80" i="8"/>
  <c r="P66" i="8"/>
  <c r="P66" i="2"/>
  <c r="Y9" i="1" l="1"/>
  <c r="W10" i="1"/>
  <c r="X10" i="1"/>
  <c r="Y10" i="1"/>
  <c r="Z10" i="1"/>
  <c r="AA10" i="1"/>
  <c r="W11" i="1"/>
  <c r="X11" i="1"/>
  <c r="Y11" i="1"/>
  <c r="Z11" i="1"/>
  <c r="AA11" i="1"/>
  <c r="W12" i="1"/>
  <c r="X12" i="1"/>
  <c r="Y12" i="1"/>
  <c r="Z12" i="1"/>
  <c r="AA12" i="1"/>
  <c r="X13" i="1"/>
  <c r="Y13" i="1"/>
  <c r="X14" i="1"/>
  <c r="Y14" i="1"/>
  <c r="X15" i="1"/>
  <c r="Y15" i="1"/>
  <c r="W16" i="1"/>
  <c r="X16" i="1"/>
  <c r="Y16" i="1"/>
  <c r="Z16" i="1"/>
  <c r="AA16" i="1"/>
  <c r="X17" i="1"/>
  <c r="Y17" i="1"/>
  <c r="X18" i="1"/>
  <c r="Y18" i="1"/>
  <c r="W19" i="1"/>
  <c r="X19" i="1"/>
  <c r="Y19" i="1"/>
  <c r="Z19" i="1"/>
  <c r="AA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Y24" i="1"/>
  <c r="W25" i="1"/>
  <c r="X25" i="1"/>
  <c r="Y25" i="1"/>
  <c r="Z25" i="1"/>
  <c r="AA25" i="1"/>
  <c r="Y26" i="1"/>
  <c r="W27" i="1"/>
  <c r="X27" i="1"/>
  <c r="Y27" i="1"/>
  <c r="Z27" i="1"/>
  <c r="AA27" i="1"/>
  <c r="Y28" i="1"/>
  <c r="W29" i="1"/>
  <c r="X29" i="1"/>
  <c r="Y29" i="1"/>
  <c r="Z29" i="1"/>
  <c r="AA29" i="1"/>
  <c r="X30" i="1"/>
  <c r="Y30" i="1"/>
  <c r="W31" i="1"/>
  <c r="X31" i="1"/>
  <c r="Y31" i="1"/>
  <c r="Z31" i="1"/>
  <c r="AA31" i="1"/>
  <c r="W32" i="1"/>
  <c r="X32" i="1"/>
  <c r="Y32" i="1"/>
  <c r="Z32" i="1"/>
  <c r="AA32" i="1"/>
  <c r="W33" i="1"/>
  <c r="X33" i="1"/>
  <c r="Y33" i="1"/>
  <c r="Z33" i="1"/>
  <c r="AA33" i="1"/>
  <c r="Y34" i="1"/>
  <c r="Y35" i="1"/>
  <c r="W36" i="1"/>
  <c r="X36" i="1"/>
  <c r="Y36" i="1"/>
  <c r="Z36" i="1"/>
  <c r="AA36" i="1"/>
  <c r="Y8" i="1"/>
  <c r="C87" i="1" l="1"/>
  <c r="N7" i="1" l="1"/>
  <c r="E106" i="1" l="1"/>
  <c r="D107" i="1"/>
  <c r="C107" i="1"/>
  <c r="D104" i="1"/>
  <c r="C104" i="1"/>
  <c r="D103" i="1"/>
  <c r="C103" i="1"/>
  <c r="D102" i="1"/>
  <c r="C102" i="1"/>
  <c r="D101" i="1"/>
  <c r="C101" i="1"/>
  <c r="D100" i="1"/>
  <c r="C100" i="1"/>
  <c r="E101" i="1" l="1"/>
  <c r="D105" i="1"/>
  <c r="E103" i="1"/>
  <c r="E107" i="1"/>
  <c r="C105" i="1"/>
  <c r="E102" i="1"/>
  <c r="E104" i="1"/>
  <c r="E100" i="1"/>
  <c r="E105" i="1" l="1"/>
  <c r="S8" i="15"/>
  <c r="R30" i="15"/>
  <c r="S30" i="15"/>
  <c r="E9" i="15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X24" i="1" s="1"/>
  <c r="O25" i="1"/>
  <c r="O26" i="1"/>
  <c r="O27" i="1"/>
  <c r="O28" i="1"/>
  <c r="O29" i="1"/>
  <c r="O30" i="1"/>
  <c r="O31" i="1"/>
  <c r="O32" i="1"/>
  <c r="O33" i="1"/>
  <c r="O34" i="1"/>
  <c r="O35" i="1"/>
  <c r="O36" i="1"/>
  <c r="K9" i="1"/>
  <c r="K10" i="1"/>
  <c r="P10" i="1" s="1"/>
  <c r="K11" i="1"/>
  <c r="P11" i="1" s="1"/>
  <c r="K12" i="1"/>
  <c r="P12" i="1" s="1"/>
  <c r="K13" i="1"/>
  <c r="P13" i="1" s="1"/>
  <c r="K14" i="1"/>
  <c r="K15" i="1"/>
  <c r="K16" i="1"/>
  <c r="P16" i="1" s="1"/>
  <c r="K17" i="1"/>
  <c r="K18" i="1"/>
  <c r="K19" i="1"/>
  <c r="P19" i="1" s="1"/>
  <c r="K20" i="1"/>
  <c r="P20" i="1" s="1"/>
  <c r="K21" i="1"/>
  <c r="P21" i="1" s="1"/>
  <c r="K22" i="1"/>
  <c r="P22" i="1" s="1"/>
  <c r="K23" i="1"/>
  <c r="P23" i="1" s="1"/>
  <c r="K24" i="1"/>
  <c r="K25" i="1"/>
  <c r="P25" i="1" s="1"/>
  <c r="K26" i="1"/>
  <c r="P26" i="1" s="1"/>
  <c r="K27" i="1"/>
  <c r="P27" i="1" s="1"/>
  <c r="K28" i="1"/>
  <c r="K29" i="1"/>
  <c r="P29" i="1" s="1"/>
  <c r="K30" i="1"/>
  <c r="K31" i="1"/>
  <c r="P31" i="1" s="1"/>
  <c r="K32" i="1"/>
  <c r="P32" i="1" s="1"/>
  <c r="K33" i="1"/>
  <c r="P33" i="1" s="1"/>
  <c r="K34" i="1"/>
  <c r="K35" i="1"/>
  <c r="K36" i="1"/>
  <c r="P36" i="1" s="1"/>
  <c r="P17" i="1" l="1"/>
  <c r="Z15" i="1"/>
  <c r="W15" i="1"/>
  <c r="AA15" i="1"/>
  <c r="Z18" i="1"/>
  <c r="W18" i="1"/>
  <c r="AA18" i="1"/>
  <c r="Z35" i="1"/>
  <c r="W35" i="1"/>
  <c r="AA35" i="1"/>
  <c r="X35" i="1"/>
  <c r="Z26" i="1"/>
  <c r="W26" i="1"/>
  <c r="AA26" i="1"/>
  <c r="X26" i="1"/>
  <c r="Z14" i="1"/>
  <c r="W14" i="1"/>
  <c r="AA14" i="1"/>
  <c r="W17" i="1"/>
  <c r="AA17" i="1"/>
  <c r="Z17" i="1"/>
  <c r="W13" i="1"/>
  <c r="AA13" i="1"/>
  <c r="Z13" i="1"/>
  <c r="W9" i="1"/>
  <c r="AA9" i="1"/>
  <c r="Z9" i="1"/>
  <c r="X9" i="1"/>
  <c r="Z34" i="1"/>
  <c r="W34" i="1"/>
  <c r="AA34" i="1"/>
  <c r="X34" i="1"/>
  <c r="Z30" i="1"/>
  <c r="W30" i="1"/>
  <c r="AA30" i="1"/>
  <c r="X28" i="1"/>
  <c r="AA28" i="1"/>
  <c r="Z28" i="1"/>
  <c r="W28" i="1"/>
  <c r="AA24" i="1"/>
  <c r="W24" i="1"/>
  <c r="Z24" i="1"/>
  <c r="P35" i="1"/>
  <c r="P34" i="1"/>
  <c r="P30" i="1"/>
  <c r="P28" i="1"/>
  <c r="P24" i="1"/>
  <c r="P18" i="1"/>
  <c r="P9" i="1"/>
  <c r="W78" i="15"/>
  <c r="X78" i="15"/>
  <c r="Y78" i="15"/>
  <c r="Z78" i="15"/>
  <c r="AA78" i="15"/>
  <c r="W79" i="15"/>
  <c r="X79" i="15"/>
  <c r="Y79" i="15"/>
  <c r="Z79" i="15"/>
  <c r="AA79" i="15"/>
  <c r="J47" i="15" l="1"/>
  <c r="J48" i="15" s="1"/>
  <c r="C50" i="15"/>
  <c r="P15" i="15"/>
  <c r="P70" i="15" s="1"/>
  <c r="P14" i="15"/>
  <c r="P69" i="15" s="1"/>
  <c r="V36" i="15"/>
  <c r="U36" i="15"/>
  <c r="T36" i="15"/>
  <c r="S36" i="15"/>
  <c r="W36" i="15" s="1"/>
  <c r="R36" i="15"/>
  <c r="Q36" i="15"/>
  <c r="V35" i="15"/>
  <c r="U35" i="15"/>
  <c r="T35" i="15"/>
  <c r="S35" i="15"/>
  <c r="R35" i="15"/>
  <c r="Q35" i="15"/>
  <c r="V34" i="15"/>
  <c r="U34" i="15"/>
  <c r="T34" i="15"/>
  <c r="S34" i="15"/>
  <c r="R34" i="15"/>
  <c r="Q34" i="15"/>
  <c r="V33" i="15"/>
  <c r="U33" i="15"/>
  <c r="T33" i="15"/>
  <c r="S33" i="15"/>
  <c r="Z33" i="15" s="1"/>
  <c r="R33" i="15"/>
  <c r="Q33" i="15"/>
  <c r="V32" i="15"/>
  <c r="U32" i="15"/>
  <c r="T32" i="15"/>
  <c r="S32" i="15"/>
  <c r="AA32" i="15" s="1"/>
  <c r="R32" i="15"/>
  <c r="Q32" i="15"/>
  <c r="V31" i="15"/>
  <c r="U31" i="15"/>
  <c r="T31" i="15"/>
  <c r="S31" i="15"/>
  <c r="AA31" i="15" s="1"/>
  <c r="R31" i="15"/>
  <c r="Q31" i="15"/>
  <c r="V30" i="15"/>
  <c r="U30" i="15"/>
  <c r="U76" i="15" s="1"/>
  <c r="T30" i="15"/>
  <c r="T76" i="15" s="1"/>
  <c r="S92" i="15"/>
  <c r="R76" i="15"/>
  <c r="Q30" i="15"/>
  <c r="V29" i="15"/>
  <c r="U29" i="15"/>
  <c r="T29" i="15"/>
  <c r="S29" i="15"/>
  <c r="Y29" i="15" s="1"/>
  <c r="R29" i="15"/>
  <c r="Q29" i="15"/>
  <c r="V28" i="15"/>
  <c r="U28" i="15"/>
  <c r="T28" i="15"/>
  <c r="T90" i="15" s="1"/>
  <c r="S28" i="15"/>
  <c r="S90" i="15" s="1"/>
  <c r="R28" i="15"/>
  <c r="R90" i="15" s="1"/>
  <c r="Q28" i="15"/>
  <c r="V27" i="15"/>
  <c r="U27" i="15"/>
  <c r="T27" i="15"/>
  <c r="S27" i="15"/>
  <c r="AA27" i="15" s="1"/>
  <c r="R27" i="15"/>
  <c r="Q27" i="15"/>
  <c r="V26" i="15"/>
  <c r="U26" i="15"/>
  <c r="U74" i="15" s="1"/>
  <c r="T26" i="15"/>
  <c r="T74" i="15" s="1"/>
  <c r="S26" i="15"/>
  <c r="S74" i="15" s="1"/>
  <c r="R26" i="15"/>
  <c r="R74" i="15" s="1"/>
  <c r="Q26" i="15"/>
  <c r="V25" i="15"/>
  <c r="U25" i="15"/>
  <c r="T25" i="15"/>
  <c r="S25" i="15"/>
  <c r="AA25" i="15" s="1"/>
  <c r="R25" i="15"/>
  <c r="Q25" i="15"/>
  <c r="V24" i="15"/>
  <c r="U24" i="15"/>
  <c r="U95" i="15" s="1"/>
  <c r="T24" i="15"/>
  <c r="T95" i="15" s="1"/>
  <c r="S24" i="15"/>
  <c r="S73" i="15" s="1"/>
  <c r="R24" i="15"/>
  <c r="R73" i="15" s="1"/>
  <c r="Q24" i="15"/>
  <c r="V23" i="15"/>
  <c r="U23" i="15"/>
  <c r="T23" i="15"/>
  <c r="S23" i="15"/>
  <c r="Y23" i="15" s="1"/>
  <c r="R23" i="15"/>
  <c r="Q23" i="15"/>
  <c r="V22" i="15"/>
  <c r="U22" i="15"/>
  <c r="T22" i="15"/>
  <c r="S22" i="15"/>
  <c r="W22" i="15" s="1"/>
  <c r="R22" i="15"/>
  <c r="Q22" i="15"/>
  <c r="V21" i="15"/>
  <c r="U21" i="15"/>
  <c r="T21" i="15"/>
  <c r="S21" i="15"/>
  <c r="AA21" i="15" s="1"/>
  <c r="R21" i="15"/>
  <c r="Q21" i="15"/>
  <c r="V20" i="15"/>
  <c r="U20" i="15"/>
  <c r="T20" i="15"/>
  <c r="S20" i="15"/>
  <c r="Y20" i="15" s="1"/>
  <c r="R20" i="15"/>
  <c r="Q20" i="15"/>
  <c r="V19" i="15"/>
  <c r="U19" i="15"/>
  <c r="C42" i="15" s="1"/>
  <c r="T19" i="15"/>
  <c r="S19" i="15"/>
  <c r="Y19" i="15" s="1"/>
  <c r="R19" i="15"/>
  <c r="Q19" i="15"/>
  <c r="V18" i="15"/>
  <c r="U18" i="15"/>
  <c r="U72" i="15" s="1"/>
  <c r="T18" i="15"/>
  <c r="T72" i="15" s="1"/>
  <c r="S18" i="15"/>
  <c r="R18" i="15"/>
  <c r="R72" i="15" s="1"/>
  <c r="Q18" i="15"/>
  <c r="V17" i="15"/>
  <c r="U17" i="15"/>
  <c r="U94" i="15" s="1"/>
  <c r="T17" i="15"/>
  <c r="T71" i="15" s="1"/>
  <c r="S17" i="15"/>
  <c r="S94" i="15" s="1"/>
  <c r="R17" i="15"/>
  <c r="Q17" i="15"/>
  <c r="V16" i="15"/>
  <c r="U16" i="15"/>
  <c r="T16" i="15"/>
  <c r="S16" i="15"/>
  <c r="W16" i="15" s="1"/>
  <c r="R16" i="15"/>
  <c r="Q16" i="15"/>
  <c r="V15" i="15"/>
  <c r="U15" i="15"/>
  <c r="U70" i="15" s="1"/>
  <c r="T15" i="15"/>
  <c r="T70" i="15" s="1"/>
  <c r="S15" i="15"/>
  <c r="R15" i="15"/>
  <c r="Q15" i="15"/>
  <c r="V14" i="15"/>
  <c r="U14" i="15"/>
  <c r="U69" i="15" s="1"/>
  <c r="T14" i="15"/>
  <c r="T69" i="15" s="1"/>
  <c r="S14" i="15"/>
  <c r="S69" i="15" s="1"/>
  <c r="R14" i="15"/>
  <c r="R69" i="15" s="1"/>
  <c r="Q14" i="15"/>
  <c r="V13" i="15"/>
  <c r="U13" i="15"/>
  <c r="U91" i="15" s="1"/>
  <c r="T13" i="15"/>
  <c r="T91" i="15" s="1"/>
  <c r="S13" i="15"/>
  <c r="S91" i="15" s="1"/>
  <c r="R13" i="15"/>
  <c r="R91" i="15" s="1"/>
  <c r="Q13" i="15"/>
  <c r="V12" i="15"/>
  <c r="U12" i="15"/>
  <c r="T12" i="15"/>
  <c r="S12" i="15"/>
  <c r="Y12" i="15" s="1"/>
  <c r="R12" i="15"/>
  <c r="Q12" i="15"/>
  <c r="V11" i="15"/>
  <c r="U11" i="15"/>
  <c r="T11" i="15"/>
  <c r="S11" i="15"/>
  <c r="Y11" i="15" s="1"/>
  <c r="R11" i="15"/>
  <c r="Q11" i="15"/>
  <c r="V10" i="15"/>
  <c r="U10" i="15"/>
  <c r="T10" i="15"/>
  <c r="S10" i="15"/>
  <c r="AA10" i="15" s="1"/>
  <c r="R10" i="15"/>
  <c r="Q10" i="15"/>
  <c r="V9" i="15"/>
  <c r="U9" i="15"/>
  <c r="T9" i="15"/>
  <c r="S9" i="15"/>
  <c r="R9" i="15"/>
  <c r="Q9" i="15"/>
  <c r="V8" i="15"/>
  <c r="U8" i="15"/>
  <c r="T8" i="15"/>
  <c r="R8" i="15"/>
  <c r="Q8" i="15"/>
  <c r="N36" i="15"/>
  <c r="X36" i="15" s="1"/>
  <c r="M36" i="15"/>
  <c r="L36" i="15"/>
  <c r="N35" i="15"/>
  <c r="M35" i="15"/>
  <c r="L35" i="15"/>
  <c r="N34" i="15"/>
  <c r="M34" i="15"/>
  <c r="L34" i="15"/>
  <c r="N33" i="15"/>
  <c r="X33" i="15" s="1"/>
  <c r="M33" i="15"/>
  <c r="L33" i="15"/>
  <c r="N32" i="15"/>
  <c r="X32" i="15" s="1"/>
  <c r="M32" i="15"/>
  <c r="L32" i="15"/>
  <c r="N31" i="15"/>
  <c r="X31" i="15" s="1"/>
  <c r="M31" i="15"/>
  <c r="L31" i="15"/>
  <c r="N30" i="15"/>
  <c r="M30" i="15"/>
  <c r="M76" i="15" s="1"/>
  <c r="L30" i="15"/>
  <c r="L92" i="15" s="1"/>
  <c r="N29" i="15"/>
  <c r="X29" i="15" s="1"/>
  <c r="M29" i="15"/>
  <c r="L29" i="15"/>
  <c r="N28" i="15"/>
  <c r="N90" i="15" s="1"/>
  <c r="M28" i="15"/>
  <c r="M75" i="15" s="1"/>
  <c r="L28" i="15"/>
  <c r="L75" i="15" s="1"/>
  <c r="N27" i="15"/>
  <c r="X27" i="15" s="1"/>
  <c r="M27" i="15"/>
  <c r="L27" i="15"/>
  <c r="N26" i="15"/>
  <c r="N89" i="15" s="1"/>
  <c r="M26" i="15"/>
  <c r="M89" i="15" s="1"/>
  <c r="L26" i="15"/>
  <c r="L89" i="15" s="1"/>
  <c r="N25" i="15"/>
  <c r="X25" i="15" s="1"/>
  <c r="M25" i="15"/>
  <c r="L25" i="15"/>
  <c r="N24" i="15"/>
  <c r="M24" i="15"/>
  <c r="M95" i="15" s="1"/>
  <c r="L24" i="15"/>
  <c r="L95" i="15" s="1"/>
  <c r="N23" i="15"/>
  <c r="X23" i="15" s="1"/>
  <c r="M23" i="15"/>
  <c r="L23" i="15"/>
  <c r="N22" i="15"/>
  <c r="X22" i="15" s="1"/>
  <c r="M22" i="15"/>
  <c r="L22" i="15"/>
  <c r="N21" i="15"/>
  <c r="X21" i="15" s="1"/>
  <c r="M21" i="15"/>
  <c r="L21" i="15"/>
  <c r="N20" i="15"/>
  <c r="X20" i="15" s="1"/>
  <c r="M20" i="15"/>
  <c r="L20" i="15"/>
  <c r="N19" i="15"/>
  <c r="X19" i="15" s="1"/>
  <c r="M19" i="15"/>
  <c r="L19" i="15"/>
  <c r="N18" i="15"/>
  <c r="M18" i="15"/>
  <c r="L18" i="15"/>
  <c r="L72" i="15" s="1"/>
  <c r="N17" i="15"/>
  <c r="N94" i="15" s="1"/>
  <c r="M17" i="15"/>
  <c r="M94" i="15" s="1"/>
  <c r="L17" i="15"/>
  <c r="L94" i="15" s="1"/>
  <c r="N16" i="15"/>
  <c r="X16" i="15" s="1"/>
  <c r="M16" i="15"/>
  <c r="L16" i="15"/>
  <c r="N15" i="15"/>
  <c r="M15" i="15"/>
  <c r="M70" i="15" s="1"/>
  <c r="L15" i="15"/>
  <c r="L70" i="15" s="1"/>
  <c r="N14" i="15"/>
  <c r="M14" i="15"/>
  <c r="M69" i="15" s="1"/>
  <c r="L14" i="15"/>
  <c r="N13" i="15"/>
  <c r="M13" i="15"/>
  <c r="M91" i="15" s="1"/>
  <c r="L13" i="15"/>
  <c r="N12" i="15"/>
  <c r="X12" i="15" s="1"/>
  <c r="M12" i="15"/>
  <c r="L12" i="15"/>
  <c r="N11" i="15"/>
  <c r="X11" i="15" s="1"/>
  <c r="M11" i="15"/>
  <c r="L11" i="15"/>
  <c r="N10" i="15"/>
  <c r="M10" i="15"/>
  <c r="L10" i="15"/>
  <c r="N9" i="15"/>
  <c r="M9" i="15"/>
  <c r="L9" i="15"/>
  <c r="N8" i="15"/>
  <c r="M8" i="15"/>
  <c r="L8" i="15"/>
  <c r="D9" i="15"/>
  <c r="F9" i="15"/>
  <c r="G9" i="15"/>
  <c r="H9" i="15"/>
  <c r="I9" i="15"/>
  <c r="J9" i="15"/>
  <c r="D10" i="15"/>
  <c r="E10" i="15"/>
  <c r="F10" i="15"/>
  <c r="G10" i="15"/>
  <c r="H10" i="15"/>
  <c r="I10" i="15"/>
  <c r="J10" i="15"/>
  <c r="D11" i="15"/>
  <c r="E11" i="15"/>
  <c r="F11" i="15"/>
  <c r="G11" i="15"/>
  <c r="H11" i="15"/>
  <c r="I11" i="15"/>
  <c r="J11" i="15"/>
  <c r="D12" i="15"/>
  <c r="E12" i="15"/>
  <c r="F12" i="15"/>
  <c r="G12" i="15"/>
  <c r="H12" i="15"/>
  <c r="I12" i="15"/>
  <c r="J12" i="15"/>
  <c r="D13" i="15"/>
  <c r="D68" i="15" s="1"/>
  <c r="E13" i="15"/>
  <c r="E68" i="15" s="1"/>
  <c r="F13" i="15"/>
  <c r="F91" i="15" s="1"/>
  <c r="G13" i="15"/>
  <c r="G91" i="15" s="1"/>
  <c r="H13" i="15"/>
  <c r="H91" i="15" s="1"/>
  <c r="I13" i="15"/>
  <c r="I68" i="15" s="1"/>
  <c r="J13" i="15"/>
  <c r="J91" i="15" s="1"/>
  <c r="D14" i="15"/>
  <c r="D69" i="15" s="1"/>
  <c r="E14" i="15"/>
  <c r="E69" i="15" s="1"/>
  <c r="F14" i="15"/>
  <c r="G14" i="15"/>
  <c r="G69" i="15" s="1"/>
  <c r="H14" i="15"/>
  <c r="H69" i="15" s="1"/>
  <c r="I14" i="15"/>
  <c r="J14" i="15"/>
  <c r="J69" i="15" s="1"/>
  <c r="D15" i="15"/>
  <c r="D70" i="15" s="1"/>
  <c r="E15" i="15"/>
  <c r="F15" i="15"/>
  <c r="F70" i="15" s="1"/>
  <c r="G15" i="15"/>
  <c r="G70" i="15" s="1"/>
  <c r="H15" i="15"/>
  <c r="H70" i="15" s="1"/>
  <c r="I15" i="15"/>
  <c r="I70" i="15" s="1"/>
  <c r="J15" i="15"/>
  <c r="J70" i="15" s="1"/>
  <c r="D16" i="15"/>
  <c r="E16" i="15"/>
  <c r="F16" i="15"/>
  <c r="G16" i="15"/>
  <c r="H16" i="15"/>
  <c r="I16" i="15"/>
  <c r="J16" i="15"/>
  <c r="D17" i="15"/>
  <c r="D94" i="15" s="1"/>
  <c r="E17" i="15"/>
  <c r="E94" i="15" s="1"/>
  <c r="F17" i="15"/>
  <c r="F71" i="15" s="1"/>
  <c r="G17" i="15"/>
  <c r="G94" i="15" s="1"/>
  <c r="H17" i="15"/>
  <c r="H71" i="15" s="1"/>
  <c r="I17" i="15"/>
  <c r="I94" i="15" s="1"/>
  <c r="J17" i="15"/>
  <c r="J94" i="15" s="1"/>
  <c r="D18" i="15"/>
  <c r="D72" i="15" s="1"/>
  <c r="E18" i="15"/>
  <c r="E72" i="15" s="1"/>
  <c r="F18" i="15"/>
  <c r="F72" i="15" s="1"/>
  <c r="G18" i="15"/>
  <c r="G72" i="15" s="1"/>
  <c r="H18" i="15"/>
  <c r="H72" i="15" s="1"/>
  <c r="I18" i="15"/>
  <c r="I72" i="15" s="1"/>
  <c r="J18" i="15"/>
  <c r="J72" i="15" s="1"/>
  <c r="D19" i="15"/>
  <c r="E19" i="15"/>
  <c r="F19" i="15"/>
  <c r="G19" i="15"/>
  <c r="H19" i="15"/>
  <c r="I19" i="15"/>
  <c r="J19" i="15"/>
  <c r="D20" i="15"/>
  <c r="E20" i="15"/>
  <c r="F20" i="15"/>
  <c r="G20" i="15"/>
  <c r="H20" i="15"/>
  <c r="I20" i="15"/>
  <c r="J20" i="15"/>
  <c r="D21" i="15"/>
  <c r="E21" i="15"/>
  <c r="F21" i="15"/>
  <c r="G21" i="15"/>
  <c r="H21" i="15"/>
  <c r="I21" i="15"/>
  <c r="J21" i="15"/>
  <c r="D22" i="15"/>
  <c r="E22" i="15"/>
  <c r="F22" i="15"/>
  <c r="G22" i="15"/>
  <c r="H22" i="15"/>
  <c r="I22" i="15"/>
  <c r="J22" i="15"/>
  <c r="D23" i="15"/>
  <c r="E23" i="15"/>
  <c r="F23" i="15"/>
  <c r="G23" i="15"/>
  <c r="H23" i="15"/>
  <c r="I23" i="15"/>
  <c r="J23" i="15"/>
  <c r="D24" i="15"/>
  <c r="D73" i="15" s="1"/>
  <c r="E24" i="15"/>
  <c r="E73" i="15" s="1"/>
  <c r="F24" i="15"/>
  <c r="F95" i="15" s="1"/>
  <c r="G24" i="15"/>
  <c r="G95" i="15" s="1"/>
  <c r="H24" i="15"/>
  <c r="H73" i="15" s="1"/>
  <c r="I24" i="15"/>
  <c r="I95" i="15" s="1"/>
  <c r="J24" i="15"/>
  <c r="J95" i="15" s="1"/>
  <c r="D25" i="15"/>
  <c r="E25" i="15"/>
  <c r="F25" i="15"/>
  <c r="G25" i="15"/>
  <c r="H25" i="15"/>
  <c r="I25" i="15"/>
  <c r="J25" i="15"/>
  <c r="D26" i="15"/>
  <c r="D89" i="15" s="1"/>
  <c r="E26" i="15"/>
  <c r="E89" i="15" s="1"/>
  <c r="F26" i="15"/>
  <c r="F89" i="15" s="1"/>
  <c r="G26" i="15"/>
  <c r="G74" i="15" s="1"/>
  <c r="H26" i="15"/>
  <c r="H89" i="15" s="1"/>
  <c r="I26" i="15"/>
  <c r="I74" i="15" s="1"/>
  <c r="J26" i="15"/>
  <c r="J74" i="15" s="1"/>
  <c r="D27" i="15"/>
  <c r="E27" i="15"/>
  <c r="F27" i="15"/>
  <c r="G27" i="15"/>
  <c r="H27" i="15"/>
  <c r="I27" i="15"/>
  <c r="J27" i="15"/>
  <c r="D28" i="15"/>
  <c r="D75" i="15" s="1"/>
  <c r="E28" i="15"/>
  <c r="E90" i="15" s="1"/>
  <c r="F28" i="15"/>
  <c r="F90" i="15" s="1"/>
  <c r="G28" i="15"/>
  <c r="G75" i="15" s="1"/>
  <c r="H28" i="15"/>
  <c r="H90" i="15" s="1"/>
  <c r="I28" i="15"/>
  <c r="I90" i="15" s="1"/>
  <c r="J28" i="15"/>
  <c r="J75" i="15" s="1"/>
  <c r="D29" i="15"/>
  <c r="E29" i="15"/>
  <c r="F29" i="15"/>
  <c r="G29" i="15"/>
  <c r="H29" i="15"/>
  <c r="I29" i="15"/>
  <c r="J29" i="15"/>
  <c r="D30" i="15"/>
  <c r="D76" i="15" s="1"/>
  <c r="E30" i="15"/>
  <c r="E92" i="15" s="1"/>
  <c r="F30" i="15"/>
  <c r="F92" i="15" s="1"/>
  <c r="G30" i="15"/>
  <c r="G92" i="15" s="1"/>
  <c r="H30" i="15"/>
  <c r="H76" i="15" s="1"/>
  <c r="I30" i="15"/>
  <c r="I76" i="15" s="1"/>
  <c r="J30" i="15"/>
  <c r="J92" i="15" s="1"/>
  <c r="D31" i="15"/>
  <c r="E31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D34" i="15"/>
  <c r="E34" i="15"/>
  <c r="F34" i="15"/>
  <c r="G34" i="15"/>
  <c r="H34" i="15"/>
  <c r="I34" i="15"/>
  <c r="J34" i="15"/>
  <c r="D35" i="15"/>
  <c r="E35" i="15"/>
  <c r="F35" i="15"/>
  <c r="G35" i="15"/>
  <c r="H35" i="15"/>
  <c r="I35" i="15"/>
  <c r="J35" i="15"/>
  <c r="D36" i="15"/>
  <c r="E36" i="15"/>
  <c r="F36" i="15"/>
  <c r="G36" i="15"/>
  <c r="H36" i="15"/>
  <c r="I36" i="15"/>
  <c r="J36" i="15"/>
  <c r="E8" i="15"/>
  <c r="F8" i="15"/>
  <c r="G8" i="15"/>
  <c r="H8" i="15"/>
  <c r="I8" i="15"/>
  <c r="J8" i="15"/>
  <c r="D8" i="15"/>
  <c r="AA96" i="15"/>
  <c r="Z96" i="15"/>
  <c r="Y96" i="15"/>
  <c r="X96" i="15"/>
  <c r="W96" i="15"/>
  <c r="O96" i="15"/>
  <c r="K96" i="15"/>
  <c r="C95" i="15"/>
  <c r="C94" i="15"/>
  <c r="C93" i="15"/>
  <c r="C92" i="15"/>
  <c r="C91" i="15"/>
  <c r="C90" i="15"/>
  <c r="C89" i="15"/>
  <c r="C88" i="15"/>
  <c r="C87" i="15"/>
  <c r="V86" i="15"/>
  <c r="Q86" i="15"/>
  <c r="Q80" i="15"/>
  <c r="O78" i="15"/>
  <c r="K78" i="15"/>
  <c r="V66" i="15"/>
  <c r="Q66" i="15"/>
  <c r="C7" i="15"/>
  <c r="P78" i="15" l="1"/>
  <c r="Y31" i="15"/>
  <c r="Y32" i="15"/>
  <c r="Y21" i="15"/>
  <c r="Z27" i="15"/>
  <c r="H68" i="15"/>
  <c r="U89" i="15"/>
  <c r="G73" i="15"/>
  <c r="E76" i="15"/>
  <c r="H94" i="15"/>
  <c r="Y33" i="15"/>
  <c r="I91" i="15"/>
  <c r="R92" i="15"/>
  <c r="Y92" i="15" s="1"/>
  <c r="H75" i="15"/>
  <c r="D95" i="15"/>
  <c r="W20" i="15"/>
  <c r="W10" i="15"/>
  <c r="AA12" i="15"/>
  <c r="Z36" i="15"/>
  <c r="Y30" i="15"/>
  <c r="G68" i="15"/>
  <c r="R75" i="15"/>
  <c r="H92" i="15"/>
  <c r="F75" i="15"/>
  <c r="H77" i="15"/>
  <c r="G88" i="15"/>
  <c r="L67" i="15"/>
  <c r="E67" i="15"/>
  <c r="W19" i="15"/>
  <c r="W23" i="15"/>
  <c r="W29" i="15"/>
  <c r="U92" i="15"/>
  <c r="D88" i="15"/>
  <c r="AA23" i="15"/>
  <c r="E74" i="15"/>
  <c r="D91" i="15"/>
  <c r="I92" i="15"/>
  <c r="D67" i="15"/>
  <c r="K11" i="15"/>
  <c r="AA11" i="15"/>
  <c r="Y27" i="15"/>
  <c r="W33" i="15"/>
  <c r="G90" i="15"/>
  <c r="M92" i="15"/>
  <c r="Y10" i="15"/>
  <c r="Y16" i="15"/>
  <c r="Y22" i="15"/>
  <c r="Z16" i="15"/>
  <c r="Z20" i="15"/>
  <c r="Z22" i="15"/>
  <c r="S76" i="15"/>
  <c r="Y76" i="15" s="1"/>
  <c r="Z12" i="15"/>
  <c r="AA20" i="15"/>
  <c r="Y36" i="15"/>
  <c r="U71" i="15"/>
  <c r="N71" i="15"/>
  <c r="O13" i="15"/>
  <c r="AA13" i="15" s="1"/>
  <c r="O21" i="15"/>
  <c r="O36" i="15"/>
  <c r="J71" i="15"/>
  <c r="O16" i="15"/>
  <c r="P96" i="15"/>
  <c r="F93" i="15"/>
  <c r="I67" i="15"/>
  <c r="E88" i="15"/>
  <c r="T94" i="15"/>
  <c r="S77" i="15"/>
  <c r="S71" i="15"/>
  <c r="I73" i="15"/>
  <c r="S75" i="15"/>
  <c r="Y28" i="15"/>
  <c r="S67" i="15"/>
  <c r="M77" i="15"/>
  <c r="L77" i="15"/>
  <c r="M88" i="15"/>
  <c r="M90" i="15"/>
  <c r="J90" i="15"/>
  <c r="S89" i="15"/>
  <c r="R89" i="15"/>
  <c r="L74" i="15"/>
  <c r="S95" i="15"/>
  <c r="R95" i="15"/>
  <c r="M73" i="15"/>
  <c r="Y18" i="15"/>
  <c r="Y17" i="15"/>
  <c r="R71" i="15"/>
  <c r="T93" i="15"/>
  <c r="S68" i="15"/>
  <c r="M87" i="15"/>
  <c r="Y69" i="15"/>
  <c r="Y24" i="15"/>
  <c r="Y14" i="15"/>
  <c r="Z32" i="15"/>
  <c r="T68" i="15"/>
  <c r="V7" i="15"/>
  <c r="T77" i="15"/>
  <c r="R87" i="15"/>
  <c r="Y90" i="15"/>
  <c r="Z10" i="15"/>
  <c r="W12" i="15"/>
  <c r="AA16" i="15"/>
  <c r="AA22" i="15"/>
  <c r="Y26" i="15"/>
  <c r="Y34" i="15"/>
  <c r="AA36" i="15"/>
  <c r="S72" i="15"/>
  <c r="Y72" i="15" s="1"/>
  <c r="T67" i="15"/>
  <c r="R88" i="15"/>
  <c r="R93" i="15"/>
  <c r="W32" i="15"/>
  <c r="U68" i="15"/>
  <c r="Q7" i="15"/>
  <c r="U87" i="15"/>
  <c r="S88" i="15"/>
  <c r="S93" i="15"/>
  <c r="C48" i="15"/>
  <c r="U77" i="15"/>
  <c r="N70" i="15"/>
  <c r="L71" i="15"/>
  <c r="L90" i="15"/>
  <c r="L91" i="15"/>
  <c r="O23" i="15"/>
  <c r="M72" i="15"/>
  <c r="M71" i="15"/>
  <c r="M74" i="15"/>
  <c r="L88" i="15"/>
  <c r="O11" i="15"/>
  <c r="O14" i="15"/>
  <c r="AA14" i="15" s="1"/>
  <c r="O19" i="15"/>
  <c r="O31" i="15"/>
  <c r="E95" i="15"/>
  <c r="K30" i="15"/>
  <c r="E71" i="15"/>
  <c r="G76" i="15"/>
  <c r="J89" i="15"/>
  <c r="I7" i="15"/>
  <c r="I88" i="15"/>
  <c r="K31" i="15"/>
  <c r="K22" i="15"/>
  <c r="K16" i="15"/>
  <c r="I93" i="15"/>
  <c r="H88" i="15"/>
  <c r="K26" i="15"/>
  <c r="J76" i="15"/>
  <c r="D77" i="15"/>
  <c r="D92" i="15"/>
  <c r="D87" i="15"/>
  <c r="F76" i="15"/>
  <c r="L76" i="15"/>
  <c r="E91" i="15"/>
  <c r="F77" i="15"/>
  <c r="S7" i="15"/>
  <c r="Y13" i="15"/>
  <c r="Z23" i="15"/>
  <c r="Z25" i="15"/>
  <c r="AA29" i="15"/>
  <c r="K35" i="15"/>
  <c r="R67" i="15"/>
  <c r="L68" i="15"/>
  <c r="I69" i="15"/>
  <c r="D71" i="15"/>
  <c r="I71" i="15"/>
  <c r="U88" i="15"/>
  <c r="I89" i="15"/>
  <c r="D90" i="15"/>
  <c r="T92" i="15"/>
  <c r="R94" i="15"/>
  <c r="H95" i="15"/>
  <c r="K36" i="15"/>
  <c r="K33" i="15"/>
  <c r="K32" i="15"/>
  <c r="K24" i="15"/>
  <c r="K20" i="15"/>
  <c r="K17" i="15"/>
  <c r="K12" i="15"/>
  <c r="J88" i="15"/>
  <c r="F88" i="15"/>
  <c r="M7" i="15"/>
  <c r="N67" i="15"/>
  <c r="O27" i="15"/>
  <c r="O35" i="15"/>
  <c r="X35" i="15" s="1"/>
  <c r="Y8" i="15"/>
  <c r="N7" i="15"/>
  <c r="O26" i="15"/>
  <c r="X26" i="15" s="1"/>
  <c r="F69" i="15"/>
  <c r="F74" i="15"/>
  <c r="T75" i="15"/>
  <c r="J77" i="15"/>
  <c r="Y35" i="15"/>
  <c r="W11" i="15"/>
  <c r="Y15" i="15"/>
  <c r="AA19" i="15"/>
  <c r="Z21" i="15"/>
  <c r="Y25" i="15"/>
  <c r="O28" i="15"/>
  <c r="W28" i="15" s="1"/>
  <c r="Z29" i="15"/>
  <c r="Z31" i="15"/>
  <c r="C40" i="15"/>
  <c r="Y73" i="15"/>
  <c r="N75" i="15"/>
  <c r="O75" i="15" s="1"/>
  <c r="X75" i="15" s="1"/>
  <c r="U75" i="15"/>
  <c r="T88" i="15"/>
  <c r="U90" i="15"/>
  <c r="H67" i="15"/>
  <c r="I87" i="15"/>
  <c r="E87" i="15"/>
  <c r="K34" i="15"/>
  <c r="K29" i="15"/>
  <c r="K27" i="15"/>
  <c r="K25" i="15"/>
  <c r="K23" i="15"/>
  <c r="K21" i="15"/>
  <c r="K19" i="15"/>
  <c r="K15" i="15"/>
  <c r="H93" i="15"/>
  <c r="D93" i="15"/>
  <c r="K10" i="15"/>
  <c r="D7" i="15"/>
  <c r="G67" i="15"/>
  <c r="M67" i="15"/>
  <c r="O10" i="15"/>
  <c r="O12" i="15"/>
  <c r="O20" i="15"/>
  <c r="O25" i="15"/>
  <c r="O29" i="15"/>
  <c r="O32" i="15"/>
  <c r="O33" i="15"/>
  <c r="N77" i="15"/>
  <c r="L69" i="15"/>
  <c r="L93" i="15"/>
  <c r="E93" i="15"/>
  <c r="E7" i="15"/>
  <c r="S87" i="15"/>
  <c r="U93" i="15"/>
  <c r="C49" i="15"/>
  <c r="N73" i="15"/>
  <c r="N95" i="15"/>
  <c r="O95" i="15" s="1"/>
  <c r="L73" i="15"/>
  <c r="L7" i="15"/>
  <c r="Y9" i="15"/>
  <c r="T73" i="15"/>
  <c r="T87" i="15"/>
  <c r="R7" i="15"/>
  <c r="Z11" i="15"/>
  <c r="W13" i="15"/>
  <c r="Z19" i="15"/>
  <c r="W21" i="15"/>
  <c r="W25" i="15"/>
  <c r="AA33" i="15"/>
  <c r="U67" i="15"/>
  <c r="R68" i="15"/>
  <c r="S70" i="15"/>
  <c r="Y74" i="15"/>
  <c r="R77" i="15"/>
  <c r="T89" i="15"/>
  <c r="T7" i="15"/>
  <c r="U7" i="15"/>
  <c r="C51" i="15" s="1"/>
  <c r="W27" i="15"/>
  <c r="W31" i="15"/>
  <c r="R70" i="15"/>
  <c r="U73" i="15"/>
  <c r="N69" i="15"/>
  <c r="N72" i="15"/>
  <c r="N88" i="15"/>
  <c r="O9" i="15"/>
  <c r="Z9" i="15" s="1"/>
  <c r="O8" i="15"/>
  <c r="W8" i="15" s="1"/>
  <c r="X10" i="15"/>
  <c r="O15" i="15"/>
  <c r="W15" i="15" s="1"/>
  <c r="O22" i="15"/>
  <c r="O24" i="15"/>
  <c r="AA24" i="15" s="1"/>
  <c r="O34" i="15"/>
  <c r="X34" i="15" s="1"/>
  <c r="N68" i="15"/>
  <c r="N74" i="15"/>
  <c r="L87" i="15"/>
  <c r="N91" i="15"/>
  <c r="N93" i="15"/>
  <c r="O18" i="15"/>
  <c r="Z18" i="15" s="1"/>
  <c r="O30" i="15"/>
  <c r="N76" i="15"/>
  <c r="N87" i="15"/>
  <c r="N92" i="15"/>
  <c r="O17" i="15"/>
  <c r="AA17" i="15" s="1"/>
  <c r="M68" i="15"/>
  <c r="G87" i="15"/>
  <c r="G89" i="15"/>
  <c r="G93" i="15"/>
  <c r="F94" i="15"/>
  <c r="J87" i="15"/>
  <c r="F87" i="15"/>
  <c r="K9" i="15"/>
  <c r="E70" i="15"/>
  <c r="F73" i="15"/>
  <c r="J73" i="15"/>
  <c r="E77" i="15"/>
  <c r="I77" i="15"/>
  <c r="K13" i="15"/>
  <c r="K28" i="15"/>
  <c r="G71" i="15"/>
  <c r="G7" i="15"/>
  <c r="K14" i="15"/>
  <c r="K18" i="15"/>
  <c r="F68" i="15"/>
  <c r="J68" i="15"/>
  <c r="D74" i="15"/>
  <c r="H74" i="15"/>
  <c r="E75" i="15"/>
  <c r="I75" i="15"/>
  <c r="G77" i="15"/>
  <c r="F7" i="15"/>
  <c r="J7" i="15"/>
  <c r="F67" i="15"/>
  <c r="J67" i="15"/>
  <c r="H87" i="15"/>
  <c r="H7" i="15"/>
  <c r="K8" i="15"/>
  <c r="K72" i="15"/>
  <c r="C86" i="15"/>
  <c r="Y91" i="15"/>
  <c r="O89" i="15"/>
  <c r="X89" i="15" s="1"/>
  <c r="O94" i="15"/>
  <c r="X94" i="15" s="1"/>
  <c r="C80" i="15"/>
  <c r="C66" i="15"/>
  <c r="P10" i="15" l="1"/>
  <c r="X17" i="15"/>
  <c r="X70" i="15"/>
  <c r="X15" i="15"/>
  <c r="O90" i="15"/>
  <c r="Z90" i="15" s="1"/>
  <c r="X13" i="15"/>
  <c r="K69" i="15"/>
  <c r="K91" i="15"/>
  <c r="H80" i="15"/>
  <c r="Y95" i="15"/>
  <c r="P21" i="15"/>
  <c r="P30" i="15"/>
  <c r="Y71" i="15"/>
  <c r="Y75" i="15"/>
  <c r="P22" i="15"/>
  <c r="Y67" i="15"/>
  <c r="K74" i="15"/>
  <c r="P36" i="15"/>
  <c r="P11" i="15"/>
  <c r="K90" i="15"/>
  <c r="K92" i="15"/>
  <c r="Z13" i="15"/>
  <c r="O77" i="15"/>
  <c r="W77" i="15" s="1"/>
  <c r="P16" i="15"/>
  <c r="P13" i="15"/>
  <c r="W34" i="15"/>
  <c r="AA9" i="15"/>
  <c r="O92" i="15"/>
  <c r="Z92" i="15" s="1"/>
  <c r="P20" i="15"/>
  <c r="X24" i="15"/>
  <c r="Z95" i="15"/>
  <c r="P29" i="15"/>
  <c r="P27" i="15"/>
  <c r="P33" i="15"/>
  <c r="Z89" i="15"/>
  <c r="AA8" i="15"/>
  <c r="P19" i="15"/>
  <c r="K75" i="15"/>
  <c r="P75" i="15" s="1"/>
  <c r="K73" i="15"/>
  <c r="P12" i="15"/>
  <c r="D66" i="15"/>
  <c r="K95" i="15"/>
  <c r="P95" i="15" s="1"/>
  <c r="Y89" i="15"/>
  <c r="Z14" i="15"/>
  <c r="W35" i="15"/>
  <c r="D80" i="15"/>
  <c r="H86" i="15"/>
  <c r="I80" i="15"/>
  <c r="F86" i="15"/>
  <c r="K93" i="15"/>
  <c r="D86" i="15"/>
  <c r="P31" i="15"/>
  <c r="H66" i="15"/>
  <c r="O70" i="15"/>
  <c r="AA70" i="15" s="1"/>
  <c r="P32" i="15"/>
  <c r="Y93" i="15"/>
  <c r="M80" i="15"/>
  <c r="Y77" i="15"/>
  <c r="S80" i="15"/>
  <c r="R66" i="15"/>
  <c r="M86" i="15"/>
  <c r="L80" i="15"/>
  <c r="Z35" i="15"/>
  <c r="Y88" i="15"/>
  <c r="P34" i="15"/>
  <c r="J86" i="15"/>
  <c r="AA30" i="15"/>
  <c r="K76" i="15"/>
  <c r="P28" i="15"/>
  <c r="AA28" i="15"/>
  <c r="AA26" i="15"/>
  <c r="Z17" i="15"/>
  <c r="O71" i="15"/>
  <c r="W71" i="15" s="1"/>
  <c r="W17" i="15"/>
  <c r="U86" i="15"/>
  <c r="X14" i="15"/>
  <c r="W14" i="15"/>
  <c r="E86" i="15"/>
  <c r="U80" i="15"/>
  <c r="T80" i="15"/>
  <c r="S86" i="15"/>
  <c r="O88" i="15"/>
  <c r="Z88" i="15" s="1"/>
  <c r="Y87" i="15"/>
  <c r="Y7" i="15"/>
  <c r="R86" i="15"/>
  <c r="K67" i="15"/>
  <c r="T86" i="15"/>
  <c r="W75" i="15"/>
  <c r="Z24" i="15"/>
  <c r="W18" i="15"/>
  <c r="M66" i="15"/>
  <c r="P35" i="15"/>
  <c r="AA18" i="15"/>
  <c r="Z75" i="15"/>
  <c r="Z34" i="15"/>
  <c r="AA35" i="15"/>
  <c r="X9" i="15"/>
  <c r="P23" i="15"/>
  <c r="P24" i="15"/>
  <c r="W9" i="15"/>
  <c r="P18" i="15"/>
  <c r="O87" i="15"/>
  <c r="W87" i="15" s="1"/>
  <c r="O72" i="15"/>
  <c r="X72" i="15" s="1"/>
  <c r="L66" i="15"/>
  <c r="P25" i="15"/>
  <c r="Z94" i="15"/>
  <c r="I86" i="15"/>
  <c r="K94" i="15"/>
  <c r="P94" i="15" s="1"/>
  <c r="G66" i="15"/>
  <c r="E80" i="15"/>
  <c r="E66" i="15"/>
  <c r="F80" i="15"/>
  <c r="K88" i="15"/>
  <c r="K89" i="15"/>
  <c r="P89" i="15" s="1"/>
  <c r="O69" i="15"/>
  <c r="AA69" i="15" s="1"/>
  <c r="X28" i="15"/>
  <c r="C39" i="15"/>
  <c r="U66" i="15"/>
  <c r="AA75" i="15"/>
  <c r="Z26" i="15"/>
  <c r="Y94" i="15"/>
  <c r="Z30" i="15"/>
  <c r="Z28" i="15"/>
  <c r="W26" i="15"/>
  <c r="W30" i="15"/>
  <c r="Y68" i="15"/>
  <c r="AA34" i="15"/>
  <c r="O67" i="15"/>
  <c r="AA67" i="15" s="1"/>
  <c r="J80" i="15"/>
  <c r="F66" i="15"/>
  <c r="K71" i="15"/>
  <c r="K87" i="15"/>
  <c r="G86" i="15"/>
  <c r="P17" i="15"/>
  <c r="N86" i="15"/>
  <c r="K70" i="15"/>
  <c r="N80" i="15"/>
  <c r="R80" i="15"/>
  <c r="P26" i="15"/>
  <c r="J66" i="15"/>
  <c r="O91" i="15"/>
  <c r="X91" i="15" s="1"/>
  <c r="L86" i="15"/>
  <c r="O7" i="15"/>
  <c r="X7" i="15" s="1"/>
  <c r="O93" i="15"/>
  <c r="X93" i="15" s="1"/>
  <c r="AA15" i="15"/>
  <c r="Z15" i="15"/>
  <c r="T66" i="15"/>
  <c r="W24" i="15"/>
  <c r="O73" i="15"/>
  <c r="S66" i="15"/>
  <c r="Y70" i="15"/>
  <c r="O68" i="15"/>
  <c r="X68" i="15" s="1"/>
  <c r="N66" i="15"/>
  <c r="Z8" i="15"/>
  <c r="X8" i="15"/>
  <c r="X30" i="15"/>
  <c r="O76" i="15"/>
  <c r="W76" i="15" s="1"/>
  <c r="P9" i="15"/>
  <c r="P8" i="15"/>
  <c r="O74" i="15"/>
  <c r="X74" i="15" s="1"/>
  <c r="X18" i="15"/>
  <c r="I66" i="15"/>
  <c r="K68" i="15"/>
  <c r="G80" i="15"/>
  <c r="K7" i="15"/>
  <c r="K77" i="15"/>
  <c r="AA89" i="15"/>
  <c r="AA95" i="15"/>
  <c r="X95" i="15"/>
  <c r="W95" i="15"/>
  <c r="W94" i="15"/>
  <c r="AA94" i="15"/>
  <c r="W89" i="15"/>
  <c r="X90" i="15" l="1"/>
  <c r="W90" i="15"/>
  <c r="AA90" i="15"/>
  <c r="P77" i="15"/>
  <c r="Z77" i="15"/>
  <c r="P90" i="15"/>
  <c r="X71" i="15"/>
  <c r="Z70" i="15"/>
  <c r="AA77" i="15"/>
  <c r="Y66" i="15"/>
  <c r="P73" i="15"/>
  <c r="W70" i="15"/>
  <c r="W92" i="15"/>
  <c r="X77" i="15"/>
  <c r="Z71" i="15"/>
  <c r="AA71" i="15"/>
  <c r="P92" i="15"/>
  <c r="AA92" i="15"/>
  <c r="X92" i="15"/>
  <c r="P71" i="15"/>
  <c r="Y80" i="15"/>
  <c r="P68" i="15"/>
  <c r="P88" i="15"/>
  <c r="X88" i="15"/>
  <c r="W88" i="15"/>
  <c r="Y86" i="15"/>
  <c r="K86" i="15"/>
  <c r="Z87" i="15"/>
  <c r="P87" i="15"/>
  <c r="AA93" i="15"/>
  <c r="W69" i="15"/>
  <c r="AA88" i="15"/>
  <c r="P67" i="15"/>
  <c r="AA87" i="15"/>
  <c r="X67" i="15"/>
  <c r="X87" i="15"/>
  <c r="P72" i="15"/>
  <c r="W72" i="15"/>
  <c r="AA72" i="15"/>
  <c r="Z72" i="15"/>
  <c r="K66" i="15"/>
  <c r="AA7" i="15"/>
  <c r="W7" i="15"/>
  <c r="X69" i="15"/>
  <c r="Z69" i="15"/>
  <c r="AA91" i="15"/>
  <c r="W91" i="15"/>
  <c r="Z91" i="15"/>
  <c r="O86" i="15"/>
  <c r="X86" i="15" s="1"/>
  <c r="P93" i="15"/>
  <c r="W74" i="15"/>
  <c r="AA74" i="15"/>
  <c r="Z74" i="15"/>
  <c r="P76" i="15"/>
  <c r="Z76" i="15"/>
  <c r="Z67" i="15"/>
  <c r="W67" i="15"/>
  <c r="AA76" i="15"/>
  <c r="AA73" i="15"/>
  <c r="W68" i="15"/>
  <c r="AA68" i="15"/>
  <c r="Z68" i="15"/>
  <c r="Z7" i="15"/>
  <c r="P7" i="15"/>
  <c r="P91" i="15"/>
  <c r="W93" i="15"/>
  <c r="Z93" i="15"/>
  <c r="O66" i="15"/>
  <c r="X66" i="15" s="1"/>
  <c r="W73" i="15"/>
  <c r="O80" i="15"/>
  <c r="X80" i="15" s="1"/>
  <c r="Z73" i="15"/>
  <c r="X73" i="15"/>
  <c r="P74" i="15"/>
  <c r="X76" i="15"/>
  <c r="K80" i="15"/>
  <c r="P80" i="15" l="1"/>
  <c r="Z80" i="15"/>
  <c r="W80" i="15"/>
  <c r="AA80" i="15"/>
  <c r="P66" i="15"/>
  <c r="P86" i="15"/>
  <c r="W86" i="15"/>
  <c r="AA86" i="15"/>
  <c r="Z86" i="15"/>
  <c r="Z66" i="15"/>
  <c r="W66" i="15"/>
  <c r="AA66" i="15"/>
  <c r="S95" i="1" l="1"/>
  <c r="T95" i="1"/>
  <c r="U95" i="1"/>
  <c r="R95" i="1"/>
  <c r="M95" i="1"/>
  <c r="N95" i="1"/>
  <c r="L95" i="1"/>
  <c r="D95" i="1"/>
  <c r="E95" i="1"/>
  <c r="F95" i="1"/>
  <c r="G95" i="1"/>
  <c r="H95" i="1"/>
  <c r="I95" i="1"/>
  <c r="J95" i="1"/>
  <c r="C95" i="1"/>
  <c r="S94" i="1"/>
  <c r="T94" i="1"/>
  <c r="U94" i="1"/>
  <c r="R94" i="1"/>
  <c r="M94" i="1"/>
  <c r="N94" i="1"/>
  <c r="X94" i="1" s="1"/>
  <c r="L94" i="1"/>
  <c r="D94" i="1"/>
  <c r="E94" i="1"/>
  <c r="F94" i="1"/>
  <c r="G94" i="1"/>
  <c r="H94" i="1"/>
  <c r="I94" i="1"/>
  <c r="J94" i="1"/>
  <c r="C94" i="1"/>
  <c r="U93" i="1"/>
  <c r="T93" i="1"/>
  <c r="S93" i="1"/>
  <c r="R93" i="1"/>
  <c r="N93" i="1"/>
  <c r="X93" i="1" s="1"/>
  <c r="M93" i="1"/>
  <c r="L93" i="1"/>
  <c r="D93" i="1"/>
  <c r="E93" i="1"/>
  <c r="F93" i="1"/>
  <c r="G93" i="1"/>
  <c r="H93" i="1"/>
  <c r="I93" i="1"/>
  <c r="J93" i="1"/>
  <c r="C93" i="1"/>
  <c r="U92" i="1"/>
  <c r="T92" i="1"/>
  <c r="S92" i="1"/>
  <c r="R92" i="1"/>
  <c r="N92" i="1"/>
  <c r="X92" i="1" s="1"/>
  <c r="M92" i="1"/>
  <c r="L92" i="1"/>
  <c r="D92" i="1"/>
  <c r="E92" i="1"/>
  <c r="F92" i="1"/>
  <c r="G92" i="1"/>
  <c r="H92" i="1"/>
  <c r="I92" i="1"/>
  <c r="J92" i="1"/>
  <c r="C92" i="1"/>
  <c r="U91" i="1"/>
  <c r="T91" i="1"/>
  <c r="S91" i="1"/>
  <c r="R91" i="1"/>
  <c r="N91" i="1"/>
  <c r="X91" i="1" s="1"/>
  <c r="M91" i="1"/>
  <c r="L91" i="1"/>
  <c r="D91" i="1"/>
  <c r="E91" i="1"/>
  <c r="F91" i="1"/>
  <c r="G91" i="1"/>
  <c r="H91" i="1"/>
  <c r="I91" i="1"/>
  <c r="J91" i="1"/>
  <c r="C91" i="1"/>
  <c r="U90" i="1"/>
  <c r="T90" i="1"/>
  <c r="S90" i="1"/>
  <c r="R90" i="1"/>
  <c r="N90" i="1"/>
  <c r="M90" i="1"/>
  <c r="L90" i="1"/>
  <c r="D90" i="1"/>
  <c r="E90" i="1"/>
  <c r="F90" i="1"/>
  <c r="G90" i="1"/>
  <c r="H90" i="1"/>
  <c r="I90" i="1"/>
  <c r="J90" i="1"/>
  <c r="C90" i="1"/>
  <c r="U89" i="1"/>
  <c r="T89" i="1"/>
  <c r="S89" i="1"/>
  <c r="R89" i="1"/>
  <c r="N89" i="1"/>
  <c r="M89" i="1"/>
  <c r="L89" i="1"/>
  <c r="D89" i="1"/>
  <c r="E89" i="1"/>
  <c r="F89" i="1"/>
  <c r="G89" i="1"/>
  <c r="H89" i="1"/>
  <c r="I89" i="1"/>
  <c r="J89" i="1"/>
  <c r="C89" i="1"/>
  <c r="U88" i="1"/>
  <c r="T88" i="1"/>
  <c r="S88" i="1"/>
  <c r="R88" i="1"/>
  <c r="N88" i="1"/>
  <c r="M88" i="1"/>
  <c r="L88" i="1"/>
  <c r="D88" i="1"/>
  <c r="E88" i="1"/>
  <c r="F88" i="1"/>
  <c r="G88" i="1"/>
  <c r="H88" i="1"/>
  <c r="I88" i="1"/>
  <c r="J88" i="1"/>
  <c r="C88" i="1"/>
  <c r="U87" i="1"/>
  <c r="T87" i="1"/>
  <c r="S87" i="1"/>
  <c r="R87" i="1"/>
  <c r="N87" i="1"/>
  <c r="M87" i="1"/>
  <c r="L87" i="1"/>
  <c r="D87" i="1"/>
  <c r="E87" i="1"/>
  <c r="F87" i="1"/>
  <c r="G87" i="1"/>
  <c r="H87" i="1"/>
  <c r="I87" i="1"/>
  <c r="J87" i="1"/>
  <c r="S77" i="1"/>
  <c r="T77" i="1"/>
  <c r="U77" i="1"/>
  <c r="R77" i="1"/>
  <c r="M77" i="1"/>
  <c r="N77" i="1"/>
  <c r="L77" i="1"/>
  <c r="D77" i="1"/>
  <c r="E77" i="1"/>
  <c r="F77" i="1"/>
  <c r="G77" i="1"/>
  <c r="H77" i="1"/>
  <c r="I77" i="1"/>
  <c r="J77" i="1"/>
  <c r="C77" i="1"/>
  <c r="S74" i="1"/>
  <c r="T74" i="1"/>
  <c r="U74" i="1"/>
  <c r="S75" i="1"/>
  <c r="T75" i="1"/>
  <c r="U75" i="1"/>
  <c r="S76" i="1"/>
  <c r="T76" i="1"/>
  <c r="U76" i="1"/>
  <c r="R76" i="1"/>
  <c r="R75" i="1"/>
  <c r="R74" i="1"/>
  <c r="M74" i="1"/>
  <c r="N74" i="1"/>
  <c r="M75" i="1"/>
  <c r="N75" i="1"/>
  <c r="M76" i="1"/>
  <c r="N76" i="1"/>
  <c r="X76" i="1" s="1"/>
  <c r="L76" i="1"/>
  <c r="L75" i="1"/>
  <c r="L74" i="1"/>
  <c r="D74" i="1"/>
  <c r="E74" i="1"/>
  <c r="F74" i="1"/>
  <c r="G74" i="1"/>
  <c r="H74" i="1"/>
  <c r="I74" i="1"/>
  <c r="J74" i="1"/>
  <c r="D75" i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C76" i="1"/>
  <c r="C75" i="1"/>
  <c r="C74" i="1"/>
  <c r="S73" i="1"/>
  <c r="T73" i="1"/>
  <c r="U73" i="1"/>
  <c r="R73" i="1"/>
  <c r="M73" i="1"/>
  <c r="N73" i="1"/>
  <c r="L73" i="1"/>
  <c r="D73" i="1"/>
  <c r="E73" i="1"/>
  <c r="F73" i="1"/>
  <c r="G73" i="1"/>
  <c r="H73" i="1"/>
  <c r="I73" i="1"/>
  <c r="J73" i="1"/>
  <c r="C73" i="1"/>
  <c r="S71" i="1"/>
  <c r="T71" i="1"/>
  <c r="U71" i="1"/>
  <c r="S72" i="1"/>
  <c r="T72" i="1"/>
  <c r="U72" i="1"/>
  <c r="R72" i="1"/>
  <c r="R71" i="1"/>
  <c r="M71" i="1"/>
  <c r="N71" i="1"/>
  <c r="X71" i="1" s="1"/>
  <c r="M72" i="1"/>
  <c r="N72" i="1"/>
  <c r="X72" i="1" s="1"/>
  <c r="L72" i="1"/>
  <c r="L71" i="1"/>
  <c r="D71" i="1"/>
  <c r="E71" i="1"/>
  <c r="F71" i="1"/>
  <c r="G71" i="1"/>
  <c r="H71" i="1"/>
  <c r="I71" i="1"/>
  <c r="J71" i="1"/>
  <c r="D72" i="1"/>
  <c r="E72" i="1"/>
  <c r="F72" i="1"/>
  <c r="G72" i="1"/>
  <c r="H72" i="1"/>
  <c r="I72" i="1"/>
  <c r="J72" i="1"/>
  <c r="C72" i="1"/>
  <c r="C71" i="1"/>
  <c r="S69" i="1"/>
  <c r="T69" i="1"/>
  <c r="U69" i="1"/>
  <c r="S70" i="1"/>
  <c r="T70" i="1"/>
  <c r="U70" i="1"/>
  <c r="R70" i="1"/>
  <c r="R69" i="1"/>
  <c r="M69" i="1"/>
  <c r="N69" i="1"/>
  <c r="X69" i="1" s="1"/>
  <c r="M70" i="1"/>
  <c r="N70" i="1"/>
  <c r="X70" i="1" s="1"/>
  <c r="L70" i="1"/>
  <c r="L69" i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C70" i="1"/>
  <c r="C69" i="1"/>
  <c r="S68" i="1"/>
  <c r="T68" i="1"/>
  <c r="U68" i="1"/>
  <c r="R68" i="1"/>
  <c r="M68" i="1"/>
  <c r="N68" i="1"/>
  <c r="X68" i="1" s="1"/>
  <c r="L68" i="1"/>
  <c r="D68" i="1"/>
  <c r="E68" i="1"/>
  <c r="F68" i="1"/>
  <c r="G68" i="1"/>
  <c r="H68" i="1"/>
  <c r="I68" i="1"/>
  <c r="J68" i="1"/>
  <c r="C68" i="1"/>
  <c r="S67" i="1"/>
  <c r="T67" i="1"/>
  <c r="U67" i="1"/>
  <c r="R67" i="1"/>
  <c r="M67" i="1"/>
  <c r="N67" i="1"/>
  <c r="L67" i="1"/>
  <c r="D67" i="1"/>
  <c r="E67" i="1"/>
  <c r="F67" i="1"/>
  <c r="G67" i="1"/>
  <c r="H67" i="1"/>
  <c r="I67" i="1"/>
  <c r="J67" i="1"/>
  <c r="C67" i="1"/>
  <c r="Q80" i="1"/>
  <c r="AA96" i="1"/>
  <c r="Z96" i="1"/>
  <c r="Y96" i="1"/>
  <c r="X96" i="1"/>
  <c r="W96" i="1"/>
  <c r="O96" i="1"/>
  <c r="K96" i="1"/>
  <c r="V86" i="1"/>
  <c r="Q86" i="1"/>
  <c r="AA78" i="1"/>
  <c r="Z78" i="1"/>
  <c r="Y78" i="1"/>
  <c r="X78" i="1"/>
  <c r="W78" i="1"/>
  <c r="O78" i="1"/>
  <c r="K78" i="1"/>
  <c r="V66" i="1"/>
  <c r="Q66" i="1"/>
  <c r="O69" i="1" l="1"/>
  <c r="Z69" i="1" s="1"/>
  <c r="Y69" i="1"/>
  <c r="AA69" i="1"/>
  <c r="W69" i="1"/>
  <c r="Y76" i="1"/>
  <c r="Y88" i="1"/>
  <c r="Y92" i="1"/>
  <c r="Y94" i="1"/>
  <c r="Y70" i="1"/>
  <c r="Y73" i="1"/>
  <c r="Y77" i="1"/>
  <c r="Y87" i="1"/>
  <c r="Y91" i="1"/>
  <c r="Y68" i="1"/>
  <c r="Y71" i="1"/>
  <c r="Y74" i="1"/>
  <c r="Y90" i="1"/>
  <c r="Y67" i="1"/>
  <c r="Y72" i="1"/>
  <c r="Y75" i="1"/>
  <c r="Y89" i="1"/>
  <c r="Y93" i="1"/>
  <c r="Y95" i="1"/>
  <c r="R80" i="1"/>
  <c r="O77" i="1"/>
  <c r="X77" i="1" s="1"/>
  <c r="K92" i="1"/>
  <c r="K94" i="1"/>
  <c r="O76" i="1"/>
  <c r="AA76" i="1" s="1"/>
  <c r="O74" i="1"/>
  <c r="W74" i="1" s="1"/>
  <c r="O88" i="1"/>
  <c r="AA88" i="1" s="1"/>
  <c r="O90" i="1"/>
  <c r="AA90" i="1" s="1"/>
  <c r="O92" i="1"/>
  <c r="Z92" i="1" s="1"/>
  <c r="O94" i="1"/>
  <c r="AA94" i="1" s="1"/>
  <c r="K77" i="1"/>
  <c r="D86" i="1"/>
  <c r="K88" i="1"/>
  <c r="K95" i="1"/>
  <c r="L86" i="1"/>
  <c r="O91" i="1"/>
  <c r="AA91" i="1" s="1"/>
  <c r="O95" i="1"/>
  <c r="AA95" i="1" s="1"/>
  <c r="K72" i="1"/>
  <c r="K75" i="1"/>
  <c r="C86" i="1"/>
  <c r="K67" i="1"/>
  <c r="K76" i="1"/>
  <c r="K74" i="1"/>
  <c r="K89" i="1"/>
  <c r="K93" i="1"/>
  <c r="O75" i="1"/>
  <c r="AA75" i="1" s="1"/>
  <c r="O87" i="1"/>
  <c r="AA87" i="1" s="1"/>
  <c r="J86" i="1"/>
  <c r="K87" i="1"/>
  <c r="H86" i="1"/>
  <c r="O89" i="1"/>
  <c r="Z89" i="1" s="1"/>
  <c r="K91" i="1"/>
  <c r="H80" i="1"/>
  <c r="D80" i="1"/>
  <c r="I80" i="1"/>
  <c r="E80" i="1"/>
  <c r="K90" i="1"/>
  <c r="O93" i="1"/>
  <c r="Z93" i="1" s="1"/>
  <c r="N86" i="1"/>
  <c r="F86" i="1"/>
  <c r="G86" i="1"/>
  <c r="U86" i="1"/>
  <c r="R86" i="1"/>
  <c r="T86" i="1"/>
  <c r="I86" i="1"/>
  <c r="S86" i="1"/>
  <c r="M86" i="1"/>
  <c r="E86" i="1"/>
  <c r="L80" i="1"/>
  <c r="G80" i="1"/>
  <c r="U66" i="1"/>
  <c r="T80" i="1"/>
  <c r="T66" i="1"/>
  <c r="O71" i="1"/>
  <c r="AA71" i="1" s="1"/>
  <c r="M80" i="1"/>
  <c r="K70" i="1"/>
  <c r="D66" i="1"/>
  <c r="J80" i="1"/>
  <c r="F80" i="1"/>
  <c r="K71" i="1"/>
  <c r="S80" i="1"/>
  <c r="K73" i="1"/>
  <c r="K69" i="1"/>
  <c r="U80" i="1"/>
  <c r="P96" i="1"/>
  <c r="K68" i="1"/>
  <c r="F66" i="1"/>
  <c r="M66" i="1"/>
  <c r="O73" i="1"/>
  <c r="AA73" i="1" s="1"/>
  <c r="C80" i="1"/>
  <c r="S66" i="1"/>
  <c r="N80" i="1"/>
  <c r="O72" i="1"/>
  <c r="Z72" i="1" s="1"/>
  <c r="J66" i="1"/>
  <c r="C66" i="1"/>
  <c r="O70" i="1"/>
  <c r="AA70" i="1" s="1"/>
  <c r="H66" i="1"/>
  <c r="G66" i="1"/>
  <c r="R66" i="1"/>
  <c r="O68" i="1"/>
  <c r="AA68" i="1" s="1"/>
  <c r="L66" i="1"/>
  <c r="I66" i="1"/>
  <c r="E66" i="1"/>
  <c r="N66" i="1"/>
  <c r="O67" i="1"/>
  <c r="X67" i="1" s="1"/>
  <c r="P78" i="1"/>
  <c r="C49" i="1"/>
  <c r="J48" i="1"/>
  <c r="C48" i="1"/>
  <c r="C42" i="1"/>
  <c r="C40" i="1"/>
  <c r="O8" i="1"/>
  <c r="K8" i="1"/>
  <c r="V7" i="1"/>
  <c r="U7" i="1"/>
  <c r="C51" i="1" s="1"/>
  <c r="T7" i="1"/>
  <c r="S7" i="1"/>
  <c r="Y7" i="1" s="1"/>
  <c r="R7" i="1"/>
  <c r="Q7" i="1"/>
  <c r="M7" i="1"/>
  <c r="L7" i="1"/>
  <c r="J7" i="1"/>
  <c r="I7" i="1"/>
  <c r="H7" i="1"/>
  <c r="G7" i="1"/>
  <c r="F7" i="1"/>
  <c r="E7" i="1"/>
  <c r="D7" i="1"/>
  <c r="C7" i="1"/>
  <c r="X95" i="1" l="1"/>
  <c r="X73" i="1"/>
  <c r="W93" i="1"/>
  <c r="X75" i="1"/>
  <c r="Z75" i="1"/>
  <c r="W77" i="1"/>
  <c r="Z74" i="1"/>
  <c r="AA8" i="1"/>
  <c r="W8" i="1"/>
  <c r="X8" i="1"/>
  <c r="Z8" i="1"/>
  <c r="Z95" i="1"/>
  <c r="AA93" i="1"/>
  <c r="AA89" i="1"/>
  <c r="X87" i="1"/>
  <c r="W72" i="1"/>
  <c r="W67" i="1"/>
  <c r="Z90" i="1"/>
  <c r="AA74" i="1"/>
  <c r="Z71" i="1"/>
  <c r="Z68" i="1"/>
  <c r="Z91" i="1"/>
  <c r="X89" i="1"/>
  <c r="Z77" i="1"/>
  <c r="W73" i="1"/>
  <c r="Z70" i="1"/>
  <c r="Z94" i="1"/>
  <c r="W92" i="1"/>
  <c r="Z88" i="1"/>
  <c r="Y66" i="1"/>
  <c r="W89" i="1"/>
  <c r="AA72" i="1"/>
  <c r="AA67" i="1"/>
  <c r="W71" i="1"/>
  <c r="W68" i="1"/>
  <c r="Z87" i="1"/>
  <c r="X74" i="1"/>
  <c r="Z73" i="1"/>
  <c r="AA92" i="1"/>
  <c r="W88" i="1"/>
  <c r="Z76" i="1"/>
  <c r="Y86" i="1"/>
  <c r="W95" i="1"/>
  <c r="W75" i="1"/>
  <c r="Z67" i="1"/>
  <c r="W90" i="1"/>
  <c r="X88" i="1"/>
  <c r="W91" i="1"/>
  <c r="W87" i="1"/>
  <c r="W70" i="1"/>
  <c r="W94" i="1"/>
  <c r="X90" i="1"/>
  <c r="W76" i="1"/>
  <c r="Y80" i="1"/>
  <c r="AA77" i="1"/>
  <c r="P75" i="1"/>
  <c r="P77" i="1"/>
  <c r="P88" i="1"/>
  <c r="P76" i="1"/>
  <c r="P92" i="1"/>
  <c r="P89" i="1"/>
  <c r="P95" i="1"/>
  <c r="P72" i="1"/>
  <c r="P71" i="1"/>
  <c r="P93" i="1"/>
  <c r="P68" i="1"/>
  <c r="P91" i="1"/>
  <c r="P87" i="1"/>
  <c r="P74" i="1"/>
  <c r="P94" i="1"/>
  <c r="P90" i="1"/>
  <c r="K86" i="1"/>
  <c r="O86" i="1"/>
  <c r="X86" i="1" s="1"/>
  <c r="P73" i="1"/>
  <c r="K66" i="1"/>
  <c r="K80" i="1"/>
  <c r="O80" i="1"/>
  <c r="W80" i="1" s="1"/>
  <c r="P67" i="1"/>
  <c r="O66" i="1"/>
  <c r="X66" i="1" s="1"/>
  <c r="C39" i="1"/>
  <c r="K7" i="1"/>
  <c r="P8" i="1"/>
  <c r="O7" i="1"/>
  <c r="X7" i="1" s="1"/>
  <c r="W7" i="1" l="1"/>
  <c r="AA86" i="1"/>
  <c r="W66" i="1"/>
  <c r="AA80" i="1"/>
  <c r="Z7" i="1"/>
  <c r="W86" i="1"/>
  <c r="Z66" i="1"/>
  <c r="Z80" i="1"/>
  <c r="AA7" i="1"/>
  <c r="Z86" i="1"/>
  <c r="AA66" i="1"/>
  <c r="X80" i="1"/>
  <c r="P86" i="1"/>
  <c r="P80" i="1"/>
  <c r="P66" i="1"/>
  <c r="P7" i="1"/>
</calcChain>
</file>

<file path=xl/comments1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1378. Error Censal de Anggie Sobarzo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1365. Error Censal de Anggie Sobarzo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424. Error Censal de Anggie Sobarzo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424. Error Censal de Anggie Sobarzo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169. Error Censal de Anggie Sobarzo</t>
        </r>
      </text>
    </comment>
    <comment ref="U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169. Error Censal de Anggie Sobarzo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430. Error Censal de Anggie Sobarzo</t>
        </r>
      </text>
    </comment>
    <comment ref="U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418. Error Censal de Anggie Sobarzo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Cambia de 1061 a 1062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949. Error Censal de Anggie Sobarzo</t>
        </r>
      </text>
    </comment>
    <comment ref="U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940, Error Censal de Anggie Sobarzo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  <comment ref="S17" authorId="0" shapeId="0">
      <text>
        <r>
          <rPr>
            <b/>
            <sz val="9"/>
            <color indexed="81"/>
            <rFont val="Tahoma"/>
          </rPr>
          <t>Autor:</t>
        </r>
        <r>
          <rPr>
            <sz val="9"/>
            <color indexed="81"/>
            <rFont val="Tahoma"/>
          </rPr>
          <t xml:space="preserve">
CAMBIO INFORMADO POR GRD. PACIENTE EGRESA EL 26 DE OCT. Y NO 27 COMO ESTABA INFORMADO.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Cambio 688 a 689 por cambio posterior evidenciado según F.C.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ingreso a pensionado el dia 07-04-2017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egreso, misma paciente el dia 07-04-2017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dia cama por uso del 07-04-2017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Res. N°3377. del 14 de Julio 2017. modifica dotación de camas a 277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Cacr:
</t>
        </r>
        <r>
          <rPr>
            <sz val="9"/>
            <color indexed="81"/>
            <rFont val="Tahoma"/>
            <family val="2"/>
          </rPr>
          <t>Dotación es 47. sin embargo se suman 5 camas adicionales por campaña de invierno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Cacr:
</t>
        </r>
        <r>
          <rPr>
            <sz val="9"/>
            <color indexed="81"/>
            <rFont val="Tahoma"/>
            <family val="2"/>
          </rPr>
          <t>Dotación es 47. sin embargo se suman 5 camas adicionales por campaña de invierno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sharedStrings.xml><?xml version="1.0" encoding="utf-8"?>
<sst xmlns="http://schemas.openxmlformats.org/spreadsheetml/2006/main" count="3686" uniqueCount="192">
  <si>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</si>
  <si>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</si>
  <si>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</si>
  <si>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</si>
  <si>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</si>
  <si>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</si>
  <si>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</si>
  <si>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</si>
  <si>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</si>
  <si>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</si>
  <si>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</si>
  <si>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</si>
  <si>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</si>
  <si>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</si>
  <si>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</si>
  <si>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</si>
  <si>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</si>
  <si>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</si>
  <si>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</si>
  <si>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</si>
  <si>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</si>
  <si>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</si>
  <si>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</si>
  <si>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</si>
  <si>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</si>
  <si>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</si>
  <si>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</si>
  <si>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</si>
  <si>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</si>
  <si>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</si>
  <si>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</si>
  <si>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</si>
  <si>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</si>
  <si>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</si>
  <si>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</si>
  <si>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</si>
  <si>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</si>
  <si>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</si>
  <si>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</si>
  <si>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</si>
  <si>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 xml:space="preserve">MEDICINA MEDIO </t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</si>
  <si>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</si>
  <si>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</si>
  <si>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</si>
  <si>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</si>
  <si>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</si>
  <si>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</si>
  <si>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</si>
  <si>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</si>
  <si>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</si>
  <si>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</si>
  <si>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</si>
  <si>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</si>
  <si>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</si>
  <si>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</si>
  <si>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</si>
  <si>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</si>
  <si>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</si>
  <si>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</si>
  <si>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</si>
  <si>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</si>
  <si>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</si>
  <si>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</si>
  <si>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</si>
  <si>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</si>
  <si>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</si>
  <si>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</si>
  <si>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</si>
  <si>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</si>
  <si>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</si>
  <si>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</si>
  <si>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</si>
  <si>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</si>
  <si>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</si>
  <si>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</si>
  <si>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</si>
  <si>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</si>
  <si>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</si>
  <si>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</si>
  <si>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</si>
  <si>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</si>
  <si>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</si>
  <si>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</si>
  <si>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</si>
  <si>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</si>
  <si>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</si>
  <si>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</si>
  <si>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</si>
  <si>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</si>
  <si>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 xml:space="preserve">CIRUGIA MEDIO 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</si>
  <si>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</si>
  <si>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</si>
  <si>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</si>
  <si>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</si>
  <si>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</si>
  <si>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</si>
  <si>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</si>
  <si>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</si>
  <si>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</si>
  <si>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</si>
  <si>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</si>
  <si>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</si>
  <si>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</si>
  <si>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</si>
  <si>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</si>
  <si>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</si>
  <si>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</si>
  <si>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</si>
  <si>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</si>
  <si>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</si>
  <si>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</si>
  <si>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</si>
  <si>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</si>
  <si>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</si>
  <si>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</si>
  <si>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</si>
  <si>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</si>
  <si>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</si>
  <si>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</si>
  <si>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</si>
  <si>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</si>
  <si>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</si>
  <si>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</si>
  <si>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</si>
  <si>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</si>
  <si>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</si>
  <si>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</si>
  <si>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</si>
  <si>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</si>
  <si>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</si>
  <si>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</si>
  <si>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</si>
  <si>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</si>
  <si>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</si>
  <si>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</si>
  <si>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</si>
  <si>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</si>
  <si>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</si>
  <si>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</si>
  <si>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</si>
  <si>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 xml:space="preserve">CIRUGIA BASICO </t>
  </si>
  <si>
    <t xml:space="preserve">MEDICINA </t>
  </si>
  <si>
    <t>SIS Q  TODAS LAS CAMAS ADULTO - UCI-UTI</t>
  </si>
  <si>
    <t>INFORMACION PARA CENTROS DE RESPOSABILIDAD</t>
  </si>
  <si>
    <t>INFORMACION BASICA</t>
  </si>
  <si>
    <t xml:space="preserve">INFORMACION PARA CENSO MINSAL </t>
  </si>
  <si>
    <t>AREA MEDIICO QUIRURGICO CUIDADOS BASICOS</t>
  </si>
  <si>
    <t>116-108-403</t>
  </si>
  <si>
    <t>116-108-404</t>
  </si>
  <si>
    <t xml:space="preserve">AREA MEDIICO QUIRURGICO CUIDADOS MEDIOS </t>
  </si>
  <si>
    <t>116-108-405</t>
  </si>
  <si>
    <t xml:space="preserve">AREA CUIDADO INTENSIVO ADULTO </t>
  </si>
  <si>
    <t>116-108-406</t>
  </si>
  <si>
    <t xml:space="preserve">AREA CUIDADO INTERMEDIO ADULTO </t>
  </si>
  <si>
    <t>116-108-409</t>
  </si>
  <si>
    <t xml:space="preserve">AREA MEDIICO QUIRURGICO PEDIATRICO CUIDADOS BASICOS </t>
  </si>
  <si>
    <t>116-108-412</t>
  </si>
  <si>
    <t xml:space="preserve">AREA CUIDADO INTERMEDIO PEDIATRICO </t>
  </si>
  <si>
    <t>116-108-413</t>
  </si>
  <si>
    <t xml:space="preserve">AREA NEONATOLOGIA CUIDADOS BASICOS </t>
  </si>
  <si>
    <t>116-108-416</t>
  </si>
  <si>
    <t>AREA OBSTETRICA</t>
  </si>
  <si>
    <t>116-108-417</t>
  </si>
  <si>
    <t xml:space="preserve">AREA PENSIONADO </t>
  </si>
  <si>
    <t>CIRUGIA</t>
  </si>
  <si>
    <t xml:space="preserve">TOTAL HOSPITAL DE LINARES </t>
  </si>
  <si>
    <t>ATENCION CERRADA</t>
  </si>
  <si>
    <t>Día cama hospitalización integral medicina, cirugía, pediatría, obstetricia-ginecología y especialidades (sala 3 camas o más) Hospitales tipo 1</t>
  </si>
  <si>
    <t xml:space="preserve">Día cama hospitalización integral adulto en Unidad de Cuidado Intensivo (U.C.I.) </t>
  </si>
  <si>
    <t>Día cama hospitalización integral adulto en Unidad de Tratamiento Intermedio (U.T.I)</t>
  </si>
  <si>
    <t>02-03-006</t>
  </si>
  <si>
    <t>Día cama hospitalización integral pediátrica en Unidad de Tratamiento Intermedio (U.T.I)</t>
  </si>
  <si>
    <t>Día cama hospitalización integral incubadora</t>
  </si>
  <si>
    <t>02-03-111</t>
  </si>
  <si>
    <t>Camilla de observación en servicio de urgencia</t>
  </si>
  <si>
    <t>Día cuna de hospitalización integral</t>
  </si>
  <si>
    <t>Total</t>
  </si>
  <si>
    <t>Beneficiarios</t>
  </si>
  <si>
    <t>No beneficiarios</t>
  </si>
  <si>
    <t>Total Dias Estada</t>
  </si>
  <si>
    <t>ENERO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</si>
  <si>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</si>
  <si>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</si>
  <si>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</si>
  <si>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</si>
  <si>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</si>
  <si>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</si>
  <si>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</si>
  <si>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</si>
  <si>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FEBRERO</t>
  </si>
  <si>
    <t>ABRIL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</si>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</sst>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_)"/>
    <numFmt numFmtId="165" formatCode="_-* #,##0_-;\-* #,##0_-;_-* &quot;-&quot;??_-;_-@_-"/>
    <numFmt numFmtId="166" formatCode="0.0"/>
    <numFmt numFmtId="167" formatCode="0.0%"/>
    <numFmt numFmtId="168" formatCode="_-* #,##0.000_-;\-* #,##0.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Fon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2" applyNumberFormat="1" applyFont="1" applyFill="1" applyAlignment="1" applyProtection="1"/>
    <xf numFmtId="0" fontId="6" fillId="0" borderId="0" xfId="0" applyFont="1" applyAlignment="1"/>
    <xf numFmtId="164" fontId="4" fillId="0" borderId="0" xfId="2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quotePrefix="1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protection locked="0"/>
    </xf>
    <xf numFmtId="0" fontId="4" fillId="0" borderId="0" xfId="2" applyNumberFormat="1" applyFont="1" applyFill="1" applyBorder="1" applyAlignment="1" applyProtection="1"/>
    <xf numFmtId="164" fontId="7" fillId="0" borderId="0" xfId="2" applyNumberFormat="1" applyFont="1" applyFill="1" applyBorder="1" applyAlignment="1" applyProtection="1">
      <alignment horizontal="right"/>
    </xf>
    <xf numFmtId="165" fontId="4" fillId="0" borderId="0" xfId="3" applyNumberFormat="1" applyFont="1" applyFill="1" applyAlignment="1" applyProtection="1"/>
    <xf numFmtId="0" fontId="4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165" fontId="7" fillId="0" borderId="0" xfId="3" applyNumberFormat="1" applyFont="1" applyFill="1" applyAlignment="1" applyProtection="1"/>
    <xf numFmtId="0" fontId="7" fillId="0" borderId="0" xfId="2" applyNumberFormat="1" applyFont="1" applyFill="1" applyAlignment="1" applyProtection="1"/>
    <xf numFmtId="164" fontId="5" fillId="2" borderId="4" xfId="2" applyNumberFormat="1" applyFont="1" applyFill="1" applyBorder="1" applyAlignment="1" applyProtection="1">
      <protection locked="0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3" applyNumberFormat="1" applyFont="1" applyFill="1" applyBorder="1" applyAlignment="1" applyProtection="1"/>
    <xf numFmtId="166" fontId="4" fillId="0" borderId="4" xfId="2" applyNumberFormat="1" applyFont="1" applyFill="1" applyBorder="1" applyAlignment="1" applyProtection="1"/>
    <xf numFmtId="167" fontId="4" fillId="0" borderId="4" xfId="4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center"/>
    </xf>
    <xf numFmtId="0" fontId="4" fillId="0" borderId="4" xfId="2" applyNumberFormat="1" applyFont="1" applyFill="1" applyBorder="1" applyAlignment="1" applyProtection="1"/>
    <xf numFmtId="165" fontId="5" fillId="2" borderId="4" xfId="3" applyNumberFormat="1" applyFont="1" applyFill="1" applyBorder="1" applyAlignment="1" applyProtection="1">
      <protection locked="0"/>
    </xf>
    <xf numFmtId="165" fontId="5" fillId="0" borderId="4" xfId="3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left" vertical="center"/>
    </xf>
    <xf numFmtId="165" fontId="5" fillId="4" borderId="4" xfId="3" applyNumberFormat="1" applyFont="1" applyFill="1" applyBorder="1" applyAlignment="1" applyProtection="1">
      <alignment horizontal="right"/>
    </xf>
    <xf numFmtId="165" fontId="9" fillId="2" borderId="4" xfId="3" applyNumberFormat="1" applyFont="1" applyFill="1" applyBorder="1" applyAlignment="1" applyProtection="1">
      <protection locked="0"/>
    </xf>
    <xf numFmtId="0" fontId="4" fillId="0" borderId="4" xfId="2" applyNumberFormat="1" applyFont="1" applyFill="1" applyBorder="1" applyAlignment="1" applyProtection="1">
      <alignment horizontal="left"/>
    </xf>
    <xf numFmtId="0" fontId="4" fillId="0" borderId="4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165" fontId="7" fillId="0" borderId="4" xfId="3" applyNumberFormat="1" applyFont="1" applyFill="1" applyBorder="1" applyAlignment="1" applyProtection="1">
      <alignment horizontal="right"/>
    </xf>
    <xf numFmtId="14" fontId="4" fillId="0" borderId="4" xfId="2" applyNumberFormat="1" applyFont="1" applyFill="1" applyBorder="1" applyAlignment="1" applyProtection="1">
      <alignment horizontal="center"/>
    </xf>
    <xf numFmtId="14" fontId="4" fillId="0" borderId="4" xfId="2" quotePrefix="1" applyNumberFormat="1" applyFont="1" applyFill="1" applyBorder="1" applyAlignment="1" applyProtection="1">
      <alignment horizontal="center"/>
    </xf>
    <xf numFmtId="0" fontId="4" fillId="0" borderId="4" xfId="0" quotePrefix="1" applyFont="1" applyBorder="1" applyAlignment="1" applyProtection="1">
      <alignment horizontal="center"/>
    </xf>
    <xf numFmtId="165" fontId="7" fillId="2" borderId="4" xfId="3" applyNumberFormat="1" applyFont="1" applyFill="1" applyBorder="1" applyAlignment="1" applyProtection="1">
      <alignment horizontal="right"/>
      <protection locked="0"/>
    </xf>
    <xf numFmtId="165" fontId="4" fillId="2" borderId="4" xfId="3" applyNumberFormat="1" applyFont="1" applyFill="1" applyBorder="1" applyAlignment="1" applyProtection="1">
      <alignment horizontal="center" vertical="center"/>
      <protection locked="0"/>
    </xf>
    <xf numFmtId="165" fontId="4" fillId="2" borderId="4" xfId="3" applyNumberFormat="1" applyFont="1" applyFill="1" applyBorder="1" applyAlignment="1" applyProtection="1">
      <protection locked="0"/>
    </xf>
    <xf numFmtId="165" fontId="5" fillId="2" borderId="4" xfId="3" applyNumberFormat="1" applyFont="1" applyFill="1" applyBorder="1" applyAlignment="1" applyProtection="1">
      <alignment horizontal="right"/>
      <protection locked="0"/>
    </xf>
    <xf numFmtId="165" fontId="4" fillId="0" borderId="4" xfId="3" applyNumberFormat="1" applyFont="1" applyFill="1" applyBorder="1" applyAlignment="1" applyProtection="1"/>
    <xf numFmtId="0" fontId="7" fillId="0" borderId="4" xfId="2" applyNumberFormat="1" applyFont="1" applyFill="1" applyBorder="1" applyAlignment="1" applyProtection="1"/>
    <xf numFmtId="0" fontId="7" fillId="0" borderId="4" xfId="2" applyNumberFormat="1" applyFont="1" applyFill="1" applyBorder="1" applyAlignment="1" applyProtection="1">
      <alignment wrapText="1"/>
    </xf>
    <xf numFmtId="165" fontId="7" fillId="0" borderId="4" xfId="3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wrapText="1"/>
    </xf>
    <xf numFmtId="165" fontId="4" fillId="0" borderId="4" xfId="2" applyNumberFormat="1" applyFont="1" applyFill="1" applyBorder="1" applyAlignment="1" applyProtection="1"/>
    <xf numFmtId="164" fontId="10" fillId="0" borderId="0" xfId="2" applyNumberFormat="1" applyFont="1" applyFill="1" applyAlignment="1" applyProtection="1"/>
    <xf numFmtId="164" fontId="4" fillId="0" borderId="0" xfId="2" applyNumberFormat="1" applyFont="1" applyFill="1" applyBorder="1" applyAlignment="1" applyProtection="1"/>
    <xf numFmtId="165" fontId="5" fillId="0" borderId="4" xfId="3" applyNumberFormat="1" applyFont="1" applyFill="1" applyBorder="1" applyAlignment="1" applyProtection="1">
      <protection locked="0"/>
    </xf>
    <xf numFmtId="165" fontId="4" fillId="0" borderId="2" xfId="3" applyNumberFormat="1" applyFont="1" applyFill="1" applyBorder="1" applyAlignment="1" applyProtection="1"/>
    <xf numFmtId="0" fontId="4" fillId="3" borderId="4" xfId="2" applyNumberFormat="1" applyFont="1" applyFill="1" applyBorder="1" applyAlignment="1" applyProtection="1"/>
    <xf numFmtId="0" fontId="4" fillId="3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protection locked="0"/>
    </xf>
    <xf numFmtId="165" fontId="5" fillId="2" borderId="4" xfId="3" applyNumberFormat="1" applyFont="1" applyFill="1" applyBorder="1" applyAlignment="1" applyProtection="1"/>
    <xf numFmtId="164" fontId="11" fillId="0" borderId="0" xfId="2" applyNumberFormat="1" applyFont="1" applyFill="1" applyAlignment="1" applyProtection="1"/>
    <xf numFmtId="0" fontId="5" fillId="0" borderId="4" xfId="2" applyNumberFormat="1" applyFont="1" applyFill="1" applyBorder="1" applyAlignment="1" applyProtection="1"/>
    <xf numFmtId="0" fontId="5" fillId="0" borderId="0" xfId="2" applyNumberFormat="1" applyFont="1" applyFill="1" applyAlignment="1" applyProtection="1"/>
    <xf numFmtId="165" fontId="9" fillId="0" borderId="4" xfId="3" applyNumberFormat="1" applyFont="1" applyFill="1" applyBorder="1" applyAlignment="1" applyProtection="1">
      <protection locked="0"/>
    </xf>
    <xf numFmtId="165" fontId="12" fillId="2" borderId="4" xfId="3" applyNumberFormat="1" applyFont="1" applyFill="1" applyBorder="1" applyAlignment="1" applyProtection="1">
      <protection locked="0"/>
    </xf>
    <xf numFmtId="43" fontId="4" fillId="0" borderId="4" xfId="3" applyNumberFormat="1" applyFont="1" applyFill="1" applyBorder="1" applyAlignment="1" applyProtection="1"/>
    <xf numFmtId="168" fontId="4" fillId="0" borderId="4" xfId="3" applyNumberFormat="1" applyFont="1" applyFill="1" applyBorder="1" applyAlignment="1" applyProtection="1"/>
    <xf numFmtId="43" fontId="4" fillId="0" borderId="4" xfId="2" applyNumberFormat="1" applyFont="1" applyFill="1" applyBorder="1" applyAlignment="1" applyProtection="1"/>
    <xf numFmtId="168" fontId="4" fillId="0" borderId="0" xfId="3" applyNumberFormat="1" applyFont="1" applyFill="1" applyAlignment="1" applyProtection="1"/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 wrapText="1"/>
    </xf>
    <xf numFmtId="0" fontId="6" fillId="0" borderId="0" xfId="0" applyFont="1" applyAlignment="1">
      <alignment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2" applyNumberFormat="1" applyFont="1" applyFill="1" applyBorder="1" applyAlignment="1" applyProtection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</cellXfs>
  <cellStyles count="6">
    <cellStyle name="Millares" xfId="3" builtinId="3"/>
    <cellStyle name="Millares 2" xfId="5"/>
    <cellStyle name="Normal" xfId="0" builtinId="0"/>
    <cellStyle name="Normal_REM 20-2002" xfId="2"/>
    <cellStyle name="Normal_RMC_0" xfId="1"/>
    <cellStyle name="Porcentaje" xfId="4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opLeftCell="A43" zoomScale="95" zoomScaleNormal="95" workbookViewId="0">
      <selection activeCell="H8" sqref="H8"/>
    </sheetView>
  </sheetViews>
  <sheetFormatPr baseColWidth="10" defaultRowHeight="11.25" x14ac:dyDescent="0.2"/>
  <cols>
    <col min="1" max="1" width="11.140625" style="1" customWidth="1"/>
    <col min="2" max="2" width="28.5703125" style="1" customWidth="1"/>
    <col min="3" max="3" width="11.42578125" style="1"/>
    <col min="4" max="4" width="10.28515625" style="1" customWidth="1"/>
    <col min="5" max="5" width="9.28515625" style="1" customWidth="1"/>
    <col min="6" max="6" width="5.85546875" style="1" customWidth="1"/>
    <col min="7" max="7" width="9.85546875" style="1" customWidth="1"/>
    <col min="8" max="9" width="8.28515625" style="1" customWidth="1"/>
    <col min="10" max="10" width="9.42578125" style="1" customWidth="1"/>
    <col min="11" max="11" width="9" style="1" bestFit="1" customWidth="1"/>
    <col min="12" max="12" width="10.42578125" style="1" customWidth="1"/>
    <col min="13" max="13" width="9.28515625" style="1" customWidth="1"/>
    <col min="14" max="14" width="10" style="1" customWidth="1"/>
    <col min="15" max="15" width="9" style="1" bestFit="1" customWidth="1"/>
    <col min="16" max="16" width="11" style="1" customWidth="1"/>
    <col min="17" max="17" width="7" style="1" customWidth="1"/>
    <col min="18" max="18" width="10.85546875" style="1" customWidth="1"/>
    <col min="19" max="19" width="15.7109375" style="1" customWidth="1"/>
    <col min="20" max="20" width="10.7109375" style="1" bestFit="1" customWidth="1"/>
    <col min="21" max="21" width="9.28515625" style="1" customWidth="1"/>
    <col min="22" max="22" width="7.42578125" style="1" customWidth="1"/>
    <col min="23" max="23" width="9.42578125" style="1" customWidth="1"/>
    <col min="24" max="24" width="10" style="1" customWidth="1"/>
    <col min="25" max="25" width="11.28515625" style="1" customWidth="1"/>
    <col min="26" max="26" width="10.140625" style="1" customWidth="1"/>
    <col min="27" max="27" width="9.57031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20.25" x14ac:dyDescent="0.3">
      <c r="A3" s="12" t="s">
        <v>4</v>
      </c>
      <c r="B3" s="16" t="s">
        <v>165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6"/>
      <c r="T3" s="55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278</v>
      </c>
      <c r="D7" s="18">
        <f t="shared" ref="D7:V7" si="0">SUM(D8:D36)</f>
        <v>2327</v>
      </c>
      <c r="E7" s="18">
        <f t="shared" si="0"/>
        <v>10526</v>
      </c>
      <c r="F7" s="18">
        <f>SUM(F8:F36)</f>
        <v>72</v>
      </c>
      <c r="G7" s="18">
        <f>SUM(G8:G36)</f>
        <v>1172</v>
      </c>
      <c r="H7" s="18">
        <f>SUM(H8:H36)</f>
        <v>0</v>
      </c>
      <c r="I7" s="18">
        <f>SUM(I8:I36)</f>
        <v>1870</v>
      </c>
      <c r="J7" s="18">
        <f t="shared" si="0"/>
        <v>2699</v>
      </c>
      <c r="K7" s="18">
        <f t="shared" si="0"/>
        <v>16339</v>
      </c>
      <c r="L7" s="18">
        <f t="shared" si="0"/>
        <v>13141</v>
      </c>
      <c r="M7" s="18">
        <f t="shared" si="0"/>
        <v>2714</v>
      </c>
      <c r="N7" s="18">
        <f t="shared" si="0"/>
        <v>470</v>
      </c>
      <c r="O7" s="18">
        <f t="shared" si="0"/>
        <v>16325</v>
      </c>
      <c r="P7" s="18">
        <f t="shared" si="0"/>
        <v>2341</v>
      </c>
      <c r="Q7" s="18">
        <f t="shared" si="0"/>
        <v>0</v>
      </c>
      <c r="R7" s="18">
        <f t="shared" si="0"/>
        <v>98253</v>
      </c>
      <c r="S7" s="18">
        <f t="shared" si="0"/>
        <v>74623</v>
      </c>
      <c r="T7" s="18">
        <f t="shared" si="0"/>
        <v>74418</v>
      </c>
      <c r="U7" s="18">
        <f t="shared" si="0"/>
        <v>69554</v>
      </c>
      <c r="V7" s="18">
        <f t="shared" si="0"/>
        <v>0</v>
      </c>
      <c r="W7" s="40">
        <f t="shared" ref="W7:W36" si="1">IF(S7&gt;0,T7/O7,"")</f>
        <v>4.5585298621745789</v>
      </c>
      <c r="X7" s="40">
        <f t="shared" ref="X7:X36" si="2">IF(N7&gt;0,(N7/O7),"")</f>
        <v>2.8790199081163859E-2</v>
      </c>
      <c r="Y7" s="40">
        <f t="shared" ref="Y7:Y36" si="3">IF(S7&gt;0,(S7/R7),"")</f>
        <v>0.75949843770673664</v>
      </c>
      <c r="Z7" s="40">
        <f t="shared" ref="Z7:Z36" si="4">IF(S7&gt;0,(R7-S7)/O7,"")</f>
        <v>1.4474732006125575</v>
      </c>
      <c r="AA7" s="40">
        <f t="shared" ref="AA7:AA36" si="5">IF(S7&gt;0,O7/C7,"")</f>
        <v>58.723021582733814</v>
      </c>
    </row>
    <row r="8" spans="1:27" ht="15" x14ac:dyDescent="0.2">
      <c r="A8" s="21" t="s">
        <v>37</v>
      </c>
      <c r="B8" s="22" t="s">
        <v>38</v>
      </c>
      <c r="C8" s="23">
        <v>62</v>
      </c>
      <c r="D8" s="23">
        <f>+ENERO!D8+FEBRERO!D8+MARZO!D8+'ABRIL '!D8+MAYO!D8+JUNIO!D8+JULIO!D8+AGOSTO!D8+SEPTIEMBRE!D8+OCTUBRE!D8+'NOVIEMBRE '!D8+DICIEMBRE!D8</f>
        <v>497</v>
      </c>
      <c r="E8" s="23">
        <f>+ENERO!E8+FEBRERO!E8+MARZO!E8+'ABRIL '!E8+MAYO!E8+JUNIO!E8+JULIO!E8+AGOSTO!E8+SEPTIEMBRE!E8+OCTUBRE!E8+'NOVIEMBRE '!E8+DICIEMBRE!E8</f>
        <v>2105</v>
      </c>
      <c r="F8" s="23">
        <f>+ENERO!F8+FEBRERO!F8+MARZO!F8+'ABRIL '!F8+MAYO!F8+JUNIO!F8+JULIO!F8+AGOSTO!F8+SEPTIEMBRE!F8+OCTUBRE!F8+'NOVIEMBRE '!F8+DICIEMBRE!F8</f>
        <v>0</v>
      </c>
      <c r="G8" s="23">
        <f>+ENERO!G8+FEBRERO!G8+MARZO!G8+'ABRIL '!G8+MAYO!G8+JUNIO!G8+JULIO!G8+AGOSTO!G8+SEPTIEMBRE!G8+OCTUBRE!G8+'NOVIEMBRE '!G8+DICIEMBRE!G8</f>
        <v>94</v>
      </c>
      <c r="H8" s="23">
        <f>+ENERO!H8+FEBRERO!H8+MARZO!H8+'ABRIL '!H8+MAYO!H8+JUNIO!H8+JULIO!H8+AGOSTO!H8+SEPTIEMBRE!H8+OCTUBRE!H8+'NOVIEMBRE '!H8+DICIEMBRE!H8</f>
        <v>0</v>
      </c>
      <c r="I8" s="23">
        <f>+ENERO!I8+FEBRERO!I8+MARZO!I8+'ABRIL '!I8+MAYO!I8+JUNIO!I8+JULIO!I8+AGOSTO!I8+SEPTIEMBRE!I8+OCTUBRE!I8+'NOVIEMBRE '!I8+DICIEMBRE!I8</f>
        <v>0</v>
      </c>
      <c r="J8" s="23">
        <f>+ENERO!J8+FEBRERO!J8+MARZO!J8+'ABRIL '!J8+MAYO!J8+JUNIO!J8+JULIO!J8+AGOSTO!J8+SEPTIEMBRE!J8+OCTUBRE!J8+'NOVIEMBRE '!J8+DICIEMBRE!J8</f>
        <v>676</v>
      </c>
      <c r="K8" s="24">
        <f>SUM(E8:J8)</f>
        <v>2875</v>
      </c>
      <c r="L8" s="23">
        <f>+ENERO!L8+FEBRERO!L8+MARZO!L8+'ABRIL '!L8+MAYO!L8+JUNIO!L8+JULIO!L8+AGOSTO!L8+SEPTIEMBRE!L8+OCTUBRE!L8+'NOVIEMBRE '!L8+DICIEMBRE!L8</f>
        <v>2303</v>
      </c>
      <c r="M8" s="23">
        <f>+ENERO!M8+FEBRERO!M8+MARZO!M8+'ABRIL '!M8+MAYO!M8+JUNIO!M8+JULIO!M8+AGOSTO!M8+SEPTIEMBRE!M8+OCTUBRE!M8+'NOVIEMBRE '!M8+DICIEMBRE!M8</f>
        <v>453</v>
      </c>
      <c r="N8" s="23">
        <f>+ENERO!N8+FEBRERO!N8+MARZO!N8+'ABRIL '!N8+MAYO!N8+JUNIO!N8+JULIO!N8+AGOSTO!N8+SEPTIEMBRE!N8+OCTUBRE!N8+'NOVIEMBRE '!N8+DICIEMBRE!N8</f>
        <v>129</v>
      </c>
      <c r="O8" s="24">
        <f t="shared" ref="O8:O36" si="6">SUM(L8:N8)</f>
        <v>2885</v>
      </c>
      <c r="P8" s="24">
        <f t="shared" ref="P8:P36" si="7">+D8+K8-O8</f>
        <v>487</v>
      </c>
      <c r="Q8" s="23">
        <f>+ENERO!Q8+FEBRERO!Q8+MARZO!Q8+'ABRIL '!Q8+MAYO!Q8+JUNIO!Q8+JULIO!Q8+AGOSTO!Q8+SEPTIEMBRE!Q8+OCTUBRE!Q8+'NOVIEMBRE '!Q8+DICIEMBRE!Q8</f>
        <v>0</v>
      </c>
      <c r="R8" s="23">
        <f>+ENERO!R8+FEBRERO!R8+MARZO!R8+'ABRIL '!R8+MAYO!R8+JUNIO!R8+JULIO!R8+AGOSTO!R8+SEPTIEMBRE!R8+OCTUBRE!R8+'NOVIEMBRE '!R8+DICIEMBRE!R8</f>
        <v>17982</v>
      </c>
      <c r="S8" s="23">
        <f>+ENERO!S8+FEBRERO!S8+MARZO!S8+'ABRIL '!S8+MAYO!S8+JUNIO!S8+JULIO!S8+AGOSTO!S8+SEPTIEMBRE!S8+OCTUBRE!S8+'NOVIEMBRE '!S8+DICIEMBRE!S8</f>
        <v>15785</v>
      </c>
      <c r="T8" s="23">
        <f>+ENERO!T8+FEBRERO!T8+MARZO!T8+'ABRIL '!T8+MAYO!T8+JUNIO!T8+JULIO!T8+AGOSTO!T8+SEPTIEMBRE!T8+OCTUBRE!T8+'NOVIEMBRE '!T8+DICIEMBRE!T8</f>
        <v>15995</v>
      </c>
      <c r="U8" s="23">
        <f>+ENERO!U8+FEBRERO!U8+MARZO!U8+'ABRIL '!U8+MAYO!U8+JUNIO!U8+JULIO!U8+AGOSTO!U8+SEPTIEMBRE!U8+OCTUBRE!U8+'NOVIEMBRE '!U8+DICIEMBRE!U8</f>
        <v>15799</v>
      </c>
      <c r="V8" s="23">
        <f>+ENERO!V8+FEBRERO!V8+MARZO!V8+'ABRIL '!V8+MAYO!V8+JUNIO!V8+JULIO!V8+AGOSTO!V8+SEPTIEMBRE!V8+OCTUBRE!V8+'NOVIEMBRE '!V8+DICIEMBRE!V8</f>
        <v>0</v>
      </c>
      <c r="W8" s="40">
        <f t="shared" si="1"/>
        <v>5.5441941074523395</v>
      </c>
      <c r="X8" s="40">
        <f t="shared" si="2"/>
        <v>4.4714038128249568E-2</v>
      </c>
      <c r="Y8" s="40">
        <f t="shared" si="3"/>
        <v>0.8778222667111556</v>
      </c>
      <c r="Z8" s="40">
        <f t="shared" si="4"/>
        <v>0.76152512998266897</v>
      </c>
      <c r="AA8" s="40">
        <f t="shared" si="5"/>
        <v>46.532258064516128</v>
      </c>
    </row>
    <row r="9" spans="1:27" ht="15" x14ac:dyDescent="0.2">
      <c r="A9" s="21" t="s">
        <v>37</v>
      </c>
      <c r="B9" s="22" t="s">
        <v>40</v>
      </c>
      <c r="C9" s="23">
        <v>16</v>
      </c>
      <c r="D9" s="23">
        <f>+ENERO!D9+FEBRERO!D9+MARZO!D9+'ABRIL '!D9+MAYO!D9+JUNIO!D9+JULIO!D9+AGOSTO!D9+SEPTIEMBRE!D9+OCTUBRE!D9+'NOVIEMBRE '!D9+DICIEMBRE!D9</f>
        <v>252</v>
      </c>
      <c r="E9" s="23">
        <f>+ENERO!E9+FEBRERO!E9+MARZO!E9+'ABRIL '!E9+MAYO!E9+JUNIO!E9+JULIO!E9+AGOSTO!E9+SEPTIEMBRE!E9+OCTUBRE!E9+'NOVIEMBRE '!E9+DICIEMBRE!E9</f>
        <v>1063</v>
      </c>
      <c r="F9" s="23">
        <f>+ENERO!F9+FEBRERO!F9+MARZO!F9+'ABRIL '!F9+MAYO!F9+JUNIO!F9+JULIO!F9+AGOSTO!F9+SEPTIEMBRE!F9+OCTUBRE!F9+'NOVIEMBRE '!F9+DICIEMBRE!F9</f>
        <v>0</v>
      </c>
      <c r="G9" s="23">
        <f>+ENERO!G9+FEBRERO!G9+MARZO!G9+'ABRIL '!G9+MAYO!G9+JUNIO!G9+JULIO!G9+AGOSTO!G9+SEPTIEMBRE!G9+OCTUBRE!G9+'NOVIEMBRE '!G9+DICIEMBRE!G9</f>
        <v>7</v>
      </c>
      <c r="H9" s="23">
        <f>+ENERO!H9+FEBRERO!H9+MARZO!H9+'ABRIL '!H9+MAYO!H9+JUNIO!H9+JULIO!H9+AGOSTO!H9+SEPTIEMBRE!H9+OCTUBRE!H9+'NOVIEMBRE '!H9+DICIEMBRE!H9</f>
        <v>0</v>
      </c>
      <c r="I9" s="23">
        <f>+ENERO!I9+FEBRERO!I9+MARZO!I9+'ABRIL '!I9+MAYO!I9+JUNIO!I9+JULIO!I9+AGOSTO!I9+SEPTIEMBRE!I9+OCTUBRE!I9+'NOVIEMBRE '!I9+DICIEMBRE!I9</f>
        <v>0</v>
      </c>
      <c r="J9" s="23">
        <f>+ENERO!J9+FEBRERO!J9+MARZO!J9+'ABRIL '!J9+MAYO!J9+JUNIO!J9+JULIO!J9+AGOSTO!J9+SEPTIEMBRE!J9+OCTUBRE!J9+'NOVIEMBRE '!J9+DICIEMBRE!J9</f>
        <v>401</v>
      </c>
      <c r="K9" s="24">
        <f t="shared" ref="K9:K36" si="8">SUM(E9:J9)</f>
        <v>1471</v>
      </c>
      <c r="L9" s="23">
        <f>+ENERO!L9+FEBRERO!L9+MARZO!L9+'ABRIL '!L9+MAYO!L9+JUNIO!L9+JULIO!L9+AGOSTO!L9+SEPTIEMBRE!L9+OCTUBRE!L9+'NOVIEMBRE '!L9+DICIEMBRE!L9</f>
        <v>769</v>
      </c>
      <c r="M9" s="23">
        <f>+ENERO!M9+FEBRERO!M9+MARZO!M9+'ABRIL '!M9+MAYO!M9+JUNIO!M9+JULIO!M9+AGOSTO!M9+SEPTIEMBRE!M9+OCTUBRE!M9+'NOVIEMBRE '!M9+DICIEMBRE!M9</f>
        <v>516</v>
      </c>
      <c r="N9" s="23">
        <f>+ENERO!N9+FEBRERO!N9+MARZO!N9+'ABRIL '!N9+MAYO!N9+JUNIO!N9+JULIO!N9+AGOSTO!N9+SEPTIEMBRE!N9+OCTUBRE!N9+'NOVIEMBRE '!N9+DICIEMBRE!N9</f>
        <v>178</v>
      </c>
      <c r="O9" s="24">
        <f t="shared" si="6"/>
        <v>1463</v>
      </c>
      <c r="P9" s="24">
        <f t="shared" si="7"/>
        <v>260</v>
      </c>
      <c r="Q9" s="23">
        <f>+ENERO!Q9+FEBRERO!Q9+MARZO!Q9+'ABRIL '!Q9+MAYO!Q9+JUNIO!Q9+JULIO!Q9+AGOSTO!Q9+SEPTIEMBRE!Q9+OCTUBRE!Q9+'NOVIEMBRE '!Q9+DICIEMBRE!Q9</f>
        <v>0</v>
      </c>
      <c r="R9" s="23">
        <f>+ENERO!R9+FEBRERO!R9+MARZO!R9+'ABRIL '!R9+MAYO!R9+JUNIO!R9+JULIO!R9+AGOSTO!R9+SEPTIEMBRE!R9+OCTUBRE!R9+'NOVIEMBRE '!R9+DICIEMBRE!R9</f>
        <v>8508</v>
      </c>
      <c r="S9" s="23">
        <f>+ENERO!S9+FEBRERO!S9+MARZO!S9+'ABRIL '!S9+MAYO!S9+JUNIO!S9+JULIO!S9+AGOSTO!S9+SEPTIEMBRE!S9+OCTUBRE!S9+'NOVIEMBRE '!S9+DICIEMBRE!S9</f>
        <v>7873</v>
      </c>
      <c r="T9" s="23">
        <f>+ENERO!T9+FEBRERO!T9+MARZO!T9+'ABRIL '!T9+MAYO!T9+JUNIO!T9+JULIO!T9+AGOSTO!T9+SEPTIEMBRE!T9+OCTUBRE!T9+'NOVIEMBRE '!T9+DICIEMBRE!T9</f>
        <v>7801</v>
      </c>
      <c r="U9" s="23">
        <f>+ENERO!U9+FEBRERO!U9+MARZO!U9+'ABRIL '!U9+MAYO!U9+JUNIO!U9+JULIO!U9+AGOSTO!U9+SEPTIEMBRE!U9+OCTUBRE!U9+'NOVIEMBRE '!U9+DICIEMBRE!U9</f>
        <v>7710</v>
      </c>
      <c r="V9" s="23">
        <f>+ENERO!V9+FEBRERO!V9+MARZO!V9+'ABRIL '!V9+MAYO!V9+JUNIO!V9+JULIO!V9+AGOSTO!V9+SEPTIEMBRE!V9+OCTUBRE!V9+'NOVIEMBRE '!V9+DICIEMBRE!V9</f>
        <v>0</v>
      </c>
      <c r="W9" s="40">
        <f t="shared" si="1"/>
        <v>5.3321941216678059</v>
      </c>
      <c r="X9" s="40">
        <f t="shared" si="2"/>
        <v>0.12166780587833219</v>
      </c>
      <c r="Y9" s="40">
        <f t="shared" si="3"/>
        <v>0.92536436295251523</v>
      </c>
      <c r="Z9" s="40">
        <f t="shared" si="4"/>
        <v>0.43403964456596034</v>
      </c>
      <c r="AA9" s="40">
        <f t="shared" si="5"/>
        <v>91.4375</v>
      </c>
    </row>
    <row r="10" spans="1:27" ht="15" x14ac:dyDescent="0.2">
      <c r="A10" s="21" t="s">
        <v>41</v>
      </c>
      <c r="B10" s="25" t="s">
        <v>42</v>
      </c>
      <c r="C10" s="23"/>
      <c r="D10" s="23">
        <f>+ENERO!D10+FEBRERO!D10+MARZO!D10+'ABRIL '!D10+MAYO!D10+JUNIO!D10+JULIO!D10+AGOSTO!D10+SEPTIEMBRE!D10+OCTUBRE!D10+'NOVIEMBRE '!D10+DICIEMBRE!D10</f>
        <v>0</v>
      </c>
      <c r="E10" s="23">
        <f>+ENERO!E10+FEBRERO!E10+MARZO!E10+'ABRIL '!E10+MAYO!E10+JUNIO!E10+JULIO!E10+AGOSTO!E10+SEPTIEMBRE!E10+OCTUBRE!E10+'NOVIEMBRE '!E10+DICIEMBRE!E10</f>
        <v>0</v>
      </c>
      <c r="F10" s="23">
        <f>+ENERO!F10+FEBRERO!F10+MARZO!F10+'ABRIL '!F10+MAYO!F10+JUNIO!F10+JULIO!F10+AGOSTO!F10+SEPTIEMBRE!F10+OCTUBRE!F10+'NOVIEMBRE '!F10+DICIEMBRE!F10</f>
        <v>0</v>
      </c>
      <c r="G10" s="23">
        <f>+ENERO!G10+FEBRERO!G10+MARZO!G10+'ABRIL '!G10+MAYO!G10+JUNIO!G10+JULIO!G10+AGOSTO!G10+SEPTIEMBRE!G10+OCTUBRE!G10+'NOVIEMBRE '!G10+DICIEMBRE!G10</f>
        <v>0</v>
      </c>
      <c r="H10" s="23">
        <f>+ENERO!H10+FEBRERO!H10+MARZO!H10+'ABRIL '!H10+MAYO!H10+JUNIO!H10+JULIO!H10+AGOSTO!H10+SEPTIEMBRE!H10+OCTUBRE!H10+'NOVIEMBRE '!H10+DICIEMBRE!H10</f>
        <v>0</v>
      </c>
      <c r="I10" s="23">
        <f>+ENERO!I10+FEBRERO!I10+MARZO!I10+'ABRIL '!I10+MAYO!I10+JUNIO!I10+JULIO!I10+AGOSTO!I10+SEPTIEMBRE!I10+OCTUBRE!I10+'NOVIEMBRE '!I10+DICIEMBRE!I10</f>
        <v>0</v>
      </c>
      <c r="J10" s="23">
        <f>+ENERO!J10+FEBRERO!J10+MARZO!J10+'ABRIL '!J10+MAYO!J10+JUNIO!J10+JULIO!J10+AGOSTO!J10+SEPTIEMBRE!J10+OCTUBRE!J10+'NOVIEMBRE '!J10+DICIEMBRE!J10</f>
        <v>0</v>
      </c>
      <c r="K10" s="24">
        <f t="shared" si="8"/>
        <v>0</v>
      </c>
      <c r="L10" s="23">
        <f>+ENERO!L10+FEBRERO!L10+MARZO!L10+'ABRIL '!L10+MAYO!L10+JUNIO!L10+JULIO!L10+AGOSTO!L10+SEPTIEMBRE!L10+OCTUBRE!L10+'NOVIEMBRE '!L10+DICIEMBRE!L10</f>
        <v>0</v>
      </c>
      <c r="M10" s="23">
        <f>+ENERO!M10+FEBRERO!M10+MARZO!M10+'ABRIL '!M10+MAYO!M10+JUNIO!M10+JULIO!M10+AGOSTO!M10+SEPTIEMBRE!M10+OCTUBRE!M10+'NOVIEMBRE '!M10+DICIEMBRE!M10</f>
        <v>0</v>
      </c>
      <c r="N10" s="23">
        <f>+ENERO!N10+FEBRERO!N10+MARZO!N10+'ABRIL '!N10+MAYO!N10+JUNIO!N10+JULIO!N10+AGOSTO!N10+SEPTIEMBRE!N10+OCTUBRE!N10+'NOVIEMBRE '!N10+DICIEMBRE!N10</f>
        <v>0</v>
      </c>
      <c r="O10" s="24">
        <f t="shared" si="6"/>
        <v>0</v>
      </c>
      <c r="P10" s="24">
        <f t="shared" si="7"/>
        <v>0</v>
      </c>
      <c r="Q10" s="23">
        <f>+ENERO!Q10+FEBRERO!Q10+MARZO!Q10+'ABRIL '!Q10+MAYO!Q10+JUNIO!Q10+JULIO!Q10+AGOSTO!Q10+SEPTIEMBRE!Q10+OCTUBRE!Q10+'NOVIEMBRE '!Q10+DICIEMBRE!Q10</f>
        <v>0</v>
      </c>
      <c r="R10" s="23">
        <f>+ENERO!R10+FEBRERO!R10+MARZO!R10+'ABRIL '!R10+MAYO!R10+JUNIO!R10+JULIO!R10+AGOSTO!R10+SEPTIEMBRE!R10+OCTUBRE!R10+'NOVIEMBRE '!R10+DICIEMBRE!R10</f>
        <v>0</v>
      </c>
      <c r="S10" s="23">
        <f>+ENERO!S10+FEBRERO!S10+MARZO!S10+'ABRIL '!S10+MAYO!S10+JUNIO!S10+JULIO!S10+AGOSTO!S10+SEPTIEMBRE!S10+OCTUBRE!S10+'NOVIEMBRE '!S10+DICIEMBRE!S10</f>
        <v>0</v>
      </c>
      <c r="T10" s="23">
        <f>+ENERO!T10+FEBRERO!T10+MARZO!T10+'ABRIL '!T10+MAYO!T10+JUNIO!T10+JULIO!T10+AGOSTO!T10+SEPTIEMBRE!T10+OCTUBRE!T10+'NOVIEMBRE '!T10+DICIEMBRE!T10</f>
        <v>0</v>
      </c>
      <c r="U10" s="23">
        <f>+ENERO!U10+FEBRERO!U10+MARZO!U10+'ABRIL '!U10+MAYO!U10+JUNIO!U10+JULIO!U10+AGOSTO!U10+SEPTIEMBRE!U10+OCTUBRE!U10+'NOVIEMBRE '!U10+DICIEMBRE!U10</f>
        <v>0</v>
      </c>
      <c r="V10" s="23">
        <f>+ENERO!V10+FEBRERO!V10+MARZO!V10+'ABRIL '!V10+MAYO!V10+JUNIO!V10+JULIO!V10+AGOSTO!V10+SEPTIEMBRE!V10+OCTUBRE!V10+'NOVIEMBRE '!V10+DICIEMBRE!V10</f>
        <v>0</v>
      </c>
      <c r="W10" s="40" t="str">
        <f t="shared" si="1"/>
        <v/>
      </c>
      <c r="X10" s="40" t="str">
        <f t="shared" si="2"/>
        <v/>
      </c>
      <c r="Y10" s="40" t="str">
        <f t="shared" si="3"/>
        <v/>
      </c>
      <c r="Z10" s="40" t="str">
        <f t="shared" si="4"/>
        <v/>
      </c>
      <c r="AA10" s="40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f>+ENERO!D11+FEBRERO!D11+MARZO!D11+'ABRIL '!D11+MAYO!D11+JUNIO!D11+JULIO!D11+AGOSTO!D11+SEPTIEMBRE!D11+OCTUBRE!D11+'NOVIEMBRE '!D11+DICIEMBRE!D11</f>
        <v>0</v>
      </c>
      <c r="E11" s="23">
        <f>+ENERO!E11+FEBRERO!E11+MARZO!E11+'ABRIL '!E11+MAYO!E11+JUNIO!E11+JULIO!E11+AGOSTO!E11+SEPTIEMBRE!E11+OCTUBRE!E11+'NOVIEMBRE '!E11+DICIEMBRE!E11</f>
        <v>0</v>
      </c>
      <c r="F11" s="23">
        <f>+ENERO!F11+FEBRERO!F11+MARZO!F11+'ABRIL '!F11+MAYO!F11+JUNIO!F11+JULIO!F11+AGOSTO!F11+SEPTIEMBRE!F11+OCTUBRE!F11+'NOVIEMBRE '!F11+DICIEMBRE!F11</f>
        <v>0</v>
      </c>
      <c r="G11" s="23">
        <f>+ENERO!G11+FEBRERO!G11+MARZO!G11+'ABRIL '!G11+MAYO!G11+JUNIO!G11+JULIO!G11+AGOSTO!G11+SEPTIEMBRE!G11+OCTUBRE!G11+'NOVIEMBRE '!G11+DICIEMBRE!G11</f>
        <v>0</v>
      </c>
      <c r="H11" s="23">
        <f>+ENERO!H11+FEBRERO!H11+MARZO!H11+'ABRIL '!H11+MAYO!H11+JUNIO!H11+JULIO!H11+AGOSTO!H11+SEPTIEMBRE!H11+OCTUBRE!H11+'NOVIEMBRE '!H11+DICIEMBRE!H11</f>
        <v>0</v>
      </c>
      <c r="I11" s="23">
        <f>+ENERO!I11+FEBRERO!I11+MARZO!I11+'ABRIL '!I11+MAYO!I11+JUNIO!I11+JULIO!I11+AGOSTO!I11+SEPTIEMBRE!I11+OCTUBRE!I11+'NOVIEMBRE '!I11+DICIEMBRE!I11</f>
        <v>0</v>
      </c>
      <c r="J11" s="23">
        <f>+ENERO!J11+FEBRERO!J11+MARZO!J11+'ABRIL '!J11+MAYO!J11+JUNIO!J11+JULIO!J11+AGOSTO!J11+SEPTIEMBRE!J11+OCTUBRE!J11+'NOVIEMBRE '!J11+DICIEMBRE!J11</f>
        <v>0</v>
      </c>
      <c r="K11" s="24">
        <f t="shared" si="8"/>
        <v>0</v>
      </c>
      <c r="L11" s="23">
        <f>+ENERO!L11+FEBRERO!L11+MARZO!L11+'ABRIL '!L11+MAYO!L11+JUNIO!L11+JULIO!L11+AGOSTO!L11+SEPTIEMBRE!L11+OCTUBRE!L11+'NOVIEMBRE '!L11+DICIEMBRE!L11</f>
        <v>0</v>
      </c>
      <c r="M11" s="23">
        <f>+ENERO!M11+FEBRERO!M11+MARZO!M11+'ABRIL '!M11+MAYO!M11+JUNIO!M11+JULIO!M11+AGOSTO!M11+SEPTIEMBRE!M11+OCTUBRE!M11+'NOVIEMBRE '!M11+DICIEMBRE!M11</f>
        <v>0</v>
      </c>
      <c r="N11" s="23">
        <f>+ENERO!N11+FEBRERO!N11+MARZO!N11+'ABRIL '!N11+MAYO!N11+JUNIO!N11+JULIO!N11+AGOSTO!N11+SEPTIEMBRE!N11+OCTUBRE!N11+'NOVIEMBRE '!N11+DICIEMBRE!N11</f>
        <v>0</v>
      </c>
      <c r="O11" s="24">
        <f t="shared" si="6"/>
        <v>0</v>
      </c>
      <c r="P11" s="24">
        <f t="shared" si="7"/>
        <v>0</v>
      </c>
      <c r="Q11" s="23">
        <f>+ENERO!Q11+FEBRERO!Q11+MARZO!Q11+'ABRIL '!Q11+MAYO!Q11+JUNIO!Q11+JULIO!Q11+AGOSTO!Q11+SEPTIEMBRE!Q11+OCTUBRE!Q11+'NOVIEMBRE '!Q11+DICIEMBRE!Q11</f>
        <v>0</v>
      </c>
      <c r="R11" s="23">
        <f>+ENERO!R11+FEBRERO!R11+MARZO!R11+'ABRIL '!R11+MAYO!R11+JUNIO!R11+JULIO!R11+AGOSTO!R11+SEPTIEMBRE!R11+OCTUBRE!R11+'NOVIEMBRE '!R11+DICIEMBRE!R11</f>
        <v>0</v>
      </c>
      <c r="S11" s="23">
        <f>+ENERO!S11+FEBRERO!S11+MARZO!S11+'ABRIL '!S11+MAYO!S11+JUNIO!S11+JULIO!S11+AGOSTO!S11+SEPTIEMBRE!S11+OCTUBRE!S11+'NOVIEMBRE '!S11+DICIEMBRE!S11</f>
        <v>0</v>
      </c>
      <c r="T11" s="23">
        <f>+ENERO!T11+FEBRERO!T11+MARZO!T11+'ABRIL '!T11+MAYO!T11+JUNIO!T11+JULIO!T11+AGOSTO!T11+SEPTIEMBRE!T11+OCTUBRE!T11+'NOVIEMBRE '!T11+DICIEMBRE!T11</f>
        <v>0</v>
      </c>
      <c r="U11" s="23">
        <f>+ENERO!U11+FEBRERO!U11+MARZO!U11+'ABRIL '!U11+MAYO!U11+JUNIO!U11+JULIO!U11+AGOSTO!U11+SEPTIEMBRE!U11+OCTUBRE!U11+'NOVIEMBRE '!U11+DICIEMBRE!U11</f>
        <v>0</v>
      </c>
      <c r="V11" s="23">
        <f>+ENERO!V11+FEBRERO!V11+MARZO!V11+'ABRIL '!V11+MAYO!V11+JUNIO!V11+JULIO!V11+AGOSTO!V11+SEPTIEMBRE!V11+OCTUBRE!V11+'NOVIEMBRE '!V11+DICIEMBRE!V11</f>
        <v>0</v>
      </c>
      <c r="W11" s="40" t="str">
        <f t="shared" si="1"/>
        <v/>
      </c>
      <c r="X11" s="40" t="str">
        <f t="shared" si="2"/>
        <v/>
      </c>
      <c r="Y11" s="40" t="str">
        <f t="shared" si="3"/>
        <v/>
      </c>
      <c r="Z11" s="40" t="str">
        <f t="shared" si="4"/>
        <v/>
      </c>
      <c r="AA11" s="40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f>+ENERO!D12+FEBRERO!D12+MARZO!D12+'ABRIL '!D12+MAYO!D12+JUNIO!D12+JULIO!D12+AGOSTO!D12+SEPTIEMBRE!D12+OCTUBRE!D12+'NOVIEMBRE '!D12+DICIEMBRE!D12</f>
        <v>0</v>
      </c>
      <c r="E12" s="23">
        <f>+ENERO!E12+FEBRERO!E12+MARZO!E12+'ABRIL '!E12+MAYO!E12+JUNIO!E12+JULIO!E12+AGOSTO!E12+SEPTIEMBRE!E12+OCTUBRE!E12+'NOVIEMBRE '!E12+DICIEMBRE!E12</f>
        <v>0</v>
      </c>
      <c r="F12" s="23">
        <f>+ENERO!F12+FEBRERO!F12+MARZO!F12+'ABRIL '!F12+MAYO!F12+JUNIO!F12+JULIO!F12+AGOSTO!F12+SEPTIEMBRE!F12+OCTUBRE!F12+'NOVIEMBRE '!F12+DICIEMBRE!F12</f>
        <v>0</v>
      </c>
      <c r="G12" s="23">
        <f>+ENERO!G12+FEBRERO!G12+MARZO!G12+'ABRIL '!G12+MAYO!G12+JUNIO!G12+JULIO!G12+AGOSTO!G12+SEPTIEMBRE!G12+OCTUBRE!G12+'NOVIEMBRE '!G12+DICIEMBRE!G12</f>
        <v>0</v>
      </c>
      <c r="H12" s="23">
        <f>+ENERO!H12+FEBRERO!H12+MARZO!H12+'ABRIL '!H12+MAYO!H12+JUNIO!H12+JULIO!H12+AGOSTO!H12+SEPTIEMBRE!H12+OCTUBRE!H12+'NOVIEMBRE '!H12+DICIEMBRE!H12</f>
        <v>0</v>
      </c>
      <c r="I12" s="23">
        <f>+ENERO!I12+FEBRERO!I12+MARZO!I12+'ABRIL '!I12+MAYO!I12+JUNIO!I12+JULIO!I12+AGOSTO!I12+SEPTIEMBRE!I12+OCTUBRE!I12+'NOVIEMBRE '!I12+DICIEMBRE!I12</f>
        <v>0</v>
      </c>
      <c r="J12" s="23">
        <f>+ENERO!J12+FEBRERO!J12+MARZO!J12+'ABRIL '!J12+MAYO!J12+JUNIO!J12+JULIO!J12+AGOSTO!J12+SEPTIEMBRE!J12+OCTUBRE!J12+'NOVIEMBRE '!J12+DICIEMBRE!J12</f>
        <v>0</v>
      </c>
      <c r="K12" s="24">
        <f>SUM(E12:J12)</f>
        <v>0</v>
      </c>
      <c r="L12" s="23">
        <f>+ENERO!L12+FEBRERO!L12+MARZO!L12+'ABRIL '!L12+MAYO!L12+JUNIO!L12+JULIO!L12+AGOSTO!L12+SEPTIEMBRE!L12+OCTUBRE!L12+'NOVIEMBRE '!L12+DICIEMBRE!L12</f>
        <v>0</v>
      </c>
      <c r="M12" s="23">
        <f>+ENERO!M12+FEBRERO!M12+MARZO!M12+'ABRIL '!M12+MAYO!M12+JUNIO!M12+JULIO!M12+AGOSTO!M12+SEPTIEMBRE!M12+OCTUBRE!M12+'NOVIEMBRE '!M12+DICIEMBRE!M12</f>
        <v>0</v>
      </c>
      <c r="N12" s="23">
        <f>+ENERO!N12+FEBRERO!N12+MARZO!N12+'ABRIL '!N12+MAYO!N12+JUNIO!N12+JULIO!N12+AGOSTO!N12+SEPTIEMBRE!N12+OCTUBRE!N12+'NOVIEMBRE '!N12+DICIEMBRE!N12</f>
        <v>0</v>
      </c>
      <c r="O12" s="24">
        <f>SUM(L12:N12)</f>
        <v>0</v>
      </c>
      <c r="P12" s="24">
        <f>+D12+K12-O12</f>
        <v>0</v>
      </c>
      <c r="Q12" s="23">
        <f>+ENERO!Q12+FEBRERO!Q12+MARZO!Q12+'ABRIL '!Q12+MAYO!Q12+JUNIO!Q12+JULIO!Q12+AGOSTO!Q12+SEPTIEMBRE!Q12+OCTUBRE!Q12+'NOVIEMBRE '!Q12+DICIEMBRE!Q12</f>
        <v>0</v>
      </c>
      <c r="R12" s="23">
        <f>+ENERO!R12+FEBRERO!R12+MARZO!R12+'ABRIL '!R12+MAYO!R12+JUNIO!R12+JULIO!R12+AGOSTO!R12+SEPTIEMBRE!R12+OCTUBRE!R12+'NOVIEMBRE '!R12+DICIEMBRE!R12</f>
        <v>0</v>
      </c>
      <c r="S12" s="23">
        <f>+ENERO!S12+FEBRERO!S12+MARZO!S12+'ABRIL '!S12+MAYO!S12+JUNIO!S12+JULIO!S12+AGOSTO!S12+SEPTIEMBRE!S12+OCTUBRE!S12+'NOVIEMBRE '!S12+DICIEMBRE!S12</f>
        <v>0</v>
      </c>
      <c r="T12" s="23">
        <f>+ENERO!T12+FEBRERO!T12+MARZO!T12+'ABRIL '!T12+MAYO!T12+JUNIO!T12+JULIO!T12+AGOSTO!T12+SEPTIEMBRE!T12+OCTUBRE!T12+'NOVIEMBRE '!T12+DICIEMBRE!T12</f>
        <v>0</v>
      </c>
      <c r="U12" s="23">
        <f>+ENERO!U12+FEBRERO!U12+MARZO!U12+'ABRIL '!U12+MAYO!U12+JUNIO!U12+JULIO!U12+AGOSTO!U12+SEPTIEMBRE!U12+OCTUBRE!U12+'NOVIEMBRE '!U12+DICIEMBRE!U12</f>
        <v>0</v>
      </c>
      <c r="V12" s="23">
        <f>+ENERO!V12+FEBRERO!V12+MARZO!V12+'ABRIL '!V12+MAYO!V12+JUNIO!V12+JULIO!V12+AGOSTO!V12+SEPTIEMBRE!V12+OCTUBRE!V12+'NOVIEMBRE '!V12+DICIEMBRE!V12</f>
        <v>0</v>
      </c>
      <c r="W12" s="40" t="str">
        <f>IF(S12&gt;0,T12/O12,"")</f>
        <v/>
      </c>
      <c r="X12" s="40" t="str">
        <f>IF(N12&gt;0,(N12/O12),"")</f>
        <v/>
      </c>
      <c r="Y12" s="40" t="str">
        <f>IF(S12&gt;0,(S12/R12),"")</f>
        <v/>
      </c>
      <c r="Z12" s="40" t="str">
        <f>IF(S12&gt;0,(R12-S12)/O12,"")</f>
        <v/>
      </c>
      <c r="AA12" s="40" t="str">
        <f>IF(S12&gt;0,O12/C12,"")</f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f>+ENERO!D13+FEBRERO!D13+MARZO!D13+'ABRIL '!D13+MAYO!D13+JUNIO!D13+JULIO!D13+AGOSTO!D13+SEPTIEMBRE!D13+OCTUBRE!D13+'NOVIEMBRE '!D13+DICIEMBRE!D13</f>
        <v>102</v>
      </c>
      <c r="E13" s="23">
        <f>+ENERO!E13+FEBRERO!E13+MARZO!E13+'ABRIL '!E13+MAYO!E13+JUNIO!E13+JULIO!E13+AGOSTO!E13+SEPTIEMBRE!E13+OCTUBRE!E13+'NOVIEMBRE '!E13+DICIEMBRE!E13</f>
        <v>833</v>
      </c>
      <c r="F13" s="23">
        <f>+ENERO!F13+FEBRERO!F13+MARZO!F13+'ABRIL '!F13+MAYO!F13+JUNIO!F13+JULIO!F13+AGOSTO!F13+SEPTIEMBRE!F13+OCTUBRE!F13+'NOVIEMBRE '!F13+DICIEMBRE!F13</f>
        <v>0</v>
      </c>
      <c r="G13" s="23">
        <f>+ENERO!G13+FEBRERO!G13+MARZO!G13+'ABRIL '!G13+MAYO!G13+JUNIO!G13+JULIO!G13+AGOSTO!G13+SEPTIEMBRE!G13+OCTUBRE!G13+'NOVIEMBRE '!G13+DICIEMBRE!G13</f>
        <v>383</v>
      </c>
      <c r="H13" s="23">
        <f>+ENERO!H13+FEBRERO!H13+MARZO!H13+'ABRIL '!H13+MAYO!H13+JUNIO!H13+JULIO!H13+AGOSTO!H13+SEPTIEMBRE!H13+OCTUBRE!H13+'NOVIEMBRE '!H13+DICIEMBRE!H13</f>
        <v>0</v>
      </c>
      <c r="I13" s="23">
        <f>+ENERO!I13+FEBRERO!I13+MARZO!I13+'ABRIL '!I13+MAYO!I13+JUNIO!I13+JULIO!I13+AGOSTO!I13+SEPTIEMBRE!I13+OCTUBRE!I13+'NOVIEMBRE '!I13+DICIEMBRE!I13</f>
        <v>0</v>
      </c>
      <c r="J13" s="23">
        <f>+ENERO!J13+FEBRERO!J13+MARZO!J13+'ABRIL '!J13+MAYO!J13+JUNIO!J13+JULIO!J13+AGOSTO!J13+SEPTIEMBRE!J13+OCTUBRE!J13+'NOVIEMBRE '!J13+DICIEMBRE!J13</f>
        <v>130</v>
      </c>
      <c r="K13" s="24">
        <f t="shared" si="8"/>
        <v>1346</v>
      </c>
      <c r="L13" s="23">
        <f>+ENERO!L13+FEBRERO!L13+MARZO!L13+'ABRIL '!L13+MAYO!L13+JUNIO!L13+JULIO!L13+AGOSTO!L13+SEPTIEMBRE!L13+OCTUBRE!L13+'NOVIEMBRE '!L13+DICIEMBRE!L13</f>
        <v>1274</v>
      </c>
      <c r="M13" s="23">
        <f>+ENERO!M13+FEBRERO!M13+MARZO!M13+'ABRIL '!M13+MAYO!M13+JUNIO!M13+JULIO!M13+AGOSTO!M13+SEPTIEMBRE!M13+OCTUBRE!M13+'NOVIEMBRE '!M13+DICIEMBRE!M13</f>
        <v>70</v>
      </c>
      <c r="N13" s="23">
        <f>+ENERO!N13+FEBRERO!N13+MARZO!N13+'ABRIL '!N13+MAYO!N13+JUNIO!N13+JULIO!N13+AGOSTO!N13+SEPTIEMBRE!N13+OCTUBRE!N13+'NOVIEMBRE '!N13+DICIEMBRE!N13</f>
        <v>0</v>
      </c>
      <c r="O13" s="24">
        <f t="shared" si="6"/>
        <v>1344</v>
      </c>
      <c r="P13" s="24">
        <f t="shared" si="7"/>
        <v>104</v>
      </c>
      <c r="Q13" s="23">
        <f>+ENERO!Q13+FEBRERO!Q13+MARZO!Q13+'ABRIL '!Q13+MAYO!Q13+JUNIO!Q13+JULIO!Q13+AGOSTO!Q13+SEPTIEMBRE!Q13+OCTUBRE!Q13+'NOVIEMBRE '!Q13+DICIEMBRE!Q13</f>
        <v>0</v>
      </c>
      <c r="R13" s="23">
        <f>+ENERO!R13+FEBRERO!R13+MARZO!R13+'ABRIL '!R13+MAYO!R13+JUNIO!R13+JULIO!R13+AGOSTO!R13+SEPTIEMBRE!R13+OCTUBRE!R13+'NOVIEMBRE '!R13+DICIEMBRE!R13</f>
        <v>7821</v>
      </c>
      <c r="S13" s="23">
        <f>+ENERO!S13+FEBRERO!S13+MARZO!S13+'ABRIL '!S13+MAYO!S13+JUNIO!S13+JULIO!S13+AGOSTO!S13+SEPTIEMBRE!S13+OCTUBRE!S13+'NOVIEMBRE '!S13+DICIEMBRE!S13</f>
        <v>4009</v>
      </c>
      <c r="T13" s="23">
        <f>+ENERO!T13+FEBRERO!T13+MARZO!T13+'ABRIL '!T13+MAYO!T13+JUNIO!T13+JULIO!T13+AGOSTO!T13+SEPTIEMBRE!T13+OCTUBRE!T13+'NOVIEMBRE '!T13+DICIEMBRE!T13</f>
        <v>4154</v>
      </c>
      <c r="U13" s="23">
        <f>+ENERO!U13+FEBRERO!U13+MARZO!U13+'ABRIL '!U13+MAYO!U13+JUNIO!U13+JULIO!U13+AGOSTO!U13+SEPTIEMBRE!U13+OCTUBRE!U13+'NOVIEMBRE '!U13+DICIEMBRE!U13</f>
        <v>4079</v>
      </c>
      <c r="V13" s="23">
        <f>+ENERO!V13+FEBRERO!V13+MARZO!V13+'ABRIL '!V13+MAYO!V13+JUNIO!V13+JULIO!V13+AGOSTO!V13+SEPTIEMBRE!V13+OCTUBRE!V13+'NOVIEMBRE '!V13+DICIEMBRE!V13</f>
        <v>0</v>
      </c>
      <c r="W13" s="40">
        <f t="shared" si="1"/>
        <v>3.0907738095238093</v>
      </c>
      <c r="X13" s="40" t="str">
        <f t="shared" si="2"/>
        <v/>
      </c>
      <c r="Y13" s="40">
        <f t="shared" si="3"/>
        <v>0.51259429740442397</v>
      </c>
      <c r="Z13" s="40">
        <f t="shared" si="4"/>
        <v>2.8363095238095237</v>
      </c>
      <c r="AA13" s="40">
        <f t="shared" si="5"/>
        <v>56</v>
      </c>
    </row>
    <row r="14" spans="1:27" ht="15" x14ac:dyDescent="0.2">
      <c r="A14" s="21" t="s">
        <v>49</v>
      </c>
      <c r="B14" s="22" t="s">
        <v>50</v>
      </c>
      <c r="C14" s="23">
        <v>10</v>
      </c>
      <c r="D14" s="23">
        <f>+ENERO!D14+FEBRERO!D14+MARZO!D14+'ABRIL '!D14+MAYO!D14+JUNIO!D14+JULIO!D14+AGOSTO!D14+SEPTIEMBRE!D14+OCTUBRE!D14+'NOVIEMBRE '!D14+DICIEMBRE!D14</f>
        <v>49</v>
      </c>
      <c r="E14" s="23">
        <f>+ENERO!E14+FEBRERO!E14+MARZO!E14+'ABRIL '!E14+MAYO!E14+JUNIO!E14+JULIO!E14+AGOSTO!E14+SEPTIEMBRE!E14+OCTUBRE!E14+'NOVIEMBRE '!E14+DICIEMBRE!E14</f>
        <v>335</v>
      </c>
      <c r="F14" s="23">
        <f>+ENERO!F14+FEBRERO!F14+MARZO!F14+'ABRIL '!F14+MAYO!F14+JUNIO!F14+JULIO!F14+AGOSTO!F14+SEPTIEMBRE!F14+OCTUBRE!F14+'NOVIEMBRE '!F14+DICIEMBRE!F14</f>
        <v>0</v>
      </c>
      <c r="G14" s="23">
        <f>+ENERO!G14+FEBRERO!G14+MARZO!G14+'ABRIL '!G14+MAYO!G14+JUNIO!G14+JULIO!G14+AGOSTO!G14+SEPTIEMBRE!G14+OCTUBRE!G14+'NOVIEMBRE '!G14+DICIEMBRE!G14</f>
        <v>0</v>
      </c>
      <c r="H14" s="23">
        <f>+ENERO!H14+FEBRERO!H14+MARZO!H14+'ABRIL '!H14+MAYO!H14+JUNIO!H14+JULIO!H14+AGOSTO!H14+SEPTIEMBRE!H14+OCTUBRE!H14+'NOVIEMBRE '!H14+DICIEMBRE!H14</f>
        <v>0</v>
      </c>
      <c r="I14" s="23">
        <f>+ENERO!I14+FEBRERO!I14+MARZO!I14+'ABRIL '!I14+MAYO!I14+JUNIO!I14+JULIO!I14+AGOSTO!I14+SEPTIEMBRE!I14+OCTUBRE!I14+'NOVIEMBRE '!I14+DICIEMBRE!I14</f>
        <v>0</v>
      </c>
      <c r="J14" s="23">
        <f>+ENERO!J14+FEBRERO!J14+MARZO!J14+'ABRIL '!J14+MAYO!J14+JUNIO!J14+JULIO!J14+AGOSTO!J14+SEPTIEMBRE!J14+OCTUBRE!J14+'NOVIEMBRE '!J14+DICIEMBRE!J14</f>
        <v>2</v>
      </c>
      <c r="K14" s="24">
        <f t="shared" si="8"/>
        <v>337</v>
      </c>
      <c r="L14" s="23">
        <f>+ENERO!L14+FEBRERO!L14+MARZO!L14+'ABRIL '!L14+MAYO!L14+JUNIO!L14+JULIO!L14+AGOSTO!L14+SEPTIEMBRE!L14+OCTUBRE!L14+'NOVIEMBRE '!L14+DICIEMBRE!L14</f>
        <v>47</v>
      </c>
      <c r="M14" s="23">
        <f>+ENERO!M14+FEBRERO!M14+MARZO!M14+'ABRIL '!M14+MAYO!M14+JUNIO!M14+JULIO!M14+AGOSTO!M14+SEPTIEMBRE!M14+OCTUBRE!M14+'NOVIEMBRE '!M14+DICIEMBRE!M14</f>
        <v>0</v>
      </c>
      <c r="N14" s="23">
        <f>+ENERO!N14+FEBRERO!N14+MARZO!N14+'ABRIL '!N14+MAYO!N14+JUNIO!N14+JULIO!N14+AGOSTO!N14+SEPTIEMBRE!N14+OCTUBRE!N14+'NOVIEMBRE '!N14+DICIEMBRE!N14</f>
        <v>1</v>
      </c>
      <c r="O14" s="24">
        <f t="shared" si="6"/>
        <v>48</v>
      </c>
      <c r="P14" s="48">
        <f>+ENERO!P14+FEBRERO!P14+MARZO!P14+'ABRIL '!P14+MAYO!P14+JUNIO!P14+JULIO!P14+AGOSTO!P14+SEPTIEMBRE!P14+OCTUBRE!P14+'NOVIEMBRE '!P14+DICIEMBRE!P14</f>
        <v>50</v>
      </c>
      <c r="Q14" s="23">
        <f>+ENERO!Q14+FEBRERO!Q14+MARZO!Q14+'ABRIL '!Q14+MAYO!Q14+JUNIO!Q14+JULIO!Q14+AGOSTO!Q14+SEPTIEMBRE!Q14+OCTUBRE!Q14+'NOVIEMBRE '!Q14+DICIEMBRE!Q14</f>
        <v>0</v>
      </c>
      <c r="R14" s="23">
        <f>+ENERO!R14+FEBRERO!R14+MARZO!R14+'ABRIL '!R14+MAYO!R14+JUNIO!R14+JULIO!R14+AGOSTO!R14+SEPTIEMBRE!R14+OCTUBRE!R14+'NOVIEMBRE '!R14+DICIEMBRE!R14</f>
        <v>3610</v>
      </c>
      <c r="S14" s="23">
        <f>+ENERO!S14+FEBRERO!S14+MARZO!S14+'ABRIL '!S14+MAYO!S14+JUNIO!S14+JULIO!S14+AGOSTO!S14+SEPTIEMBRE!S14+OCTUBRE!S14+'NOVIEMBRE '!S14+DICIEMBRE!S14</f>
        <v>1598</v>
      </c>
      <c r="T14" s="23">
        <f>+ENERO!T14+FEBRERO!T14+MARZO!T14+'ABRIL '!T14+MAYO!T14+JUNIO!T14+JULIO!T14+AGOSTO!T14+SEPTIEMBRE!T14+OCTUBRE!T14+'NOVIEMBRE '!T14+DICIEMBRE!T14</f>
        <v>1623</v>
      </c>
      <c r="U14" s="23">
        <f>+ENERO!U14+FEBRERO!U14+MARZO!U14+'ABRIL '!U14+MAYO!U14+JUNIO!U14+JULIO!U14+AGOSTO!U14+SEPTIEMBRE!U14+OCTUBRE!U14+'NOVIEMBRE '!U14+DICIEMBRE!U14</f>
        <v>1599</v>
      </c>
      <c r="V14" s="23">
        <f>+ENERO!V14+FEBRERO!V14+MARZO!V14+'ABRIL '!V14+MAYO!V14+JUNIO!V14+JULIO!V14+AGOSTO!V14+SEPTIEMBRE!V14+OCTUBRE!V14+'NOVIEMBRE '!V14+DICIEMBRE!V14</f>
        <v>0</v>
      </c>
      <c r="W14" s="40">
        <f t="shared" si="1"/>
        <v>33.8125</v>
      </c>
      <c r="X14" s="40">
        <f t="shared" si="2"/>
        <v>2.0833333333333332E-2</v>
      </c>
      <c r="Y14" s="40">
        <f t="shared" si="3"/>
        <v>0.44265927977839337</v>
      </c>
      <c r="Z14" s="40">
        <f t="shared" si="4"/>
        <v>41.916666666666664</v>
      </c>
      <c r="AA14" s="40">
        <f t="shared" si="5"/>
        <v>4.8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f>+ENERO!D15+FEBRERO!D15+MARZO!D15+'ABRIL '!D15+MAYO!D15+JUNIO!D15+JULIO!D15+AGOSTO!D15+SEPTIEMBRE!D15+OCTUBRE!D15+'NOVIEMBRE '!D15+DICIEMBRE!D15</f>
        <v>87</v>
      </c>
      <c r="E15" s="23">
        <f>+ENERO!E15+FEBRERO!E15+MARZO!E15+'ABRIL '!E15+MAYO!E15+JUNIO!E15+JULIO!E15+AGOSTO!E15+SEPTIEMBRE!E15+OCTUBRE!E15+'NOVIEMBRE '!E15+DICIEMBRE!E15</f>
        <v>155</v>
      </c>
      <c r="F15" s="23">
        <f>+ENERO!F15+FEBRERO!F15+MARZO!F15+'ABRIL '!F15+MAYO!F15+JUNIO!F15+JULIO!F15+AGOSTO!F15+SEPTIEMBRE!F15+OCTUBRE!F15+'NOVIEMBRE '!F15+DICIEMBRE!F15</f>
        <v>0</v>
      </c>
      <c r="G15" s="23">
        <f>+ENERO!G15+FEBRERO!G15+MARZO!G15+'ABRIL '!G15+MAYO!G15+JUNIO!G15+JULIO!G15+AGOSTO!G15+SEPTIEMBRE!G15+OCTUBRE!G15+'NOVIEMBRE '!G15+DICIEMBRE!G15</f>
        <v>0</v>
      </c>
      <c r="H15" s="23">
        <f>+ENERO!H15+FEBRERO!H15+MARZO!H15+'ABRIL '!H15+MAYO!H15+JUNIO!H15+JULIO!H15+AGOSTO!H15+SEPTIEMBRE!H15+OCTUBRE!H15+'NOVIEMBRE '!H15+DICIEMBRE!H15</f>
        <v>0</v>
      </c>
      <c r="I15" s="23">
        <f>+ENERO!I15+FEBRERO!I15+MARZO!I15+'ABRIL '!I15+MAYO!I15+JUNIO!I15+JULIO!I15+AGOSTO!I15+SEPTIEMBRE!I15+OCTUBRE!I15+'NOVIEMBRE '!I15+DICIEMBRE!I15</f>
        <v>0</v>
      </c>
      <c r="J15" s="23">
        <f>+ENERO!J15+FEBRERO!J15+MARZO!J15+'ABRIL '!J15+MAYO!J15+JUNIO!J15+JULIO!J15+AGOSTO!J15+SEPTIEMBRE!J15+OCTUBRE!J15+'NOVIEMBRE '!J15+DICIEMBRE!J15</f>
        <v>0</v>
      </c>
      <c r="K15" s="24">
        <f t="shared" si="8"/>
        <v>155</v>
      </c>
      <c r="L15" s="23">
        <f>+ENERO!L15+FEBRERO!L15+MARZO!L15+'ABRIL '!L15+MAYO!L15+JUNIO!L15+JULIO!L15+AGOSTO!L15+SEPTIEMBRE!L15+OCTUBRE!L15+'NOVIEMBRE '!L15+DICIEMBRE!L15</f>
        <v>446</v>
      </c>
      <c r="M15" s="23">
        <f>+ENERO!M15+FEBRERO!M15+MARZO!M15+'ABRIL '!M15+MAYO!M15+JUNIO!M15+JULIO!M15+AGOSTO!M15+SEPTIEMBRE!M15+OCTUBRE!M15+'NOVIEMBRE '!M15+DICIEMBRE!M15</f>
        <v>1</v>
      </c>
      <c r="N15" s="23">
        <f>+ENERO!N15+FEBRERO!N15+MARZO!N15+'ABRIL '!N15+MAYO!N15+JUNIO!N15+JULIO!N15+AGOSTO!N15+SEPTIEMBRE!N15+OCTUBRE!N15+'NOVIEMBRE '!N15+DICIEMBRE!N15</f>
        <v>0</v>
      </c>
      <c r="O15" s="24">
        <f t="shared" si="6"/>
        <v>447</v>
      </c>
      <c r="P15" s="48">
        <f>+ENERO!P15+FEBRERO!P15+MARZO!P15+'ABRIL '!P15+MAYO!P15+JUNIO!P15+JULIO!P15+AGOSTO!P15+SEPTIEMBRE!P15+OCTUBRE!P15+'NOVIEMBRE '!P15+DICIEMBRE!P15</f>
        <v>83</v>
      </c>
      <c r="Q15" s="23">
        <f>+ENERO!Q15+FEBRERO!Q15+MARZO!Q15+'ABRIL '!Q15+MAYO!Q15+JUNIO!Q15+JULIO!Q15+AGOSTO!Q15+SEPTIEMBRE!Q15+OCTUBRE!Q15+'NOVIEMBRE '!Q15+DICIEMBRE!Q15</f>
        <v>0</v>
      </c>
      <c r="R15" s="23">
        <f>+ENERO!R15+FEBRERO!R15+MARZO!R15+'ABRIL '!R15+MAYO!R15+JUNIO!R15+JULIO!R15+AGOSTO!R15+SEPTIEMBRE!R15+OCTUBRE!R15+'NOVIEMBRE '!R15+DICIEMBRE!R15</f>
        <v>3633</v>
      </c>
      <c r="S15" s="23">
        <f>+ENERO!S15+FEBRERO!S15+MARZO!S15+'ABRIL '!S15+MAYO!S15+JUNIO!S15+JULIO!S15+AGOSTO!S15+SEPTIEMBRE!S15+OCTUBRE!S15+'NOVIEMBRE '!S15+DICIEMBRE!S15</f>
        <v>2438</v>
      </c>
      <c r="T15" s="23">
        <f>+ENERO!T15+FEBRERO!T15+MARZO!T15+'ABRIL '!T15+MAYO!T15+JUNIO!T15+JULIO!T15+AGOSTO!T15+SEPTIEMBRE!T15+OCTUBRE!T15+'NOVIEMBRE '!T15+DICIEMBRE!T15</f>
        <v>2340</v>
      </c>
      <c r="U15" s="23">
        <f>+ENERO!U15+FEBRERO!U15+MARZO!U15+'ABRIL '!U15+MAYO!U15+JUNIO!U15+JULIO!U15+AGOSTO!U15+SEPTIEMBRE!U15+OCTUBRE!U15+'NOVIEMBRE '!U15+DICIEMBRE!U15</f>
        <v>2306</v>
      </c>
      <c r="V15" s="23">
        <f>+ENERO!V15+FEBRERO!V15+MARZO!V15+'ABRIL '!V15+MAYO!V15+JUNIO!V15+JULIO!V15+AGOSTO!V15+SEPTIEMBRE!V15+OCTUBRE!V15+'NOVIEMBRE '!V15+DICIEMBRE!V15</f>
        <v>0</v>
      </c>
      <c r="W15" s="40">
        <f t="shared" si="1"/>
        <v>5.2348993288590604</v>
      </c>
      <c r="X15" s="40" t="str">
        <f t="shared" si="2"/>
        <v/>
      </c>
      <c r="Y15" s="40">
        <f t="shared" si="3"/>
        <v>0.67107074043490234</v>
      </c>
      <c r="Z15" s="40">
        <f t="shared" si="4"/>
        <v>2.6733780760626398</v>
      </c>
      <c r="AA15" s="40">
        <f t="shared" si="5"/>
        <v>44.7</v>
      </c>
    </row>
    <row r="16" spans="1:27" ht="15" x14ac:dyDescent="0.2">
      <c r="A16" s="21" t="s">
        <v>53</v>
      </c>
      <c r="B16" s="22" t="s">
        <v>54</v>
      </c>
      <c r="C16" s="23"/>
      <c r="D16" s="23">
        <f>+ENERO!D16+FEBRERO!D16+MARZO!D16+'ABRIL '!D16+MAYO!D16+JUNIO!D16+JULIO!D16+AGOSTO!D16+SEPTIEMBRE!D16+OCTUBRE!D16+'NOVIEMBRE '!D16+DICIEMBRE!D16</f>
        <v>0</v>
      </c>
      <c r="E16" s="23">
        <f>+ENERO!E16+FEBRERO!E16+MARZO!E16+'ABRIL '!E16+MAYO!E16+JUNIO!E16+JULIO!E16+AGOSTO!E16+SEPTIEMBRE!E16+OCTUBRE!E16+'NOVIEMBRE '!E16+DICIEMBRE!E16</f>
        <v>0</v>
      </c>
      <c r="F16" s="23">
        <f>+ENERO!F16+FEBRERO!F16+MARZO!F16+'ABRIL '!F16+MAYO!F16+JUNIO!F16+JULIO!F16+AGOSTO!F16+SEPTIEMBRE!F16+OCTUBRE!F16+'NOVIEMBRE '!F16+DICIEMBRE!F16</f>
        <v>0</v>
      </c>
      <c r="G16" s="23">
        <f>+ENERO!G16+FEBRERO!G16+MARZO!G16+'ABRIL '!G16+MAYO!G16+JUNIO!G16+JULIO!G16+AGOSTO!G16+SEPTIEMBRE!G16+OCTUBRE!G16+'NOVIEMBRE '!G16+DICIEMBRE!G16</f>
        <v>0</v>
      </c>
      <c r="H16" s="23">
        <f>+ENERO!H16+FEBRERO!H16+MARZO!H16+'ABRIL '!H16+MAYO!H16+JUNIO!H16+JULIO!H16+AGOSTO!H16+SEPTIEMBRE!H16+OCTUBRE!H16+'NOVIEMBRE '!H16+DICIEMBRE!H16</f>
        <v>0</v>
      </c>
      <c r="I16" s="23">
        <f>+ENERO!I16+FEBRERO!I16+MARZO!I16+'ABRIL '!I16+MAYO!I16+JUNIO!I16+JULIO!I16+AGOSTO!I16+SEPTIEMBRE!I16+OCTUBRE!I16+'NOVIEMBRE '!I16+DICIEMBRE!I16</f>
        <v>0</v>
      </c>
      <c r="J16" s="23">
        <f>+ENERO!J16+FEBRERO!J16+MARZO!J16+'ABRIL '!J16+MAYO!J16+JUNIO!J16+JULIO!J16+AGOSTO!J16+SEPTIEMBRE!J16+OCTUBRE!J16+'NOVIEMBRE '!J16+DICIEMBRE!J16</f>
        <v>0</v>
      </c>
      <c r="K16" s="24">
        <f t="shared" si="8"/>
        <v>0</v>
      </c>
      <c r="L16" s="23">
        <f>+ENERO!L16+FEBRERO!L16+MARZO!L16+'ABRIL '!L16+MAYO!L16+JUNIO!L16+JULIO!L16+AGOSTO!L16+SEPTIEMBRE!L16+OCTUBRE!L16+'NOVIEMBRE '!L16+DICIEMBRE!L16</f>
        <v>0</v>
      </c>
      <c r="M16" s="23">
        <f>+ENERO!M16+FEBRERO!M16+MARZO!M16+'ABRIL '!M16+MAYO!M16+JUNIO!M16+JULIO!M16+AGOSTO!M16+SEPTIEMBRE!M16+OCTUBRE!M16+'NOVIEMBRE '!M16+DICIEMBRE!M16</f>
        <v>0</v>
      </c>
      <c r="N16" s="23">
        <f>+ENERO!N16+FEBRERO!N16+MARZO!N16+'ABRIL '!N16+MAYO!N16+JUNIO!N16+JULIO!N16+AGOSTO!N16+SEPTIEMBRE!N16+OCTUBRE!N16+'NOVIEMBRE '!N16+DICIEMBRE!N16</f>
        <v>0</v>
      </c>
      <c r="O16" s="24">
        <f t="shared" si="6"/>
        <v>0</v>
      </c>
      <c r="P16" s="24">
        <f t="shared" si="7"/>
        <v>0</v>
      </c>
      <c r="Q16" s="23">
        <f>+ENERO!Q16+FEBRERO!Q16+MARZO!Q16+'ABRIL '!Q16+MAYO!Q16+JUNIO!Q16+JULIO!Q16+AGOSTO!Q16+SEPTIEMBRE!Q16+OCTUBRE!Q16+'NOVIEMBRE '!Q16+DICIEMBRE!Q16</f>
        <v>0</v>
      </c>
      <c r="R16" s="23">
        <f>+ENERO!R16+FEBRERO!R16+MARZO!R16+'ABRIL '!R16+MAYO!R16+JUNIO!R16+JULIO!R16+AGOSTO!R16+SEPTIEMBRE!R16+OCTUBRE!R16+'NOVIEMBRE '!R16+DICIEMBRE!R16</f>
        <v>0</v>
      </c>
      <c r="S16" s="23">
        <f>+ENERO!S16+FEBRERO!S16+MARZO!S16+'ABRIL '!S16+MAYO!S16+JUNIO!S16+JULIO!S16+AGOSTO!S16+SEPTIEMBRE!S16+OCTUBRE!S16+'NOVIEMBRE '!S16+DICIEMBRE!S16</f>
        <v>0</v>
      </c>
      <c r="T16" s="23">
        <f>+ENERO!T16+FEBRERO!T16+MARZO!T16+'ABRIL '!T16+MAYO!T16+JUNIO!T16+JULIO!T16+AGOSTO!T16+SEPTIEMBRE!T16+OCTUBRE!T16+'NOVIEMBRE '!T16+DICIEMBRE!T16</f>
        <v>0</v>
      </c>
      <c r="U16" s="23">
        <f>+ENERO!U16+FEBRERO!U16+MARZO!U16+'ABRIL '!U16+MAYO!U16+JUNIO!U16+JULIO!U16+AGOSTO!U16+SEPTIEMBRE!U16+OCTUBRE!U16+'NOVIEMBRE '!U16+DICIEMBRE!U16</f>
        <v>0</v>
      </c>
      <c r="V16" s="23">
        <f>+ENERO!V16+FEBRERO!V16+MARZO!V16+'ABRIL '!V16+MAYO!V16+JUNIO!V16+JULIO!V16+AGOSTO!V16+SEPTIEMBRE!V16+OCTUBRE!V16+'NOVIEMBRE '!V16+DICIEMBRE!V16</f>
        <v>0</v>
      </c>
      <c r="W16" s="40" t="str">
        <f t="shared" si="1"/>
        <v/>
      </c>
      <c r="X16" s="40" t="str">
        <f t="shared" si="2"/>
        <v/>
      </c>
      <c r="Y16" s="40" t="str">
        <f t="shared" si="3"/>
        <v/>
      </c>
      <c r="Z16" s="40" t="str">
        <f t="shared" si="4"/>
        <v/>
      </c>
      <c r="AA16" s="40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f>+ENERO!D17+FEBRERO!D17+MARZO!D17+'ABRIL '!D17+MAYO!D17+JUNIO!D17+JULIO!D17+AGOSTO!D17+SEPTIEMBRE!D17+OCTUBRE!D17+'NOVIEMBRE '!D17+DICIEMBRE!D17</f>
        <v>254</v>
      </c>
      <c r="E17" s="23">
        <f>+ENERO!E17+FEBRERO!E17+MARZO!E17+'ABRIL '!E17+MAYO!E17+JUNIO!E17+JULIO!E17+AGOSTO!E17+SEPTIEMBRE!E17+OCTUBRE!E17+'NOVIEMBRE '!E17+DICIEMBRE!E17</f>
        <v>2278</v>
      </c>
      <c r="F17" s="23">
        <f>+ENERO!F17+FEBRERO!F17+MARZO!F17+'ABRIL '!F17+MAYO!F17+JUNIO!F17+JULIO!F17+AGOSTO!F17+SEPTIEMBRE!F17+OCTUBRE!F17+'NOVIEMBRE '!F17+DICIEMBRE!F17</f>
        <v>0</v>
      </c>
      <c r="G17" s="23">
        <f>+ENERO!G17+FEBRERO!G17+MARZO!G17+'ABRIL '!G17+MAYO!G17+JUNIO!G17+JULIO!G17+AGOSTO!G17+SEPTIEMBRE!G17+OCTUBRE!G17+'NOVIEMBRE '!G17+DICIEMBRE!G17</f>
        <v>2</v>
      </c>
      <c r="H17" s="23">
        <f>+ENERO!H17+FEBRERO!H17+MARZO!H17+'ABRIL '!H17+MAYO!H17+JUNIO!H17+JULIO!H17+AGOSTO!H17+SEPTIEMBRE!H17+OCTUBRE!H17+'NOVIEMBRE '!H17+DICIEMBRE!H17</f>
        <v>0</v>
      </c>
      <c r="I17" s="23">
        <f>+ENERO!I17+FEBRERO!I17+MARZO!I17+'ABRIL '!I17+MAYO!I17+JUNIO!I17+JULIO!I17+AGOSTO!I17+SEPTIEMBRE!I17+OCTUBRE!I17+'NOVIEMBRE '!I17+DICIEMBRE!I17</f>
        <v>3</v>
      </c>
      <c r="J17" s="23">
        <f>+ENERO!J17+FEBRERO!J17+MARZO!J17+'ABRIL '!J17+MAYO!J17+JUNIO!J17+JULIO!J17+AGOSTO!J17+SEPTIEMBRE!J17+OCTUBRE!J17+'NOVIEMBRE '!J17+DICIEMBRE!J17</f>
        <v>7</v>
      </c>
      <c r="K17" s="24">
        <f>SUM(E17:J17)</f>
        <v>2290</v>
      </c>
      <c r="L17" s="23">
        <f>+ENERO!L17+FEBRERO!L17+MARZO!L17+'ABRIL '!L17+MAYO!L17+JUNIO!L17+JULIO!L17+AGOSTO!L17+SEPTIEMBRE!L17+OCTUBRE!L17+'NOVIEMBRE '!L17+DICIEMBRE!L17</f>
        <v>2229</v>
      </c>
      <c r="M17" s="23">
        <f>+ENERO!M17+FEBRERO!M17+MARZO!M17+'ABRIL '!M17+MAYO!M17+JUNIO!M17+JULIO!M17+AGOSTO!M17+SEPTIEMBRE!M17+OCTUBRE!M17+'NOVIEMBRE '!M17+DICIEMBRE!M17</f>
        <v>60</v>
      </c>
      <c r="N17" s="23">
        <f>+ENERO!N17+FEBRERO!N17+MARZO!N17+'ABRIL '!N17+MAYO!N17+JUNIO!N17+JULIO!N17+AGOSTO!N17+SEPTIEMBRE!N17+OCTUBRE!N17+'NOVIEMBRE '!N17+DICIEMBRE!N17</f>
        <v>0</v>
      </c>
      <c r="O17" s="24">
        <f t="shared" si="6"/>
        <v>2289</v>
      </c>
      <c r="P17" s="24">
        <f t="shared" si="7"/>
        <v>255</v>
      </c>
      <c r="Q17" s="23">
        <f>+ENERO!Q17+FEBRERO!Q17+MARZO!Q17+'ABRIL '!Q17+MAYO!Q17+JUNIO!Q17+JULIO!Q17+AGOSTO!Q17+SEPTIEMBRE!Q17+OCTUBRE!Q17+'NOVIEMBRE '!Q17+DICIEMBRE!Q17</f>
        <v>0</v>
      </c>
      <c r="R17" s="23">
        <f>+ENERO!R17+FEBRERO!R17+MARZO!R17+'ABRIL '!R17+MAYO!R17+JUNIO!R17+JULIO!R17+AGOSTO!R17+SEPTIEMBRE!R17+OCTUBRE!R17+'NOVIEMBRE '!R17+DICIEMBRE!R17</f>
        <v>12407</v>
      </c>
      <c r="S17" s="23">
        <f>+ENERO!S17+FEBRERO!S17+MARZO!S17+'ABRIL '!S17+MAYO!S17+JUNIO!S17+JULIO!S17+AGOSTO!S17+SEPTIEMBRE!S17+OCTUBRE!S17+'NOVIEMBRE '!S17+DICIEMBRE!S17</f>
        <v>8165</v>
      </c>
      <c r="T17" s="23">
        <f>+ENERO!T17+FEBRERO!T17+MARZO!T17+'ABRIL '!T17+MAYO!T17+JUNIO!T17+JULIO!T17+AGOSTO!T17+SEPTIEMBRE!T17+OCTUBRE!T17+'NOVIEMBRE '!T17+DICIEMBRE!T17</f>
        <v>8167</v>
      </c>
      <c r="U17" s="23">
        <f>+ENERO!U17+FEBRERO!U17+MARZO!U17+'ABRIL '!U17+MAYO!U17+JUNIO!U17+JULIO!U17+AGOSTO!U17+SEPTIEMBRE!U17+OCTUBRE!U17+'NOVIEMBRE '!U17+DICIEMBRE!U17</f>
        <v>8097</v>
      </c>
      <c r="V17" s="23">
        <f>+ENERO!V17+FEBRERO!V17+MARZO!V17+'ABRIL '!V17+MAYO!V17+JUNIO!V17+JULIO!V17+AGOSTO!V17+SEPTIEMBRE!V17+OCTUBRE!V17+'NOVIEMBRE '!V17+DICIEMBRE!V17</f>
        <v>0</v>
      </c>
      <c r="W17" s="40">
        <f>IF(S17&gt;0,T17/O17,"")</f>
        <v>3.5679335954565312</v>
      </c>
      <c r="X17" s="40" t="str">
        <f>IF(N17&gt;0,(N17/O17),"")</f>
        <v/>
      </c>
      <c r="Y17" s="40">
        <f>IF(S17&gt;0,(S17/R17),"")</f>
        <v>0.6580962359958088</v>
      </c>
      <c r="Z17" s="40">
        <f>IF(S17&gt;0,(R17-S17)/O17,"")</f>
        <v>1.8532110091743119</v>
      </c>
      <c r="AA17" s="40">
        <f>IF(S17&gt;0,O17/C17,"")</f>
        <v>65.400000000000006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f>+ENERO!D18+FEBRERO!D18+MARZO!D18+'ABRIL '!D18+MAYO!D18+JUNIO!D18+JULIO!D18+AGOSTO!D18+SEPTIEMBRE!D18+OCTUBRE!D18+'NOVIEMBRE '!D18+DICIEMBRE!D18</f>
        <v>54</v>
      </c>
      <c r="E18" s="23">
        <f>+ENERO!E18+FEBRERO!E18+MARZO!E18+'ABRIL '!E18+MAYO!E18+JUNIO!E18+JULIO!E18+AGOSTO!E18+SEPTIEMBRE!E18+OCTUBRE!E18+'NOVIEMBRE '!E18+DICIEMBRE!E18</f>
        <v>582</v>
      </c>
      <c r="F18" s="23">
        <f>+ENERO!F18+FEBRERO!F18+MARZO!F18+'ABRIL '!F18+MAYO!F18+JUNIO!F18+JULIO!F18+AGOSTO!F18+SEPTIEMBRE!F18+OCTUBRE!F18+'NOVIEMBRE '!F18+DICIEMBRE!F18</f>
        <v>0</v>
      </c>
      <c r="G18" s="23">
        <f>+ENERO!G18+FEBRERO!G18+MARZO!G18+'ABRIL '!G18+MAYO!G18+JUNIO!G18+JULIO!G18+AGOSTO!G18+SEPTIEMBRE!G18+OCTUBRE!G18+'NOVIEMBRE '!G18+DICIEMBRE!G18</f>
        <v>0</v>
      </c>
      <c r="H18" s="23">
        <f>+ENERO!H18+FEBRERO!H18+MARZO!H18+'ABRIL '!H18+MAYO!H18+JUNIO!H18+JULIO!H18+AGOSTO!H18+SEPTIEMBRE!H18+OCTUBRE!H18+'NOVIEMBRE '!H18+DICIEMBRE!H18</f>
        <v>0</v>
      </c>
      <c r="I18" s="23">
        <f>+ENERO!I18+FEBRERO!I18+MARZO!I18+'ABRIL '!I18+MAYO!I18+JUNIO!I18+JULIO!I18+AGOSTO!I18+SEPTIEMBRE!I18+OCTUBRE!I18+'NOVIEMBRE '!I18+DICIEMBRE!I18</f>
        <v>0</v>
      </c>
      <c r="J18" s="23">
        <f>+ENERO!J18+FEBRERO!J18+MARZO!J18+'ABRIL '!J18+MAYO!J18+JUNIO!J18+JULIO!J18+AGOSTO!J18+SEPTIEMBRE!J18+OCTUBRE!J18+'NOVIEMBRE '!J18+DICIEMBRE!J18</f>
        <v>9</v>
      </c>
      <c r="K18" s="24">
        <f>SUM(E18:J18)</f>
        <v>591</v>
      </c>
      <c r="L18" s="23">
        <f>+ENERO!L18+FEBRERO!L18+MARZO!L18+'ABRIL '!L18+MAYO!L18+JUNIO!L18+JULIO!L18+AGOSTO!L18+SEPTIEMBRE!L18+OCTUBRE!L18+'NOVIEMBRE '!L18+DICIEMBRE!L18</f>
        <v>587</v>
      </c>
      <c r="M18" s="23">
        <f>+ENERO!M18+FEBRERO!M18+MARZO!M18+'ABRIL '!M18+MAYO!M18+JUNIO!M18+JULIO!M18+AGOSTO!M18+SEPTIEMBRE!M18+OCTUBRE!M18+'NOVIEMBRE '!M18+DICIEMBRE!M18</f>
        <v>6</v>
      </c>
      <c r="N18" s="23">
        <f>+ENERO!N18+FEBRERO!N18+MARZO!N18+'ABRIL '!N18+MAYO!N18+JUNIO!N18+JULIO!N18+AGOSTO!N18+SEPTIEMBRE!N18+OCTUBRE!N18+'NOVIEMBRE '!N18+DICIEMBRE!N18</f>
        <v>0</v>
      </c>
      <c r="O18" s="24">
        <f t="shared" si="6"/>
        <v>593</v>
      </c>
      <c r="P18" s="24">
        <f t="shared" si="7"/>
        <v>52</v>
      </c>
      <c r="Q18" s="23">
        <f>+ENERO!Q18+FEBRERO!Q18+MARZO!Q18+'ABRIL '!Q18+MAYO!Q18+JUNIO!Q18+JULIO!Q18+AGOSTO!Q18+SEPTIEMBRE!Q18+OCTUBRE!Q18+'NOVIEMBRE '!Q18+DICIEMBRE!Q18</f>
        <v>0</v>
      </c>
      <c r="R18" s="23">
        <f>+ENERO!R18+FEBRERO!R18+MARZO!R18+'ABRIL '!R18+MAYO!R18+JUNIO!R18+JULIO!R18+AGOSTO!R18+SEPTIEMBRE!R18+OCTUBRE!R18+'NOVIEMBRE '!R18+DICIEMBRE!R18</f>
        <v>3243</v>
      </c>
      <c r="S18" s="23">
        <f>+ENERO!S18+FEBRERO!S18+MARZO!S18+'ABRIL '!S18+MAYO!S18+JUNIO!S18+JULIO!S18+AGOSTO!S18+SEPTIEMBRE!S18+OCTUBRE!S18+'NOVIEMBRE '!S18+DICIEMBRE!S18</f>
        <v>1857</v>
      </c>
      <c r="T18" s="23">
        <f>+ENERO!T18+FEBRERO!T18+MARZO!T18+'ABRIL '!T18+MAYO!T18+JUNIO!T18+JULIO!T18+AGOSTO!T18+SEPTIEMBRE!T18+OCTUBRE!T18+'NOVIEMBRE '!T18+DICIEMBRE!T18</f>
        <v>1879</v>
      </c>
      <c r="U18" s="23">
        <f>+ENERO!U18+FEBRERO!U18+MARZO!U18+'ABRIL '!U18+MAYO!U18+JUNIO!U18+JULIO!U18+AGOSTO!U18+SEPTIEMBRE!U18+OCTUBRE!U18+'NOVIEMBRE '!U18+DICIEMBRE!U18</f>
        <v>1867</v>
      </c>
      <c r="V18" s="23">
        <f>+ENERO!V18+FEBRERO!V18+MARZO!V18+'ABRIL '!V18+MAYO!V18+JUNIO!V18+JULIO!V18+AGOSTO!V18+SEPTIEMBRE!V18+OCTUBRE!V18+'NOVIEMBRE '!V18+DICIEMBRE!V18</f>
        <v>0</v>
      </c>
      <c r="W18" s="40">
        <f>IF(S18&gt;0,T18/O18,"")</f>
        <v>3.1686340640809445</v>
      </c>
      <c r="X18" s="40" t="str">
        <f>IF(N18&gt;0,(N18/O18),"")</f>
        <v/>
      </c>
      <c r="Y18" s="40">
        <f>IF(S18&gt;0,(S18/R18),"")</f>
        <v>0.57261794634597596</v>
      </c>
      <c r="Z18" s="40">
        <f>IF(S18&gt;0,(R18-S18)/O18,"")</f>
        <v>2.3372681281618886</v>
      </c>
      <c r="AA18" s="40">
        <f>IF(S18&gt;0,O18/C18,"")</f>
        <v>59.3</v>
      </c>
    </row>
    <row r="19" spans="1:27" ht="15" x14ac:dyDescent="0.2">
      <c r="A19" s="21" t="s">
        <v>59</v>
      </c>
      <c r="B19" s="22" t="s">
        <v>60</v>
      </c>
      <c r="C19" s="23"/>
      <c r="D19" s="23">
        <f>+ENERO!D19+FEBRERO!D19+MARZO!D19+'ABRIL '!D19+MAYO!D19+JUNIO!D19+JULIO!D19+AGOSTO!D19+SEPTIEMBRE!D19+OCTUBRE!D19+'NOVIEMBRE '!D19+DICIEMBRE!D19</f>
        <v>0</v>
      </c>
      <c r="E19" s="23">
        <f>+ENERO!E19+FEBRERO!E19+MARZO!E19+'ABRIL '!E19+MAYO!E19+JUNIO!E19+JULIO!E19+AGOSTO!E19+SEPTIEMBRE!E19+OCTUBRE!E19+'NOVIEMBRE '!E19+DICIEMBRE!E19</f>
        <v>0</v>
      </c>
      <c r="F19" s="23">
        <f>+ENERO!F19+FEBRERO!F19+MARZO!F19+'ABRIL '!F19+MAYO!F19+JUNIO!F19+JULIO!F19+AGOSTO!F19+SEPTIEMBRE!F19+OCTUBRE!F19+'NOVIEMBRE '!F19+DICIEMBRE!F19</f>
        <v>0</v>
      </c>
      <c r="G19" s="23">
        <f>+ENERO!G19+FEBRERO!G19+MARZO!G19+'ABRIL '!G19+MAYO!G19+JUNIO!G19+JULIO!G19+AGOSTO!G19+SEPTIEMBRE!G19+OCTUBRE!G19+'NOVIEMBRE '!G19+DICIEMBRE!G19</f>
        <v>0</v>
      </c>
      <c r="H19" s="23">
        <f>+ENERO!H19+FEBRERO!H19+MARZO!H19+'ABRIL '!H19+MAYO!H19+JUNIO!H19+JULIO!H19+AGOSTO!H19+SEPTIEMBRE!H19+OCTUBRE!H19+'NOVIEMBRE '!H19+DICIEMBRE!H19</f>
        <v>0</v>
      </c>
      <c r="I19" s="23">
        <f>+ENERO!I19+FEBRERO!I19+MARZO!I19+'ABRIL '!I19+MAYO!I19+JUNIO!I19+JULIO!I19+AGOSTO!I19+SEPTIEMBRE!I19+OCTUBRE!I19+'NOVIEMBRE '!I19+DICIEMBRE!I19</f>
        <v>0</v>
      </c>
      <c r="J19" s="23">
        <f>+ENERO!J19+FEBRERO!J19+MARZO!J19+'ABRIL '!J19+MAYO!J19+JUNIO!J19+JULIO!J19+AGOSTO!J19+SEPTIEMBRE!J19+OCTUBRE!J19+'NOVIEMBRE '!J19+DICIEMBRE!J19</f>
        <v>0</v>
      </c>
      <c r="K19" s="24">
        <f t="shared" si="8"/>
        <v>0</v>
      </c>
      <c r="L19" s="23">
        <f>+ENERO!L19+FEBRERO!L19+MARZO!L19+'ABRIL '!L19+MAYO!L19+JUNIO!L19+JULIO!L19+AGOSTO!L19+SEPTIEMBRE!L19+OCTUBRE!L19+'NOVIEMBRE '!L19+DICIEMBRE!L19</f>
        <v>0</v>
      </c>
      <c r="M19" s="23">
        <f>+ENERO!M19+FEBRERO!M19+MARZO!M19+'ABRIL '!M19+MAYO!M19+JUNIO!M19+JULIO!M19+AGOSTO!M19+SEPTIEMBRE!M19+OCTUBRE!M19+'NOVIEMBRE '!M19+DICIEMBRE!M19</f>
        <v>0</v>
      </c>
      <c r="N19" s="23">
        <f>+ENERO!N19+FEBRERO!N19+MARZO!N19+'ABRIL '!N19+MAYO!N19+JUNIO!N19+JULIO!N19+AGOSTO!N19+SEPTIEMBRE!N19+OCTUBRE!N19+'NOVIEMBRE '!N19+DICIEMBRE!N19</f>
        <v>0</v>
      </c>
      <c r="O19" s="24">
        <f t="shared" si="6"/>
        <v>0</v>
      </c>
      <c r="P19" s="24">
        <f t="shared" si="7"/>
        <v>0</v>
      </c>
      <c r="Q19" s="23">
        <f>+ENERO!Q19+FEBRERO!Q19+MARZO!Q19+'ABRIL '!Q19+MAYO!Q19+JUNIO!Q19+JULIO!Q19+AGOSTO!Q19+SEPTIEMBRE!Q19+OCTUBRE!Q19+'NOVIEMBRE '!Q19+DICIEMBRE!Q19</f>
        <v>0</v>
      </c>
      <c r="R19" s="23">
        <f>+ENERO!R19+FEBRERO!R19+MARZO!R19+'ABRIL '!R19+MAYO!R19+JUNIO!R19+JULIO!R19+AGOSTO!R19+SEPTIEMBRE!R19+OCTUBRE!R19+'NOVIEMBRE '!R19+DICIEMBRE!R19</f>
        <v>0</v>
      </c>
      <c r="S19" s="23">
        <f>+ENERO!S19+FEBRERO!S19+MARZO!S19+'ABRIL '!S19+MAYO!S19+JUNIO!S19+JULIO!S19+AGOSTO!S19+SEPTIEMBRE!S19+OCTUBRE!S19+'NOVIEMBRE '!S19+DICIEMBRE!S19</f>
        <v>0</v>
      </c>
      <c r="T19" s="23">
        <f>+ENERO!T19+FEBRERO!T19+MARZO!T19+'ABRIL '!T19+MAYO!T19+JUNIO!T19+JULIO!T19+AGOSTO!T19+SEPTIEMBRE!T19+OCTUBRE!T19+'NOVIEMBRE '!T19+DICIEMBRE!T19</f>
        <v>0</v>
      </c>
      <c r="U19" s="23">
        <f>+ENERO!U19+FEBRERO!U19+MARZO!U19+'ABRIL '!U19+MAYO!U19+JUNIO!U19+JULIO!U19+AGOSTO!U19+SEPTIEMBRE!U19+OCTUBRE!U19+'NOVIEMBRE '!U19+DICIEMBRE!U19</f>
        <v>0</v>
      </c>
      <c r="V19" s="23">
        <f>+ENERO!V19+FEBRERO!V19+MARZO!V19+'ABRIL '!V19+MAYO!V19+JUNIO!V19+JULIO!V19+AGOSTO!V19+SEPTIEMBRE!V19+OCTUBRE!V19+'NOVIEMBRE '!V19+DICIEMBRE!V19</f>
        <v>0</v>
      </c>
      <c r="W19" s="40" t="str">
        <f t="shared" si="1"/>
        <v/>
      </c>
      <c r="X19" s="40" t="str">
        <f t="shared" si="2"/>
        <v/>
      </c>
      <c r="Y19" s="40" t="str">
        <f t="shared" si="3"/>
        <v/>
      </c>
      <c r="Z19" s="40" t="str">
        <f t="shared" si="4"/>
        <v/>
      </c>
      <c r="AA19" s="40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f>+ENERO!D20+FEBRERO!D20+MARZO!D20+'ABRIL '!D20+MAYO!D20+JUNIO!D20+JULIO!D20+AGOSTO!D20+SEPTIEMBRE!D20+OCTUBRE!D20+'NOVIEMBRE '!D20+DICIEMBRE!D20</f>
        <v>0</v>
      </c>
      <c r="E20" s="23">
        <f>+ENERO!E20+FEBRERO!E20+MARZO!E20+'ABRIL '!E20+MAYO!E20+JUNIO!E20+JULIO!E20+AGOSTO!E20+SEPTIEMBRE!E20+OCTUBRE!E20+'NOVIEMBRE '!E20+DICIEMBRE!E20</f>
        <v>0</v>
      </c>
      <c r="F20" s="23">
        <f>+ENERO!F20+FEBRERO!F20+MARZO!F20+'ABRIL '!F20+MAYO!F20+JUNIO!F20+JULIO!F20+AGOSTO!F20+SEPTIEMBRE!F20+OCTUBRE!F20+'NOVIEMBRE '!F20+DICIEMBRE!F20</f>
        <v>0</v>
      </c>
      <c r="G20" s="23">
        <f>+ENERO!G20+FEBRERO!G20+MARZO!G20+'ABRIL '!G20+MAYO!G20+JUNIO!G20+JULIO!G20+AGOSTO!G20+SEPTIEMBRE!G20+OCTUBRE!G20+'NOVIEMBRE '!G20+DICIEMBRE!G20</f>
        <v>0</v>
      </c>
      <c r="H20" s="23">
        <f>+ENERO!H20+FEBRERO!H20+MARZO!H20+'ABRIL '!H20+MAYO!H20+JUNIO!H20+JULIO!H20+AGOSTO!H20+SEPTIEMBRE!H20+OCTUBRE!H20+'NOVIEMBRE '!H20+DICIEMBRE!H20</f>
        <v>0</v>
      </c>
      <c r="I20" s="23">
        <f>+ENERO!I20+FEBRERO!I20+MARZO!I20+'ABRIL '!I20+MAYO!I20+JUNIO!I20+JULIO!I20+AGOSTO!I20+SEPTIEMBRE!I20+OCTUBRE!I20+'NOVIEMBRE '!I20+DICIEMBRE!I20</f>
        <v>0</v>
      </c>
      <c r="J20" s="23">
        <f>+ENERO!J20+FEBRERO!J20+MARZO!J20+'ABRIL '!J20+MAYO!J20+JUNIO!J20+JULIO!J20+AGOSTO!J20+SEPTIEMBRE!J20+OCTUBRE!J20+'NOVIEMBRE '!J20+DICIEMBRE!J20</f>
        <v>0</v>
      </c>
      <c r="K20" s="24">
        <f t="shared" si="8"/>
        <v>0</v>
      </c>
      <c r="L20" s="23">
        <f>+ENERO!L20+FEBRERO!L20+MARZO!L20+'ABRIL '!L20+MAYO!L20+JUNIO!L20+JULIO!L20+AGOSTO!L20+SEPTIEMBRE!L20+OCTUBRE!L20+'NOVIEMBRE '!L20+DICIEMBRE!L20</f>
        <v>0</v>
      </c>
      <c r="M20" s="23">
        <f>+ENERO!M20+FEBRERO!M20+MARZO!M20+'ABRIL '!M20+MAYO!M20+JUNIO!M20+JULIO!M20+AGOSTO!M20+SEPTIEMBRE!M20+OCTUBRE!M20+'NOVIEMBRE '!M20+DICIEMBRE!M20</f>
        <v>0</v>
      </c>
      <c r="N20" s="23">
        <f>+ENERO!N20+FEBRERO!N20+MARZO!N20+'ABRIL '!N20+MAYO!N20+JUNIO!N20+JULIO!N20+AGOSTO!N20+SEPTIEMBRE!N20+OCTUBRE!N20+'NOVIEMBRE '!N20+DICIEMBRE!N20</f>
        <v>0</v>
      </c>
      <c r="O20" s="24">
        <f t="shared" si="6"/>
        <v>0</v>
      </c>
      <c r="P20" s="24">
        <f t="shared" si="7"/>
        <v>0</v>
      </c>
      <c r="Q20" s="23">
        <f>+ENERO!Q20+FEBRERO!Q20+MARZO!Q20+'ABRIL '!Q20+MAYO!Q20+JUNIO!Q20+JULIO!Q20+AGOSTO!Q20+SEPTIEMBRE!Q20+OCTUBRE!Q20+'NOVIEMBRE '!Q20+DICIEMBRE!Q20</f>
        <v>0</v>
      </c>
      <c r="R20" s="23">
        <f>+ENERO!R20+FEBRERO!R20+MARZO!R20+'ABRIL '!R20+MAYO!R20+JUNIO!R20+JULIO!R20+AGOSTO!R20+SEPTIEMBRE!R20+OCTUBRE!R20+'NOVIEMBRE '!R20+DICIEMBRE!R20</f>
        <v>0</v>
      </c>
      <c r="S20" s="23">
        <f>+ENERO!S20+FEBRERO!S20+MARZO!S20+'ABRIL '!S20+MAYO!S20+JUNIO!S20+JULIO!S20+AGOSTO!S20+SEPTIEMBRE!S20+OCTUBRE!S20+'NOVIEMBRE '!S20+DICIEMBRE!S20</f>
        <v>0</v>
      </c>
      <c r="T20" s="23">
        <f>+ENERO!T20+FEBRERO!T20+MARZO!T20+'ABRIL '!T20+MAYO!T20+JUNIO!T20+JULIO!T20+AGOSTO!T20+SEPTIEMBRE!T20+OCTUBRE!T20+'NOVIEMBRE '!T20+DICIEMBRE!T20</f>
        <v>0</v>
      </c>
      <c r="U20" s="23">
        <f>+ENERO!U20+FEBRERO!U20+MARZO!U20+'ABRIL '!U20+MAYO!U20+JUNIO!U20+JULIO!U20+AGOSTO!U20+SEPTIEMBRE!U20+OCTUBRE!U20+'NOVIEMBRE '!U20+DICIEMBRE!U20</f>
        <v>0</v>
      </c>
      <c r="V20" s="23">
        <f>+ENERO!V20+FEBRERO!V20+MARZO!V20+'ABRIL '!V20+MAYO!V20+JUNIO!V20+JULIO!V20+AGOSTO!V20+SEPTIEMBRE!V20+OCTUBRE!V20+'NOVIEMBRE '!V20+DICIEMBRE!V20</f>
        <v>0</v>
      </c>
      <c r="W20" s="40" t="str">
        <f t="shared" si="1"/>
        <v/>
      </c>
      <c r="X20" s="40" t="str">
        <f t="shared" si="2"/>
        <v/>
      </c>
      <c r="Y20" s="40" t="str">
        <f t="shared" si="3"/>
        <v/>
      </c>
      <c r="Z20" s="40" t="str">
        <f t="shared" si="4"/>
        <v/>
      </c>
      <c r="AA20" s="40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f>+ENERO!D21+FEBRERO!D21+MARZO!D21+'ABRIL '!D21+MAYO!D21+JUNIO!D21+JULIO!D21+AGOSTO!D21+SEPTIEMBRE!D21+OCTUBRE!D21+'NOVIEMBRE '!D21+DICIEMBRE!D21</f>
        <v>0</v>
      </c>
      <c r="E21" s="23">
        <f>+ENERO!E21+FEBRERO!E21+MARZO!E21+'ABRIL '!E21+MAYO!E21+JUNIO!E21+JULIO!E21+AGOSTO!E21+SEPTIEMBRE!E21+OCTUBRE!E21+'NOVIEMBRE '!E21+DICIEMBRE!E21</f>
        <v>0</v>
      </c>
      <c r="F21" s="23">
        <f>+ENERO!F21+FEBRERO!F21+MARZO!F21+'ABRIL '!F21+MAYO!F21+JUNIO!F21+JULIO!F21+AGOSTO!F21+SEPTIEMBRE!F21+OCTUBRE!F21+'NOVIEMBRE '!F21+DICIEMBRE!F21</f>
        <v>0</v>
      </c>
      <c r="G21" s="23">
        <f>+ENERO!G21+FEBRERO!G21+MARZO!G21+'ABRIL '!G21+MAYO!G21+JUNIO!G21+JULIO!G21+AGOSTO!G21+SEPTIEMBRE!G21+OCTUBRE!G21+'NOVIEMBRE '!G21+DICIEMBRE!G21</f>
        <v>0</v>
      </c>
      <c r="H21" s="23">
        <f>+ENERO!H21+FEBRERO!H21+MARZO!H21+'ABRIL '!H21+MAYO!H21+JUNIO!H21+JULIO!H21+AGOSTO!H21+SEPTIEMBRE!H21+OCTUBRE!H21+'NOVIEMBRE '!H21+DICIEMBRE!H21</f>
        <v>0</v>
      </c>
      <c r="I21" s="23">
        <f>+ENERO!I21+FEBRERO!I21+MARZO!I21+'ABRIL '!I21+MAYO!I21+JUNIO!I21+JULIO!I21+AGOSTO!I21+SEPTIEMBRE!I21+OCTUBRE!I21+'NOVIEMBRE '!I21+DICIEMBRE!I21</f>
        <v>0</v>
      </c>
      <c r="J21" s="23">
        <f>+ENERO!J21+FEBRERO!J21+MARZO!J21+'ABRIL '!J21+MAYO!J21+JUNIO!J21+JULIO!J21+AGOSTO!J21+SEPTIEMBRE!J21+OCTUBRE!J21+'NOVIEMBRE '!J21+DICIEMBRE!J21</f>
        <v>0</v>
      </c>
      <c r="K21" s="24">
        <f t="shared" si="8"/>
        <v>0</v>
      </c>
      <c r="L21" s="23">
        <f>+ENERO!L21+FEBRERO!L21+MARZO!L21+'ABRIL '!L21+MAYO!L21+JUNIO!L21+JULIO!L21+AGOSTO!L21+SEPTIEMBRE!L21+OCTUBRE!L21+'NOVIEMBRE '!L21+DICIEMBRE!L21</f>
        <v>0</v>
      </c>
      <c r="M21" s="23">
        <f>+ENERO!M21+FEBRERO!M21+MARZO!M21+'ABRIL '!M21+MAYO!M21+JUNIO!M21+JULIO!M21+AGOSTO!M21+SEPTIEMBRE!M21+OCTUBRE!M21+'NOVIEMBRE '!M21+DICIEMBRE!M21</f>
        <v>0</v>
      </c>
      <c r="N21" s="23">
        <f>+ENERO!N21+FEBRERO!N21+MARZO!N21+'ABRIL '!N21+MAYO!N21+JUNIO!N21+JULIO!N21+AGOSTO!N21+SEPTIEMBRE!N21+OCTUBRE!N21+'NOVIEMBRE '!N21+DICIEMBRE!N21</f>
        <v>0</v>
      </c>
      <c r="O21" s="24">
        <f t="shared" si="6"/>
        <v>0</v>
      </c>
      <c r="P21" s="24">
        <f t="shared" si="7"/>
        <v>0</v>
      </c>
      <c r="Q21" s="23">
        <f>+ENERO!Q21+FEBRERO!Q21+MARZO!Q21+'ABRIL '!Q21+MAYO!Q21+JUNIO!Q21+JULIO!Q21+AGOSTO!Q21+SEPTIEMBRE!Q21+OCTUBRE!Q21+'NOVIEMBRE '!Q21+DICIEMBRE!Q21</f>
        <v>0</v>
      </c>
      <c r="R21" s="23">
        <f>+ENERO!R21+FEBRERO!R21+MARZO!R21+'ABRIL '!R21+MAYO!R21+JUNIO!R21+JULIO!R21+AGOSTO!R21+SEPTIEMBRE!R21+OCTUBRE!R21+'NOVIEMBRE '!R21+DICIEMBRE!R21</f>
        <v>0</v>
      </c>
      <c r="S21" s="23">
        <f>+ENERO!S21+FEBRERO!S21+MARZO!S21+'ABRIL '!S21+MAYO!S21+JUNIO!S21+JULIO!S21+AGOSTO!S21+SEPTIEMBRE!S21+OCTUBRE!S21+'NOVIEMBRE '!S21+DICIEMBRE!S21</f>
        <v>0</v>
      </c>
      <c r="T21" s="23">
        <f>+ENERO!T21+FEBRERO!T21+MARZO!T21+'ABRIL '!T21+MAYO!T21+JUNIO!T21+JULIO!T21+AGOSTO!T21+SEPTIEMBRE!T21+OCTUBRE!T21+'NOVIEMBRE '!T21+DICIEMBRE!T21</f>
        <v>0</v>
      </c>
      <c r="U21" s="23">
        <f>+ENERO!U21+FEBRERO!U21+MARZO!U21+'ABRIL '!U21+MAYO!U21+JUNIO!U21+JULIO!U21+AGOSTO!U21+SEPTIEMBRE!U21+OCTUBRE!U21+'NOVIEMBRE '!U21+DICIEMBRE!U21</f>
        <v>0</v>
      </c>
      <c r="V21" s="23">
        <f>+ENERO!V21+FEBRERO!V21+MARZO!V21+'ABRIL '!V21+MAYO!V21+JUNIO!V21+JULIO!V21+AGOSTO!V21+SEPTIEMBRE!V21+OCTUBRE!V21+'NOVIEMBRE '!V21+DICIEMBRE!V21</f>
        <v>0</v>
      </c>
      <c r="W21" s="40" t="str">
        <f t="shared" si="1"/>
        <v/>
      </c>
      <c r="X21" s="40" t="str">
        <f t="shared" si="2"/>
        <v/>
      </c>
      <c r="Y21" s="40" t="str">
        <f t="shared" si="3"/>
        <v/>
      </c>
      <c r="Z21" s="40" t="str">
        <f t="shared" si="4"/>
        <v/>
      </c>
      <c r="AA21" s="40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f>+ENERO!D22+FEBRERO!D22+MARZO!D22+'ABRIL '!D22+MAYO!D22+JUNIO!D22+JULIO!D22+AGOSTO!D22+SEPTIEMBRE!D22+OCTUBRE!D22+'NOVIEMBRE '!D22+DICIEMBRE!D22</f>
        <v>0</v>
      </c>
      <c r="E22" s="23">
        <f>+ENERO!E22+FEBRERO!E22+MARZO!E22+'ABRIL '!E22+MAYO!E22+JUNIO!E22+JULIO!E22+AGOSTO!E22+SEPTIEMBRE!E22+OCTUBRE!E22+'NOVIEMBRE '!E22+DICIEMBRE!E22</f>
        <v>0</v>
      </c>
      <c r="F22" s="23">
        <f>+ENERO!F22+FEBRERO!F22+MARZO!F22+'ABRIL '!F22+MAYO!F22+JUNIO!F22+JULIO!F22+AGOSTO!F22+SEPTIEMBRE!F22+OCTUBRE!F22+'NOVIEMBRE '!F22+DICIEMBRE!F22</f>
        <v>0</v>
      </c>
      <c r="G22" s="23">
        <f>+ENERO!G22+FEBRERO!G22+MARZO!G22+'ABRIL '!G22+MAYO!G22+JUNIO!G22+JULIO!G22+AGOSTO!G22+SEPTIEMBRE!G22+OCTUBRE!G22+'NOVIEMBRE '!G22+DICIEMBRE!G22</f>
        <v>0</v>
      </c>
      <c r="H22" s="23">
        <f>+ENERO!H22+FEBRERO!H22+MARZO!H22+'ABRIL '!H22+MAYO!H22+JUNIO!H22+JULIO!H22+AGOSTO!H22+SEPTIEMBRE!H22+OCTUBRE!H22+'NOVIEMBRE '!H22+DICIEMBRE!H22</f>
        <v>0</v>
      </c>
      <c r="I22" s="23">
        <f>+ENERO!I22+FEBRERO!I22+MARZO!I22+'ABRIL '!I22+MAYO!I22+JUNIO!I22+JULIO!I22+AGOSTO!I22+SEPTIEMBRE!I22+OCTUBRE!I22+'NOVIEMBRE '!I22+DICIEMBRE!I22</f>
        <v>0</v>
      </c>
      <c r="J22" s="23">
        <f>+ENERO!J22+FEBRERO!J22+MARZO!J22+'ABRIL '!J22+MAYO!J22+JUNIO!J22+JULIO!J22+AGOSTO!J22+SEPTIEMBRE!J22+OCTUBRE!J22+'NOVIEMBRE '!J22+DICIEMBRE!J22</f>
        <v>0</v>
      </c>
      <c r="K22" s="24">
        <f t="shared" si="8"/>
        <v>0</v>
      </c>
      <c r="L22" s="23">
        <f>+ENERO!L22+FEBRERO!L22+MARZO!L22+'ABRIL '!L22+MAYO!L22+JUNIO!L22+JULIO!L22+AGOSTO!L22+SEPTIEMBRE!L22+OCTUBRE!L22+'NOVIEMBRE '!L22+DICIEMBRE!L22</f>
        <v>0</v>
      </c>
      <c r="M22" s="23">
        <f>+ENERO!M22+FEBRERO!M22+MARZO!M22+'ABRIL '!M22+MAYO!M22+JUNIO!M22+JULIO!M22+AGOSTO!M22+SEPTIEMBRE!M22+OCTUBRE!M22+'NOVIEMBRE '!M22+DICIEMBRE!M22</f>
        <v>0</v>
      </c>
      <c r="N22" s="23">
        <f>+ENERO!N22+FEBRERO!N22+MARZO!N22+'ABRIL '!N22+MAYO!N22+JUNIO!N22+JULIO!N22+AGOSTO!N22+SEPTIEMBRE!N22+OCTUBRE!N22+'NOVIEMBRE '!N22+DICIEMBRE!N22</f>
        <v>0</v>
      </c>
      <c r="O22" s="24">
        <f t="shared" si="6"/>
        <v>0</v>
      </c>
      <c r="P22" s="24">
        <f t="shared" si="7"/>
        <v>0</v>
      </c>
      <c r="Q22" s="23">
        <f>+ENERO!Q22+FEBRERO!Q22+MARZO!Q22+'ABRIL '!Q22+MAYO!Q22+JUNIO!Q22+JULIO!Q22+AGOSTO!Q22+SEPTIEMBRE!Q22+OCTUBRE!Q22+'NOVIEMBRE '!Q22+DICIEMBRE!Q22</f>
        <v>0</v>
      </c>
      <c r="R22" s="23">
        <f>+ENERO!R22+FEBRERO!R22+MARZO!R22+'ABRIL '!R22+MAYO!R22+JUNIO!R22+JULIO!R22+AGOSTO!R22+SEPTIEMBRE!R22+OCTUBRE!R22+'NOVIEMBRE '!R22+DICIEMBRE!R22</f>
        <v>0</v>
      </c>
      <c r="S22" s="23">
        <f>+ENERO!S22+FEBRERO!S22+MARZO!S22+'ABRIL '!S22+MAYO!S22+JUNIO!S22+JULIO!S22+AGOSTO!S22+SEPTIEMBRE!S22+OCTUBRE!S22+'NOVIEMBRE '!S22+DICIEMBRE!S22</f>
        <v>0</v>
      </c>
      <c r="T22" s="23">
        <f>+ENERO!T22+FEBRERO!T22+MARZO!T22+'ABRIL '!T22+MAYO!T22+JUNIO!T22+JULIO!T22+AGOSTO!T22+SEPTIEMBRE!T22+OCTUBRE!T22+'NOVIEMBRE '!T22+DICIEMBRE!T22</f>
        <v>0</v>
      </c>
      <c r="U22" s="23">
        <f>+ENERO!U22+FEBRERO!U22+MARZO!U22+'ABRIL '!U22+MAYO!U22+JUNIO!U22+JULIO!U22+AGOSTO!U22+SEPTIEMBRE!U22+OCTUBRE!U22+'NOVIEMBRE '!U22+DICIEMBRE!U22</f>
        <v>0</v>
      </c>
      <c r="V22" s="23">
        <f>+ENERO!V22+FEBRERO!V22+MARZO!V22+'ABRIL '!V22+MAYO!V22+JUNIO!V22+JULIO!V22+AGOSTO!V22+SEPTIEMBRE!V22+OCTUBRE!V22+'NOVIEMBRE '!V22+DICIEMBRE!V22</f>
        <v>0</v>
      </c>
      <c r="W22" s="40" t="str">
        <f t="shared" si="1"/>
        <v/>
      </c>
      <c r="X22" s="40" t="str">
        <f t="shared" si="2"/>
        <v/>
      </c>
      <c r="Y22" s="40" t="str">
        <f t="shared" si="3"/>
        <v/>
      </c>
      <c r="Z22" s="40" t="str">
        <f t="shared" si="4"/>
        <v/>
      </c>
      <c r="AA22" s="40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f>+ENERO!D23+FEBRERO!D23+MARZO!D23+'ABRIL '!D23+MAYO!D23+JUNIO!D23+JULIO!D23+AGOSTO!D23+SEPTIEMBRE!D23+OCTUBRE!D23+'NOVIEMBRE '!D23+DICIEMBRE!D23</f>
        <v>0</v>
      </c>
      <c r="E23" s="23">
        <f>+ENERO!E23+FEBRERO!E23+MARZO!E23+'ABRIL '!E23+MAYO!E23+JUNIO!E23+JULIO!E23+AGOSTO!E23+SEPTIEMBRE!E23+OCTUBRE!E23+'NOVIEMBRE '!E23+DICIEMBRE!E23</f>
        <v>0</v>
      </c>
      <c r="F23" s="23">
        <f>+ENERO!F23+FEBRERO!F23+MARZO!F23+'ABRIL '!F23+MAYO!F23+JUNIO!F23+JULIO!F23+AGOSTO!F23+SEPTIEMBRE!F23+OCTUBRE!F23+'NOVIEMBRE '!F23+DICIEMBRE!F23</f>
        <v>0</v>
      </c>
      <c r="G23" s="23">
        <f>+ENERO!G23+FEBRERO!G23+MARZO!G23+'ABRIL '!G23+MAYO!G23+JUNIO!G23+JULIO!G23+AGOSTO!G23+SEPTIEMBRE!G23+OCTUBRE!G23+'NOVIEMBRE '!G23+DICIEMBRE!G23</f>
        <v>0</v>
      </c>
      <c r="H23" s="23">
        <f>+ENERO!H23+FEBRERO!H23+MARZO!H23+'ABRIL '!H23+MAYO!H23+JUNIO!H23+JULIO!H23+AGOSTO!H23+SEPTIEMBRE!H23+OCTUBRE!H23+'NOVIEMBRE '!H23+DICIEMBRE!H23</f>
        <v>0</v>
      </c>
      <c r="I23" s="23">
        <f>+ENERO!I23+FEBRERO!I23+MARZO!I23+'ABRIL '!I23+MAYO!I23+JUNIO!I23+JULIO!I23+AGOSTO!I23+SEPTIEMBRE!I23+OCTUBRE!I23+'NOVIEMBRE '!I23+DICIEMBRE!I23</f>
        <v>0</v>
      </c>
      <c r="J23" s="23">
        <f>+ENERO!J23+FEBRERO!J23+MARZO!J23+'ABRIL '!J23+MAYO!J23+JUNIO!J23+JULIO!J23+AGOSTO!J23+SEPTIEMBRE!J23+OCTUBRE!J23+'NOVIEMBRE '!J23+DICIEMBRE!J23</f>
        <v>0</v>
      </c>
      <c r="K23" s="24">
        <f t="shared" si="8"/>
        <v>0</v>
      </c>
      <c r="L23" s="23">
        <f>+ENERO!L23+FEBRERO!L23+MARZO!L23+'ABRIL '!L23+MAYO!L23+JUNIO!L23+JULIO!L23+AGOSTO!L23+SEPTIEMBRE!L23+OCTUBRE!L23+'NOVIEMBRE '!L23+DICIEMBRE!L23</f>
        <v>0</v>
      </c>
      <c r="M23" s="23">
        <f>+ENERO!M23+FEBRERO!M23+MARZO!M23+'ABRIL '!M23+MAYO!M23+JUNIO!M23+JULIO!M23+AGOSTO!M23+SEPTIEMBRE!M23+OCTUBRE!M23+'NOVIEMBRE '!M23+DICIEMBRE!M23</f>
        <v>0</v>
      </c>
      <c r="N23" s="23">
        <f>+ENERO!N23+FEBRERO!N23+MARZO!N23+'ABRIL '!N23+MAYO!N23+JUNIO!N23+JULIO!N23+AGOSTO!N23+SEPTIEMBRE!N23+OCTUBRE!N23+'NOVIEMBRE '!N23+DICIEMBRE!N23</f>
        <v>0</v>
      </c>
      <c r="O23" s="24">
        <f t="shared" si="6"/>
        <v>0</v>
      </c>
      <c r="P23" s="24">
        <f t="shared" si="7"/>
        <v>0</v>
      </c>
      <c r="Q23" s="23">
        <f>+ENERO!Q23+FEBRERO!Q23+MARZO!Q23+'ABRIL '!Q23+MAYO!Q23+JUNIO!Q23+JULIO!Q23+AGOSTO!Q23+SEPTIEMBRE!Q23+OCTUBRE!Q23+'NOVIEMBRE '!Q23+DICIEMBRE!Q23</f>
        <v>0</v>
      </c>
      <c r="R23" s="23">
        <f>+ENERO!R23+FEBRERO!R23+MARZO!R23+'ABRIL '!R23+MAYO!R23+JUNIO!R23+JULIO!R23+AGOSTO!R23+SEPTIEMBRE!R23+OCTUBRE!R23+'NOVIEMBRE '!R23+DICIEMBRE!R23</f>
        <v>0</v>
      </c>
      <c r="S23" s="23">
        <f>+ENERO!S23+FEBRERO!S23+MARZO!S23+'ABRIL '!S23+MAYO!S23+JUNIO!S23+JULIO!S23+AGOSTO!S23+SEPTIEMBRE!S23+OCTUBRE!S23+'NOVIEMBRE '!S23+DICIEMBRE!S23</f>
        <v>0</v>
      </c>
      <c r="T23" s="23">
        <f>+ENERO!T23+FEBRERO!T23+MARZO!T23+'ABRIL '!T23+MAYO!T23+JUNIO!T23+JULIO!T23+AGOSTO!T23+SEPTIEMBRE!T23+OCTUBRE!T23+'NOVIEMBRE '!T23+DICIEMBRE!T23</f>
        <v>0</v>
      </c>
      <c r="U23" s="23">
        <f>+ENERO!U23+FEBRERO!U23+MARZO!U23+'ABRIL '!U23+MAYO!U23+JUNIO!U23+JULIO!U23+AGOSTO!U23+SEPTIEMBRE!U23+OCTUBRE!U23+'NOVIEMBRE '!U23+DICIEMBRE!U23</f>
        <v>0</v>
      </c>
      <c r="V23" s="23">
        <f>+ENERO!V23+FEBRERO!V23+MARZO!V23+'ABRIL '!V23+MAYO!V23+JUNIO!V23+JULIO!V23+AGOSTO!V23+SEPTIEMBRE!V23+OCTUBRE!V23+'NOVIEMBRE '!V23+DICIEMBRE!V23</f>
        <v>0</v>
      </c>
      <c r="W23" s="40" t="str">
        <f t="shared" si="1"/>
        <v/>
      </c>
      <c r="X23" s="40" t="str">
        <f t="shared" si="2"/>
        <v/>
      </c>
      <c r="Y23" s="40" t="str">
        <f t="shared" si="3"/>
        <v/>
      </c>
      <c r="Z23" s="40" t="str">
        <f t="shared" si="4"/>
        <v/>
      </c>
      <c r="AA23" s="40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26</v>
      </c>
      <c r="D24" s="23">
        <f>+ENERO!D24+FEBRERO!D24+MARZO!D24+'ABRIL '!D24+MAYO!D24+JUNIO!D24+JULIO!D24+AGOSTO!D24+SEPTIEMBRE!D24+OCTUBRE!D24+'NOVIEMBRE '!D24+DICIEMBRE!D24</f>
        <v>128</v>
      </c>
      <c r="E24" s="23">
        <f>+ENERO!E24+FEBRERO!E24+MARZO!E24+'ABRIL '!E24+MAYO!E24+JUNIO!E24+JULIO!E24+AGOSTO!E24+SEPTIEMBRE!E24+OCTUBRE!E24+'NOVIEMBRE '!E24+DICIEMBRE!E24</f>
        <v>172</v>
      </c>
      <c r="F24" s="23">
        <f>+ENERO!F24+FEBRERO!F24+MARZO!F24+'ABRIL '!F24+MAYO!F24+JUNIO!F24+JULIO!F24+AGOSTO!F24+SEPTIEMBRE!F24+OCTUBRE!F24+'NOVIEMBRE '!F24+DICIEMBRE!F24</f>
        <v>0</v>
      </c>
      <c r="G24" s="23">
        <f>+ENERO!G24+FEBRERO!G24+MARZO!G24+'ABRIL '!G24+MAYO!G24+JUNIO!G24+JULIO!G24+AGOSTO!G24+SEPTIEMBRE!G24+OCTUBRE!G24+'NOVIEMBRE '!G24+DICIEMBRE!G24</f>
        <v>2</v>
      </c>
      <c r="H24" s="23">
        <f>+ENERO!H24+FEBRERO!H24+MARZO!H24+'ABRIL '!H24+MAYO!H24+JUNIO!H24+JULIO!H24+AGOSTO!H24+SEPTIEMBRE!H24+OCTUBRE!H24+'NOVIEMBRE '!H24+DICIEMBRE!H24</f>
        <v>0</v>
      </c>
      <c r="I24" s="23">
        <f>+ENERO!I24+FEBRERO!I24+MARZO!I24+'ABRIL '!I24+MAYO!I24+JUNIO!I24+JULIO!I24+AGOSTO!I24+SEPTIEMBRE!I24+OCTUBRE!I24+'NOVIEMBRE '!I24+DICIEMBRE!I24</f>
        <v>1850</v>
      </c>
      <c r="J24" s="23">
        <f>+ENERO!J24+FEBRERO!J24+MARZO!J24+'ABRIL '!J24+MAYO!J24+JUNIO!J24+JULIO!J24+AGOSTO!J24+SEPTIEMBRE!J24+OCTUBRE!J24+'NOVIEMBRE '!J24+DICIEMBRE!J24</f>
        <v>93</v>
      </c>
      <c r="K24" s="24">
        <f t="shared" si="8"/>
        <v>2117</v>
      </c>
      <c r="L24" s="23">
        <f>+ENERO!L24+FEBRERO!L24+MARZO!L24+'ABRIL '!L24+MAYO!L24+JUNIO!L24+JULIO!L24+AGOSTO!L24+SEPTIEMBRE!L24+OCTUBRE!L24+'NOVIEMBRE '!L24+DICIEMBRE!L24</f>
        <v>2108</v>
      </c>
      <c r="M24" s="23">
        <f>+ENERO!M24+FEBRERO!M24+MARZO!M24+'ABRIL '!M24+MAYO!M24+JUNIO!M24+JULIO!M24+AGOSTO!M24+SEPTIEMBRE!M24+OCTUBRE!M24+'NOVIEMBRE '!M24+DICIEMBRE!M24</f>
        <v>3</v>
      </c>
      <c r="N24" s="23">
        <f>+ENERO!N24+FEBRERO!N24+MARZO!N24+'ABRIL '!N24+MAYO!N24+JUNIO!N24+JULIO!N24+AGOSTO!N24+SEPTIEMBRE!N24+OCTUBRE!N24+'NOVIEMBRE '!N24+DICIEMBRE!N24</f>
        <v>6</v>
      </c>
      <c r="O24" s="24">
        <f t="shared" si="6"/>
        <v>2117</v>
      </c>
      <c r="P24" s="24">
        <f t="shared" si="7"/>
        <v>128</v>
      </c>
      <c r="Q24" s="23">
        <f>+ENERO!Q24+FEBRERO!Q24+MARZO!Q24+'ABRIL '!Q24+MAYO!Q24+JUNIO!Q24+JULIO!Q24+AGOSTO!Q24+SEPTIEMBRE!Q24+OCTUBRE!Q24+'NOVIEMBRE '!Q24+DICIEMBRE!Q24</f>
        <v>0</v>
      </c>
      <c r="R24" s="23">
        <f>+ENERO!R24+FEBRERO!R24+MARZO!R24+'ABRIL '!R24+MAYO!R24+JUNIO!R24+JULIO!R24+AGOSTO!R24+SEPTIEMBRE!R24+OCTUBRE!R24+'NOVIEMBRE '!R24+DICIEMBRE!R24</f>
        <v>9308</v>
      </c>
      <c r="S24" s="23">
        <f>+ENERO!S24+FEBRERO!S24+MARZO!S24+'ABRIL '!S24+MAYO!S24+JUNIO!S24+JULIO!S24+AGOSTO!S24+SEPTIEMBRE!S24+OCTUBRE!S24+'NOVIEMBRE '!S24+DICIEMBRE!S24</f>
        <v>4054</v>
      </c>
      <c r="T24" s="23">
        <f>+ENERO!T24+FEBRERO!T24+MARZO!T24+'ABRIL '!T24+MAYO!T24+JUNIO!T24+JULIO!T24+AGOSTO!T24+SEPTIEMBRE!T24+OCTUBRE!T24+'NOVIEMBRE '!T24+DICIEMBRE!T24</f>
        <v>4082</v>
      </c>
      <c r="U24" s="23">
        <f>+ENERO!U24+FEBRERO!U24+MARZO!U24+'ABRIL '!U24+MAYO!U24+JUNIO!U24+JULIO!U24+AGOSTO!U24+SEPTIEMBRE!U24+OCTUBRE!U24+'NOVIEMBRE '!U24+DICIEMBRE!U24</f>
        <v>0</v>
      </c>
      <c r="V24" s="23">
        <f>+ENERO!V24+FEBRERO!V24+MARZO!V24+'ABRIL '!V24+MAYO!V24+JUNIO!V24+JULIO!V24+AGOSTO!V24+SEPTIEMBRE!V24+OCTUBRE!V24+'NOVIEMBRE '!V24+DICIEMBRE!V24</f>
        <v>0</v>
      </c>
      <c r="W24" s="40">
        <f t="shared" si="1"/>
        <v>1.9282002834199339</v>
      </c>
      <c r="X24" s="40">
        <f t="shared" si="2"/>
        <v>2.8341993386868211E-3</v>
      </c>
      <c r="Y24" s="40">
        <f t="shared" si="3"/>
        <v>0.43553932101418136</v>
      </c>
      <c r="Z24" s="40">
        <f t="shared" si="4"/>
        <v>2.4818138875767595</v>
      </c>
      <c r="AA24" s="40">
        <f t="shared" si="5"/>
        <v>81.42307692307692</v>
      </c>
    </row>
    <row r="25" spans="1:27" ht="15" x14ac:dyDescent="0.2">
      <c r="A25" s="21" t="s">
        <v>71</v>
      </c>
      <c r="B25" s="22" t="s">
        <v>72</v>
      </c>
      <c r="C25" s="23"/>
      <c r="D25" s="23">
        <f>+ENERO!D25+FEBRERO!D25+MARZO!D25+'ABRIL '!D25+MAYO!D25+JUNIO!D25+JULIO!D25+AGOSTO!D25+SEPTIEMBRE!D25+OCTUBRE!D25+'NOVIEMBRE '!D25+DICIEMBRE!D25</f>
        <v>0</v>
      </c>
      <c r="E25" s="23">
        <f>+ENERO!E25+FEBRERO!E25+MARZO!E25+'ABRIL '!E25+MAYO!E25+JUNIO!E25+JULIO!E25+AGOSTO!E25+SEPTIEMBRE!E25+OCTUBRE!E25+'NOVIEMBRE '!E25+DICIEMBRE!E25</f>
        <v>0</v>
      </c>
      <c r="F25" s="23">
        <f>+ENERO!F25+FEBRERO!F25+MARZO!F25+'ABRIL '!F25+MAYO!F25+JUNIO!F25+JULIO!F25+AGOSTO!F25+SEPTIEMBRE!F25+OCTUBRE!F25+'NOVIEMBRE '!F25+DICIEMBRE!F25</f>
        <v>0</v>
      </c>
      <c r="G25" s="23">
        <f>+ENERO!G25+FEBRERO!G25+MARZO!G25+'ABRIL '!G25+MAYO!G25+JUNIO!G25+JULIO!G25+AGOSTO!G25+SEPTIEMBRE!G25+OCTUBRE!G25+'NOVIEMBRE '!G25+DICIEMBRE!G25</f>
        <v>0</v>
      </c>
      <c r="H25" s="23">
        <f>+ENERO!H25+FEBRERO!H25+MARZO!H25+'ABRIL '!H25+MAYO!H25+JUNIO!H25+JULIO!H25+AGOSTO!H25+SEPTIEMBRE!H25+OCTUBRE!H25+'NOVIEMBRE '!H25+DICIEMBRE!H25</f>
        <v>0</v>
      </c>
      <c r="I25" s="23">
        <f>+ENERO!I25+FEBRERO!I25+MARZO!I25+'ABRIL '!I25+MAYO!I25+JUNIO!I25+JULIO!I25+AGOSTO!I25+SEPTIEMBRE!I25+OCTUBRE!I25+'NOVIEMBRE '!I25+DICIEMBRE!I25</f>
        <v>0</v>
      </c>
      <c r="J25" s="23">
        <f>+ENERO!J25+FEBRERO!J25+MARZO!J25+'ABRIL '!J25+MAYO!J25+JUNIO!J25+JULIO!J25+AGOSTO!J25+SEPTIEMBRE!J25+OCTUBRE!J25+'NOVIEMBRE '!J25+DICIEMBRE!J25</f>
        <v>0</v>
      </c>
      <c r="K25" s="24">
        <f t="shared" si="8"/>
        <v>0</v>
      </c>
      <c r="L25" s="23">
        <f>+ENERO!L25+FEBRERO!L25+MARZO!L25+'ABRIL '!L25+MAYO!L25+JUNIO!L25+JULIO!L25+AGOSTO!L25+SEPTIEMBRE!L25+OCTUBRE!L25+'NOVIEMBRE '!L25+DICIEMBRE!L25</f>
        <v>0</v>
      </c>
      <c r="M25" s="23">
        <f>+ENERO!M25+FEBRERO!M25+MARZO!M25+'ABRIL '!M25+MAYO!M25+JUNIO!M25+JULIO!M25+AGOSTO!M25+SEPTIEMBRE!M25+OCTUBRE!M25+'NOVIEMBRE '!M25+DICIEMBRE!M25</f>
        <v>0</v>
      </c>
      <c r="N25" s="23">
        <f>+ENERO!N25+FEBRERO!N25+MARZO!N25+'ABRIL '!N25+MAYO!N25+JUNIO!N25+JULIO!N25+AGOSTO!N25+SEPTIEMBRE!N25+OCTUBRE!N25+'NOVIEMBRE '!N25+DICIEMBRE!N25</f>
        <v>0</v>
      </c>
      <c r="O25" s="24">
        <f t="shared" si="6"/>
        <v>0</v>
      </c>
      <c r="P25" s="24">
        <f t="shared" si="7"/>
        <v>0</v>
      </c>
      <c r="Q25" s="23">
        <f>+ENERO!Q25+FEBRERO!Q25+MARZO!Q25+'ABRIL '!Q25+MAYO!Q25+JUNIO!Q25+JULIO!Q25+AGOSTO!Q25+SEPTIEMBRE!Q25+OCTUBRE!Q25+'NOVIEMBRE '!Q25+DICIEMBRE!Q25</f>
        <v>0</v>
      </c>
      <c r="R25" s="23">
        <f>+ENERO!R25+FEBRERO!R25+MARZO!R25+'ABRIL '!R25+MAYO!R25+JUNIO!R25+JULIO!R25+AGOSTO!R25+SEPTIEMBRE!R25+OCTUBRE!R25+'NOVIEMBRE '!R25+DICIEMBRE!R25</f>
        <v>0</v>
      </c>
      <c r="S25" s="23">
        <f>+ENERO!S25+FEBRERO!S25+MARZO!S25+'ABRIL '!S25+MAYO!S25+JUNIO!S25+JULIO!S25+AGOSTO!S25+SEPTIEMBRE!S25+OCTUBRE!S25+'NOVIEMBRE '!S25+DICIEMBRE!S25</f>
        <v>0</v>
      </c>
      <c r="T25" s="23">
        <f>+ENERO!T25+FEBRERO!T25+MARZO!T25+'ABRIL '!T25+MAYO!T25+JUNIO!T25+JULIO!T25+AGOSTO!T25+SEPTIEMBRE!T25+OCTUBRE!T25+'NOVIEMBRE '!T25+DICIEMBRE!T25</f>
        <v>0</v>
      </c>
      <c r="U25" s="23">
        <f>+ENERO!U25+FEBRERO!U25+MARZO!U25+'ABRIL '!U25+MAYO!U25+JUNIO!U25+JULIO!U25+AGOSTO!U25+SEPTIEMBRE!U25+OCTUBRE!U25+'NOVIEMBRE '!U25+DICIEMBRE!U25</f>
        <v>0</v>
      </c>
      <c r="V25" s="23">
        <f>+ENERO!V25+FEBRERO!V25+MARZO!V25+'ABRIL '!V25+MAYO!V25+JUNIO!V25+JULIO!V25+AGOSTO!V25+SEPTIEMBRE!V25+OCTUBRE!V25+'NOVIEMBRE '!V25+DICIEMBRE!V25</f>
        <v>0</v>
      </c>
      <c r="W25" s="40" t="str">
        <f t="shared" si="1"/>
        <v/>
      </c>
      <c r="X25" s="40" t="str">
        <f t="shared" si="2"/>
        <v/>
      </c>
      <c r="Y25" s="40" t="str">
        <f t="shared" si="3"/>
        <v/>
      </c>
      <c r="Z25" s="40" t="str">
        <f t="shared" si="4"/>
        <v/>
      </c>
      <c r="AA25" s="40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f>+ENERO!D26+FEBRERO!D26+MARZO!D26+'ABRIL '!D26+MAYO!D26+JUNIO!D26+JULIO!D26+AGOSTO!D26+SEPTIEMBRE!D26+OCTUBRE!D26+'NOVIEMBRE '!D26+DICIEMBRE!D26</f>
        <v>85</v>
      </c>
      <c r="E26" s="23">
        <f>+ENERO!E26+FEBRERO!E26+MARZO!E26+'ABRIL '!E26+MAYO!E26+JUNIO!E26+JULIO!E26+AGOSTO!E26+SEPTIEMBRE!E26+OCTUBRE!E26+'NOVIEMBRE '!E26+DICIEMBRE!E26</f>
        <v>150</v>
      </c>
      <c r="F26" s="23">
        <f>+ENERO!F26+FEBRERO!F26+MARZO!F26+'ABRIL '!F26+MAYO!F26+JUNIO!F26+JULIO!F26+AGOSTO!F26+SEPTIEMBRE!F26+OCTUBRE!F26+'NOVIEMBRE '!F26+DICIEMBRE!F26</f>
        <v>0</v>
      </c>
      <c r="G26" s="23">
        <f>+ENERO!G26+FEBRERO!G26+MARZO!G26+'ABRIL '!G26+MAYO!G26+JUNIO!G26+JULIO!G26+AGOSTO!G26+SEPTIEMBRE!G26+OCTUBRE!G26+'NOVIEMBRE '!G26+DICIEMBRE!G26</f>
        <v>0</v>
      </c>
      <c r="H26" s="23">
        <f>+ENERO!H26+FEBRERO!H26+MARZO!H26+'ABRIL '!H26+MAYO!H26+JUNIO!H26+JULIO!H26+AGOSTO!H26+SEPTIEMBRE!H26+OCTUBRE!H26+'NOVIEMBRE '!H26+DICIEMBRE!H26</f>
        <v>0</v>
      </c>
      <c r="I26" s="23">
        <f>+ENERO!I26+FEBRERO!I26+MARZO!I26+'ABRIL '!I26+MAYO!I26+JUNIO!I26+JULIO!I26+AGOSTO!I26+SEPTIEMBRE!I26+OCTUBRE!I26+'NOVIEMBRE '!I26+DICIEMBRE!I26</f>
        <v>0</v>
      </c>
      <c r="J26" s="23">
        <f>+ENERO!J26+FEBRERO!J26+MARZO!J26+'ABRIL '!J26+MAYO!J26+JUNIO!J26+JULIO!J26+AGOSTO!J26+SEPTIEMBRE!J26+OCTUBRE!J26+'NOVIEMBRE '!J26+DICIEMBRE!J26</f>
        <v>106</v>
      </c>
      <c r="K26" s="24">
        <f t="shared" si="8"/>
        <v>256</v>
      </c>
      <c r="L26" s="23">
        <f>+ENERO!L26+FEBRERO!L26+MARZO!L26+'ABRIL '!L26+MAYO!L26+JUNIO!L26+JULIO!L26+AGOSTO!L26+SEPTIEMBRE!L26+OCTUBRE!L26+'NOVIEMBRE '!L26+DICIEMBRE!L26</f>
        <v>13</v>
      </c>
      <c r="M26" s="23">
        <f>+ENERO!M26+FEBRERO!M26+MARZO!M26+'ABRIL '!M26+MAYO!M26+JUNIO!M26+JULIO!M26+AGOSTO!M26+SEPTIEMBRE!M26+OCTUBRE!M26+'NOVIEMBRE '!M26+DICIEMBRE!M26</f>
        <v>167</v>
      </c>
      <c r="N26" s="23">
        <f>+ENERO!N26+FEBRERO!N26+MARZO!N26+'ABRIL '!N26+MAYO!N26+JUNIO!N26+JULIO!N26+AGOSTO!N26+SEPTIEMBRE!N26+OCTUBRE!N26+'NOVIEMBRE '!N26+DICIEMBRE!N26</f>
        <v>76</v>
      </c>
      <c r="O26" s="24">
        <f t="shared" si="6"/>
        <v>256</v>
      </c>
      <c r="P26" s="24">
        <f t="shared" si="7"/>
        <v>85</v>
      </c>
      <c r="Q26" s="23">
        <f>+ENERO!Q26+FEBRERO!Q26+MARZO!Q26+'ABRIL '!Q26+MAYO!Q26+JUNIO!Q26+JULIO!Q26+AGOSTO!Q26+SEPTIEMBRE!Q26+OCTUBRE!Q26+'NOVIEMBRE '!Q26+DICIEMBRE!Q26</f>
        <v>0</v>
      </c>
      <c r="R26" s="23">
        <f>+ENERO!R26+FEBRERO!R26+MARZO!R26+'ABRIL '!R26+MAYO!R26+JUNIO!R26+JULIO!R26+AGOSTO!R26+SEPTIEMBRE!R26+OCTUBRE!R26+'NOVIEMBRE '!R26+DICIEMBRE!R26</f>
        <v>2872</v>
      </c>
      <c r="S26" s="23">
        <f>+ENERO!S26+FEBRERO!S26+MARZO!S26+'ABRIL '!S26+MAYO!S26+JUNIO!S26+JULIO!S26+AGOSTO!S26+SEPTIEMBRE!S26+OCTUBRE!S26+'NOVIEMBRE '!S26+DICIEMBRE!S26</f>
        <v>2663</v>
      </c>
      <c r="T26" s="23">
        <f>+ENERO!T26+FEBRERO!T26+MARZO!T26+'ABRIL '!T26+MAYO!T26+JUNIO!T26+JULIO!T26+AGOSTO!T26+SEPTIEMBRE!T26+OCTUBRE!T26+'NOVIEMBRE '!T26+DICIEMBRE!T26</f>
        <v>2472</v>
      </c>
      <c r="U26" s="23">
        <f>+ENERO!U26+FEBRERO!U26+MARZO!U26+'ABRIL '!U26+MAYO!U26+JUNIO!U26+JULIO!U26+AGOSTO!U26+SEPTIEMBRE!U26+OCTUBRE!U26+'NOVIEMBRE '!U26+DICIEMBRE!U26</f>
        <v>2469</v>
      </c>
      <c r="V26" s="23">
        <f>+ENERO!V26+FEBRERO!V26+MARZO!V26+'ABRIL '!V26+MAYO!V26+JUNIO!V26+JULIO!V26+AGOSTO!V26+SEPTIEMBRE!V26+OCTUBRE!V26+'NOVIEMBRE '!V26+DICIEMBRE!V26</f>
        <v>0</v>
      </c>
      <c r="W26" s="40">
        <f t="shared" si="1"/>
        <v>9.65625</v>
      </c>
      <c r="X26" s="40">
        <f t="shared" si="2"/>
        <v>0.296875</v>
      </c>
      <c r="Y26" s="40">
        <f t="shared" si="3"/>
        <v>0.9272284122562674</v>
      </c>
      <c r="Z26" s="40">
        <f t="shared" si="4"/>
        <v>0.81640625</v>
      </c>
      <c r="AA26" s="40">
        <f t="shared" si="5"/>
        <v>32</v>
      </c>
    </row>
    <row r="27" spans="1:27" ht="15" x14ac:dyDescent="0.2">
      <c r="A27" s="21" t="s">
        <v>75</v>
      </c>
      <c r="B27" s="22" t="s">
        <v>76</v>
      </c>
      <c r="C27" s="23"/>
      <c r="D27" s="23">
        <f>+ENERO!D27+FEBRERO!D27+MARZO!D27+'ABRIL '!D27+MAYO!D27+JUNIO!D27+JULIO!D27+AGOSTO!D27+SEPTIEMBRE!D27+OCTUBRE!D27+'NOVIEMBRE '!D27+DICIEMBRE!D27</f>
        <v>0</v>
      </c>
      <c r="E27" s="23">
        <f>+ENERO!E27+FEBRERO!E27+MARZO!E27+'ABRIL '!E27+MAYO!E27+JUNIO!E27+JULIO!E27+AGOSTO!E27+SEPTIEMBRE!E27+OCTUBRE!E27+'NOVIEMBRE '!E27+DICIEMBRE!E27</f>
        <v>0</v>
      </c>
      <c r="F27" s="23">
        <f>+ENERO!F27+FEBRERO!F27+MARZO!F27+'ABRIL '!F27+MAYO!F27+JUNIO!F27+JULIO!F27+AGOSTO!F27+SEPTIEMBRE!F27+OCTUBRE!F27+'NOVIEMBRE '!F27+DICIEMBRE!F27</f>
        <v>0</v>
      </c>
      <c r="G27" s="23">
        <f>+ENERO!G27+FEBRERO!G27+MARZO!G27+'ABRIL '!G27+MAYO!G27+JUNIO!G27+JULIO!G27+AGOSTO!G27+SEPTIEMBRE!G27+OCTUBRE!G27+'NOVIEMBRE '!G27+DICIEMBRE!G27</f>
        <v>0</v>
      </c>
      <c r="H27" s="23">
        <f>+ENERO!H27+FEBRERO!H27+MARZO!H27+'ABRIL '!H27+MAYO!H27+JUNIO!H27+JULIO!H27+AGOSTO!H27+SEPTIEMBRE!H27+OCTUBRE!H27+'NOVIEMBRE '!H27+DICIEMBRE!H27</f>
        <v>0</v>
      </c>
      <c r="I27" s="23">
        <f>+ENERO!I27+FEBRERO!I27+MARZO!I27+'ABRIL '!I27+MAYO!I27+JUNIO!I27+JULIO!I27+AGOSTO!I27+SEPTIEMBRE!I27+OCTUBRE!I27+'NOVIEMBRE '!I27+DICIEMBRE!I27</f>
        <v>0</v>
      </c>
      <c r="J27" s="23">
        <f>+ENERO!J27+FEBRERO!J27+MARZO!J27+'ABRIL '!J27+MAYO!J27+JUNIO!J27+JULIO!J27+AGOSTO!J27+SEPTIEMBRE!J27+OCTUBRE!J27+'NOVIEMBRE '!J27+DICIEMBRE!J27</f>
        <v>0</v>
      </c>
      <c r="K27" s="24">
        <f t="shared" si="8"/>
        <v>0</v>
      </c>
      <c r="L27" s="23">
        <f>+ENERO!L27+FEBRERO!L27+MARZO!L27+'ABRIL '!L27+MAYO!L27+JUNIO!L27+JULIO!L27+AGOSTO!L27+SEPTIEMBRE!L27+OCTUBRE!L27+'NOVIEMBRE '!L27+DICIEMBRE!L27</f>
        <v>0</v>
      </c>
      <c r="M27" s="23">
        <f>+ENERO!M27+FEBRERO!M27+MARZO!M27+'ABRIL '!M27+MAYO!M27+JUNIO!M27+JULIO!M27+AGOSTO!M27+SEPTIEMBRE!M27+OCTUBRE!M27+'NOVIEMBRE '!M27+DICIEMBRE!M27</f>
        <v>0</v>
      </c>
      <c r="N27" s="23">
        <f>+ENERO!N27+FEBRERO!N27+MARZO!N27+'ABRIL '!N27+MAYO!N27+JUNIO!N27+JULIO!N27+AGOSTO!N27+SEPTIEMBRE!N27+OCTUBRE!N27+'NOVIEMBRE '!N27+DICIEMBRE!N27</f>
        <v>0</v>
      </c>
      <c r="O27" s="24">
        <f t="shared" si="6"/>
        <v>0</v>
      </c>
      <c r="P27" s="24">
        <f t="shared" si="7"/>
        <v>0</v>
      </c>
      <c r="Q27" s="23">
        <f>+ENERO!Q27+FEBRERO!Q27+MARZO!Q27+'ABRIL '!Q27+MAYO!Q27+JUNIO!Q27+JULIO!Q27+AGOSTO!Q27+SEPTIEMBRE!Q27+OCTUBRE!Q27+'NOVIEMBRE '!Q27+DICIEMBRE!Q27</f>
        <v>0</v>
      </c>
      <c r="R27" s="23">
        <f>+ENERO!R27+FEBRERO!R27+MARZO!R27+'ABRIL '!R27+MAYO!R27+JUNIO!R27+JULIO!R27+AGOSTO!R27+SEPTIEMBRE!R27+OCTUBRE!R27+'NOVIEMBRE '!R27+DICIEMBRE!R27</f>
        <v>0</v>
      </c>
      <c r="S27" s="23">
        <f>+ENERO!S27+FEBRERO!S27+MARZO!S27+'ABRIL '!S27+MAYO!S27+JUNIO!S27+JULIO!S27+AGOSTO!S27+SEPTIEMBRE!S27+OCTUBRE!S27+'NOVIEMBRE '!S27+DICIEMBRE!S27</f>
        <v>0</v>
      </c>
      <c r="T27" s="23">
        <f>+ENERO!T27+FEBRERO!T27+MARZO!T27+'ABRIL '!T27+MAYO!T27+JUNIO!T27+JULIO!T27+AGOSTO!T27+SEPTIEMBRE!T27+OCTUBRE!T27+'NOVIEMBRE '!T27+DICIEMBRE!T27</f>
        <v>0</v>
      </c>
      <c r="U27" s="23">
        <f>+ENERO!U27+FEBRERO!U27+MARZO!U27+'ABRIL '!U27+MAYO!U27+JUNIO!U27+JULIO!U27+AGOSTO!U27+SEPTIEMBRE!U27+OCTUBRE!U27+'NOVIEMBRE '!U27+DICIEMBRE!U27</f>
        <v>0</v>
      </c>
      <c r="V27" s="23">
        <f>+ENERO!V27+FEBRERO!V27+MARZO!V27+'ABRIL '!V27+MAYO!V27+JUNIO!V27+JULIO!V27+AGOSTO!V27+SEPTIEMBRE!V27+OCTUBRE!V27+'NOVIEMBRE '!V27+DICIEMBRE!V27</f>
        <v>0</v>
      </c>
      <c r="W27" s="40" t="str">
        <f t="shared" si="1"/>
        <v/>
      </c>
      <c r="X27" s="40" t="str">
        <f t="shared" si="2"/>
        <v/>
      </c>
      <c r="Y27" s="40" t="str">
        <f t="shared" si="3"/>
        <v/>
      </c>
      <c r="Z27" s="40" t="str">
        <f t="shared" si="4"/>
        <v/>
      </c>
      <c r="AA27" s="40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f>+ENERO!D28+FEBRERO!D28+MARZO!D28+'ABRIL '!D28+MAYO!D28+JUNIO!D28+JULIO!D28+AGOSTO!D28+SEPTIEMBRE!D28+OCTUBRE!D28+'NOVIEMBRE '!D28+DICIEMBRE!D28</f>
        <v>69</v>
      </c>
      <c r="E28" s="23">
        <f>+ENERO!E28+FEBRERO!E28+MARZO!E28+'ABRIL '!E28+MAYO!E28+JUNIO!E28+JULIO!E28+AGOSTO!E28+SEPTIEMBRE!E28+OCTUBRE!E28+'NOVIEMBRE '!E28+DICIEMBRE!E28</f>
        <v>153</v>
      </c>
      <c r="F28" s="23">
        <f>+ENERO!F28+FEBRERO!F28+MARZO!F28+'ABRIL '!F28+MAYO!F28+JUNIO!F28+JULIO!F28+AGOSTO!F28+SEPTIEMBRE!F28+OCTUBRE!F28+'NOVIEMBRE '!F28+DICIEMBRE!F28</f>
        <v>0</v>
      </c>
      <c r="G28" s="23">
        <f>+ENERO!G28+FEBRERO!G28+MARZO!G28+'ABRIL '!G28+MAYO!G28+JUNIO!G28+JULIO!G28+AGOSTO!G28+SEPTIEMBRE!G28+OCTUBRE!G28+'NOVIEMBRE '!G28+DICIEMBRE!G28</f>
        <v>3</v>
      </c>
      <c r="H28" s="23">
        <f>+ENERO!H28+FEBRERO!H28+MARZO!H28+'ABRIL '!H28+MAYO!H28+JUNIO!H28+JULIO!H28+AGOSTO!H28+SEPTIEMBRE!H28+OCTUBRE!H28+'NOVIEMBRE '!H28+DICIEMBRE!H28</f>
        <v>0</v>
      </c>
      <c r="I28" s="23">
        <f>+ENERO!I28+FEBRERO!I28+MARZO!I28+'ABRIL '!I28+MAYO!I28+JUNIO!I28+JULIO!I28+AGOSTO!I28+SEPTIEMBRE!I28+OCTUBRE!I28+'NOVIEMBRE '!I28+DICIEMBRE!I28</f>
        <v>16</v>
      </c>
      <c r="J28" s="23">
        <f>+ENERO!J28+FEBRERO!J28+MARZO!J28+'ABRIL '!J28+MAYO!J28+JUNIO!J28+JULIO!J28+AGOSTO!J28+SEPTIEMBRE!J28+OCTUBRE!J28+'NOVIEMBRE '!J28+DICIEMBRE!J28</f>
        <v>214</v>
      </c>
      <c r="K28" s="24">
        <f t="shared" si="8"/>
        <v>386</v>
      </c>
      <c r="L28" s="23">
        <f>+ENERO!L28+FEBRERO!L28+MARZO!L28+'ABRIL '!L28+MAYO!L28+JUNIO!L28+JULIO!L28+AGOSTO!L28+SEPTIEMBRE!L28+OCTUBRE!L28+'NOVIEMBRE '!L28+DICIEMBRE!L28</f>
        <v>47</v>
      </c>
      <c r="M28" s="23">
        <f>+ENERO!M28+FEBRERO!M28+MARZO!M28+'ABRIL '!M28+MAYO!M28+JUNIO!M28+JULIO!M28+AGOSTO!M28+SEPTIEMBRE!M28+OCTUBRE!M28+'NOVIEMBRE '!M28+DICIEMBRE!M28</f>
        <v>318</v>
      </c>
      <c r="N28" s="23">
        <f>+ENERO!N28+FEBRERO!N28+MARZO!N28+'ABRIL '!N28+MAYO!N28+JUNIO!N28+JULIO!N28+AGOSTO!N28+SEPTIEMBRE!N28+OCTUBRE!N28+'NOVIEMBRE '!N28+DICIEMBRE!N28</f>
        <v>21</v>
      </c>
      <c r="O28" s="24">
        <f t="shared" si="6"/>
        <v>386</v>
      </c>
      <c r="P28" s="24">
        <f t="shared" si="7"/>
        <v>69</v>
      </c>
      <c r="Q28" s="54">
        <f>+ENERO!Q28+FEBRERO!Q28+MARZO!Q28+'ABRIL '!Q28+MAYO!Q28+JUNIO!Q28+JULIO!Q28+AGOSTO!Q28+SEPTIEMBRE!Q28+OCTUBRE!Q28+'NOVIEMBRE '!Q28+DICIEMBRE!Q28</f>
        <v>0</v>
      </c>
      <c r="R28" s="54">
        <f>+ENERO!R28+FEBRERO!R28+MARZO!R28+'ABRIL '!R28+MAYO!R28+JUNIO!R28+JULIO!R28+AGOSTO!R28+SEPTIEMBRE!R28+OCTUBRE!R28+'NOVIEMBRE '!R28+DICIEMBRE!R28</f>
        <v>2190</v>
      </c>
      <c r="S28" s="54">
        <f>+ENERO!S28+FEBRERO!S28+MARZO!S28+'ABRIL '!S28+MAYO!S28+JUNIO!S28+JULIO!S28+AGOSTO!S28+SEPTIEMBRE!S28+OCTUBRE!S28+'NOVIEMBRE '!S28+DICIEMBRE!S28</f>
        <v>2056</v>
      </c>
      <c r="T28" s="54">
        <f>+ENERO!T28+FEBRERO!T28+MARZO!T28+'ABRIL '!T28+MAYO!T28+JUNIO!T28+JULIO!T28+AGOSTO!T28+SEPTIEMBRE!T28+OCTUBRE!T28+'NOVIEMBRE '!T28+DICIEMBRE!T28</f>
        <v>2083</v>
      </c>
      <c r="U28" s="54">
        <f>+ENERO!U28+FEBRERO!U28+MARZO!U28+'ABRIL '!U28+MAYO!U28+JUNIO!U28+JULIO!U28+AGOSTO!U28+SEPTIEMBRE!U28+OCTUBRE!U28+'NOVIEMBRE '!U28+DICIEMBRE!U28</f>
        <v>2043</v>
      </c>
      <c r="V28" s="54">
        <f>+ENERO!V28+FEBRERO!V28+MARZO!V28+'ABRIL '!V28+MAYO!V28+JUNIO!V28+JULIO!V28+AGOSTO!V28+SEPTIEMBRE!V28+OCTUBRE!V28+'NOVIEMBRE '!V28+DICIEMBRE!V28</f>
        <v>0</v>
      </c>
      <c r="W28" s="40">
        <f t="shared" si="1"/>
        <v>5.3963730569948183</v>
      </c>
      <c r="X28" s="40">
        <f t="shared" si="2"/>
        <v>5.4404145077720206E-2</v>
      </c>
      <c r="Y28" s="40">
        <f t="shared" si="3"/>
        <v>0.93881278538812785</v>
      </c>
      <c r="Z28" s="40">
        <f t="shared" si="4"/>
        <v>0.34715025906735753</v>
      </c>
      <c r="AA28" s="40">
        <f t="shared" si="5"/>
        <v>64.333333333333329</v>
      </c>
    </row>
    <row r="29" spans="1:27" ht="15" x14ac:dyDescent="0.2">
      <c r="A29" s="21" t="s">
        <v>79</v>
      </c>
      <c r="B29" s="29" t="s">
        <v>80</v>
      </c>
      <c r="C29" s="23"/>
      <c r="D29" s="23">
        <f>+ENERO!D29+FEBRERO!D29+MARZO!D29+'ABRIL '!D29+MAYO!D29+JUNIO!D29+JULIO!D29+AGOSTO!D29+SEPTIEMBRE!D29+OCTUBRE!D29+'NOVIEMBRE '!D29+DICIEMBRE!D29</f>
        <v>0</v>
      </c>
      <c r="E29" s="23">
        <f>+ENERO!E29+FEBRERO!E29+MARZO!E29+'ABRIL '!E29+MAYO!E29+JUNIO!E29+JULIO!E29+AGOSTO!E29+SEPTIEMBRE!E29+OCTUBRE!E29+'NOVIEMBRE '!E29+DICIEMBRE!E29</f>
        <v>0</v>
      </c>
      <c r="F29" s="23">
        <f>+ENERO!F29+FEBRERO!F29+MARZO!F29+'ABRIL '!F29+MAYO!F29+JUNIO!F29+JULIO!F29+AGOSTO!F29+SEPTIEMBRE!F29+OCTUBRE!F29+'NOVIEMBRE '!F29+DICIEMBRE!F29</f>
        <v>0</v>
      </c>
      <c r="G29" s="23">
        <f>+ENERO!G29+FEBRERO!G29+MARZO!G29+'ABRIL '!G29+MAYO!G29+JUNIO!G29+JULIO!G29+AGOSTO!G29+SEPTIEMBRE!G29+OCTUBRE!G29+'NOVIEMBRE '!G29+DICIEMBRE!G29</f>
        <v>0</v>
      </c>
      <c r="H29" s="23">
        <f>+ENERO!H29+FEBRERO!H29+MARZO!H29+'ABRIL '!H29+MAYO!H29+JUNIO!H29+JULIO!H29+AGOSTO!H29+SEPTIEMBRE!H29+OCTUBRE!H29+'NOVIEMBRE '!H29+DICIEMBRE!H29</f>
        <v>0</v>
      </c>
      <c r="I29" s="23">
        <f>+ENERO!I29+FEBRERO!I29+MARZO!I29+'ABRIL '!I29+MAYO!I29+JUNIO!I29+JULIO!I29+AGOSTO!I29+SEPTIEMBRE!I29+OCTUBRE!I29+'NOVIEMBRE '!I29+DICIEMBRE!I29</f>
        <v>0</v>
      </c>
      <c r="J29" s="23">
        <f>+ENERO!J29+FEBRERO!J29+MARZO!J29+'ABRIL '!J29+MAYO!J29+JUNIO!J29+JULIO!J29+AGOSTO!J29+SEPTIEMBRE!J29+OCTUBRE!J29+'NOVIEMBRE '!J29+DICIEMBRE!J29</f>
        <v>0</v>
      </c>
      <c r="K29" s="24">
        <f>SUM(E29:J29)</f>
        <v>0</v>
      </c>
      <c r="L29" s="23">
        <f>+ENERO!L29+FEBRERO!L29+MARZO!L29+'ABRIL '!L29+MAYO!L29+JUNIO!L29+JULIO!L29+AGOSTO!L29+SEPTIEMBRE!L29+OCTUBRE!L29+'NOVIEMBRE '!L29+DICIEMBRE!L29</f>
        <v>0</v>
      </c>
      <c r="M29" s="23">
        <f>+ENERO!M29+FEBRERO!M29+MARZO!M29+'ABRIL '!M29+MAYO!M29+JUNIO!M29+JULIO!M29+AGOSTO!M29+SEPTIEMBRE!M29+OCTUBRE!M29+'NOVIEMBRE '!M29+DICIEMBRE!M29</f>
        <v>0</v>
      </c>
      <c r="N29" s="23">
        <f>+ENERO!N29+FEBRERO!N29+MARZO!N29+'ABRIL '!N29+MAYO!N29+JUNIO!N29+JULIO!N29+AGOSTO!N29+SEPTIEMBRE!N29+OCTUBRE!N29+'NOVIEMBRE '!N29+DICIEMBRE!N29</f>
        <v>0</v>
      </c>
      <c r="O29" s="24">
        <f>SUM(L29:N29)</f>
        <v>0</v>
      </c>
      <c r="P29" s="24">
        <f>+D29+K29-O29</f>
        <v>0</v>
      </c>
      <c r="Q29" s="54">
        <f>+ENERO!Q29+FEBRERO!Q29+MARZO!Q29+'ABRIL '!Q29+MAYO!Q29+JUNIO!Q29+JULIO!Q29+AGOSTO!Q29+SEPTIEMBRE!Q29+OCTUBRE!Q29+'NOVIEMBRE '!Q29+DICIEMBRE!Q29</f>
        <v>0</v>
      </c>
      <c r="R29" s="54">
        <f>+ENERO!R29+FEBRERO!R29+MARZO!R29+'ABRIL '!R29+MAYO!R29+JUNIO!R29+JULIO!R29+AGOSTO!R29+SEPTIEMBRE!R29+OCTUBRE!R29+'NOVIEMBRE '!R29+DICIEMBRE!R29</f>
        <v>0</v>
      </c>
      <c r="S29" s="54">
        <f>+ENERO!S29+FEBRERO!S29+MARZO!S29+'ABRIL '!S29+MAYO!S29+JUNIO!S29+JULIO!S29+AGOSTO!S29+SEPTIEMBRE!S29+OCTUBRE!S29+'NOVIEMBRE '!S29+DICIEMBRE!S29</f>
        <v>0</v>
      </c>
      <c r="T29" s="54">
        <f>+ENERO!T29+FEBRERO!T29+MARZO!T29+'ABRIL '!T29+MAYO!T29+JUNIO!T29+JULIO!T29+AGOSTO!T29+SEPTIEMBRE!T29+OCTUBRE!T29+'NOVIEMBRE '!T29+DICIEMBRE!T29</f>
        <v>0</v>
      </c>
      <c r="U29" s="54">
        <f>+ENERO!U29+FEBRERO!U29+MARZO!U29+'ABRIL '!U29+MAYO!U29+JUNIO!U29+JULIO!U29+AGOSTO!U29+SEPTIEMBRE!U29+OCTUBRE!U29+'NOVIEMBRE '!U29+DICIEMBRE!U29</f>
        <v>0</v>
      </c>
      <c r="V29" s="54">
        <f>+ENERO!V29+FEBRERO!V29+MARZO!V29+'ABRIL '!V29+MAYO!V29+JUNIO!V29+JULIO!V29+AGOSTO!V29+SEPTIEMBRE!V29+OCTUBRE!V29+'NOVIEMBRE '!V29+DICIEMBRE!V29</f>
        <v>0</v>
      </c>
      <c r="W29" s="40" t="str">
        <f>IF(S29&gt;0,T29/O29,"")</f>
        <v/>
      </c>
      <c r="X29" s="40" t="str">
        <f>IF(N29&gt;0,(N29/O29),"")</f>
        <v/>
      </c>
      <c r="Y29" s="40" t="str">
        <f>IF(S29&gt;0,(S29/R29),"")</f>
        <v/>
      </c>
      <c r="Z29" s="40" t="str">
        <f>IF(S29&gt;0,(R29-S29)/O29,"")</f>
        <v/>
      </c>
      <c r="AA29" s="40" t="str">
        <f>IF(S29&gt;0,O29/C29,"")</f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f>+ENERO!D30+FEBRERO!D30+MARZO!D30+'ABRIL '!D30+MAYO!D30+JUNIO!D30+JULIO!D30+AGOSTO!D30+SEPTIEMBRE!D30+OCTUBRE!D30+'NOVIEMBRE '!D30+DICIEMBRE!D30</f>
        <v>39</v>
      </c>
      <c r="E30" s="23">
        <f>+ENERO!E30+FEBRERO!E30+MARZO!E30+'ABRIL '!E30+MAYO!E30+JUNIO!E30+JULIO!E30+AGOSTO!E30+SEPTIEMBRE!E30+OCTUBRE!E30+'NOVIEMBRE '!E30+DICIEMBRE!E30</f>
        <v>297</v>
      </c>
      <c r="F30" s="23">
        <f>+ENERO!F30+FEBRERO!F30+MARZO!F30+'ABRIL '!F30+MAYO!F30+JUNIO!F30+JULIO!F30+AGOSTO!F30+SEPTIEMBRE!F30+OCTUBRE!F30+'NOVIEMBRE '!F30+DICIEMBRE!F30</f>
        <v>0</v>
      </c>
      <c r="G30" s="23">
        <f>+ENERO!G30+FEBRERO!G30+MARZO!G30+'ABRIL '!G30+MAYO!G30+JUNIO!G30+JULIO!G30+AGOSTO!G30+SEPTIEMBRE!G30+OCTUBRE!G30+'NOVIEMBRE '!G30+DICIEMBRE!G30</f>
        <v>8</v>
      </c>
      <c r="H30" s="23">
        <f>+ENERO!H30+FEBRERO!H30+MARZO!H30+'ABRIL '!H30+MAYO!H30+JUNIO!H30+JULIO!H30+AGOSTO!H30+SEPTIEMBRE!H30+OCTUBRE!H30+'NOVIEMBRE '!H30+DICIEMBRE!H30</f>
        <v>0</v>
      </c>
      <c r="I30" s="23">
        <f>+ENERO!I30+FEBRERO!I30+MARZO!I30+'ABRIL '!I30+MAYO!I30+JUNIO!I30+JULIO!I30+AGOSTO!I30+SEPTIEMBRE!I30+OCTUBRE!I30+'NOVIEMBRE '!I30+DICIEMBRE!I30</f>
        <v>0</v>
      </c>
      <c r="J30" s="23">
        <f>+ENERO!J30+FEBRERO!J30+MARZO!J30+'ABRIL '!J30+MAYO!J30+JUNIO!J30+JULIO!J30+AGOSTO!J30+SEPTIEMBRE!J30+OCTUBRE!J30+'NOVIEMBRE '!J30+DICIEMBRE!J30</f>
        <v>66</v>
      </c>
      <c r="K30" s="24">
        <f t="shared" si="8"/>
        <v>371</v>
      </c>
      <c r="L30" s="23">
        <f>+ENERO!L30+FEBRERO!L30+MARZO!L30+'ABRIL '!L30+MAYO!L30+JUNIO!L30+JULIO!L30+AGOSTO!L30+SEPTIEMBRE!L30+OCTUBRE!L30+'NOVIEMBRE '!L30+DICIEMBRE!L30</f>
        <v>243</v>
      </c>
      <c r="M30" s="23">
        <f>+ENERO!M30+FEBRERO!M30+MARZO!M30+'ABRIL '!M30+MAYO!M30+JUNIO!M30+JULIO!M30+AGOSTO!M30+SEPTIEMBRE!M30+OCTUBRE!M30+'NOVIEMBRE '!M30+DICIEMBRE!M30</f>
        <v>130</v>
      </c>
      <c r="N30" s="23">
        <f>+ENERO!N30+FEBRERO!N30+MARZO!N30+'ABRIL '!N30+MAYO!N30+JUNIO!N30+JULIO!N30+AGOSTO!N30+SEPTIEMBRE!N30+OCTUBRE!N30+'NOVIEMBRE '!N30+DICIEMBRE!N30</f>
        <v>0</v>
      </c>
      <c r="O30" s="24">
        <f t="shared" si="6"/>
        <v>373</v>
      </c>
      <c r="P30" s="24">
        <f t="shared" si="7"/>
        <v>37</v>
      </c>
      <c r="Q30" s="54">
        <f>+ENERO!Q30+FEBRERO!Q30+MARZO!Q30+'ABRIL '!Q30+MAYO!Q30+JUNIO!Q30+JULIO!Q30+AGOSTO!Q30+SEPTIEMBRE!Q30+OCTUBRE!Q30+'NOVIEMBRE '!Q30+DICIEMBRE!Q30</f>
        <v>0</v>
      </c>
      <c r="R30" s="54">
        <f>+ENERO!R30+FEBRERO!R30+MARZO!R30+'ABRIL '!R30+MAYO!R30+JUNIO!R30+JULIO!R30+AGOSTO!R30+SEPTIEMBRE!R30+OCTUBRE!R30+'NOVIEMBRE '!R30+DICIEMBRE!R30</f>
        <v>2184</v>
      </c>
      <c r="S30" s="54">
        <f>+ENERO!S30+FEBRERO!S30+MARZO!S30+'ABRIL '!S30+MAYO!S30+JUNIO!S30+JULIO!S30+AGOSTO!S30+SEPTIEMBRE!S30+OCTUBRE!S30+'NOVIEMBRE '!S30+DICIEMBRE!S30</f>
        <v>1290</v>
      </c>
      <c r="T30" s="54">
        <f>+ENERO!T30+FEBRERO!T30+MARZO!T30+'ABRIL '!T30+MAYO!T30+JUNIO!T30+JULIO!T30+AGOSTO!T30+SEPTIEMBRE!T30+OCTUBRE!T30+'NOVIEMBRE '!T30+DICIEMBRE!T30</f>
        <v>1310</v>
      </c>
      <c r="U30" s="54">
        <f>+ENERO!U30+FEBRERO!U30+MARZO!U30+'ABRIL '!U30+MAYO!U30+JUNIO!U30+JULIO!U30+AGOSTO!U30+SEPTIEMBRE!U30+OCTUBRE!U30+'NOVIEMBRE '!U30+DICIEMBRE!U30</f>
        <v>1282</v>
      </c>
      <c r="V30" s="54">
        <f>+ENERO!V30+FEBRERO!V30+MARZO!V30+'ABRIL '!V30+MAYO!V30+JUNIO!V30+JULIO!V30+AGOSTO!V30+SEPTIEMBRE!V30+OCTUBRE!V30+'NOVIEMBRE '!V30+DICIEMBRE!V30</f>
        <v>0</v>
      </c>
      <c r="W30" s="40">
        <f t="shared" si="1"/>
        <v>3.512064343163539</v>
      </c>
      <c r="X30" s="40" t="str">
        <f t="shared" si="2"/>
        <v/>
      </c>
      <c r="Y30" s="40">
        <f t="shared" si="3"/>
        <v>0.59065934065934067</v>
      </c>
      <c r="Z30" s="40">
        <f t="shared" si="4"/>
        <v>2.3967828418230561</v>
      </c>
      <c r="AA30" s="40">
        <f t="shared" si="5"/>
        <v>62.166666666666664</v>
      </c>
    </row>
    <row r="31" spans="1:27" ht="15" x14ac:dyDescent="0.2">
      <c r="A31" s="21" t="s">
        <v>83</v>
      </c>
      <c r="B31" s="22" t="s">
        <v>84</v>
      </c>
      <c r="C31" s="23"/>
      <c r="D31" s="23">
        <f>+ENERO!D31+FEBRERO!D31+MARZO!D31+'ABRIL '!D31+MAYO!D31+JUNIO!D31+JULIO!D31+AGOSTO!D31+SEPTIEMBRE!D31+OCTUBRE!D31+'NOVIEMBRE '!D31+DICIEMBRE!D31</f>
        <v>0</v>
      </c>
      <c r="E31" s="23">
        <f>+ENERO!E31+FEBRERO!E31+MARZO!E31+'ABRIL '!E31+MAYO!E31+JUNIO!E31+JULIO!E31+AGOSTO!E31+SEPTIEMBRE!E31+OCTUBRE!E31+'NOVIEMBRE '!E31+DICIEMBRE!E31</f>
        <v>0</v>
      </c>
      <c r="F31" s="23">
        <f>+ENERO!F31+FEBRERO!F31+MARZO!F31+'ABRIL '!F31+MAYO!F31+JUNIO!F31+JULIO!F31+AGOSTO!F31+SEPTIEMBRE!F31+OCTUBRE!F31+'NOVIEMBRE '!F31+DICIEMBRE!F31</f>
        <v>0</v>
      </c>
      <c r="G31" s="23">
        <f>+ENERO!G31+FEBRERO!G31+MARZO!G31+'ABRIL '!G31+MAYO!G31+JUNIO!G31+JULIO!G31+AGOSTO!G31+SEPTIEMBRE!G31+OCTUBRE!G31+'NOVIEMBRE '!G31+DICIEMBRE!G31</f>
        <v>0</v>
      </c>
      <c r="H31" s="23">
        <f>+ENERO!H31+FEBRERO!H31+MARZO!H31+'ABRIL '!H31+MAYO!H31+JUNIO!H31+JULIO!H31+AGOSTO!H31+SEPTIEMBRE!H31+OCTUBRE!H31+'NOVIEMBRE '!H31+DICIEMBRE!H31</f>
        <v>0</v>
      </c>
      <c r="I31" s="23">
        <f>+ENERO!I31+FEBRERO!I31+MARZO!I31+'ABRIL '!I31+MAYO!I31+JUNIO!I31+JULIO!I31+AGOSTO!I31+SEPTIEMBRE!I31+OCTUBRE!I31+'NOVIEMBRE '!I31+DICIEMBRE!I31</f>
        <v>0</v>
      </c>
      <c r="J31" s="23">
        <f>+ENERO!J31+FEBRERO!J31+MARZO!J31+'ABRIL '!J31+MAYO!J31+JUNIO!J31+JULIO!J31+AGOSTO!J31+SEPTIEMBRE!J31+OCTUBRE!J31+'NOVIEMBRE '!J31+DICIEMBRE!J31</f>
        <v>0</v>
      </c>
      <c r="K31" s="24">
        <f>SUM(E31:J31)</f>
        <v>0</v>
      </c>
      <c r="L31" s="23">
        <f>+ENERO!L31+FEBRERO!L31+MARZO!L31+'ABRIL '!L31+MAYO!L31+JUNIO!L31+JULIO!L31+AGOSTO!L31+SEPTIEMBRE!L31+OCTUBRE!L31+'NOVIEMBRE '!L31+DICIEMBRE!L31</f>
        <v>0</v>
      </c>
      <c r="M31" s="23">
        <f>+ENERO!M31+FEBRERO!M31+MARZO!M31+'ABRIL '!M31+MAYO!M31+JUNIO!M31+JULIO!M31+AGOSTO!M31+SEPTIEMBRE!M31+OCTUBRE!M31+'NOVIEMBRE '!M31+DICIEMBRE!M31</f>
        <v>0</v>
      </c>
      <c r="N31" s="23">
        <f>+ENERO!N31+FEBRERO!N31+MARZO!N31+'ABRIL '!N31+MAYO!N31+JUNIO!N31+JULIO!N31+AGOSTO!N31+SEPTIEMBRE!N31+OCTUBRE!N31+'NOVIEMBRE '!N31+DICIEMBRE!N31</f>
        <v>0</v>
      </c>
      <c r="O31" s="24">
        <f>SUM(L31:N31)</f>
        <v>0</v>
      </c>
      <c r="P31" s="24">
        <f>+D31+K31-O31</f>
        <v>0</v>
      </c>
      <c r="Q31" s="54">
        <f>+ENERO!Q31+FEBRERO!Q31+MARZO!Q31+'ABRIL '!Q31+MAYO!Q31+JUNIO!Q31+JULIO!Q31+AGOSTO!Q31+SEPTIEMBRE!Q31+OCTUBRE!Q31+'NOVIEMBRE '!Q31+DICIEMBRE!Q31</f>
        <v>0</v>
      </c>
      <c r="R31" s="54">
        <f>+ENERO!R31+FEBRERO!R31+MARZO!R31+'ABRIL '!R31+MAYO!R31+JUNIO!R31+JULIO!R31+AGOSTO!R31+SEPTIEMBRE!R31+OCTUBRE!R31+'NOVIEMBRE '!R31+DICIEMBRE!R31</f>
        <v>0</v>
      </c>
      <c r="S31" s="54">
        <f>+ENERO!S31+FEBRERO!S31+MARZO!S31+'ABRIL '!S31+MAYO!S31+JUNIO!S31+JULIO!S31+AGOSTO!S31+SEPTIEMBRE!S31+OCTUBRE!S31+'NOVIEMBRE '!S31+DICIEMBRE!S31</f>
        <v>0</v>
      </c>
      <c r="T31" s="54">
        <f>+ENERO!T31+FEBRERO!T31+MARZO!T31+'ABRIL '!T31+MAYO!T31+JUNIO!T31+JULIO!T31+AGOSTO!T31+SEPTIEMBRE!T31+OCTUBRE!T31+'NOVIEMBRE '!T31+DICIEMBRE!T31</f>
        <v>0</v>
      </c>
      <c r="U31" s="54">
        <f>+ENERO!U31+FEBRERO!U31+MARZO!U31+'ABRIL '!U31+MAYO!U31+JUNIO!U31+JULIO!U31+AGOSTO!U31+SEPTIEMBRE!U31+OCTUBRE!U31+'NOVIEMBRE '!U31+DICIEMBRE!U31</f>
        <v>0</v>
      </c>
      <c r="V31" s="54">
        <f>+ENERO!V31+FEBRERO!V31+MARZO!V31+'ABRIL '!V31+MAYO!V31+JUNIO!V31+JULIO!V31+AGOSTO!V31+SEPTIEMBRE!V31+OCTUBRE!V31+'NOVIEMBRE '!V31+DICIEMBRE!V31</f>
        <v>0</v>
      </c>
      <c r="W31" s="40" t="str">
        <f>IF(S31&gt;0,T31/O31,"")</f>
        <v/>
      </c>
      <c r="X31" s="40" t="str">
        <f>IF(N31&gt;0,(N31/O31),"")</f>
        <v/>
      </c>
      <c r="Y31" s="40" t="str">
        <f>IF(S31&gt;0,(S31/R31),"")</f>
        <v/>
      </c>
      <c r="Z31" s="40" t="str">
        <f>IF(S31&gt;0,(R31-S31)/O31,"")</f>
        <v/>
      </c>
      <c r="AA31" s="40" t="str">
        <f>IF(S31&gt;0,O31/C31,"")</f>
        <v/>
      </c>
    </row>
    <row r="32" spans="1:27" ht="15" x14ac:dyDescent="0.2">
      <c r="A32" s="21" t="s">
        <v>85</v>
      </c>
      <c r="B32" s="22" t="s">
        <v>86</v>
      </c>
      <c r="C32" s="23"/>
      <c r="D32" s="23">
        <f>+ENERO!D32+FEBRERO!D32+MARZO!D32+'ABRIL '!D32+MAYO!D32+JUNIO!D32+JULIO!D32+AGOSTO!D32+SEPTIEMBRE!D32+OCTUBRE!D32+'NOVIEMBRE '!D32+DICIEMBRE!D32</f>
        <v>0</v>
      </c>
      <c r="E32" s="23">
        <f>+ENERO!E32+FEBRERO!E32+MARZO!E32+'ABRIL '!E32+MAYO!E32+JUNIO!E32+JULIO!E32+AGOSTO!E32+SEPTIEMBRE!E32+OCTUBRE!E32+'NOVIEMBRE '!E32+DICIEMBRE!E32</f>
        <v>0</v>
      </c>
      <c r="F32" s="23">
        <f>+ENERO!F32+FEBRERO!F32+MARZO!F32+'ABRIL '!F32+MAYO!F32+JUNIO!F32+JULIO!F32+AGOSTO!F32+SEPTIEMBRE!F32+OCTUBRE!F32+'NOVIEMBRE '!F32+DICIEMBRE!F32</f>
        <v>0</v>
      </c>
      <c r="G32" s="23">
        <f>+ENERO!G32+FEBRERO!G32+MARZO!G32+'ABRIL '!G32+MAYO!G32+JUNIO!G32+JULIO!G32+AGOSTO!G32+SEPTIEMBRE!G32+OCTUBRE!G32+'NOVIEMBRE '!G32+DICIEMBRE!G32</f>
        <v>0</v>
      </c>
      <c r="H32" s="23">
        <f>+ENERO!H32+FEBRERO!H32+MARZO!H32+'ABRIL '!H32+MAYO!H32+JUNIO!H32+JULIO!H32+AGOSTO!H32+SEPTIEMBRE!H32+OCTUBRE!H32+'NOVIEMBRE '!H32+DICIEMBRE!H32</f>
        <v>0</v>
      </c>
      <c r="I32" s="23">
        <f>+ENERO!I32+FEBRERO!I32+MARZO!I32+'ABRIL '!I32+MAYO!I32+JUNIO!I32+JULIO!I32+AGOSTO!I32+SEPTIEMBRE!I32+OCTUBRE!I32+'NOVIEMBRE '!I32+DICIEMBRE!I32</f>
        <v>0</v>
      </c>
      <c r="J32" s="23">
        <f>+ENERO!J32+FEBRERO!J32+MARZO!J32+'ABRIL '!J32+MAYO!J32+JUNIO!J32+JULIO!J32+AGOSTO!J32+SEPTIEMBRE!J32+OCTUBRE!J32+'NOVIEMBRE '!J32+DICIEMBRE!J32</f>
        <v>0</v>
      </c>
      <c r="K32" s="24">
        <f>SUM(E32:J32)</f>
        <v>0</v>
      </c>
      <c r="L32" s="23">
        <f>+ENERO!L32+FEBRERO!L32+MARZO!L32+'ABRIL '!L32+MAYO!L32+JUNIO!L32+JULIO!L32+AGOSTO!L32+SEPTIEMBRE!L32+OCTUBRE!L32+'NOVIEMBRE '!L32+DICIEMBRE!L32</f>
        <v>0</v>
      </c>
      <c r="M32" s="23">
        <f>+ENERO!M32+FEBRERO!M32+MARZO!M32+'ABRIL '!M32+MAYO!M32+JUNIO!M32+JULIO!M32+AGOSTO!M32+SEPTIEMBRE!M32+OCTUBRE!M32+'NOVIEMBRE '!M32+DICIEMBRE!M32</f>
        <v>0</v>
      </c>
      <c r="N32" s="23">
        <f>+ENERO!N32+FEBRERO!N32+MARZO!N32+'ABRIL '!N32+MAYO!N32+JUNIO!N32+JULIO!N32+AGOSTO!N32+SEPTIEMBRE!N32+OCTUBRE!N32+'NOVIEMBRE '!N32+DICIEMBRE!N32</f>
        <v>0</v>
      </c>
      <c r="O32" s="24">
        <f>SUM(L32:N32)</f>
        <v>0</v>
      </c>
      <c r="P32" s="24">
        <f>+D32+K32-O32</f>
        <v>0</v>
      </c>
      <c r="Q32" s="54">
        <f>+ENERO!Q32+FEBRERO!Q32+MARZO!Q32+'ABRIL '!Q32+MAYO!Q32+JUNIO!Q32+JULIO!Q32+AGOSTO!Q32+SEPTIEMBRE!Q32+OCTUBRE!Q32+'NOVIEMBRE '!Q32+DICIEMBRE!Q32</f>
        <v>0</v>
      </c>
      <c r="R32" s="54">
        <f>+ENERO!R32+FEBRERO!R32+MARZO!R32+'ABRIL '!R32+MAYO!R32+JUNIO!R32+JULIO!R32+AGOSTO!R32+SEPTIEMBRE!R32+OCTUBRE!R32+'NOVIEMBRE '!R32+DICIEMBRE!R32</f>
        <v>0</v>
      </c>
      <c r="S32" s="54">
        <f>+ENERO!S32+FEBRERO!S32+MARZO!S32+'ABRIL '!S32+MAYO!S32+JUNIO!S32+JULIO!S32+AGOSTO!S32+SEPTIEMBRE!S32+OCTUBRE!S32+'NOVIEMBRE '!S32+DICIEMBRE!S32</f>
        <v>0</v>
      </c>
      <c r="T32" s="54">
        <f>+ENERO!T32+FEBRERO!T32+MARZO!T32+'ABRIL '!T32+MAYO!T32+JUNIO!T32+JULIO!T32+AGOSTO!T32+SEPTIEMBRE!T32+OCTUBRE!T32+'NOVIEMBRE '!T32+DICIEMBRE!T32</f>
        <v>0</v>
      </c>
      <c r="U32" s="54">
        <f>+ENERO!U32+FEBRERO!U32+MARZO!U32+'ABRIL '!U32+MAYO!U32+JUNIO!U32+JULIO!U32+AGOSTO!U32+SEPTIEMBRE!U32+OCTUBRE!U32+'NOVIEMBRE '!U32+DICIEMBRE!U32</f>
        <v>0</v>
      </c>
      <c r="V32" s="54">
        <f>+ENERO!V32+FEBRERO!V32+MARZO!V32+'ABRIL '!V32+MAYO!V32+JUNIO!V32+JULIO!V32+AGOSTO!V32+SEPTIEMBRE!V32+OCTUBRE!V32+'NOVIEMBRE '!V32+DICIEMBRE!V32</f>
        <v>0</v>
      </c>
      <c r="W32" s="40" t="str">
        <f>IF(S32&gt;0,T32/O32,"")</f>
        <v/>
      </c>
      <c r="X32" s="40" t="str">
        <f>IF(N32&gt;0,(N32/O32),"")</f>
        <v/>
      </c>
      <c r="Y32" s="40" t="str">
        <f>IF(S32&gt;0,(S32/R32),"")</f>
        <v/>
      </c>
      <c r="Z32" s="40" t="str">
        <f>IF(S32&gt;0,(R32-S32)/O32,"")</f>
        <v/>
      </c>
      <c r="AA32" s="40" t="str">
        <f>IF(S32&gt;0,O32/C32,"")</f>
        <v/>
      </c>
    </row>
    <row r="33" spans="1:27" ht="15" x14ac:dyDescent="0.2">
      <c r="A33" s="21" t="s">
        <v>87</v>
      </c>
      <c r="B33" s="22" t="s">
        <v>88</v>
      </c>
      <c r="C33" s="23"/>
      <c r="D33" s="23">
        <f>+ENERO!D33+FEBRERO!D33+MARZO!D33+'ABRIL '!D33+MAYO!D33+JUNIO!D33+JULIO!D33+AGOSTO!D33+SEPTIEMBRE!D33+OCTUBRE!D33+'NOVIEMBRE '!D33+DICIEMBRE!D33</f>
        <v>0</v>
      </c>
      <c r="E33" s="23">
        <f>+ENERO!E33+FEBRERO!E33+MARZO!E33+'ABRIL '!E33+MAYO!E33+JUNIO!E33+JULIO!E33+AGOSTO!E33+SEPTIEMBRE!E33+OCTUBRE!E33+'NOVIEMBRE '!E33+DICIEMBRE!E33</f>
        <v>0</v>
      </c>
      <c r="F33" s="23">
        <f>+ENERO!F33+FEBRERO!F33+MARZO!F33+'ABRIL '!F33+MAYO!F33+JUNIO!F33+JULIO!F33+AGOSTO!F33+SEPTIEMBRE!F33+OCTUBRE!F33+'NOVIEMBRE '!F33+DICIEMBRE!F33</f>
        <v>0</v>
      </c>
      <c r="G33" s="23">
        <f>+ENERO!G33+FEBRERO!G33+MARZO!G33+'ABRIL '!G33+MAYO!G33+JUNIO!G33+JULIO!G33+AGOSTO!G33+SEPTIEMBRE!G33+OCTUBRE!G33+'NOVIEMBRE '!G33+DICIEMBRE!G33</f>
        <v>0</v>
      </c>
      <c r="H33" s="23">
        <f>+ENERO!H33+FEBRERO!H33+MARZO!H33+'ABRIL '!H33+MAYO!H33+JUNIO!H33+JULIO!H33+AGOSTO!H33+SEPTIEMBRE!H33+OCTUBRE!H33+'NOVIEMBRE '!H33+DICIEMBRE!H33</f>
        <v>0</v>
      </c>
      <c r="I33" s="23">
        <f>+ENERO!I33+FEBRERO!I33+MARZO!I33+'ABRIL '!I33+MAYO!I33+JUNIO!I33+JULIO!I33+AGOSTO!I33+SEPTIEMBRE!I33+OCTUBRE!I33+'NOVIEMBRE '!I33+DICIEMBRE!I33</f>
        <v>0</v>
      </c>
      <c r="J33" s="23">
        <f>+ENERO!J33+FEBRERO!J33+MARZO!J33+'ABRIL '!J33+MAYO!J33+JUNIO!J33+JULIO!J33+AGOSTO!J33+SEPTIEMBRE!J33+OCTUBRE!J33+'NOVIEMBRE '!J33+DICIEMBRE!J33</f>
        <v>0</v>
      </c>
      <c r="K33" s="24">
        <f>SUM(E33:J33)</f>
        <v>0</v>
      </c>
      <c r="L33" s="23">
        <f>+ENERO!L33+FEBRERO!L33+MARZO!L33+'ABRIL '!L33+MAYO!L33+JUNIO!L33+JULIO!L33+AGOSTO!L33+SEPTIEMBRE!L33+OCTUBRE!L33+'NOVIEMBRE '!L33+DICIEMBRE!L33</f>
        <v>0</v>
      </c>
      <c r="M33" s="23">
        <f>+ENERO!M33+FEBRERO!M33+MARZO!M33+'ABRIL '!M33+MAYO!M33+JUNIO!M33+JULIO!M33+AGOSTO!M33+SEPTIEMBRE!M33+OCTUBRE!M33+'NOVIEMBRE '!M33+DICIEMBRE!M33</f>
        <v>0</v>
      </c>
      <c r="N33" s="23">
        <f>+ENERO!N33+FEBRERO!N33+MARZO!N33+'ABRIL '!N33+MAYO!N33+JUNIO!N33+JULIO!N33+AGOSTO!N33+SEPTIEMBRE!N33+OCTUBRE!N33+'NOVIEMBRE '!N33+DICIEMBRE!N33</f>
        <v>0</v>
      </c>
      <c r="O33" s="24">
        <f>SUM(L33:N33)</f>
        <v>0</v>
      </c>
      <c r="P33" s="24">
        <f>+D33+K33-O33</f>
        <v>0</v>
      </c>
      <c r="Q33" s="54">
        <f>+ENERO!Q33+FEBRERO!Q33+MARZO!Q33+'ABRIL '!Q33+MAYO!Q33+JUNIO!Q33+JULIO!Q33+AGOSTO!Q33+SEPTIEMBRE!Q33+OCTUBRE!Q33+'NOVIEMBRE '!Q33+DICIEMBRE!Q33</f>
        <v>0</v>
      </c>
      <c r="R33" s="54">
        <f>+ENERO!R33+FEBRERO!R33+MARZO!R33+'ABRIL '!R33+MAYO!R33+JUNIO!R33+JULIO!R33+AGOSTO!R33+SEPTIEMBRE!R33+OCTUBRE!R33+'NOVIEMBRE '!R33+DICIEMBRE!R33</f>
        <v>0</v>
      </c>
      <c r="S33" s="54">
        <f>+ENERO!S33+FEBRERO!S33+MARZO!S33+'ABRIL '!S33+MAYO!S33+JUNIO!S33+JULIO!S33+AGOSTO!S33+SEPTIEMBRE!S33+OCTUBRE!S33+'NOVIEMBRE '!S33+DICIEMBRE!S33</f>
        <v>0</v>
      </c>
      <c r="T33" s="54">
        <f>+ENERO!T33+FEBRERO!T33+MARZO!T33+'ABRIL '!T33+MAYO!T33+JUNIO!T33+JULIO!T33+AGOSTO!T33+SEPTIEMBRE!T33+OCTUBRE!T33+'NOVIEMBRE '!T33+DICIEMBRE!T33</f>
        <v>0</v>
      </c>
      <c r="U33" s="54">
        <f>+ENERO!U33+FEBRERO!U33+MARZO!U33+'ABRIL '!U33+MAYO!U33+JUNIO!U33+JULIO!U33+AGOSTO!U33+SEPTIEMBRE!U33+OCTUBRE!U33+'NOVIEMBRE '!U33+DICIEMBRE!U33</f>
        <v>0</v>
      </c>
      <c r="V33" s="54">
        <f>+ENERO!V33+FEBRERO!V33+MARZO!V33+'ABRIL '!V33+MAYO!V33+JUNIO!V33+JULIO!V33+AGOSTO!V33+SEPTIEMBRE!V33+OCTUBRE!V33+'NOVIEMBRE '!V33+DICIEMBRE!V33</f>
        <v>0</v>
      </c>
      <c r="W33" s="40" t="str">
        <f>IF(S33&gt;0,T33/O33,"")</f>
        <v/>
      </c>
      <c r="X33" s="40" t="str">
        <f>IF(N33&gt;0,(N33/O33),"")</f>
        <v/>
      </c>
      <c r="Y33" s="40" t="str">
        <f>IF(S33&gt;0,(S33/R33),"")</f>
        <v/>
      </c>
      <c r="Z33" s="40" t="str">
        <f>IF(S33&gt;0,(R33-S33)/O33,"")</f>
        <v/>
      </c>
      <c r="AA33" s="40" t="str">
        <f>IF(S33&gt;0,O33/C33,"")</f>
        <v/>
      </c>
    </row>
    <row r="34" spans="1:27" ht="15" x14ac:dyDescent="0.2">
      <c r="A34" s="21" t="s">
        <v>39</v>
      </c>
      <c r="B34" s="22" t="s">
        <v>89</v>
      </c>
      <c r="C34" s="23">
        <v>16</v>
      </c>
      <c r="D34" s="23">
        <f>+ENERO!D34+FEBRERO!D34+MARZO!D34+'ABRIL '!D34+MAYO!D34+JUNIO!D34+JULIO!D34+AGOSTO!D34+SEPTIEMBRE!D34+OCTUBRE!D34+'NOVIEMBRE '!D34+DICIEMBRE!D34</f>
        <v>242</v>
      </c>
      <c r="E34" s="23">
        <f>+ENERO!E34+FEBRERO!E34+MARZO!E34+'ABRIL '!E34+MAYO!E34+JUNIO!E34+JULIO!E34+AGOSTO!E34+SEPTIEMBRE!E34+OCTUBRE!E34+'NOVIEMBRE '!E34+DICIEMBRE!E34</f>
        <v>1203</v>
      </c>
      <c r="F34" s="23">
        <f>+ENERO!F34+FEBRERO!F34+MARZO!F34+'ABRIL '!F34+MAYO!F34+JUNIO!F34+JULIO!F34+AGOSTO!F34+SEPTIEMBRE!F34+OCTUBRE!F34+'NOVIEMBRE '!F34+DICIEMBRE!F34</f>
        <v>0</v>
      </c>
      <c r="G34" s="23">
        <f>+ENERO!G34+FEBRERO!G34+MARZO!G34+'ABRIL '!G34+MAYO!G34+JUNIO!G34+JULIO!G34+AGOSTO!G34+SEPTIEMBRE!G34+OCTUBRE!G34+'NOVIEMBRE '!G34+DICIEMBRE!G34</f>
        <v>134</v>
      </c>
      <c r="H34" s="23">
        <f>+ENERO!H34+FEBRERO!H34+MARZO!H34+'ABRIL '!H34+MAYO!H34+JUNIO!H34+JULIO!H34+AGOSTO!H34+SEPTIEMBRE!H34+OCTUBRE!H34+'NOVIEMBRE '!H34+DICIEMBRE!H34</f>
        <v>0</v>
      </c>
      <c r="I34" s="23">
        <f>+ENERO!I34+FEBRERO!I34+MARZO!I34+'ABRIL '!I34+MAYO!I34+JUNIO!I34+JULIO!I34+AGOSTO!I34+SEPTIEMBRE!I34+OCTUBRE!I34+'NOVIEMBRE '!I34+DICIEMBRE!I34</f>
        <v>1</v>
      </c>
      <c r="J34" s="23">
        <f>+ENERO!J34+FEBRERO!J34+MARZO!J34+'ABRIL '!J34+MAYO!J34+JUNIO!J34+JULIO!J34+AGOSTO!J34+SEPTIEMBRE!J34+OCTUBRE!J34+'NOVIEMBRE '!J34+DICIEMBRE!J34</f>
        <v>322</v>
      </c>
      <c r="K34" s="24">
        <f>SUM(E34:J34)</f>
        <v>1660</v>
      </c>
      <c r="L34" s="23">
        <f>+ENERO!L34+FEBRERO!L34+MARZO!L34+'ABRIL '!L34+MAYO!L34+JUNIO!L34+JULIO!L34+AGOSTO!L34+SEPTIEMBRE!L34+OCTUBRE!L34+'NOVIEMBRE '!L34+DICIEMBRE!L34</f>
        <v>991</v>
      </c>
      <c r="M34" s="23">
        <f>+ENERO!M34+FEBRERO!M34+MARZO!M34+'ABRIL '!M34+MAYO!M34+JUNIO!M34+JULIO!M34+AGOSTO!M34+SEPTIEMBRE!M34+OCTUBRE!M34+'NOVIEMBRE '!M34+DICIEMBRE!M34</f>
        <v>620</v>
      </c>
      <c r="N34" s="23">
        <f>+ENERO!N34+FEBRERO!N34+MARZO!N34+'ABRIL '!N34+MAYO!N34+JUNIO!N34+JULIO!N34+AGOSTO!N34+SEPTIEMBRE!N34+OCTUBRE!N34+'NOVIEMBRE '!N34+DICIEMBRE!N34</f>
        <v>45</v>
      </c>
      <c r="O34" s="24">
        <f>SUM(L34:N34)</f>
        <v>1656</v>
      </c>
      <c r="P34" s="24">
        <f>+D34+K34-O34</f>
        <v>246</v>
      </c>
      <c r="Q34" s="54">
        <f>+ENERO!Q34+FEBRERO!Q34+MARZO!Q34+'ABRIL '!Q34+MAYO!Q34+JUNIO!Q34+JULIO!Q34+AGOSTO!Q34+SEPTIEMBRE!Q34+OCTUBRE!Q34+'NOVIEMBRE '!Q34+DICIEMBRE!Q34</f>
        <v>0</v>
      </c>
      <c r="R34" s="54">
        <f>+ENERO!R34+FEBRERO!R34+MARZO!R34+'ABRIL '!R34+MAYO!R34+JUNIO!R34+JULIO!R34+AGOSTO!R34+SEPTIEMBRE!R34+OCTUBRE!R34+'NOVIEMBRE '!R34+DICIEMBRE!R34</f>
        <v>8512</v>
      </c>
      <c r="S34" s="54">
        <f>+ENERO!S34+FEBRERO!S34+MARZO!S34+'ABRIL '!S34+MAYO!S34+JUNIO!S34+JULIO!S34+AGOSTO!S34+SEPTIEMBRE!S34+OCTUBRE!S34+'NOVIEMBRE '!S34+DICIEMBRE!S34</f>
        <v>7811</v>
      </c>
      <c r="T34" s="54">
        <f>+ENERO!T34+FEBRERO!T34+MARZO!T34+'ABRIL '!T34+MAYO!T34+JUNIO!T34+JULIO!T34+AGOSTO!T34+SEPTIEMBRE!T34+OCTUBRE!T34+'NOVIEMBRE '!T34+DICIEMBRE!T34</f>
        <v>7798</v>
      </c>
      <c r="U34" s="54">
        <f>+ENERO!U34+FEBRERO!U34+MARZO!U34+'ABRIL '!U34+MAYO!U34+JUNIO!U34+JULIO!U34+AGOSTO!U34+SEPTIEMBRE!U34+OCTUBRE!U34+'NOVIEMBRE '!U34+DICIEMBRE!U34</f>
        <v>7754</v>
      </c>
      <c r="V34" s="54">
        <f>+ENERO!V34+FEBRERO!V34+MARZO!V34+'ABRIL '!V34+MAYO!V34+JUNIO!V34+JULIO!V34+AGOSTO!V34+SEPTIEMBRE!V34+OCTUBRE!V34+'NOVIEMBRE '!V34+DICIEMBRE!V34</f>
        <v>0</v>
      </c>
      <c r="W34" s="40">
        <f>IF(S34&gt;0,T34/O34,"")</f>
        <v>4.7089371980676331</v>
      </c>
      <c r="X34" s="40">
        <f>IF(N34&gt;0,(N34/O34),"")</f>
        <v>2.717391304347826E-2</v>
      </c>
      <c r="Y34" s="40">
        <f>IF(S34&gt;0,(S34/R34),"")</f>
        <v>0.91764567669172936</v>
      </c>
      <c r="Z34" s="40">
        <f>IF(S34&gt;0,(R34-S34)/O34,"")</f>
        <v>0.42330917874396135</v>
      </c>
      <c r="AA34" s="40">
        <f>IF(S34&gt;0,O34/C34,"")</f>
        <v>103.5</v>
      </c>
    </row>
    <row r="35" spans="1:27" ht="15" x14ac:dyDescent="0.2">
      <c r="A35" s="21" t="s">
        <v>39</v>
      </c>
      <c r="B35" s="22" t="s">
        <v>140</v>
      </c>
      <c r="C35" s="23">
        <v>49</v>
      </c>
      <c r="D35" s="23">
        <f>+ENERO!D35+FEBRERO!D35+MARZO!D35+'ABRIL '!D35+MAYO!D35+JUNIO!D35+JULIO!D35+AGOSTO!D35+SEPTIEMBRE!D35+OCTUBRE!D35+'NOVIEMBRE '!D35+DICIEMBRE!D35</f>
        <v>469</v>
      </c>
      <c r="E35" s="23">
        <f>+ENERO!E35+FEBRERO!E35+MARZO!E35+'ABRIL '!E35+MAYO!E35+JUNIO!E35+JULIO!E35+AGOSTO!E35+SEPTIEMBRE!E35+OCTUBRE!E35+'NOVIEMBRE '!E35+DICIEMBRE!E35</f>
        <v>1200</v>
      </c>
      <c r="F35" s="23">
        <f>+ENERO!F35+FEBRERO!F35+MARZO!F35+'ABRIL '!F35+MAYO!F35+JUNIO!F35+JULIO!F35+AGOSTO!F35+SEPTIEMBRE!F35+OCTUBRE!F35+'NOVIEMBRE '!F35+DICIEMBRE!F35</f>
        <v>72</v>
      </c>
      <c r="G35" s="23">
        <f>+ENERO!G35+FEBRERO!G35+MARZO!G35+'ABRIL '!G35+MAYO!G35+JUNIO!G35+JULIO!G35+AGOSTO!G35+SEPTIEMBRE!G35+OCTUBRE!G35+'NOVIEMBRE '!G35+DICIEMBRE!G35</f>
        <v>539</v>
      </c>
      <c r="H35" s="23">
        <f>+ENERO!H35+FEBRERO!H35+MARZO!H35+'ABRIL '!H35+MAYO!H35+JUNIO!H35+JULIO!H35+AGOSTO!H35+SEPTIEMBRE!H35+OCTUBRE!H35+'NOVIEMBRE '!H35+DICIEMBRE!H35</f>
        <v>0</v>
      </c>
      <c r="I35" s="23">
        <f>+ENERO!I35+FEBRERO!I35+MARZO!I35+'ABRIL '!I35+MAYO!I35+JUNIO!I35+JULIO!I35+AGOSTO!I35+SEPTIEMBRE!I35+OCTUBRE!I35+'NOVIEMBRE '!I35+DICIEMBRE!I35</f>
        <v>0</v>
      </c>
      <c r="J35" s="23">
        <f>+ENERO!J35+FEBRERO!J35+MARZO!J35+'ABRIL '!J35+MAYO!J35+JUNIO!J35+JULIO!J35+AGOSTO!J35+SEPTIEMBRE!J35+OCTUBRE!J35+'NOVIEMBRE '!J35+DICIEMBRE!J35</f>
        <v>673</v>
      </c>
      <c r="K35" s="24">
        <f>SUM(E35:J35)</f>
        <v>2484</v>
      </c>
      <c r="L35" s="23">
        <f>+ENERO!L35+FEBRERO!L35+MARZO!L35+'ABRIL '!L35+MAYO!L35+JUNIO!L35+JULIO!L35+AGOSTO!L35+SEPTIEMBRE!L35+OCTUBRE!L35+'NOVIEMBRE '!L35+DICIEMBRE!L35</f>
        <v>2084</v>
      </c>
      <c r="M35" s="23">
        <f>+ENERO!M35+FEBRERO!M35+MARZO!M35+'ABRIL '!M35+MAYO!M35+JUNIO!M35+JULIO!M35+AGOSTO!M35+SEPTIEMBRE!M35+OCTUBRE!M35+'NOVIEMBRE '!M35+DICIEMBRE!M35</f>
        <v>370</v>
      </c>
      <c r="N35" s="23">
        <f>+ENERO!N35+FEBRERO!N35+MARZO!N35+'ABRIL '!N35+MAYO!N35+JUNIO!N35+JULIO!N35+AGOSTO!N35+SEPTIEMBRE!N35+OCTUBRE!N35+'NOVIEMBRE '!N35+DICIEMBRE!N35</f>
        <v>14</v>
      </c>
      <c r="O35" s="24">
        <f>SUM(L35:N35)</f>
        <v>2468</v>
      </c>
      <c r="P35" s="24">
        <f>+D35+K35-O35</f>
        <v>485</v>
      </c>
      <c r="Q35" s="54">
        <f>+ENERO!Q35+FEBRERO!Q35+MARZO!Q35+'ABRIL '!Q35+MAYO!Q35+JUNIO!Q35+JULIO!Q35+AGOSTO!Q35+SEPTIEMBRE!Q35+OCTUBRE!Q35+'NOVIEMBRE '!Q35+DICIEMBRE!Q35</f>
        <v>0</v>
      </c>
      <c r="R35" s="54">
        <f>+ENERO!R35+FEBRERO!R35+MARZO!R35+'ABRIL '!R35+MAYO!R35+JUNIO!R35+JULIO!R35+AGOSTO!R35+SEPTIEMBRE!R35+OCTUBRE!R35+'NOVIEMBRE '!R35+DICIEMBRE!R35</f>
        <v>15983</v>
      </c>
      <c r="S35" s="54">
        <f>+ENERO!S35+FEBRERO!S35+MARZO!S35+'ABRIL '!S35+MAYO!S35+JUNIO!S35+JULIO!S35+AGOSTO!S35+SEPTIEMBRE!S35+OCTUBRE!S35+'NOVIEMBRE '!S35+DICIEMBRE!S35</f>
        <v>15024</v>
      </c>
      <c r="T35" s="54">
        <f>+ENERO!T35+FEBRERO!T35+MARZO!T35+'ABRIL '!T35+MAYO!T35+JUNIO!T35+JULIO!T35+AGOSTO!T35+SEPTIEMBRE!T35+OCTUBRE!T35+'NOVIEMBRE '!T35+DICIEMBRE!T35</f>
        <v>14714</v>
      </c>
      <c r="U35" s="54">
        <f>+ENERO!U35+FEBRERO!U35+MARZO!U35+'ABRIL '!U35+MAYO!U35+JUNIO!U35+JULIO!U35+AGOSTO!U35+SEPTIEMBRE!U35+OCTUBRE!U35+'NOVIEMBRE '!U35+DICIEMBRE!U35</f>
        <v>14549</v>
      </c>
      <c r="V35" s="54">
        <f>+ENERO!V35+FEBRERO!V35+MARZO!V35+'ABRIL '!V35+MAYO!V35+JUNIO!V35+JULIO!V35+AGOSTO!V35+SEPTIEMBRE!V35+OCTUBRE!V35+'NOVIEMBRE '!V35+DICIEMBRE!V35</f>
        <v>0</v>
      </c>
      <c r="W35" s="40">
        <f>IF(S35&gt;0,T35/O35,"")</f>
        <v>5.9619124797406808</v>
      </c>
      <c r="X35" s="40">
        <f>IF(N35&gt;0,(N35/O35),"")</f>
        <v>5.6726094003241492E-3</v>
      </c>
      <c r="Y35" s="40">
        <f>IF(S35&gt;0,(S35/R35),"")</f>
        <v>0.9399987486704624</v>
      </c>
      <c r="Z35" s="40">
        <f>IF(S35&gt;0,(R35-S35)/O35,"")</f>
        <v>0.38857374392220423</v>
      </c>
      <c r="AA35" s="40">
        <f>IF(S35&gt;0,O35/C35,"")</f>
        <v>50.367346938775512</v>
      </c>
    </row>
    <row r="36" spans="1:27" ht="15" x14ac:dyDescent="0.2">
      <c r="A36" s="21" t="s">
        <v>90</v>
      </c>
      <c r="B36" s="22" t="s">
        <v>91</v>
      </c>
      <c r="C36" s="23"/>
      <c r="D36" s="23">
        <f>+ENERO!D36+FEBRERO!D36+MARZO!D36+'ABRIL '!D36+MAYO!D36+JUNIO!D36+JULIO!D36+AGOSTO!D36+SEPTIEMBRE!D36+OCTUBRE!D36+'NOVIEMBRE '!D36+DICIEMBRE!D36</f>
        <v>0</v>
      </c>
      <c r="E36" s="23">
        <f>+ENERO!E36+FEBRERO!E36+MARZO!E36+'ABRIL '!E36+MAYO!E36+JUNIO!E36+JULIO!E36+AGOSTO!E36+SEPTIEMBRE!E36+OCTUBRE!E36+'NOVIEMBRE '!E36+DICIEMBRE!E36</f>
        <v>0</v>
      </c>
      <c r="F36" s="23">
        <f>+ENERO!F36+FEBRERO!F36+MARZO!F36+'ABRIL '!F36+MAYO!F36+JUNIO!F36+JULIO!F36+AGOSTO!F36+SEPTIEMBRE!F36+OCTUBRE!F36+'NOVIEMBRE '!F36+DICIEMBRE!F36</f>
        <v>0</v>
      </c>
      <c r="G36" s="23">
        <f>+ENERO!G36+FEBRERO!G36+MARZO!G36+'ABRIL '!G36+MAYO!G36+JUNIO!G36+JULIO!G36+AGOSTO!G36+SEPTIEMBRE!G36+OCTUBRE!G36+'NOVIEMBRE '!G36+DICIEMBRE!G36</f>
        <v>0</v>
      </c>
      <c r="H36" s="23">
        <f>+ENERO!H36+FEBRERO!H36+MARZO!H36+'ABRIL '!H36+MAYO!H36+JUNIO!H36+JULIO!H36+AGOSTO!H36+SEPTIEMBRE!H36+OCTUBRE!H36+'NOVIEMBRE '!H36+DICIEMBRE!H36</f>
        <v>0</v>
      </c>
      <c r="I36" s="23">
        <f>+ENERO!I36+FEBRERO!I36+MARZO!I36+'ABRIL '!I36+MAYO!I36+JUNIO!I36+JULIO!I36+AGOSTO!I36+SEPTIEMBRE!I36+OCTUBRE!I36+'NOVIEMBRE '!I36+DICIEMBRE!I36</f>
        <v>0</v>
      </c>
      <c r="J36" s="23">
        <f>+ENERO!J36+FEBRERO!J36+MARZO!J36+'ABRIL '!J36+MAYO!J36+JUNIO!J36+JULIO!J36+AGOSTO!J36+SEPTIEMBRE!J36+OCTUBRE!J36+'NOVIEMBRE '!J36+DICIEMBRE!J36</f>
        <v>0</v>
      </c>
      <c r="K36" s="24">
        <f t="shared" si="8"/>
        <v>0</v>
      </c>
      <c r="L36" s="23">
        <f>+ENERO!L36+FEBRERO!L36+MARZO!L36+'ABRIL '!L36+MAYO!L36+JUNIO!L36+JULIO!L36+AGOSTO!L36+SEPTIEMBRE!L36+OCTUBRE!L36+'NOVIEMBRE '!L36+DICIEMBRE!L36</f>
        <v>0</v>
      </c>
      <c r="M36" s="23">
        <f>+ENERO!M36+FEBRERO!M36+MARZO!M36+'ABRIL '!M36+MAYO!M36+JUNIO!M36+JULIO!M36+AGOSTO!M36+SEPTIEMBRE!M36+OCTUBRE!M36+'NOVIEMBRE '!M36+DICIEMBRE!M36</f>
        <v>0</v>
      </c>
      <c r="N36" s="23">
        <f>+ENERO!N36+FEBRERO!N36+MARZO!N36+'ABRIL '!N36+MAYO!N36+JUNIO!N36+JULIO!N36+AGOSTO!N36+SEPTIEMBRE!N36+OCTUBRE!N36+'NOVIEMBRE '!N36+DICIEMBRE!N36</f>
        <v>0</v>
      </c>
      <c r="O36" s="24">
        <f t="shared" si="6"/>
        <v>0</v>
      </c>
      <c r="P36" s="24">
        <f t="shared" si="7"/>
        <v>0</v>
      </c>
      <c r="Q36" s="54">
        <f>+ENERO!Q36+FEBRERO!Q36+MARZO!Q36+'ABRIL '!Q36+MAYO!Q36+JUNIO!Q36+JULIO!Q36+AGOSTO!Q36+SEPTIEMBRE!Q36+OCTUBRE!Q36+'NOVIEMBRE '!Q36+DICIEMBRE!Q36</f>
        <v>0</v>
      </c>
      <c r="R36" s="54">
        <f>+ENERO!R36+FEBRERO!R36+MARZO!R36+'ABRIL '!R36+MAYO!R36+JUNIO!R36+JULIO!R36+AGOSTO!R36+SEPTIEMBRE!R36+OCTUBRE!R36+'NOVIEMBRE '!R36+DICIEMBRE!R36</f>
        <v>0</v>
      </c>
      <c r="S36" s="54">
        <f>+ENERO!S36+FEBRERO!S36+MARZO!S36+'ABRIL '!S36+MAYO!S36+JUNIO!S36+JULIO!S36+AGOSTO!S36+SEPTIEMBRE!S36+OCTUBRE!S36+'NOVIEMBRE '!S36+DICIEMBRE!S36</f>
        <v>0</v>
      </c>
      <c r="T36" s="54">
        <f>+ENERO!T36+FEBRERO!T36+MARZO!T36+'ABRIL '!T36+MAYO!T36+JUNIO!T36+JULIO!T36+AGOSTO!T36+SEPTIEMBRE!T36+OCTUBRE!T36+'NOVIEMBRE '!T36+DICIEMBRE!T36</f>
        <v>0</v>
      </c>
      <c r="U36" s="54">
        <f>+ENERO!U36+FEBRERO!U36+MARZO!U36+'ABRIL '!U36+MAYO!U36+JUNIO!U36+JULIO!U36+AGOSTO!U36+SEPTIEMBRE!U36+OCTUBRE!U36+'NOVIEMBRE '!U36+DICIEMBRE!U36</f>
        <v>0</v>
      </c>
      <c r="V36" s="54">
        <f>+ENERO!V36+FEBRERO!V36+MARZO!V36+'ABRIL '!V36+MAYO!V36+JUNIO!V36+JULIO!V36+AGOSTO!V36+SEPTIEMBRE!V36+OCTUBRE!V36+'NOVIEMBRE '!V36+DICIEMBRE!V36</f>
        <v>0</v>
      </c>
      <c r="W36" s="40" t="str">
        <f t="shared" si="1"/>
        <v/>
      </c>
      <c r="X36" s="40" t="str">
        <f t="shared" si="2"/>
        <v/>
      </c>
      <c r="Y36" s="40" t="str">
        <f t="shared" si="3"/>
        <v/>
      </c>
      <c r="Z36" s="40" t="str">
        <f t="shared" si="4"/>
        <v/>
      </c>
      <c r="AA36" s="40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1" t="s">
        <v>95</v>
      </c>
    </row>
    <row r="39" spans="1:27" ht="33.75" x14ac:dyDescent="0.2">
      <c r="A39" s="21" t="s">
        <v>96</v>
      </c>
      <c r="B39" s="31" t="s">
        <v>97</v>
      </c>
      <c r="C39" s="32">
        <f>+C51-SUM(C40:C50)</f>
        <v>62161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2469</v>
      </c>
      <c r="E40" s="30" t="s">
        <v>104</v>
      </c>
      <c r="F40" s="25" t="s">
        <v>105</v>
      </c>
      <c r="G40" s="22"/>
      <c r="H40" s="52"/>
      <c r="I40" s="53"/>
      <c r="J40" s="53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53"/>
      <c r="I41" s="53"/>
      <c r="J41" s="53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23">
        <f>+ENERO!J47+FEBRERO!J47+MARZO!J47+'ABRIL '!J47+MAYO!J47+JUNIO!J47+JULIO!J47+AGOSTO!J47+SEPTIEMBRE!J47+OCTUBRE!J47+'NOVIEMBRE '!J47+DICIEMBRE!J47</f>
        <v>1754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3325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1754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1599</v>
      </c>
      <c r="M49" s="8"/>
      <c r="N49" s="8"/>
      <c r="O49" s="8"/>
      <c r="P49" s="8"/>
      <c r="Q49" s="8"/>
      <c r="U49" s="5"/>
      <c r="V49" s="6"/>
    </row>
    <row r="50" spans="1:27" ht="15" x14ac:dyDescent="0.2">
      <c r="A50" s="21" t="s">
        <v>135</v>
      </c>
      <c r="B50" s="28" t="s">
        <v>136</v>
      </c>
      <c r="C50" s="23">
        <f>+ENERO!C50+FEBRERO!C50+MARZO!C50+'ABRIL '!C50+MAYO!C50+JUNIO!C50+JULIO!C50+AGOSTO!C50+SEPTIEMBRE!C50+OCTUBRE!C50+'NOVIEMBRE '!C49+DICIEMBRE!C50</f>
        <v>327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69881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165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7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7" ht="15" x14ac:dyDescent="0.2">
      <c r="A66" s="17"/>
      <c r="B66" s="17" t="s">
        <v>36</v>
      </c>
      <c r="C66" s="18">
        <f t="shared" ref="C66:V66" si="9">SUM(C67:C78)</f>
        <v>278</v>
      </c>
      <c r="D66" s="18">
        <f t="shared" si="9"/>
        <v>2327</v>
      </c>
      <c r="E66" s="18">
        <f t="shared" si="9"/>
        <v>10526</v>
      </c>
      <c r="F66" s="18">
        <f t="shared" si="9"/>
        <v>72</v>
      </c>
      <c r="G66" s="18">
        <f t="shared" si="9"/>
        <v>1172</v>
      </c>
      <c r="H66" s="18">
        <f t="shared" si="9"/>
        <v>0</v>
      </c>
      <c r="I66" s="18">
        <f t="shared" si="9"/>
        <v>1870</v>
      </c>
      <c r="J66" s="18">
        <f t="shared" si="9"/>
        <v>2699</v>
      </c>
      <c r="K66" s="18">
        <f t="shared" si="9"/>
        <v>16339</v>
      </c>
      <c r="L66" s="18">
        <f t="shared" si="9"/>
        <v>13141</v>
      </c>
      <c r="M66" s="18">
        <f t="shared" si="9"/>
        <v>2714</v>
      </c>
      <c r="N66" s="18">
        <f t="shared" si="9"/>
        <v>470</v>
      </c>
      <c r="O66" s="18">
        <f t="shared" si="9"/>
        <v>16325</v>
      </c>
      <c r="P66" s="18">
        <f t="shared" si="9"/>
        <v>2341</v>
      </c>
      <c r="Q66" s="18">
        <f t="shared" si="9"/>
        <v>0</v>
      </c>
      <c r="R66" s="18">
        <f t="shared" si="9"/>
        <v>98253</v>
      </c>
      <c r="S66" s="18">
        <f t="shared" si="9"/>
        <v>74623</v>
      </c>
      <c r="T66" s="18">
        <f t="shared" si="9"/>
        <v>74418</v>
      </c>
      <c r="U66" s="18">
        <f t="shared" si="9"/>
        <v>69554</v>
      </c>
      <c r="V66" s="18">
        <f t="shared" si="9"/>
        <v>0</v>
      </c>
      <c r="W66" s="40">
        <f t="shared" ref="W66:W70" si="10">IF(S66&gt;0,T66/O66,"")</f>
        <v>4.5585298621745789</v>
      </c>
      <c r="X66" s="40">
        <f t="shared" ref="X66:X70" si="11">IF(N66&gt;0,(N66/O66),"")</f>
        <v>2.8790199081163859E-2</v>
      </c>
      <c r="Y66" s="40">
        <f t="shared" ref="Y66:Y70" si="12">IF(S66&gt;0,(S66/R66),"")</f>
        <v>0.75949843770673664</v>
      </c>
      <c r="Z66" s="40">
        <f t="shared" ref="Z66:Z70" si="13">IF(S66&gt;0,(R66-S66)/O66,"")</f>
        <v>1.4474732006125575</v>
      </c>
      <c r="AA66" s="40">
        <f t="shared" ref="AA66:AA70" si="14">IF(S66&gt;0,O66/C66,"")</f>
        <v>58.723021582733814</v>
      </c>
    </row>
    <row r="67" spans="1:27" ht="15" x14ac:dyDescent="0.2">
      <c r="A67" s="21" t="s">
        <v>37</v>
      </c>
      <c r="B67" s="50" t="s">
        <v>141</v>
      </c>
      <c r="C67" s="23">
        <v>78</v>
      </c>
      <c r="D67" s="23">
        <f t="shared" ref="D67:J67" si="15">+D8+D9</f>
        <v>749</v>
      </c>
      <c r="E67" s="23">
        <f t="shared" si="15"/>
        <v>3168</v>
      </c>
      <c r="F67" s="23">
        <f t="shared" si="15"/>
        <v>0</v>
      </c>
      <c r="G67" s="23">
        <f t="shared" si="15"/>
        <v>101</v>
      </c>
      <c r="H67" s="23">
        <f t="shared" si="15"/>
        <v>0</v>
      </c>
      <c r="I67" s="23">
        <f t="shared" si="15"/>
        <v>0</v>
      </c>
      <c r="J67" s="23">
        <f t="shared" si="15"/>
        <v>1077</v>
      </c>
      <c r="K67" s="24">
        <f>SUM(E67:J67)</f>
        <v>4346</v>
      </c>
      <c r="L67" s="23">
        <f>+L8+L9</f>
        <v>3072</v>
      </c>
      <c r="M67" s="23">
        <f t="shared" ref="M67:N67" si="16">+M8+M9</f>
        <v>969</v>
      </c>
      <c r="N67" s="23">
        <f t="shared" si="16"/>
        <v>307</v>
      </c>
      <c r="O67" s="24">
        <f t="shared" ref="O67:O70" si="17">SUM(L67:N67)</f>
        <v>4348</v>
      </c>
      <c r="P67" s="24">
        <f t="shared" ref="P67:P68" si="18">+D67+K67-O67</f>
        <v>747</v>
      </c>
      <c r="Q67" s="23"/>
      <c r="R67" s="23">
        <f>+R8+R9</f>
        <v>26490</v>
      </c>
      <c r="S67" s="23">
        <f t="shared" ref="S67:U67" si="19">+S8+S9</f>
        <v>23658</v>
      </c>
      <c r="T67" s="23">
        <f t="shared" si="19"/>
        <v>23796</v>
      </c>
      <c r="U67" s="23">
        <f t="shared" si="19"/>
        <v>23509</v>
      </c>
      <c r="V67" s="23"/>
      <c r="W67" s="40">
        <f t="shared" si="10"/>
        <v>5.4728610855565778</v>
      </c>
      <c r="X67" s="40">
        <f t="shared" si="11"/>
        <v>7.0607175712971482E-2</v>
      </c>
      <c r="Y67" s="40">
        <f t="shared" si="12"/>
        <v>0.89309173272933184</v>
      </c>
      <c r="Z67" s="40">
        <f t="shared" si="13"/>
        <v>0.65133394664213429</v>
      </c>
      <c r="AA67" s="40">
        <f t="shared" si="14"/>
        <v>55.743589743589745</v>
      </c>
    </row>
    <row r="68" spans="1:27" ht="15" x14ac:dyDescent="0.2">
      <c r="A68" s="21" t="s">
        <v>47</v>
      </c>
      <c r="B68" s="22" t="s">
        <v>48</v>
      </c>
      <c r="C68" s="23">
        <v>24</v>
      </c>
      <c r="D68" s="23">
        <f t="shared" ref="D68:J70" si="20">+D13</f>
        <v>102</v>
      </c>
      <c r="E68" s="23">
        <f t="shared" si="20"/>
        <v>833</v>
      </c>
      <c r="F68" s="23">
        <f t="shared" si="20"/>
        <v>0</v>
      </c>
      <c r="G68" s="23">
        <f t="shared" si="20"/>
        <v>383</v>
      </c>
      <c r="H68" s="23">
        <f t="shared" si="20"/>
        <v>0</v>
      </c>
      <c r="I68" s="23">
        <f t="shared" si="20"/>
        <v>0</v>
      </c>
      <c r="J68" s="23">
        <f t="shared" si="20"/>
        <v>130</v>
      </c>
      <c r="K68" s="24">
        <f t="shared" ref="K68:K70" si="21">SUM(E68:J68)</f>
        <v>1346</v>
      </c>
      <c r="L68" s="23">
        <f>+L13</f>
        <v>1274</v>
      </c>
      <c r="M68" s="23">
        <f t="shared" ref="M68:N68" si="22">+M13</f>
        <v>70</v>
      </c>
      <c r="N68" s="23">
        <f t="shared" si="22"/>
        <v>0</v>
      </c>
      <c r="O68" s="24">
        <f t="shared" si="17"/>
        <v>1344</v>
      </c>
      <c r="P68" s="24">
        <f t="shared" si="18"/>
        <v>104</v>
      </c>
      <c r="Q68" s="23"/>
      <c r="R68" s="23">
        <f>+R13</f>
        <v>7821</v>
      </c>
      <c r="S68" s="23">
        <f t="shared" ref="S68:U70" si="23">+S13</f>
        <v>4009</v>
      </c>
      <c r="T68" s="23">
        <f t="shared" si="23"/>
        <v>4154</v>
      </c>
      <c r="U68" s="23">
        <f t="shared" si="23"/>
        <v>4079</v>
      </c>
      <c r="V68" s="23"/>
      <c r="W68" s="40">
        <f t="shared" si="10"/>
        <v>3.0907738095238093</v>
      </c>
      <c r="X68" s="40" t="str">
        <f t="shared" si="11"/>
        <v/>
      </c>
      <c r="Y68" s="40">
        <f t="shared" si="12"/>
        <v>0.51259429740442397</v>
      </c>
      <c r="Z68" s="40">
        <f t="shared" si="13"/>
        <v>2.8363095238095237</v>
      </c>
      <c r="AA68" s="40">
        <f t="shared" si="14"/>
        <v>56</v>
      </c>
    </row>
    <row r="69" spans="1:27" ht="15" x14ac:dyDescent="0.2">
      <c r="A69" s="21" t="s">
        <v>49</v>
      </c>
      <c r="B69" s="22" t="s">
        <v>50</v>
      </c>
      <c r="C69" s="23">
        <v>10</v>
      </c>
      <c r="D69" s="23">
        <f t="shared" si="20"/>
        <v>49</v>
      </c>
      <c r="E69" s="23">
        <f t="shared" si="20"/>
        <v>335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2</v>
      </c>
      <c r="K69" s="24">
        <f t="shared" si="21"/>
        <v>337</v>
      </c>
      <c r="L69" s="23">
        <f>+L14</f>
        <v>47</v>
      </c>
      <c r="M69" s="23">
        <f>+M14</f>
        <v>0</v>
      </c>
      <c r="N69" s="23">
        <f>+N14</f>
        <v>1</v>
      </c>
      <c r="O69" s="24">
        <f t="shared" si="17"/>
        <v>48</v>
      </c>
      <c r="P69" s="48">
        <f t="shared" ref="P69:P70" si="24">+P14</f>
        <v>50</v>
      </c>
      <c r="Q69" s="23"/>
      <c r="R69" s="23">
        <f>+R14</f>
        <v>3610</v>
      </c>
      <c r="S69" s="23">
        <f t="shared" si="23"/>
        <v>1598</v>
      </c>
      <c r="T69" s="23">
        <f t="shared" si="23"/>
        <v>1623</v>
      </c>
      <c r="U69" s="23">
        <f t="shared" si="23"/>
        <v>1599</v>
      </c>
      <c r="V69" s="23"/>
      <c r="W69" s="40">
        <f t="shared" si="10"/>
        <v>33.8125</v>
      </c>
      <c r="X69" s="40">
        <f t="shared" si="11"/>
        <v>2.0833333333333332E-2</v>
      </c>
      <c r="Y69" s="40">
        <f t="shared" si="12"/>
        <v>0.44265927977839337</v>
      </c>
      <c r="Z69" s="40">
        <f t="shared" si="13"/>
        <v>41.916666666666664</v>
      </c>
      <c r="AA69" s="40">
        <f t="shared" si="14"/>
        <v>4.8</v>
      </c>
    </row>
    <row r="70" spans="1:27" ht="15" x14ac:dyDescent="0.2">
      <c r="A70" s="21" t="s">
        <v>51</v>
      </c>
      <c r="B70" s="22" t="s">
        <v>52</v>
      </c>
      <c r="C70" s="23">
        <v>10</v>
      </c>
      <c r="D70" s="23">
        <f t="shared" si="20"/>
        <v>87</v>
      </c>
      <c r="E70" s="23">
        <f t="shared" si="20"/>
        <v>155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155</v>
      </c>
      <c r="L70" s="23">
        <f>+L15</f>
        <v>446</v>
      </c>
      <c r="M70" s="23">
        <f>+M15</f>
        <v>1</v>
      </c>
      <c r="N70" s="23">
        <f>+N15</f>
        <v>0</v>
      </c>
      <c r="O70" s="24">
        <f t="shared" si="17"/>
        <v>447</v>
      </c>
      <c r="P70" s="48">
        <f t="shared" si="24"/>
        <v>83</v>
      </c>
      <c r="Q70" s="23"/>
      <c r="R70" s="23">
        <f>+R15</f>
        <v>3633</v>
      </c>
      <c r="S70" s="23">
        <f t="shared" si="23"/>
        <v>2438</v>
      </c>
      <c r="T70" s="23">
        <f t="shared" si="23"/>
        <v>2340</v>
      </c>
      <c r="U70" s="23">
        <f t="shared" si="23"/>
        <v>2306</v>
      </c>
      <c r="V70" s="23"/>
      <c r="W70" s="40">
        <f t="shared" si="10"/>
        <v>5.2348993288590604</v>
      </c>
      <c r="X70" s="40" t="str">
        <f t="shared" si="11"/>
        <v/>
      </c>
      <c r="Y70" s="40">
        <f t="shared" si="12"/>
        <v>0.67107074043490234</v>
      </c>
      <c r="Z70" s="40">
        <f t="shared" si="13"/>
        <v>2.6733780760626398</v>
      </c>
      <c r="AA70" s="40">
        <f t="shared" si="14"/>
        <v>44.7</v>
      </c>
    </row>
    <row r="71" spans="1:27" ht="15" x14ac:dyDescent="0.2">
      <c r="A71" s="21" t="s">
        <v>55</v>
      </c>
      <c r="B71" s="50" t="s">
        <v>56</v>
      </c>
      <c r="C71" s="23">
        <v>35</v>
      </c>
      <c r="D71" s="23">
        <f t="shared" ref="D71:J72" si="25">+D17</f>
        <v>254</v>
      </c>
      <c r="E71" s="23">
        <f t="shared" si="25"/>
        <v>2278</v>
      </c>
      <c r="F71" s="23">
        <f t="shared" si="25"/>
        <v>0</v>
      </c>
      <c r="G71" s="23">
        <f t="shared" si="25"/>
        <v>2</v>
      </c>
      <c r="H71" s="23">
        <f t="shared" si="25"/>
        <v>0</v>
      </c>
      <c r="I71" s="23">
        <f t="shared" si="25"/>
        <v>3</v>
      </c>
      <c r="J71" s="23">
        <f t="shared" si="25"/>
        <v>7</v>
      </c>
      <c r="K71" s="24">
        <f>SUM(E71:J71)</f>
        <v>2290</v>
      </c>
      <c r="L71" s="23">
        <f>+L17</f>
        <v>2229</v>
      </c>
      <c r="M71" s="23">
        <f t="shared" ref="M71:N72" si="26">+M17</f>
        <v>60</v>
      </c>
      <c r="N71" s="23">
        <f t="shared" si="26"/>
        <v>0</v>
      </c>
      <c r="O71" s="24">
        <f>SUM(L71:N71)</f>
        <v>2289</v>
      </c>
      <c r="P71" s="24">
        <f>+D71+K71-O71</f>
        <v>255</v>
      </c>
      <c r="Q71" s="23"/>
      <c r="R71" s="23">
        <f>+R17</f>
        <v>12407</v>
      </c>
      <c r="S71" s="23">
        <f t="shared" ref="S71:U72" si="27">+S17</f>
        <v>8165</v>
      </c>
      <c r="T71" s="23">
        <f t="shared" si="27"/>
        <v>8167</v>
      </c>
      <c r="U71" s="23">
        <f t="shared" si="27"/>
        <v>8097</v>
      </c>
      <c r="V71" s="23"/>
      <c r="W71" s="40">
        <f>IF(S71&gt;0,T71/O71,"")</f>
        <v>3.5679335954565312</v>
      </c>
      <c r="X71" s="40" t="str">
        <f>IF(N71&gt;0,(N71/O71),"")</f>
        <v/>
      </c>
      <c r="Y71" s="40">
        <f>IF(S71&gt;0,(S71/R71),"")</f>
        <v>0.6580962359958088</v>
      </c>
      <c r="Z71" s="40">
        <f>IF(S71&gt;0,(R71-S71)/O71,"")</f>
        <v>1.8532110091743119</v>
      </c>
      <c r="AA71" s="40">
        <f>IF(S71&gt;0,O71/C71,"")</f>
        <v>65.400000000000006</v>
      </c>
    </row>
    <row r="72" spans="1:27" ht="15" x14ac:dyDescent="0.2">
      <c r="A72" s="21" t="s">
        <v>57</v>
      </c>
      <c r="B72" s="50" t="s">
        <v>58</v>
      </c>
      <c r="C72" s="23">
        <v>10</v>
      </c>
      <c r="D72" s="23">
        <f t="shared" si="25"/>
        <v>54</v>
      </c>
      <c r="E72" s="23">
        <f t="shared" si="25"/>
        <v>582</v>
      </c>
      <c r="F72" s="23">
        <f t="shared" si="25"/>
        <v>0</v>
      </c>
      <c r="G72" s="23">
        <f t="shared" si="25"/>
        <v>0</v>
      </c>
      <c r="H72" s="23">
        <f t="shared" si="25"/>
        <v>0</v>
      </c>
      <c r="I72" s="23">
        <f t="shared" si="25"/>
        <v>0</v>
      </c>
      <c r="J72" s="23">
        <f t="shared" si="25"/>
        <v>9</v>
      </c>
      <c r="K72" s="24">
        <f t="shared" ref="K72:K75" si="28">SUM(E72:J72)</f>
        <v>591</v>
      </c>
      <c r="L72" s="23">
        <f>+L18</f>
        <v>587</v>
      </c>
      <c r="M72" s="23">
        <f t="shared" si="26"/>
        <v>6</v>
      </c>
      <c r="N72" s="23">
        <f t="shared" si="26"/>
        <v>0</v>
      </c>
      <c r="O72" s="24">
        <f t="shared" ref="O72:O75" si="29">SUM(L72:N72)</f>
        <v>593</v>
      </c>
      <c r="P72" s="24">
        <f t="shared" ref="P72:P78" si="30">+D72+K72-O72</f>
        <v>52</v>
      </c>
      <c r="Q72" s="23"/>
      <c r="R72" s="23">
        <f>+R18</f>
        <v>3243</v>
      </c>
      <c r="S72" s="23">
        <f t="shared" si="27"/>
        <v>1857</v>
      </c>
      <c r="T72" s="23">
        <f t="shared" si="27"/>
        <v>1879</v>
      </c>
      <c r="U72" s="23">
        <f t="shared" si="27"/>
        <v>1867</v>
      </c>
      <c r="V72" s="23"/>
      <c r="W72" s="40">
        <f t="shared" ref="W72:W75" si="31">IF(S72&gt;0,T72/O72,"")</f>
        <v>3.1686340640809445</v>
      </c>
      <c r="X72" s="40" t="str">
        <f t="shared" ref="X72:X75" si="32">IF(N72&gt;0,(N72/O72),"")</f>
        <v/>
      </c>
      <c r="Y72" s="40">
        <f t="shared" ref="Y72:Y75" si="33">IF(S72&gt;0,(S72/R72),"")</f>
        <v>0.57261794634597596</v>
      </c>
      <c r="Z72" s="40">
        <f t="shared" ref="Z72:Z75" si="34">IF(S72&gt;0,(R72-S72)/O72,"")</f>
        <v>2.3372681281618886</v>
      </c>
      <c r="AA72" s="40">
        <f t="shared" ref="AA72:AA75" si="35">IF(S72&gt;0,O72/C72,"")</f>
        <v>59.3</v>
      </c>
    </row>
    <row r="73" spans="1:27" ht="25.5" x14ac:dyDescent="0.35">
      <c r="A73" s="21" t="s">
        <v>69</v>
      </c>
      <c r="B73" s="51" t="s">
        <v>70</v>
      </c>
      <c r="C73" s="23">
        <v>26</v>
      </c>
      <c r="D73" s="23">
        <f t="shared" ref="D73:J73" si="36">+D24</f>
        <v>128</v>
      </c>
      <c r="E73" s="23">
        <f t="shared" si="36"/>
        <v>172</v>
      </c>
      <c r="F73" s="23">
        <f t="shared" si="36"/>
        <v>0</v>
      </c>
      <c r="G73" s="23">
        <f t="shared" si="36"/>
        <v>2</v>
      </c>
      <c r="H73" s="23">
        <f t="shared" si="36"/>
        <v>0</v>
      </c>
      <c r="I73" s="23">
        <f t="shared" si="36"/>
        <v>1850</v>
      </c>
      <c r="J73" s="23">
        <f t="shared" si="36"/>
        <v>93</v>
      </c>
      <c r="K73" s="24">
        <f t="shared" si="28"/>
        <v>2117</v>
      </c>
      <c r="L73" s="23">
        <f>+L24</f>
        <v>2108</v>
      </c>
      <c r="M73" s="23">
        <f t="shared" ref="M73:N73" si="37">+M24</f>
        <v>3</v>
      </c>
      <c r="N73" s="23">
        <f t="shared" si="37"/>
        <v>6</v>
      </c>
      <c r="O73" s="24">
        <f t="shared" si="29"/>
        <v>2117</v>
      </c>
      <c r="P73" s="24">
        <f t="shared" si="30"/>
        <v>128</v>
      </c>
      <c r="Q73" s="27"/>
      <c r="R73" s="23">
        <f>+R24</f>
        <v>9308</v>
      </c>
      <c r="S73" s="23">
        <f t="shared" ref="S73:U73" si="38">+S24</f>
        <v>4054</v>
      </c>
      <c r="T73" s="23">
        <f t="shared" si="38"/>
        <v>4082</v>
      </c>
      <c r="U73" s="23">
        <f t="shared" si="38"/>
        <v>0</v>
      </c>
      <c r="V73" s="23"/>
      <c r="W73" s="40">
        <f t="shared" si="31"/>
        <v>1.9282002834199339</v>
      </c>
      <c r="X73" s="40">
        <f t="shared" si="32"/>
        <v>2.8341993386868211E-3</v>
      </c>
      <c r="Y73" s="40">
        <f>IF(S73&gt;0,(S73/R73),"")</f>
        <v>0.43553932101418136</v>
      </c>
      <c r="Z73" s="40">
        <f>IF(S73&gt;0,(R73-S73)/O73,"")</f>
        <v>2.4818138875767595</v>
      </c>
      <c r="AA73" s="40">
        <f t="shared" si="35"/>
        <v>81.42307692307692</v>
      </c>
    </row>
    <row r="74" spans="1:27" ht="15" x14ac:dyDescent="0.2">
      <c r="A74" s="21" t="s">
        <v>73</v>
      </c>
      <c r="B74" s="22" t="s">
        <v>74</v>
      </c>
      <c r="C74" s="23">
        <v>8</v>
      </c>
      <c r="D74" s="23">
        <f t="shared" ref="D74:J74" si="39">+D26</f>
        <v>85</v>
      </c>
      <c r="E74" s="23">
        <f t="shared" si="39"/>
        <v>150</v>
      </c>
      <c r="F74" s="23">
        <f t="shared" si="39"/>
        <v>0</v>
      </c>
      <c r="G74" s="23">
        <f t="shared" si="39"/>
        <v>0</v>
      </c>
      <c r="H74" s="23">
        <f t="shared" si="39"/>
        <v>0</v>
      </c>
      <c r="I74" s="23">
        <f t="shared" si="39"/>
        <v>0</v>
      </c>
      <c r="J74" s="23">
        <f t="shared" si="39"/>
        <v>106</v>
      </c>
      <c r="K74" s="24">
        <f t="shared" si="28"/>
        <v>256</v>
      </c>
      <c r="L74" s="23">
        <f>+L26</f>
        <v>13</v>
      </c>
      <c r="M74" s="23">
        <f t="shared" ref="M74:N74" si="40">+M26</f>
        <v>167</v>
      </c>
      <c r="N74" s="23">
        <f t="shared" si="40"/>
        <v>76</v>
      </c>
      <c r="O74" s="24">
        <f t="shared" si="29"/>
        <v>256</v>
      </c>
      <c r="P74" s="24">
        <f t="shared" si="30"/>
        <v>85</v>
      </c>
      <c r="Q74" s="23"/>
      <c r="R74" s="23">
        <f>+R26</f>
        <v>2872</v>
      </c>
      <c r="S74" s="23">
        <f t="shared" ref="S74:U74" si="41">+S26</f>
        <v>2663</v>
      </c>
      <c r="T74" s="23">
        <f t="shared" si="41"/>
        <v>2472</v>
      </c>
      <c r="U74" s="23">
        <f t="shared" si="41"/>
        <v>2469</v>
      </c>
      <c r="V74" s="23"/>
      <c r="W74" s="40">
        <f t="shared" si="31"/>
        <v>9.65625</v>
      </c>
      <c r="X74" s="40">
        <f t="shared" si="32"/>
        <v>0.296875</v>
      </c>
      <c r="Y74" s="40">
        <f t="shared" si="33"/>
        <v>0.9272284122562674</v>
      </c>
      <c r="Z74" s="40">
        <f t="shared" si="34"/>
        <v>0.81640625</v>
      </c>
      <c r="AA74" s="40">
        <f t="shared" si="35"/>
        <v>32</v>
      </c>
    </row>
    <row r="75" spans="1:27" ht="15" x14ac:dyDescent="0.2">
      <c r="A75" s="21" t="s">
        <v>77</v>
      </c>
      <c r="B75" s="29" t="s">
        <v>78</v>
      </c>
      <c r="C75" s="23">
        <v>6</v>
      </c>
      <c r="D75" s="23">
        <f t="shared" ref="D75:J75" si="42">+D28</f>
        <v>69</v>
      </c>
      <c r="E75" s="23">
        <f t="shared" si="42"/>
        <v>153</v>
      </c>
      <c r="F75" s="23">
        <f t="shared" si="42"/>
        <v>0</v>
      </c>
      <c r="G75" s="23">
        <f t="shared" si="42"/>
        <v>3</v>
      </c>
      <c r="H75" s="23">
        <f t="shared" si="42"/>
        <v>0</v>
      </c>
      <c r="I75" s="23">
        <f t="shared" si="42"/>
        <v>16</v>
      </c>
      <c r="J75" s="23">
        <f t="shared" si="42"/>
        <v>214</v>
      </c>
      <c r="K75" s="24">
        <f t="shared" si="28"/>
        <v>386</v>
      </c>
      <c r="L75" s="23">
        <f>+L28</f>
        <v>47</v>
      </c>
      <c r="M75" s="23">
        <f t="shared" ref="M75:N75" si="43">+M28</f>
        <v>318</v>
      </c>
      <c r="N75" s="23">
        <f t="shared" si="43"/>
        <v>21</v>
      </c>
      <c r="O75" s="24">
        <f t="shared" si="29"/>
        <v>386</v>
      </c>
      <c r="P75" s="24">
        <f t="shared" si="30"/>
        <v>69</v>
      </c>
      <c r="Q75" s="23"/>
      <c r="R75" s="23">
        <f>+R28</f>
        <v>2190</v>
      </c>
      <c r="S75" s="23">
        <f t="shared" ref="S75:U75" si="44">+S28</f>
        <v>2056</v>
      </c>
      <c r="T75" s="23">
        <f t="shared" si="44"/>
        <v>2083</v>
      </c>
      <c r="U75" s="23">
        <f t="shared" si="44"/>
        <v>2043</v>
      </c>
      <c r="V75" s="23"/>
      <c r="W75" s="40">
        <f t="shared" si="31"/>
        <v>5.3963730569948183</v>
      </c>
      <c r="X75" s="40">
        <f t="shared" si="32"/>
        <v>5.4404145077720206E-2</v>
      </c>
      <c r="Y75" s="40">
        <f t="shared" si="33"/>
        <v>0.93881278538812785</v>
      </c>
      <c r="Z75" s="40">
        <f t="shared" si="34"/>
        <v>0.34715025906735753</v>
      </c>
      <c r="AA75" s="40">
        <f t="shared" si="35"/>
        <v>64.333333333333329</v>
      </c>
    </row>
    <row r="76" spans="1:27" ht="15" x14ac:dyDescent="0.2">
      <c r="A76" s="21" t="s">
        <v>81</v>
      </c>
      <c r="B76" s="22" t="s">
        <v>82</v>
      </c>
      <c r="C76" s="23">
        <v>6</v>
      </c>
      <c r="D76" s="23">
        <f t="shared" ref="D76:J76" si="45">+D30</f>
        <v>39</v>
      </c>
      <c r="E76" s="23">
        <f t="shared" si="45"/>
        <v>297</v>
      </c>
      <c r="F76" s="23">
        <f t="shared" si="45"/>
        <v>0</v>
      </c>
      <c r="G76" s="23">
        <f t="shared" si="45"/>
        <v>8</v>
      </c>
      <c r="H76" s="23">
        <f t="shared" si="45"/>
        <v>0</v>
      </c>
      <c r="I76" s="23">
        <f t="shared" si="45"/>
        <v>0</v>
      </c>
      <c r="J76" s="23">
        <f t="shared" si="45"/>
        <v>66</v>
      </c>
      <c r="K76" s="24">
        <f>SUM(E76:J76)</f>
        <v>371</v>
      </c>
      <c r="L76" s="23">
        <f>+L30</f>
        <v>243</v>
      </c>
      <c r="M76" s="23">
        <f t="shared" ref="M76:N76" si="46">+M30</f>
        <v>130</v>
      </c>
      <c r="N76" s="23">
        <f t="shared" si="46"/>
        <v>0</v>
      </c>
      <c r="O76" s="24">
        <f>SUM(L76:N76)</f>
        <v>373</v>
      </c>
      <c r="P76" s="24">
        <f t="shared" si="30"/>
        <v>37</v>
      </c>
      <c r="Q76" s="23"/>
      <c r="R76" s="23">
        <f>+R30</f>
        <v>2184</v>
      </c>
      <c r="S76" s="23">
        <f t="shared" ref="S76:U76" si="47">+S30</f>
        <v>1290</v>
      </c>
      <c r="T76" s="23">
        <f t="shared" si="47"/>
        <v>1310</v>
      </c>
      <c r="U76" s="23">
        <f t="shared" si="47"/>
        <v>1282</v>
      </c>
      <c r="V76" s="23"/>
      <c r="W76" s="40">
        <f>IF(S76&gt;0,T76/O76,"")</f>
        <v>3.512064343163539</v>
      </c>
      <c r="X76" s="40" t="str">
        <f>IF(N76&gt;0,(N76/O76),"")</f>
        <v/>
      </c>
      <c r="Y76" s="40">
        <f>IF(S76&gt;0,(S76/R76),"")</f>
        <v>0.59065934065934067</v>
      </c>
      <c r="Z76" s="40">
        <f>IF(S76&gt;0,(R76-S76)/O76,"")</f>
        <v>2.3967828418230561</v>
      </c>
      <c r="AA76" s="40">
        <f>IF(S76&gt;0,O76/C76,"")</f>
        <v>62.166666666666664</v>
      </c>
    </row>
    <row r="77" spans="1:27" ht="15" x14ac:dyDescent="0.2">
      <c r="A77" s="21" t="s">
        <v>39</v>
      </c>
      <c r="B77" s="50" t="s">
        <v>164</v>
      </c>
      <c r="C77" s="23">
        <v>65</v>
      </c>
      <c r="D77" s="23">
        <f t="shared" ref="D77:J77" si="48">+D34+D35</f>
        <v>711</v>
      </c>
      <c r="E77" s="23">
        <f t="shared" si="48"/>
        <v>2403</v>
      </c>
      <c r="F77" s="23">
        <f t="shared" si="48"/>
        <v>72</v>
      </c>
      <c r="G77" s="23">
        <f t="shared" si="48"/>
        <v>673</v>
      </c>
      <c r="H77" s="23">
        <f t="shared" si="48"/>
        <v>0</v>
      </c>
      <c r="I77" s="23">
        <f t="shared" si="48"/>
        <v>1</v>
      </c>
      <c r="J77" s="23">
        <f t="shared" si="48"/>
        <v>995</v>
      </c>
      <c r="K77" s="24">
        <f>SUM(E77:J77)</f>
        <v>4144</v>
      </c>
      <c r="L77" s="23">
        <f>+L34+L35</f>
        <v>3075</v>
      </c>
      <c r="M77" s="23">
        <f t="shared" ref="M77:N77" si="49">+M34+M35</f>
        <v>990</v>
      </c>
      <c r="N77" s="23">
        <f t="shared" si="49"/>
        <v>59</v>
      </c>
      <c r="O77" s="24">
        <f>SUM(L77:N77)</f>
        <v>4124</v>
      </c>
      <c r="P77" s="24">
        <f t="shared" si="30"/>
        <v>731</v>
      </c>
      <c r="Q77" s="23"/>
      <c r="R77" s="23">
        <f>+R34+R35</f>
        <v>24495</v>
      </c>
      <c r="S77" s="23">
        <f t="shared" ref="S77:U77" si="50">+S34+S35</f>
        <v>22835</v>
      </c>
      <c r="T77" s="23">
        <f t="shared" si="50"/>
        <v>22512</v>
      </c>
      <c r="U77" s="23">
        <f t="shared" si="50"/>
        <v>22303</v>
      </c>
      <c r="V77" s="23"/>
      <c r="W77" s="40">
        <f>IF(S77&gt;0,T77/O77,"")</f>
        <v>5.4587778855480114</v>
      </c>
      <c r="X77" s="40">
        <f>IF(N77&gt;0,(N77/O77),"")</f>
        <v>1.4306498545101843E-2</v>
      </c>
      <c r="Y77" s="40">
        <f>IF(S77&gt;0,(S77/R77),"")</f>
        <v>0.93223106756480911</v>
      </c>
      <c r="Z77" s="40">
        <f>IF(S77&gt;0,(R77-S77)/O77,"")</f>
        <v>0.40252182347235693</v>
      </c>
      <c r="AA77" s="40">
        <f>IF(S77&gt;0,O77/C77,"")</f>
        <v>63.446153846153848</v>
      </c>
    </row>
    <row r="78" spans="1:27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51">SUM(E78:J78)</f>
        <v>0</v>
      </c>
      <c r="L78" s="23"/>
      <c r="M78" s="23"/>
      <c r="N78" s="23"/>
      <c r="O78" s="24">
        <f t="shared" ref="O78" si="52">SUM(L78:N78)</f>
        <v>0</v>
      </c>
      <c r="P78" s="24">
        <f t="shared" si="30"/>
        <v>0</v>
      </c>
      <c r="Q78" s="23"/>
      <c r="R78" s="23"/>
      <c r="S78" s="23"/>
      <c r="T78" s="23"/>
      <c r="U78" s="23"/>
      <c r="V78" s="23"/>
      <c r="W78" s="40" t="str">
        <f t="shared" ref="W78:W80" si="53">IF(S78&gt;0,T78/O78,"")</f>
        <v/>
      </c>
      <c r="X78" s="40" t="str">
        <f t="shared" ref="X78:X80" si="54">IF(N78&gt;0,(N78/O78),"")</f>
        <v/>
      </c>
      <c r="Y78" s="40" t="str">
        <f t="shared" ref="Y78:Y80" si="55">IF(S78&gt;0,(S78/R78),"")</f>
        <v/>
      </c>
      <c r="Z78" s="40" t="str">
        <f t="shared" ref="Z78:Z80" si="56">IF(S78&gt;0,(R78-S78)/O78,"")</f>
        <v/>
      </c>
      <c r="AA78" s="40" t="str">
        <f t="shared" ref="AA78:AA80" si="57">IF(S78&gt;0,O78/C78,"")</f>
        <v/>
      </c>
    </row>
    <row r="79" spans="1:27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49" t="str">
        <f t="shared" si="53"/>
        <v/>
      </c>
      <c r="X79" s="49" t="str">
        <f t="shared" si="54"/>
        <v/>
      </c>
      <c r="Y79" s="49" t="str">
        <f t="shared" si="55"/>
        <v/>
      </c>
      <c r="Z79" s="49" t="str">
        <f t="shared" si="56"/>
        <v/>
      </c>
      <c r="AA79" s="49" t="str">
        <f t="shared" si="57"/>
        <v/>
      </c>
    </row>
    <row r="80" spans="1:27" s="57" customFormat="1" ht="15" x14ac:dyDescent="0.2">
      <c r="A80" s="56"/>
      <c r="B80" s="56" t="s">
        <v>142</v>
      </c>
      <c r="C80" s="18">
        <f t="shared" ref="C80:U80" si="58">SUM(C67+C71+C72+C73+C77)</f>
        <v>214</v>
      </c>
      <c r="D80" s="18">
        <f t="shared" si="58"/>
        <v>1896</v>
      </c>
      <c r="E80" s="18">
        <f t="shared" si="58"/>
        <v>8603</v>
      </c>
      <c r="F80" s="18">
        <f t="shared" si="58"/>
        <v>72</v>
      </c>
      <c r="G80" s="18">
        <f t="shared" si="58"/>
        <v>778</v>
      </c>
      <c r="H80" s="18">
        <f t="shared" si="58"/>
        <v>0</v>
      </c>
      <c r="I80" s="18">
        <f t="shared" si="58"/>
        <v>1854</v>
      </c>
      <c r="J80" s="18">
        <f t="shared" si="58"/>
        <v>2181</v>
      </c>
      <c r="K80" s="18">
        <f t="shared" si="58"/>
        <v>13488</v>
      </c>
      <c r="L80" s="18">
        <f t="shared" si="58"/>
        <v>11071</v>
      </c>
      <c r="M80" s="18">
        <f t="shared" si="58"/>
        <v>2028</v>
      </c>
      <c r="N80" s="18">
        <f t="shared" si="58"/>
        <v>372</v>
      </c>
      <c r="O80" s="18">
        <f t="shared" si="58"/>
        <v>13471</v>
      </c>
      <c r="P80" s="18">
        <f t="shared" si="58"/>
        <v>1913</v>
      </c>
      <c r="Q80" s="18">
        <f t="shared" si="58"/>
        <v>0</v>
      </c>
      <c r="R80" s="18">
        <f t="shared" si="58"/>
        <v>75943</v>
      </c>
      <c r="S80" s="18">
        <f>SUM(S67+S71+S72+S73+S77)</f>
        <v>60569</v>
      </c>
      <c r="T80" s="18">
        <f t="shared" si="58"/>
        <v>60436</v>
      </c>
      <c r="U80" s="18">
        <f t="shared" si="58"/>
        <v>55776</v>
      </c>
      <c r="V80" s="18"/>
      <c r="W80" s="40">
        <f t="shared" si="53"/>
        <v>4.4863781456462029</v>
      </c>
      <c r="X80" s="40">
        <f t="shared" si="54"/>
        <v>2.7614876401158044E-2</v>
      </c>
      <c r="Y80" s="40">
        <f t="shared" si="55"/>
        <v>0.7975586953372924</v>
      </c>
      <c r="Z80" s="40">
        <f t="shared" si="56"/>
        <v>1.1412664241704402</v>
      </c>
      <c r="AA80" s="40">
        <f t="shared" si="57"/>
        <v>62.94859813084112</v>
      </c>
    </row>
    <row r="81" spans="1:27" x14ac:dyDescent="0.2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73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74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4"/>
      <c r="B86" s="17" t="s">
        <v>36</v>
      </c>
      <c r="C86" s="18">
        <f t="shared" ref="C86:V86" si="59">SUM(C87:C96)</f>
        <v>278</v>
      </c>
      <c r="D86" s="18">
        <f t="shared" si="59"/>
        <v>2327</v>
      </c>
      <c r="E86" s="18">
        <f t="shared" si="59"/>
        <v>10526</v>
      </c>
      <c r="F86" s="18">
        <f t="shared" si="59"/>
        <v>72</v>
      </c>
      <c r="G86" s="18">
        <f t="shared" si="59"/>
        <v>1172</v>
      </c>
      <c r="H86" s="18">
        <f t="shared" si="59"/>
        <v>0</v>
      </c>
      <c r="I86" s="18">
        <f t="shared" si="59"/>
        <v>1870</v>
      </c>
      <c r="J86" s="18">
        <f t="shared" si="59"/>
        <v>2697</v>
      </c>
      <c r="K86" s="18">
        <f t="shared" si="59"/>
        <v>16337</v>
      </c>
      <c r="L86" s="18">
        <f t="shared" si="59"/>
        <v>13141</v>
      </c>
      <c r="M86" s="18">
        <f t="shared" si="59"/>
        <v>2713</v>
      </c>
      <c r="N86" s="18">
        <f t="shared" si="59"/>
        <v>470</v>
      </c>
      <c r="O86" s="18">
        <f t="shared" si="59"/>
        <v>16324</v>
      </c>
      <c r="P86" s="18">
        <f t="shared" si="59"/>
        <v>2340</v>
      </c>
      <c r="Q86" s="18">
        <f t="shared" si="59"/>
        <v>0</v>
      </c>
      <c r="R86" s="18">
        <f t="shared" si="59"/>
        <v>98253</v>
      </c>
      <c r="S86" s="18">
        <f t="shared" si="59"/>
        <v>74623</v>
      </c>
      <c r="T86" s="18">
        <f t="shared" si="59"/>
        <v>74418</v>
      </c>
      <c r="U86" s="18">
        <f t="shared" si="59"/>
        <v>69554</v>
      </c>
      <c r="V86" s="18">
        <f t="shared" si="59"/>
        <v>0</v>
      </c>
      <c r="W86" s="40">
        <f t="shared" ref="W86:W90" si="60">IF(S86&gt;0,T86/O86,"")</f>
        <v>4.5588091154128891</v>
      </c>
      <c r="X86" s="40">
        <f t="shared" ref="X86:X90" si="61">IF(N86&gt;0,(N86/O86),"")</f>
        <v>2.8791962754226904E-2</v>
      </c>
      <c r="Y86" s="40">
        <f t="shared" ref="Y86:Y90" si="62">IF(S86&gt;0,(S86/R86),"")</f>
        <v>0.75949843770673664</v>
      </c>
      <c r="Z86" s="40">
        <f t="shared" ref="Z86:Z90" si="63">IF(S86&gt;0,(R86-S86)/O86,"")</f>
        <v>1.447561872090174</v>
      </c>
      <c r="AA86" s="40">
        <f t="shared" ref="AA86:AA90" si="64">IF(S86&gt;0,O86/C86,"")</f>
        <v>58.719424460431654</v>
      </c>
    </row>
    <row r="87" spans="1:27" ht="15" x14ac:dyDescent="0.2">
      <c r="A87" s="7" t="s">
        <v>147</v>
      </c>
      <c r="B87" s="22" t="s">
        <v>146</v>
      </c>
      <c r="C87" s="48">
        <f>+C8+C18+C35</f>
        <v>121</v>
      </c>
      <c r="D87" s="48">
        <f t="shared" ref="D87:N87" si="65">+D8+D18+D35</f>
        <v>1020</v>
      </c>
      <c r="E87" s="48">
        <f t="shared" si="65"/>
        <v>3887</v>
      </c>
      <c r="F87" s="48">
        <f t="shared" si="65"/>
        <v>72</v>
      </c>
      <c r="G87" s="48">
        <f t="shared" si="65"/>
        <v>633</v>
      </c>
      <c r="H87" s="48">
        <f t="shared" si="65"/>
        <v>0</v>
      </c>
      <c r="I87" s="48">
        <f t="shared" si="65"/>
        <v>0</v>
      </c>
      <c r="J87" s="48">
        <f t="shared" si="65"/>
        <v>1358</v>
      </c>
      <c r="K87" s="24">
        <f>SUM(E87:J87)</f>
        <v>5950</v>
      </c>
      <c r="L87" s="48">
        <f t="shared" si="65"/>
        <v>4974</v>
      </c>
      <c r="M87" s="48">
        <f t="shared" si="65"/>
        <v>829</v>
      </c>
      <c r="N87" s="48">
        <f t="shared" si="65"/>
        <v>143</v>
      </c>
      <c r="O87" s="24">
        <f t="shared" ref="O87:O90" si="66">SUM(L87:N87)</f>
        <v>5946</v>
      </c>
      <c r="P87" s="24">
        <f t="shared" ref="P87:P90" si="67">+D87+K87-O87</f>
        <v>1024</v>
      </c>
      <c r="Q87" s="48"/>
      <c r="R87" s="48">
        <f t="shared" ref="R87:U87" si="68">+R8+R18+R35</f>
        <v>37208</v>
      </c>
      <c r="S87" s="48">
        <f t="shared" si="68"/>
        <v>32666</v>
      </c>
      <c r="T87" s="48">
        <f t="shared" si="68"/>
        <v>32588</v>
      </c>
      <c r="U87" s="48">
        <f t="shared" si="68"/>
        <v>32215</v>
      </c>
      <c r="V87" s="48"/>
      <c r="W87" s="40">
        <f t="shared" si="60"/>
        <v>5.4806592667339391</v>
      </c>
      <c r="X87" s="40">
        <f t="shared" si="61"/>
        <v>2.404978136562395E-2</v>
      </c>
      <c r="Y87" s="40">
        <f t="shared" si="62"/>
        <v>0.87792947753171358</v>
      </c>
      <c r="Z87" s="40">
        <f t="shared" si="63"/>
        <v>0.76387487386478303</v>
      </c>
      <c r="AA87" s="40">
        <f t="shared" si="64"/>
        <v>49.140495867768593</v>
      </c>
    </row>
    <row r="88" spans="1:27" ht="15" x14ac:dyDescent="0.2">
      <c r="A88" s="7" t="s">
        <v>148</v>
      </c>
      <c r="B88" s="22" t="s">
        <v>149</v>
      </c>
      <c r="C88" s="48">
        <f>+C34+C9</f>
        <v>32</v>
      </c>
      <c r="D88" s="48">
        <f t="shared" ref="D88:N88" si="69">+D34+D9</f>
        <v>494</v>
      </c>
      <c r="E88" s="48">
        <f t="shared" si="69"/>
        <v>2266</v>
      </c>
      <c r="F88" s="48">
        <f t="shared" si="69"/>
        <v>0</v>
      </c>
      <c r="G88" s="48">
        <f t="shared" si="69"/>
        <v>141</v>
      </c>
      <c r="H88" s="48">
        <f t="shared" si="69"/>
        <v>0</v>
      </c>
      <c r="I88" s="48">
        <f t="shared" si="69"/>
        <v>1</v>
      </c>
      <c r="J88" s="48">
        <f t="shared" si="69"/>
        <v>723</v>
      </c>
      <c r="K88" s="24">
        <f t="shared" ref="K88:K90" si="70">SUM(E88:J88)</f>
        <v>3131</v>
      </c>
      <c r="L88" s="48">
        <f t="shared" si="69"/>
        <v>1760</v>
      </c>
      <c r="M88" s="48">
        <f t="shared" si="69"/>
        <v>1136</v>
      </c>
      <c r="N88" s="48">
        <f t="shared" si="69"/>
        <v>223</v>
      </c>
      <c r="O88" s="24">
        <f t="shared" si="66"/>
        <v>3119</v>
      </c>
      <c r="P88" s="24">
        <f t="shared" si="67"/>
        <v>506</v>
      </c>
      <c r="Q88" s="48"/>
      <c r="R88" s="48">
        <f t="shared" ref="R88:U88" si="71">+R34+R9</f>
        <v>17020</v>
      </c>
      <c r="S88" s="48">
        <f t="shared" si="71"/>
        <v>15684</v>
      </c>
      <c r="T88" s="48">
        <f t="shared" si="71"/>
        <v>15599</v>
      </c>
      <c r="U88" s="48">
        <f t="shared" si="71"/>
        <v>15464</v>
      </c>
      <c r="V88" s="48"/>
      <c r="W88" s="40">
        <f t="shared" si="60"/>
        <v>5.0012824623276693</v>
      </c>
      <c r="X88" s="40">
        <f t="shared" si="61"/>
        <v>7.1497274767553701E-2</v>
      </c>
      <c r="Y88" s="40">
        <f t="shared" si="62"/>
        <v>0.92150411280846067</v>
      </c>
      <c r="Z88" s="40">
        <f t="shared" si="63"/>
        <v>0.42834241744148766</v>
      </c>
      <c r="AA88" s="40">
        <f t="shared" si="64"/>
        <v>97.46875</v>
      </c>
    </row>
    <row r="89" spans="1:27" ht="15" x14ac:dyDescent="0.2">
      <c r="A89" s="7" t="s">
        <v>150</v>
      </c>
      <c r="B89" s="25" t="s">
        <v>151</v>
      </c>
      <c r="C89" s="48">
        <f>+C26</f>
        <v>8</v>
      </c>
      <c r="D89" s="48">
        <f t="shared" ref="D89:N89" si="72">+D26</f>
        <v>85</v>
      </c>
      <c r="E89" s="48">
        <f t="shared" si="72"/>
        <v>150</v>
      </c>
      <c r="F89" s="48">
        <f t="shared" si="72"/>
        <v>0</v>
      </c>
      <c r="G89" s="48">
        <f t="shared" si="72"/>
        <v>0</v>
      </c>
      <c r="H89" s="48">
        <f t="shared" si="72"/>
        <v>0</v>
      </c>
      <c r="I89" s="48">
        <f t="shared" si="72"/>
        <v>0</v>
      </c>
      <c r="J89" s="48">
        <f t="shared" si="72"/>
        <v>106</v>
      </c>
      <c r="K89" s="24">
        <f t="shared" si="70"/>
        <v>256</v>
      </c>
      <c r="L89" s="48">
        <f t="shared" si="72"/>
        <v>13</v>
      </c>
      <c r="M89" s="48">
        <f t="shared" si="72"/>
        <v>167</v>
      </c>
      <c r="N89" s="48">
        <f t="shared" si="72"/>
        <v>76</v>
      </c>
      <c r="O89" s="24">
        <f t="shared" si="66"/>
        <v>256</v>
      </c>
      <c r="P89" s="24">
        <f t="shared" si="67"/>
        <v>85</v>
      </c>
      <c r="Q89" s="48"/>
      <c r="R89" s="48">
        <f t="shared" ref="R89:U89" si="73">+R26</f>
        <v>2872</v>
      </c>
      <c r="S89" s="48">
        <f t="shared" si="73"/>
        <v>2663</v>
      </c>
      <c r="T89" s="48">
        <f t="shared" si="73"/>
        <v>2472</v>
      </c>
      <c r="U89" s="48">
        <f t="shared" si="73"/>
        <v>2469</v>
      </c>
      <c r="V89" s="48"/>
      <c r="W89" s="40">
        <f t="shared" si="60"/>
        <v>9.65625</v>
      </c>
      <c r="X89" s="40">
        <f t="shared" si="61"/>
        <v>0.296875</v>
      </c>
      <c r="Y89" s="40">
        <f t="shared" si="62"/>
        <v>0.9272284122562674</v>
      </c>
      <c r="Z89" s="40">
        <f t="shared" si="63"/>
        <v>0.81640625</v>
      </c>
      <c r="AA89" s="40">
        <f t="shared" si="64"/>
        <v>32</v>
      </c>
    </row>
    <row r="90" spans="1:27" ht="15" x14ac:dyDescent="0.2">
      <c r="A90" s="7" t="s">
        <v>152</v>
      </c>
      <c r="B90" s="25" t="s">
        <v>153</v>
      </c>
      <c r="C90" s="48">
        <f>+C28</f>
        <v>6</v>
      </c>
      <c r="D90" s="48">
        <f t="shared" ref="D90:N90" si="74">+D28</f>
        <v>69</v>
      </c>
      <c r="E90" s="48">
        <f t="shared" si="74"/>
        <v>153</v>
      </c>
      <c r="F90" s="48">
        <f t="shared" si="74"/>
        <v>0</v>
      </c>
      <c r="G90" s="48">
        <f t="shared" si="74"/>
        <v>3</v>
      </c>
      <c r="H90" s="48">
        <f t="shared" si="74"/>
        <v>0</v>
      </c>
      <c r="I90" s="48">
        <f t="shared" si="74"/>
        <v>16</v>
      </c>
      <c r="J90" s="48">
        <f t="shared" si="74"/>
        <v>214</v>
      </c>
      <c r="K90" s="24">
        <f t="shared" si="70"/>
        <v>386</v>
      </c>
      <c r="L90" s="48">
        <f t="shared" si="74"/>
        <v>47</v>
      </c>
      <c r="M90" s="48">
        <f t="shared" si="74"/>
        <v>318</v>
      </c>
      <c r="N90" s="48">
        <f t="shared" si="74"/>
        <v>21</v>
      </c>
      <c r="O90" s="24">
        <f t="shared" si="66"/>
        <v>386</v>
      </c>
      <c r="P90" s="24">
        <f t="shared" si="67"/>
        <v>69</v>
      </c>
      <c r="Q90" s="48"/>
      <c r="R90" s="48">
        <f t="shared" ref="R90:U90" si="75">+R28</f>
        <v>2190</v>
      </c>
      <c r="S90" s="48">
        <f t="shared" si="75"/>
        <v>2056</v>
      </c>
      <c r="T90" s="48">
        <f t="shared" si="75"/>
        <v>2083</v>
      </c>
      <c r="U90" s="48">
        <f t="shared" si="75"/>
        <v>2043</v>
      </c>
      <c r="V90" s="48"/>
      <c r="W90" s="40">
        <f t="shared" si="60"/>
        <v>5.3963730569948183</v>
      </c>
      <c r="X90" s="40">
        <f t="shared" si="61"/>
        <v>5.4404145077720206E-2</v>
      </c>
      <c r="Y90" s="40">
        <f t="shared" si="62"/>
        <v>0.93881278538812785</v>
      </c>
      <c r="Z90" s="40">
        <f t="shared" si="63"/>
        <v>0.34715025906735753</v>
      </c>
      <c r="AA90" s="40">
        <f t="shared" si="64"/>
        <v>64.333333333333329</v>
      </c>
    </row>
    <row r="91" spans="1:27" ht="15" x14ac:dyDescent="0.2">
      <c r="A91" s="7" t="s">
        <v>154</v>
      </c>
      <c r="B91" s="22" t="s">
        <v>155</v>
      </c>
      <c r="C91" s="48">
        <f>+C13</f>
        <v>24</v>
      </c>
      <c r="D91" s="48">
        <f t="shared" ref="D91:N91" si="76">+D13</f>
        <v>102</v>
      </c>
      <c r="E91" s="48">
        <f t="shared" si="76"/>
        <v>833</v>
      </c>
      <c r="F91" s="48">
        <f t="shared" si="76"/>
        <v>0</v>
      </c>
      <c r="G91" s="48">
        <f t="shared" si="76"/>
        <v>383</v>
      </c>
      <c r="H91" s="48">
        <f t="shared" si="76"/>
        <v>0</v>
      </c>
      <c r="I91" s="48">
        <f t="shared" si="76"/>
        <v>0</v>
      </c>
      <c r="J91" s="48">
        <f t="shared" si="76"/>
        <v>130</v>
      </c>
      <c r="K91" s="24">
        <f>SUM(E91:J91)</f>
        <v>1346</v>
      </c>
      <c r="L91" s="48">
        <f t="shared" si="76"/>
        <v>1274</v>
      </c>
      <c r="M91" s="48">
        <f t="shared" si="76"/>
        <v>70</v>
      </c>
      <c r="N91" s="48">
        <f t="shared" si="76"/>
        <v>0</v>
      </c>
      <c r="O91" s="24">
        <f>SUM(L91:N91)</f>
        <v>1344</v>
      </c>
      <c r="P91" s="24">
        <f>+D91+K91-O91</f>
        <v>104</v>
      </c>
      <c r="Q91" s="48"/>
      <c r="R91" s="48">
        <f t="shared" ref="R91:U91" si="77">+R13</f>
        <v>7821</v>
      </c>
      <c r="S91" s="48">
        <f t="shared" si="77"/>
        <v>4009</v>
      </c>
      <c r="T91" s="48">
        <f t="shared" si="77"/>
        <v>4154</v>
      </c>
      <c r="U91" s="48">
        <f t="shared" si="77"/>
        <v>4079</v>
      </c>
      <c r="V91" s="48"/>
      <c r="W91" s="40">
        <f>IF(S91&gt;0,T91/O91,"")</f>
        <v>3.0907738095238093</v>
      </c>
      <c r="X91" s="40" t="str">
        <f>IF(N91&gt;0,(N91/O91),"")</f>
        <v/>
      </c>
      <c r="Y91" s="40">
        <f>IF(S91&gt;0,(S91/R91),"")</f>
        <v>0.51259429740442397</v>
      </c>
      <c r="Z91" s="40">
        <f>IF(S91&gt;0,(R91-S91)/O91,"")</f>
        <v>2.8363095238095237</v>
      </c>
      <c r="AA91" s="40">
        <f>IF(S91&gt;0,O91/C91,"")</f>
        <v>56</v>
      </c>
    </row>
    <row r="92" spans="1:27" ht="15" x14ac:dyDescent="0.2">
      <c r="A92" s="7" t="s">
        <v>156</v>
      </c>
      <c r="B92" s="25" t="s">
        <v>157</v>
      </c>
      <c r="C92" s="48">
        <f>+C30</f>
        <v>6</v>
      </c>
      <c r="D92" s="48">
        <f t="shared" ref="D92:N92" si="78">+D30</f>
        <v>39</v>
      </c>
      <c r="E92" s="48">
        <f t="shared" si="78"/>
        <v>297</v>
      </c>
      <c r="F92" s="48">
        <f t="shared" si="78"/>
        <v>0</v>
      </c>
      <c r="G92" s="48">
        <f t="shared" si="78"/>
        <v>8</v>
      </c>
      <c r="H92" s="48">
        <f t="shared" si="78"/>
        <v>0</v>
      </c>
      <c r="I92" s="48">
        <f t="shared" si="78"/>
        <v>0</v>
      </c>
      <c r="J92" s="48">
        <f t="shared" si="78"/>
        <v>66</v>
      </c>
      <c r="K92" s="24">
        <f t="shared" ref="K92:K95" si="79">SUM(E92:J92)</f>
        <v>371</v>
      </c>
      <c r="L92" s="48">
        <f t="shared" si="78"/>
        <v>243</v>
      </c>
      <c r="M92" s="48">
        <f t="shared" si="78"/>
        <v>130</v>
      </c>
      <c r="N92" s="48">
        <f t="shared" si="78"/>
        <v>0</v>
      </c>
      <c r="O92" s="24">
        <f t="shared" ref="O92:O95" si="80">SUM(L92:N92)</f>
        <v>373</v>
      </c>
      <c r="P92" s="24">
        <f t="shared" ref="P92:P96" si="81">+D92+K92-O92</f>
        <v>37</v>
      </c>
      <c r="Q92" s="48"/>
      <c r="R92" s="48">
        <f t="shared" ref="R92:U92" si="82">+R30</f>
        <v>2184</v>
      </c>
      <c r="S92" s="48">
        <f t="shared" si="82"/>
        <v>1290</v>
      </c>
      <c r="T92" s="48">
        <f t="shared" si="82"/>
        <v>1310</v>
      </c>
      <c r="U92" s="48">
        <f t="shared" si="82"/>
        <v>1282</v>
      </c>
      <c r="V92" s="48"/>
      <c r="W92" s="40">
        <f t="shared" ref="W92:W95" si="83">IF(S92&gt;0,T92/O92,"")</f>
        <v>3.512064343163539</v>
      </c>
      <c r="X92" s="40" t="str">
        <f t="shared" ref="X92:X95" si="84">IF(N92&gt;0,(N92/O92),"")</f>
        <v/>
      </c>
      <c r="Y92" s="40">
        <f t="shared" ref="Y92:Y95" si="85">IF(S92&gt;0,(S92/R92),"")</f>
        <v>0.59065934065934067</v>
      </c>
      <c r="Z92" s="40">
        <f t="shared" ref="Z92:Z95" si="86">IF(S92&gt;0,(R92-S92)/O92,"")</f>
        <v>2.3967828418230561</v>
      </c>
      <c r="AA92" s="40">
        <f t="shared" ref="AA92:AA95" si="87">IF(S92&gt;0,O92/C92,"")</f>
        <v>62.166666666666664</v>
      </c>
    </row>
    <row r="93" spans="1:27" ht="25.5" x14ac:dyDescent="0.35">
      <c r="A93" s="7" t="s">
        <v>158</v>
      </c>
      <c r="B93" s="25" t="s">
        <v>159</v>
      </c>
      <c r="C93" s="48">
        <f t="shared" ref="C93:I93" si="88">+C14+C15</f>
        <v>20</v>
      </c>
      <c r="D93" s="48">
        <f t="shared" si="88"/>
        <v>136</v>
      </c>
      <c r="E93" s="48">
        <f t="shared" si="88"/>
        <v>490</v>
      </c>
      <c r="F93" s="48">
        <f t="shared" si="88"/>
        <v>0</v>
      </c>
      <c r="G93" s="48">
        <f t="shared" si="88"/>
        <v>0</v>
      </c>
      <c r="H93" s="48">
        <f t="shared" si="88"/>
        <v>0</v>
      </c>
      <c r="I93" s="48">
        <f t="shared" si="88"/>
        <v>0</v>
      </c>
      <c r="J93" s="48">
        <v>0</v>
      </c>
      <c r="K93" s="24">
        <f t="shared" si="79"/>
        <v>490</v>
      </c>
      <c r="L93" s="48">
        <f>+L14+L15</f>
        <v>493</v>
      </c>
      <c r="M93" s="48">
        <v>0</v>
      </c>
      <c r="N93" s="48">
        <f>+N14+N15</f>
        <v>1</v>
      </c>
      <c r="O93" s="24">
        <f t="shared" si="80"/>
        <v>494</v>
      </c>
      <c r="P93" s="24">
        <f t="shared" si="81"/>
        <v>132</v>
      </c>
      <c r="Q93" s="58"/>
      <c r="R93" s="48">
        <f>+R14+R15</f>
        <v>7243</v>
      </c>
      <c r="S93" s="48">
        <f>+S14+S15</f>
        <v>4036</v>
      </c>
      <c r="T93" s="48">
        <f>+T14+T15</f>
        <v>3963</v>
      </c>
      <c r="U93" s="48">
        <f>+U14+U15</f>
        <v>3905</v>
      </c>
      <c r="V93" s="48"/>
      <c r="W93" s="40">
        <f t="shared" si="83"/>
        <v>8.0222672064777321</v>
      </c>
      <c r="X93" s="40">
        <f t="shared" si="84"/>
        <v>2.0242914979757085E-3</v>
      </c>
      <c r="Y93" s="40">
        <f t="shared" si="85"/>
        <v>0.55722766809333146</v>
      </c>
      <c r="Z93" s="40">
        <f t="shared" si="86"/>
        <v>6.4919028340080969</v>
      </c>
      <c r="AA93" s="40">
        <f t="shared" si="87"/>
        <v>24.7</v>
      </c>
    </row>
    <row r="94" spans="1:27" ht="15" x14ac:dyDescent="0.2">
      <c r="A94" s="7" t="s">
        <v>160</v>
      </c>
      <c r="B94" s="22" t="s">
        <v>161</v>
      </c>
      <c r="C94" s="48">
        <f>+C17</f>
        <v>35</v>
      </c>
      <c r="D94" s="48">
        <f t="shared" ref="D94:J94" si="89">+D17</f>
        <v>254</v>
      </c>
      <c r="E94" s="48">
        <f t="shared" si="89"/>
        <v>2278</v>
      </c>
      <c r="F94" s="48">
        <f t="shared" si="89"/>
        <v>0</v>
      </c>
      <c r="G94" s="48">
        <f t="shared" si="89"/>
        <v>2</v>
      </c>
      <c r="H94" s="48">
        <f t="shared" si="89"/>
        <v>0</v>
      </c>
      <c r="I94" s="48">
        <f t="shared" si="89"/>
        <v>3</v>
      </c>
      <c r="J94" s="48">
        <f t="shared" si="89"/>
        <v>7</v>
      </c>
      <c r="K94" s="24">
        <f t="shared" si="79"/>
        <v>2290</v>
      </c>
      <c r="L94" s="48">
        <f>+L17</f>
        <v>2229</v>
      </c>
      <c r="M94" s="48">
        <f t="shared" ref="M94:N94" si="90">+M17</f>
        <v>60</v>
      </c>
      <c r="N94" s="48">
        <f t="shared" si="90"/>
        <v>0</v>
      </c>
      <c r="O94" s="24">
        <f t="shared" si="80"/>
        <v>2289</v>
      </c>
      <c r="P94" s="24">
        <f t="shared" si="81"/>
        <v>255</v>
      </c>
      <c r="Q94" s="48"/>
      <c r="R94" s="48">
        <f>+R17</f>
        <v>12407</v>
      </c>
      <c r="S94" s="48">
        <f t="shared" ref="S94:U94" si="91">+S17</f>
        <v>8165</v>
      </c>
      <c r="T94" s="48">
        <f t="shared" si="91"/>
        <v>8167</v>
      </c>
      <c r="U94" s="48">
        <f t="shared" si="91"/>
        <v>8097</v>
      </c>
      <c r="V94" s="48"/>
      <c r="W94" s="40">
        <f t="shared" si="83"/>
        <v>3.5679335954565312</v>
      </c>
      <c r="X94" s="40" t="str">
        <f t="shared" si="84"/>
        <v/>
      </c>
      <c r="Y94" s="40">
        <f t="shared" si="85"/>
        <v>0.6580962359958088</v>
      </c>
      <c r="Z94" s="40">
        <f t="shared" si="86"/>
        <v>1.8532110091743119</v>
      </c>
      <c r="AA94" s="40">
        <f t="shared" si="87"/>
        <v>65.400000000000006</v>
      </c>
    </row>
    <row r="95" spans="1:27" ht="15" x14ac:dyDescent="0.2">
      <c r="A95" s="7" t="s">
        <v>162</v>
      </c>
      <c r="B95" s="22" t="s">
        <v>163</v>
      </c>
      <c r="C95" s="48">
        <f>+C24</f>
        <v>26</v>
      </c>
      <c r="D95" s="48">
        <f t="shared" ref="D95:J95" si="92">+D24</f>
        <v>128</v>
      </c>
      <c r="E95" s="48">
        <f t="shared" si="92"/>
        <v>172</v>
      </c>
      <c r="F95" s="48">
        <f t="shared" si="92"/>
        <v>0</v>
      </c>
      <c r="G95" s="48">
        <f t="shared" si="92"/>
        <v>2</v>
      </c>
      <c r="H95" s="48">
        <f t="shared" si="92"/>
        <v>0</v>
      </c>
      <c r="I95" s="48">
        <f t="shared" si="92"/>
        <v>1850</v>
      </c>
      <c r="J95" s="48">
        <f t="shared" si="92"/>
        <v>93</v>
      </c>
      <c r="K95" s="24">
        <f t="shared" si="79"/>
        <v>2117</v>
      </c>
      <c r="L95" s="48">
        <f>+L24</f>
        <v>2108</v>
      </c>
      <c r="M95" s="48">
        <f t="shared" ref="M95:N95" si="93">+M24</f>
        <v>3</v>
      </c>
      <c r="N95" s="48">
        <f t="shared" si="93"/>
        <v>6</v>
      </c>
      <c r="O95" s="24">
        <f t="shared" si="80"/>
        <v>2117</v>
      </c>
      <c r="P95" s="24">
        <f t="shared" si="81"/>
        <v>128</v>
      </c>
      <c r="Q95" s="48"/>
      <c r="R95" s="48">
        <f>+R24</f>
        <v>9308</v>
      </c>
      <c r="S95" s="48">
        <f t="shared" ref="S95:U95" si="94">+S24</f>
        <v>4054</v>
      </c>
      <c r="T95" s="48">
        <f t="shared" si="94"/>
        <v>4082</v>
      </c>
      <c r="U95" s="48">
        <f t="shared" si="94"/>
        <v>0</v>
      </c>
      <c r="V95" s="48"/>
      <c r="W95" s="40">
        <f t="shared" si="83"/>
        <v>1.9282002834199339</v>
      </c>
      <c r="X95" s="40">
        <f t="shared" si="84"/>
        <v>2.8341993386868211E-3</v>
      </c>
      <c r="Y95" s="40">
        <f t="shared" si="85"/>
        <v>0.43553932101418136</v>
      </c>
      <c r="Z95" s="40">
        <f t="shared" si="86"/>
        <v>2.4818138875767595</v>
      </c>
      <c r="AA95" s="40">
        <f t="shared" si="87"/>
        <v>81.42307692307692</v>
      </c>
    </row>
    <row r="96" spans="1:27" ht="15" x14ac:dyDescent="0.2">
      <c r="A96" s="7"/>
      <c r="B96" s="22"/>
      <c r="C96" s="48"/>
      <c r="D96" s="48"/>
      <c r="E96" s="48"/>
      <c r="F96" s="48"/>
      <c r="G96" s="48"/>
      <c r="H96" s="48"/>
      <c r="I96" s="48"/>
      <c r="J96" s="48"/>
      <c r="K96" s="24">
        <f>SUM(E96:J96)</f>
        <v>0</v>
      </c>
      <c r="L96" s="48"/>
      <c r="M96" s="48"/>
      <c r="N96" s="48"/>
      <c r="O96" s="24">
        <f>SUM(L96:N96)</f>
        <v>0</v>
      </c>
      <c r="P96" s="24">
        <f t="shared" si="81"/>
        <v>0</v>
      </c>
      <c r="Q96" s="48"/>
      <c r="R96" s="48"/>
      <c r="S96" s="48"/>
      <c r="T96" s="48"/>
      <c r="U96" s="48"/>
      <c r="V96" s="48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8" spans="3:21" s="9" customFormat="1" x14ac:dyDescent="0.2"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28" zoomScale="71" zoomScaleNormal="71" workbookViewId="0">
      <selection activeCell="C8" sqref="C8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208</v>
      </c>
      <c r="E7" s="18">
        <f t="shared" si="0"/>
        <v>859</v>
      </c>
      <c r="F7" s="18">
        <f>SUM(F8:F36)</f>
        <v>0</v>
      </c>
      <c r="G7" s="18">
        <f>SUM(G8:G36)</f>
        <v>84</v>
      </c>
      <c r="H7" s="18">
        <f>SUM(H8:H36)</f>
        <v>0</v>
      </c>
      <c r="I7" s="18">
        <f>SUM(I8:I36)</f>
        <v>125</v>
      </c>
      <c r="J7" s="18">
        <f t="shared" si="0"/>
        <v>220</v>
      </c>
      <c r="K7" s="18">
        <f t="shared" si="0"/>
        <v>1288</v>
      </c>
      <c r="L7" s="18">
        <f t="shared" si="0"/>
        <v>1044</v>
      </c>
      <c r="M7" s="18">
        <f t="shared" si="0"/>
        <v>220</v>
      </c>
      <c r="N7" s="18">
        <f>SUM(N8:N36)</f>
        <v>38</v>
      </c>
      <c r="O7" s="18">
        <f t="shared" si="0"/>
        <v>1302</v>
      </c>
      <c r="P7" s="18">
        <f t="shared" si="0"/>
        <v>194</v>
      </c>
      <c r="Q7" s="18">
        <f t="shared" si="0"/>
        <v>0</v>
      </c>
      <c r="R7" s="18">
        <f t="shared" si="0"/>
        <v>7904</v>
      </c>
      <c r="S7" s="18">
        <f t="shared" si="0"/>
        <v>6196</v>
      </c>
      <c r="T7" s="18">
        <f t="shared" si="0"/>
        <v>5969</v>
      </c>
      <c r="U7" s="18">
        <f t="shared" si="0"/>
        <v>5565</v>
      </c>
      <c r="V7" s="18">
        <f t="shared" si="0"/>
        <v>0</v>
      </c>
      <c r="W7" s="19">
        <f t="shared" ref="W7:W36" si="1">IF(S7&gt;0,T7/O7,"")</f>
        <v>4.5844854070660519</v>
      </c>
      <c r="X7" s="20">
        <f t="shared" ref="X7:X36" si="2">IF(N7&gt;0,(N7/O7),"")</f>
        <v>2.9185867895545316E-2</v>
      </c>
      <c r="Y7" s="20">
        <f t="shared" ref="Y7:Y36" si="3">IF(S7&gt;0,(S7/R7),"")</f>
        <v>0.78390688259109309</v>
      </c>
      <c r="Z7" s="19">
        <f t="shared" ref="Z7:Z36" si="4">IF(S7&gt;0,(R7-S7)/O7,"")</f>
        <v>1.3118279569892473</v>
      </c>
      <c r="AA7" s="19">
        <f t="shared" ref="AA7:AA36" si="5">IF(S7&gt;0,O7/C7,"")</f>
        <v>4.7867647058823533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55</v>
      </c>
      <c r="E8" s="23">
        <v>180</v>
      </c>
      <c r="F8" s="23"/>
      <c r="G8" s="23">
        <v>8</v>
      </c>
      <c r="H8" s="23"/>
      <c r="I8" s="23"/>
      <c r="J8" s="23">
        <v>52</v>
      </c>
      <c r="K8" s="24">
        <f>SUM(E8:J8)</f>
        <v>240</v>
      </c>
      <c r="L8" s="23">
        <v>202</v>
      </c>
      <c r="M8" s="23">
        <v>34</v>
      </c>
      <c r="N8" s="23">
        <v>14</v>
      </c>
      <c r="O8" s="24">
        <f t="shared" ref="O8:O36" si="6">SUM(L8:N8)</f>
        <v>250</v>
      </c>
      <c r="P8" s="24">
        <f t="shared" ref="P8:P36" si="7">+D8+K8-O8</f>
        <v>45</v>
      </c>
      <c r="Q8" s="23"/>
      <c r="R8" s="23">
        <v>1517</v>
      </c>
      <c r="S8" s="23">
        <v>1443</v>
      </c>
      <c r="T8" s="23">
        <v>1523</v>
      </c>
      <c r="U8" s="23">
        <v>1476</v>
      </c>
      <c r="V8" s="23"/>
      <c r="W8" s="19">
        <f t="shared" si="1"/>
        <v>6.0919999999999996</v>
      </c>
      <c r="X8" s="20">
        <f t="shared" si="2"/>
        <v>5.6000000000000001E-2</v>
      </c>
      <c r="Y8" s="20">
        <f t="shared" si="3"/>
        <v>0.95121951219512191</v>
      </c>
      <c r="Z8" s="19">
        <f t="shared" si="4"/>
        <v>0.29599999999999999</v>
      </c>
      <c r="AA8" s="19">
        <f t="shared" si="5"/>
        <v>5.3191489361702127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24</v>
      </c>
      <c r="E9" s="23">
        <v>98</v>
      </c>
      <c r="F9" s="23"/>
      <c r="G9" s="23"/>
      <c r="H9" s="23"/>
      <c r="I9" s="23"/>
      <c r="J9" s="23">
        <v>28</v>
      </c>
      <c r="K9" s="24">
        <f t="shared" ref="K9:K36" si="8">SUM(E9:J9)</f>
        <v>126</v>
      </c>
      <c r="L9" s="23">
        <v>65</v>
      </c>
      <c r="M9" s="23">
        <v>53</v>
      </c>
      <c r="N9" s="23">
        <v>12</v>
      </c>
      <c r="O9" s="24">
        <f t="shared" si="6"/>
        <v>130</v>
      </c>
      <c r="P9" s="24">
        <f t="shared" si="7"/>
        <v>20</v>
      </c>
      <c r="Q9" s="23"/>
      <c r="R9" s="23">
        <v>720</v>
      </c>
      <c r="S9" s="23">
        <v>667</v>
      </c>
      <c r="T9" s="23">
        <v>667</v>
      </c>
      <c r="U9" s="23">
        <v>664</v>
      </c>
      <c r="V9" s="23"/>
      <c r="W9" s="19">
        <f t="shared" si="1"/>
        <v>5.1307692307692312</v>
      </c>
      <c r="X9" s="20">
        <f t="shared" si="2"/>
        <v>9.2307692307692313E-2</v>
      </c>
      <c r="Y9" s="20">
        <f t="shared" si="3"/>
        <v>0.92638888888888893</v>
      </c>
      <c r="Z9" s="19">
        <f t="shared" si="4"/>
        <v>0.40769230769230769</v>
      </c>
      <c r="AA9" s="19">
        <f t="shared" si="5"/>
        <v>5.416666666666667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10</v>
      </c>
      <c r="E13" s="23">
        <v>60</v>
      </c>
      <c r="F13" s="23"/>
      <c r="G13" s="23">
        <v>27</v>
      </c>
      <c r="H13" s="23"/>
      <c r="I13" s="23"/>
      <c r="J13" s="23">
        <v>10</v>
      </c>
      <c r="K13" s="24">
        <f t="shared" si="8"/>
        <v>97</v>
      </c>
      <c r="L13" s="23">
        <v>98</v>
      </c>
      <c r="M13" s="23">
        <v>6</v>
      </c>
      <c r="N13" s="23"/>
      <c r="O13" s="24">
        <f t="shared" si="6"/>
        <v>104</v>
      </c>
      <c r="P13" s="24">
        <f t="shared" si="7"/>
        <v>3</v>
      </c>
      <c r="Q13" s="23"/>
      <c r="R13" s="23">
        <v>480</v>
      </c>
      <c r="S13" s="23">
        <v>281</v>
      </c>
      <c r="T13" s="23">
        <v>283</v>
      </c>
      <c r="U13" s="23">
        <v>268</v>
      </c>
      <c r="V13" s="23"/>
      <c r="W13" s="19">
        <f t="shared" si="1"/>
        <v>2.7211538461538463</v>
      </c>
      <c r="X13" s="20" t="str">
        <f t="shared" si="2"/>
        <v/>
      </c>
      <c r="Y13" s="20">
        <f t="shared" si="3"/>
        <v>0.5854166666666667</v>
      </c>
      <c r="Z13" s="19">
        <f t="shared" si="4"/>
        <v>1.9134615384615385</v>
      </c>
      <c r="AA13" s="19">
        <f t="shared" si="5"/>
        <v>4.333333333333333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1</v>
      </c>
      <c r="E14" s="23">
        <v>32</v>
      </c>
      <c r="F14" s="23"/>
      <c r="G14" s="23"/>
      <c r="H14" s="23"/>
      <c r="I14" s="23"/>
      <c r="J14" s="23"/>
      <c r="K14" s="24">
        <f t="shared" si="8"/>
        <v>32</v>
      </c>
      <c r="L14" s="23">
        <v>5</v>
      </c>
      <c r="M14" s="23"/>
      <c r="N14" s="23"/>
      <c r="O14" s="24">
        <f t="shared" si="6"/>
        <v>5</v>
      </c>
      <c r="P14" s="26">
        <v>4</v>
      </c>
      <c r="Q14" s="27"/>
      <c r="R14" s="23">
        <v>300</v>
      </c>
      <c r="S14" s="23">
        <v>110</v>
      </c>
      <c r="T14" s="23">
        <v>102</v>
      </c>
      <c r="U14" s="23">
        <v>97</v>
      </c>
      <c r="V14" s="23"/>
      <c r="W14" s="19">
        <f t="shared" si="1"/>
        <v>20.399999999999999</v>
      </c>
      <c r="X14" s="20" t="str">
        <f t="shared" si="2"/>
        <v/>
      </c>
      <c r="Y14" s="20">
        <f t="shared" si="3"/>
        <v>0.36666666666666664</v>
      </c>
      <c r="Z14" s="19">
        <f t="shared" si="4"/>
        <v>38</v>
      </c>
      <c r="AA14" s="19">
        <f t="shared" si="5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10</v>
      </c>
      <c r="F15" s="23"/>
      <c r="G15" s="23"/>
      <c r="H15" s="23"/>
      <c r="I15" s="23"/>
      <c r="J15" s="23"/>
      <c r="K15" s="24">
        <f t="shared" si="8"/>
        <v>10</v>
      </c>
      <c r="L15" s="23">
        <v>34</v>
      </c>
      <c r="M15" s="23"/>
      <c r="N15" s="23"/>
      <c r="O15" s="24">
        <f t="shared" si="6"/>
        <v>34</v>
      </c>
      <c r="P15" s="26">
        <v>6</v>
      </c>
      <c r="Q15" s="23"/>
      <c r="R15" s="23">
        <v>300</v>
      </c>
      <c r="S15" s="23">
        <v>187</v>
      </c>
      <c r="T15" s="23">
        <v>112</v>
      </c>
      <c r="U15" s="23">
        <v>112</v>
      </c>
      <c r="V15" s="23"/>
      <c r="W15" s="19">
        <f t="shared" si="1"/>
        <v>3.2941176470588234</v>
      </c>
      <c r="X15" s="20" t="str">
        <f t="shared" si="2"/>
        <v/>
      </c>
      <c r="Y15" s="20">
        <f t="shared" si="3"/>
        <v>0.62333333333333329</v>
      </c>
      <c r="Z15" s="19">
        <f t="shared" si="4"/>
        <v>3.3235294117647061</v>
      </c>
      <c r="AA15" s="19">
        <f t="shared" si="5"/>
        <v>3.4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18</v>
      </c>
      <c r="E17" s="23">
        <v>194</v>
      </c>
      <c r="F17" s="23"/>
      <c r="G17" s="23"/>
      <c r="H17" s="23"/>
      <c r="I17" s="23"/>
      <c r="J17" s="23"/>
      <c r="K17" s="24">
        <f t="shared" si="8"/>
        <v>194</v>
      </c>
      <c r="L17" s="23">
        <v>183</v>
      </c>
      <c r="M17" s="23">
        <v>6</v>
      </c>
      <c r="N17" s="23"/>
      <c r="O17" s="24">
        <f t="shared" si="6"/>
        <v>189</v>
      </c>
      <c r="P17" s="24">
        <f t="shared" si="7"/>
        <v>23</v>
      </c>
      <c r="Q17" s="23"/>
      <c r="R17" s="23">
        <v>1025</v>
      </c>
      <c r="S17" s="23">
        <v>693</v>
      </c>
      <c r="T17" s="23">
        <v>699</v>
      </c>
      <c r="U17" s="23">
        <v>687</v>
      </c>
      <c r="V17" s="23"/>
      <c r="W17" s="19">
        <f t="shared" si="1"/>
        <v>3.6984126984126986</v>
      </c>
      <c r="X17" s="20" t="str">
        <f t="shared" si="2"/>
        <v/>
      </c>
      <c r="Y17" s="20">
        <f t="shared" si="3"/>
        <v>0.6760975609756098</v>
      </c>
      <c r="Z17" s="19">
        <f t="shared" si="4"/>
        <v>1.7566137566137565</v>
      </c>
      <c r="AA17" s="19">
        <f t="shared" si="5"/>
        <v>5.4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10</v>
      </c>
      <c r="E18" s="23">
        <v>38</v>
      </c>
      <c r="F18" s="23"/>
      <c r="G18" s="23"/>
      <c r="H18" s="23"/>
      <c r="I18" s="23"/>
      <c r="J18" s="23"/>
      <c r="K18" s="24">
        <f t="shared" si="8"/>
        <v>38</v>
      </c>
      <c r="L18" s="23">
        <v>43</v>
      </c>
      <c r="M18" s="23"/>
      <c r="N18" s="23"/>
      <c r="O18" s="24">
        <f t="shared" si="6"/>
        <v>43</v>
      </c>
      <c r="P18" s="24">
        <f t="shared" si="7"/>
        <v>5</v>
      </c>
      <c r="Q18" s="23"/>
      <c r="R18" s="23">
        <v>236</v>
      </c>
      <c r="S18" s="23">
        <v>122</v>
      </c>
      <c r="T18" s="23">
        <v>124</v>
      </c>
      <c r="U18" s="23">
        <v>124</v>
      </c>
      <c r="V18" s="23"/>
      <c r="W18" s="19">
        <f t="shared" si="1"/>
        <v>2.8837209302325579</v>
      </c>
      <c r="X18" s="20" t="str">
        <f t="shared" si="2"/>
        <v/>
      </c>
      <c r="Y18" s="20">
        <f t="shared" si="3"/>
        <v>0.51694915254237284</v>
      </c>
      <c r="Z18" s="19">
        <f t="shared" si="4"/>
        <v>2.6511627906976742</v>
      </c>
      <c r="AA18" s="19">
        <f t="shared" si="5"/>
        <v>4.3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10</v>
      </c>
      <c r="E24" s="23">
        <v>15</v>
      </c>
      <c r="F24" s="23"/>
      <c r="G24" s="23"/>
      <c r="H24" s="23"/>
      <c r="I24" s="23">
        <v>125</v>
      </c>
      <c r="J24" s="23">
        <v>7</v>
      </c>
      <c r="K24" s="24">
        <f t="shared" si="8"/>
        <v>147</v>
      </c>
      <c r="L24" s="23">
        <v>147</v>
      </c>
      <c r="M24" s="23"/>
      <c r="N24" s="23"/>
      <c r="O24" s="24">
        <f t="shared" si="6"/>
        <v>147</v>
      </c>
      <c r="P24" s="24">
        <f t="shared" si="7"/>
        <v>10</v>
      </c>
      <c r="Q24" s="23"/>
      <c r="R24" s="23">
        <v>715</v>
      </c>
      <c r="S24" s="23">
        <v>275</v>
      </c>
      <c r="T24" s="23">
        <v>272</v>
      </c>
      <c r="U24" s="23"/>
      <c r="V24" s="23"/>
      <c r="W24" s="19">
        <f t="shared" si="1"/>
        <v>1.8503401360544218</v>
      </c>
      <c r="X24" s="20" t="str">
        <f t="shared" si="2"/>
        <v/>
      </c>
      <c r="Y24" s="20">
        <f t="shared" si="3"/>
        <v>0.38461538461538464</v>
      </c>
      <c r="Z24" s="19">
        <f t="shared" si="4"/>
        <v>2.9931972789115648</v>
      </c>
      <c r="AA24" s="19">
        <f t="shared" si="5"/>
        <v>5.4444444444444446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6</v>
      </c>
      <c r="E26" s="23">
        <v>7</v>
      </c>
      <c r="F26" s="23"/>
      <c r="G26" s="23"/>
      <c r="H26" s="23"/>
      <c r="I26" s="23"/>
      <c r="J26" s="23">
        <v>10</v>
      </c>
      <c r="K26" s="24">
        <f t="shared" si="8"/>
        <v>17</v>
      </c>
      <c r="L26" s="23">
        <v>1</v>
      </c>
      <c r="M26" s="23">
        <v>8</v>
      </c>
      <c r="N26" s="23">
        <v>7</v>
      </c>
      <c r="O26" s="24">
        <f t="shared" si="6"/>
        <v>16</v>
      </c>
      <c r="P26" s="24">
        <f t="shared" si="7"/>
        <v>7</v>
      </c>
      <c r="Q26" s="23"/>
      <c r="R26" s="23">
        <v>240</v>
      </c>
      <c r="S26" s="23">
        <v>221</v>
      </c>
      <c r="T26" s="23">
        <v>185</v>
      </c>
      <c r="U26" s="23">
        <v>185</v>
      </c>
      <c r="V26" s="23"/>
      <c r="W26" s="19">
        <f t="shared" si="1"/>
        <v>11.5625</v>
      </c>
      <c r="X26" s="20">
        <f t="shared" si="2"/>
        <v>0.4375</v>
      </c>
      <c r="Y26" s="20">
        <f t="shared" si="3"/>
        <v>0.92083333333333328</v>
      </c>
      <c r="Z26" s="19">
        <f t="shared" si="4"/>
        <v>1.1875</v>
      </c>
      <c r="AA26" s="19">
        <f t="shared" si="5"/>
        <v>2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13</v>
      </c>
      <c r="F28" s="23"/>
      <c r="G28" s="23"/>
      <c r="H28" s="23"/>
      <c r="I28" s="23"/>
      <c r="J28" s="23">
        <v>18</v>
      </c>
      <c r="K28" s="24">
        <f t="shared" si="8"/>
        <v>31</v>
      </c>
      <c r="L28" s="23">
        <v>9</v>
      </c>
      <c r="M28" s="23">
        <v>19</v>
      </c>
      <c r="N28" s="23">
        <v>2</v>
      </c>
      <c r="O28" s="24">
        <f t="shared" si="6"/>
        <v>30</v>
      </c>
      <c r="P28" s="24">
        <f t="shared" si="7"/>
        <v>6</v>
      </c>
      <c r="Q28" s="23"/>
      <c r="R28" s="23">
        <v>180</v>
      </c>
      <c r="S28" s="23">
        <v>172</v>
      </c>
      <c r="T28" s="23">
        <v>158</v>
      </c>
      <c r="U28" s="23">
        <v>149</v>
      </c>
      <c r="V28" s="23"/>
      <c r="W28" s="19">
        <f t="shared" si="1"/>
        <v>5.2666666666666666</v>
      </c>
      <c r="X28" s="20">
        <f t="shared" si="2"/>
        <v>6.6666666666666666E-2</v>
      </c>
      <c r="Y28" s="20">
        <f t="shared" si="3"/>
        <v>0.9555555555555556</v>
      </c>
      <c r="Z28" s="19">
        <f t="shared" si="4"/>
        <v>0.26666666666666666</v>
      </c>
      <c r="AA28" s="19">
        <f t="shared" si="5"/>
        <v>5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31</v>
      </c>
      <c r="F30" s="23"/>
      <c r="G30" s="23">
        <v>1</v>
      </c>
      <c r="H30" s="23"/>
      <c r="I30" s="23"/>
      <c r="J30" s="23">
        <v>6</v>
      </c>
      <c r="K30" s="24">
        <f t="shared" si="8"/>
        <v>38</v>
      </c>
      <c r="L30" s="23">
        <v>27</v>
      </c>
      <c r="M30" s="23">
        <v>10</v>
      </c>
      <c r="N30" s="23"/>
      <c r="O30" s="24">
        <f t="shared" si="6"/>
        <v>37</v>
      </c>
      <c r="P30" s="24">
        <f t="shared" si="7"/>
        <v>4</v>
      </c>
      <c r="Q30" s="23"/>
      <c r="R30" s="23">
        <v>174</v>
      </c>
      <c r="S30" s="23">
        <v>110</v>
      </c>
      <c r="T30" s="23">
        <v>114</v>
      </c>
      <c r="U30" s="23">
        <v>109</v>
      </c>
      <c r="V30" s="23"/>
      <c r="W30" s="19">
        <f t="shared" si="1"/>
        <v>3.0810810810810811</v>
      </c>
      <c r="X30" s="20" t="str">
        <f t="shared" si="2"/>
        <v/>
      </c>
      <c r="Y30" s="20">
        <f t="shared" si="3"/>
        <v>0.63218390804597702</v>
      </c>
      <c r="Z30" s="19">
        <f t="shared" si="4"/>
        <v>1.7297297297297298</v>
      </c>
      <c r="AA30" s="19">
        <f t="shared" si="5"/>
        <v>6.166666666666667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94</v>
      </c>
      <c r="F34" s="23"/>
      <c r="G34" s="23">
        <v>11</v>
      </c>
      <c r="H34" s="23"/>
      <c r="I34" s="23"/>
      <c r="J34" s="23">
        <v>26</v>
      </c>
      <c r="K34" s="24">
        <f t="shared" si="8"/>
        <v>131</v>
      </c>
      <c r="L34" s="23">
        <v>69</v>
      </c>
      <c r="M34" s="23">
        <v>59</v>
      </c>
      <c r="N34" s="23">
        <v>3</v>
      </c>
      <c r="O34" s="24">
        <f t="shared" si="6"/>
        <v>131</v>
      </c>
      <c r="P34" s="24">
        <f t="shared" si="7"/>
        <v>22</v>
      </c>
      <c r="Q34" s="23"/>
      <c r="R34" s="23">
        <v>720</v>
      </c>
      <c r="S34" s="23">
        <v>663</v>
      </c>
      <c r="T34" s="23">
        <v>734</v>
      </c>
      <c r="U34" s="23">
        <v>731</v>
      </c>
      <c r="V34" s="23"/>
      <c r="W34" s="19">
        <f t="shared" si="1"/>
        <v>5.6030534351145036</v>
      </c>
      <c r="X34" s="20">
        <f t="shared" si="2"/>
        <v>2.2900763358778626E-2</v>
      </c>
      <c r="Y34" s="20">
        <f t="shared" si="3"/>
        <v>0.92083333333333328</v>
      </c>
      <c r="Z34" s="19">
        <f t="shared" si="4"/>
        <v>0.4351145038167939</v>
      </c>
      <c r="AA34" s="19">
        <f t="shared" si="5"/>
        <v>5.458333333333333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38</v>
      </c>
      <c r="E35" s="23">
        <v>87</v>
      </c>
      <c r="F35" s="23"/>
      <c r="G35" s="23">
        <v>37</v>
      </c>
      <c r="H35" s="23"/>
      <c r="I35" s="23"/>
      <c r="J35" s="23">
        <v>63</v>
      </c>
      <c r="K35" s="24">
        <f t="shared" si="8"/>
        <v>187</v>
      </c>
      <c r="L35" s="23">
        <v>161</v>
      </c>
      <c r="M35" s="23">
        <v>25</v>
      </c>
      <c r="N35" s="23"/>
      <c r="O35" s="24">
        <f t="shared" si="6"/>
        <v>186</v>
      </c>
      <c r="P35" s="24">
        <f t="shared" si="7"/>
        <v>39</v>
      </c>
      <c r="Q35" s="23"/>
      <c r="R35" s="23">
        <v>1297</v>
      </c>
      <c r="S35" s="23">
        <v>1252</v>
      </c>
      <c r="T35" s="23">
        <v>996</v>
      </c>
      <c r="U35" s="23">
        <v>963</v>
      </c>
      <c r="V35" s="23"/>
      <c r="W35" s="19">
        <f t="shared" si="1"/>
        <v>5.354838709677419</v>
      </c>
      <c r="X35" s="20" t="str">
        <f t="shared" si="2"/>
        <v/>
      </c>
      <c r="Y35" s="20">
        <f t="shared" si="3"/>
        <v>0.96530454895913642</v>
      </c>
      <c r="Z35" s="19">
        <f t="shared" si="4"/>
        <v>0.24193548387096775</v>
      </c>
      <c r="AA35" s="19">
        <f t="shared" si="5"/>
        <v>4.5365853658536581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5025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185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218</v>
      </c>
      <c r="K47" s="1">
        <v>149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218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97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26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5591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186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272</v>
      </c>
      <c r="D66" s="18">
        <f t="shared" si="9"/>
        <v>208</v>
      </c>
      <c r="E66" s="18">
        <f t="shared" si="9"/>
        <v>859</v>
      </c>
      <c r="F66" s="18">
        <f t="shared" si="9"/>
        <v>0</v>
      </c>
      <c r="G66" s="18">
        <f t="shared" si="9"/>
        <v>84</v>
      </c>
      <c r="H66" s="18">
        <f t="shared" si="9"/>
        <v>0</v>
      </c>
      <c r="I66" s="18">
        <f t="shared" si="9"/>
        <v>125</v>
      </c>
      <c r="J66" s="18">
        <f t="shared" si="9"/>
        <v>220</v>
      </c>
      <c r="K66" s="18">
        <f t="shared" si="9"/>
        <v>1288</v>
      </c>
      <c r="L66" s="18">
        <f t="shared" si="9"/>
        <v>1044</v>
      </c>
      <c r="M66" s="18">
        <f t="shared" si="9"/>
        <v>220</v>
      </c>
      <c r="N66" s="18">
        <f t="shared" si="9"/>
        <v>38</v>
      </c>
      <c r="O66" s="18">
        <f t="shared" si="9"/>
        <v>1302</v>
      </c>
      <c r="P66" s="18">
        <f t="shared" si="9"/>
        <v>194</v>
      </c>
      <c r="Q66" s="18">
        <f t="shared" si="9"/>
        <v>0</v>
      </c>
      <c r="R66" s="18">
        <f t="shared" si="9"/>
        <v>7904</v>
      </c>
      <c r="S66" s="18">
        <f t="shared" si="9"/>
        <v>6196</v>
      </c>
      <c r="T66" s="18">
        <f t="shared" si="9"/>
        <v>5969</v>
      </c>
      <c r="U66" s="18">
        <f t="shared" si="9"/>
        <v>5565</v>
      </c>
      <c r="V66" s="18">
        <f t="shared" si="9"/>
        <v>0</v>
      </c>
      <c r="W66" s="19">
        <f t="shared" ref="W66:W78" si="10">IF(S66&gt;0,T66/O66,"")</f>
        <v>4.5844854070660519</v>
      </c>
      <c r="X66" s="20">
        <f t="shared" ref="X66:X78" si="11">IF(N66&gt;0,(N66/O66),"")</f>
        <v>2.9185867895545316E-2</v>
      </c>
      <c r="Y66" s="20">
        <f t="shared" ref="Y66:Y78" si="12">IF(S66&gt;0,(S66/R66),"")</f>
        <v>0.78390688259109309</v>
      </c>
      <c r="Z66" s="19">
        <f t="shared" ref="Z66:Z78" si="13">IF(S66&gt;0,(R66-S66)/O66,"")</f>
        <v>1.3118279569892473</v>
      </c>
      <c r="AA66" s="19">
        <f t="shared" ref="AA66:AA78" si="14">IF(S66&gt;0,O66/C66,"")</f>
        <v>4.7867647058823533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79</v>
      </c>
      <c r="E67" s="23">
        <f t="shared" si="15"/>
        <v>278</v>
      </c>
      <c r="F67" s="23">
        <f t="shared" si="15"/>
        <v>0</v>
      </c>
      <c r="G67" s="23">
        <f t="shared" si="15"/>
        <v>8</v>
      </c>
      <c r="H67" s="23">
        <f t="shared" si="15"/>
        <v>0</v>
      </c>
      <c r="I67" s="23">
        <f t="shared" si="15"/>
        <v>0</v>
      </c>
      <c r="J67" s="23">
        <f t="shared" si="15"/>
        <v>80</v>
      </c>
      <c r="K67" s="24">
        <f>SUM(E67:J67)</f>
        <v>366</v>
      </c>
      <c r="L67" s="23">
        <f>+L8+L9</f>
        <v>267</v>
      </c>
      <c r="M67" s="23">
        <f t="shared" ref="M67:N67" si="16">+M8+M9</f>
        <v>87</v>
      </c>
      <c r="N67" s="23">
        <f t="shared" si="16"/>
        <v>26</v>
      </c>
      <c r="O67" s="24">
        <f t="shared" ref="O67:O70" si="17">SUM(L67:N67)</f>
        <v>380</v>
      </c>
      <c r="P67" s="24">
        <f t="shared" ref="P67:P68" si="18">+D67+K67-O67</f>
        <v>65</v>
      </c>
      <c r="Q67" s="23"/>
      <c r="R67" s="23">
        <f>+R8+R9</f>
        <v>2237</v>
      </c>
      <c r="S67" s="23">
        <f t="shared" ref="S67:U67" si="19">+S8+S9</f>
        <v>2110</v>
      </c>
      <c r="T67" s="23">
        <f t="shared" si="19"/>
        <v>2190</v>
      </c>
      <c r="U67" s="23">
        <f t="shared" si="19"/>
        <v>2140</v>
      </c>
      <c r="V67" s="23"/>
      <c r="W67" s="19">
        <f t="shared" si="10"/>
        <v>5.7631578947368425</v>
      </c>
      <c r="X67" s="20">
        <f t="shared" si="11"/>
        <v>6.8421052631578952E-2</v>
      </c>
      <c r="Y67" s="20">
        <f t="shared" si="12"/>
        <v>0.9432275368797497</v>
      </c>
      <c r="Z67" s="19">
        <f t="shared" si="13"/>
        <v>0.33421052631578946</v>
      </c>
      <c r="AA67" s="19">
        <f t="shared" si="14"/>
        <v>5.352112676056338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10</v>
      </c>
      <c r="E68" s="23">
        <f t="shared" si="20"/>
        <v>60</v>
      </c>
      <c r="F68" s="23">
        <f t="shared" si="20"/>
        <v>0</v>
      </c>
      <c r="G68" s="23">
        <f t="shared" si="20"/>
        <v>27</v>
      </c>
      <c r="H68" s="23">
        <f t="shared" si="20"/>
        <v>0</v>
      </c>
      <c r="I68" s="23">
        <f t="shared" si="20"/>
        <v>0</v>
      </c>
      <c r="J68" s="23">
        <f t="shared" si="20"/>
        <v>10</v>
      </c>
      <c r="K68" s="24">
        <f t="shared" ref="K68:K70" si="21">SUM(E68:J68)</f>
        <v>97</v>
      </c>
      <c r="L68" s="23">
        <f>+L13</f>
        <v>98</v>
      </c>
      <c r="M68" s="23">
        <f t="shared" ref="M68:N70" si="22">+M13</f>
        <v>6</v>
      </c>
      <c r="N68" s="23">
        <f t="shared" si="22"/>
        <v>0</v>
      </c>
      <c r="O68" s="24">
        <f t="shared" si="17"/>
        <v>104</v>
      </c>
      <c r="P68" s="24">
        <f t="shared" si="18"/>
        <v>3</v>
      </c>
      <c r="Q68" s="23"/>
      <c r="R68" s="23">
        <f>+R13</f>
        <v>480</v>
      </c>
      <c r="S68" s="23">
        <f t="shared" ref="S68:U70" si="23">+S13</f>
        <v>281</v>
      </c>
      <c r="T68" s="23">
        <f t="shared" si="23"/>
        <v>283</v>
      </c>
      <c r="U68" s="23">
        <f t="shared" si="23"/>
        <v>268</v>
      </c>
      <c r="V68" s="23"/>
      <c r="W68" s="19">
        <f t="shared" si="10"/>
        <v>2.7211538461538463</v>
      </c>
      <c r="X68" s="20" t="str">
        <f t="shared" si="11"/>
        <v/>
      </c>
      <c r="Y68" s="20">
        <f t="shared" si="12"/>
        <v>0.5854166666666667</v>
      </c>
      <c r="Z68" s="19">
        <f t="shared" si="13"/>
        <v>1.9134615384615385</v>
      </c>
      <c r="AA68" s="19">
        <f t="shared" si="14"/>
        <v>4.333333333333333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1</v>
      </c>
      <c r="E69" s="23">
        <f t="shared" si="20"/>
        <v>32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32</v>
      </c>
      <c r="L69" s="23">
        <f>+L14</f>
        <v>5</v>
      </c>
      <c r="M69" s="23">
        <f t="shared" si="22"/>
        <v>0</v>
      </c>
      <c r="N69" s="23">
        <f t="shared" si="22"/>
        <v>0</v>
      </c>
      <c r="O69" s="24">
        <f t="shared" si="17"/>
        <v>5</v>
      </c>
      <c r="P69" s="26">
        <f>P14</f>
        <v>4</v>
      </c>
      <c r="Q69" s="23"/>
      <c r="R69" s="23">
        <f>+R14</f>
        <v>300</v>
      </c>
      <c r="S69" s="23">
        <f t="shared" si="23"/>
        <v>110</v>
      </c>
      <c r="T69" s="23">
        <f t="shared" si="23"/>
        <v>102</v>
      </c>
      <c r="U69" s="23">
        <f t="shared" si="23"/>
        <v>97</v>
      </c>
      <c r="V69" s="23"/>
      <c r="W69" s="19">
        <f t="shared" si="10"/>
        <v>20.399999999999999</v>
      </c>
      <c r="X69" s="20" t="str">
        <f t="shared" si="11"/>
        <v/>
      </c>
      <c r="Y69" s="20">
        <f t="shared" si="12"/>
        <v>0.36666666666666664</v>
      </c>
      <c r="Z69" s="19">
        <f t="shared" si="13"/>
        <v>38</v>
      </c>
      <c r="AA69" s="19">
        <f t="shared" si="14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10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10</v>
      </c>
      <c r="L70" s="23">
        <f>+L15</f>
        <v>34</v>
      </c>
      <c r="M70" s="23">
        <f t="shared" si="22"/>
        <v>0</v>
      </c>
      <c r="N70" s="23">
        <f t="shared" si="22"/>
        <v>0</v>
      </c>
      <c r="O70" s="24">
        <f t="shared" si="17"/>
        <v>34</v>
      </c>
      <c r="P70" s="26">
        <f>P15</f>
        <v>6</v>
      </c>
      <c r="Q70" s="23"/>
      <c r="R70" s="23">
        <f>+R15</f>
        <v>300</v>
      </c>
      <c r="S70" s="23">
        <f t="shared" si="23"/>
        <v>187</v>
      </c>
      <c r="T70" s="23">
        <f t="shared" si="23"/>
        <v>112</v>
      </c>
      <c r="U70" s="23">
        <f t="shared" si="23"/>
        <v>112</v>
      </c>
      <c r="V70" s="23"/>
      <c r="W70" s="19">
        <f t="shared" si="10"/>
        <v>3.2941176470588234</v>
      </c>
      <c r="X70" s="20" t="str">
        <f t="shared" si="11"/>
        <v/>
      </c>
      <c r="Y70" s="20">
        <f t="shared" si="12"/>
        <v>0.62333333333333329</v>
      </c>
      <c r="Z70" s="19">
        <f t="shared" si="13"/>
        <v>3.3235294117647061</v>
      </c>
      <c r="AA70" s="19">
        <f t="shared" si="14"/>
        <v>3.4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18</v>
      </c>
      <c r="E71" s="23">
        <f t="shared" si="24"/>
        <v>194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194</v>
      </c>
      <c r="L71" s="23">
        <f>+L17</f>
        <v>183</v>
      </c>
      <c r="M71" s="23">
        <f t="shared" ref="M71:N72" si="25">+M17</f>
        <v>6</v>
      </c>
      <c r="N71" s="23">
        <f t="shared" si="25"/>
        <v>0</v>
      </c>
      <c r="O71" s="24">
        <f>SUM(L71:N71)</f>
        <v>189</v>
      </c>
      <c r="P71" s="24">
        <f>+D71+K71-O71</f>
        <v>23</v>
      </c>
      <c r="Q71" s="23"/>
      <c r="R71" s="23">
        <f>+R17</f>
        <v>1025</v>
      </c>
      <c r="S71" s="23">
        <f t="shared" ref="S71:U72" si="26">+S17</f>
        <v>693</v>
      </c>
      <c r="T71" s="23">
        <f t="shared" si="26"/>
        <v>699</v>
      </c>
      <c r="U71" s="23">
        <f t="shared" si="26"/>
        <v>687</v>
      </c>
      <c r="V71" s="23"/>
      <c r="W71" s="19">
        <f t="shared" si="10"/>
        <v>3.6984126984126986</v>
      </c>
      <c r="X71" s="20" t="str">
        <f t="shared" si="11"/>
        <v/>
      </c>
      <c r="Y71" s="20">
        <f t="shared" si="12"/>
        <v>0.6760975609756098</v>
      </c>
      <c r="Z71" s="19">
        <f t="shared" si="13"/>
        <v>1.7566137566137565</v>
      </c>
      <c r="AA71" s="19">
        <f t="shared" si="14"/>
        <v>5.4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10</v>
      </c>
      <c r="E72" s="23">
        <f t="shared" si="24"/>
        <v>38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38</v>
      </c>
      <c r="L72" s="23">
        <f>+L18</f>
        <v>43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43</v>
      </c>
      <c r="P72" s="24">
        <f t="shared" ref="P72:P78" si="29">+D72+K72-O72</f>
        <v>5</v>
      </c>
      <c r="Q72" s="23"/>
      <c r="R72" s="23">
        <f>+R18</f>
        <v>236</v>
      </c>
      <c r="S72" s="23">
        <f t="shared" si="26"/>
        <v>122</v>
      </c>
      <c r="T72" s="23">
        <f t="shared" si="26"/>
        <v>124</v>
      </c>
      <c r="U72" s="23">
        <f t="shared" si="26"/>
        <v>124</v>
      </c>
      <c r="V72" s="23"/>
      <c r="W72" s="19">
        <f t="shared" si="10"/>
        <v>2.8837209302325579</v>
      </c>
      <c r="X72" s="20" t="str">
        <f t="shared" si="11"/>
        <v/>
      </c>
      <c r="Y72" s="20">
        <f t="shared" si="12"/>
        <v>0.51694915254237284</v>
      </c>
      <c r="Z72" s="19">
        <f t="shared" si="13"/>
        <v>2.6511627906976742</v>
      </c>
      <c r="AA72" s="19">
        <f t="shared" si="14"/>
        <v>4.3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10</v>
      </c>
      <c r="E73" s="23">
        <f t="shared" si="30"/>
        <v>15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125</v>
      </c>
      <c r="J73" s="23">
        <f t="shared" si="30"/>
        <v>7</v>
      </c>
      <c r="K73" s="24">
        <f t="shared" si="27"/>
        <v>147</v>
      </c>
      <c r="L73" s="23">
        <f>+L24</f>
        <v>147</v>
      </c>
      <c r="M73" s="23">
        <f t="shared" ref="M73:N73" si="31">+M24</f>
        <v>0</v>
      </c>
      <c r="N73" s="23">
        <f t="shared" si="31"/>
        <v>0</v>
      </c>
      <c r="O73" s="24">
        <f t="shared" si="28"/>
        <v>147</v>
      </c>
      <c r="P73" s="24">
        <f t="shared" si="29"/>
        <v>10</v>
      </c>
      <c r="Q73" s="27"/>
      <c r="R73" s="23">
        <f>+R24</f>
        <v>715</v>
      </c>
      <c r="S73" s="23">
        <f t="shared" ref="S73:U73" si="32">+S24</f>
        <v>275</v>
      </c>
      <c r="T73" s="23">
        <f t="shared" si="32"/>
        <v>272</v>
      </c>
      <c r="U73" s="23">
        <f t="shared" si="32"/>
        <v>0</v>
      </c>
      <c r="V73" s="23"/>
      <c r="W73" s="19">
        <f t="shared" si="10"/>
        <v>1.8503401360544218</v>
      </c>
      <c r="X73" s="20" t="str">
        <f t="shared" si="11"/>
        <v/>
      </c>
      <c r="Y73" s="20">
        <f t="shared" si="12"/>
        <v>0.38461538461538464</v>
      </c>
      <c r="Z73" s="19">
        <f t="shared" si="13"/>
        <v>2.9931972789115648</v>
      </c>
      <c r="AA73" s="19">
        <f t="shared" si="14"/>
        <v>5.4444444444444446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6</v>
      </c>
      <c r="E74" s="23">
        <f t="shared" si="33"/>
        <v>7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17</v>
      </c>
      <c r="L74" s="23">
        <f>+L26</f>
        <v>1</v>
      </c>
      <c r="M74" s="23">
        <f t="shared" ref="M74:N74" si="34">+M26</f>
        <v>8</v>
      </c>
      <c r="N74" s="23">
        <f t="shared" si="34"/>
        <v>7</v>
      </c>
      <c r="O74" s="24">
        <f t="shared" si="28"/>
        <v>16</v>
      </c>
      <c r="P74" s="24">
        <f t="shared" si="29"/>
        <v>7</v>
      </c>
      <c r="Q74" s="23"/>
      <c r="R74" s="23">
        <f>+R26</f>
        <v>240</v>
      </c>
      <c r="S74" s="23">
        <f t="shared" ref="S74:U74" si="35">+S26</f>
        <v>221</v>
      </c>
      <c r="T74" s="23">
        <f t="shared" si="35"/>
        <v>185</v>
      </c>
      <c r="U74" s="23">
        <f t="shared" si="35"/>
        <v>185</v>
      </c>
      <c r="V74" s="23"/>
      <c r="W74" s="19">
        <f t="shared" si="10"/>
        <v>11.5625</v>
      </c>
      <c r="X74" s="20">
        <f t="shared" si="11"/>
        <v>0.4375</v>
      </c>
      <c r="Y74" s="20">
        <f t="shared" si="12"/>
        <v>0.92083333333333328</v>
      </c>
      <c r="Z74" s="19">
        <f t="shared" si="13"/>
        <v>1.1875</v>
      </c>
      <c r="AA74" s="19">
        <f t="shared" si="14"/>
        <v>2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13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18</v>
      </c>
      <c r="K75" s="24">
        <f t="shared" si="27"/>
        <v>31</v>
      </c>
      <c r="L75" s="23">
        <f>+L28</f>
        <v>9</v>
      </c>
      <c r="M75" s="23">
        <f t="shared" ref="M75:N75" si="37">+M28</f>
        <v>19</v>
      </c>
      <c r="N75" s="23">
        <f t="shared" si="37"/>
        <v>2</v>
      </c>
      <c r="O75" s="24">
        <f t="shared" si="28"/>
        <v>30</v>
      </c>
      <c r="P75" s="24">
        <f t="shared" si="29"/>
        <v>6</v>
      </c>
      <c r="Q75" s="23"/>
      <c r="R75" s="23">
        <f>+R28</f>
        <v>180</v>
      </c>
      <c r="S75" s="23">
        <f t="shared" ref="S75:U75" si="38">+S28</f>
        <v>172</v>
      </c>
      <c r="T75" s="23">
        <f t="shared" si="38"/>
        <v>158</v>
      </c>
      <c r="U75" s="23">
        <f t="shared" si="38"/>
        <v>149</v>
      </c>
      <c r="V75" s="23"/>
      <c r="W75" s="19">
        <f t="shared" si="10"/>
        <v>5.2666666666666666</v>
      </c>
      <c r="X75" s="20">
        <f t="shared" si="11"/>
        <v>6.6666666666666666E-2</v>
      </c>
      <c r="Y75" s="20">
        <f t="shared" si="12"/>
        <v>0.9555555555555556</v>
      </c>
      <c r="Z75" s="19">
        <f t="shared" si="13"/>
        <v>0.26666666666666666</v>
      </c>
      <c r="AA75" s="19">
        <f t="shared" si="14"/>
        <v>5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31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6</v>
      </c>
      <c r="K76" s="24">
        <f>SUM(E76:J76)</f>
        <v>38</v>
      </c>
      <c r="L76" s="23">
        <f>+L30</f>
        <v>27</v>
      </c>
      <c r="M76" s="23">
        <f t="shared" ref="M76:N76" si="40">+M30</f>
        <v>10</v>
      </c>
      <c r="N76" s="23">
        <f t="shared" si="40"/>
        <v>0</v>
      </c>
      <c r="O76" s="24">
        <f>SUM(L76:N76)</f>
        <v>37</v>
      </c>
      <c r="P76" s="24">
        <f t="shared" si="29"/>
        <v>4</v>
      </c>
      <c r="Q76" s="23"/>
      <c r="R76" s="23">
        <f>+R30</f>
        <v>174</v>
      </c>
      <c r="S76" s="23">
        <f t="shared" ref="S76:U76" si="41">+S30</f>
        <v>110</v>
      </c>
      <c r="T76" s="23">
        <f t="shared" si="41"/>
        <v>114</v>
      </c>
      <c r="U76" s="23">
        <f t="shared" si="41"/>
        <v>109</v>
      </c>
      <c r="V76" s="23"/>
      <c r="W76" s="19">
        <f t="shared" si="10"/>
        <v>3.0810810810810811</v>
      </c>
      <c r="X76" s="20" t="str">
        <f t="shared" si="11"/>
        <v/>
      </c>
      <c r="Y76" s="20">
        <f t="shared" si="12"/>
        <v>0.63218390804597702</v>
      </c>
      <c r="Z76" s="19">
        <f t="shared" si="13"/>
        <v>1.7297297297297298</v>
      </c>
      <c r="AA76" s="19">
        <f t="shared" si="14"/>
        <v>6.166666666666667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60</v>
      </c>
      <c r="E77" s="23">
        <f t="shared" si="42"/>
        <v>181</v>
      </c>
      <c r="F77" s="23">
        <f t="shared" si="42"/>
        <v>0</v>
      </c>
      <c r="G77" s="23">
        <f t="shared" si="42"/>
        <v>48</v>
      </c>
      <c r="H77" s="23">
        <f t="shared" si="42"/>
        <v>0</v>
      </c>
      <c r="I77" s="23">
        <f t="shared" si="42"/>
        <v>0</v>
      </c>
      <c r="J77" s="23">
        <f t="shared" si="42"/>
        <v>89</v>
      </c>
      <c r="K77" s="24">
        <f>SUM(E77:J77)</f>
        <v>318</v>
      </c>
      <c r="L77" s="23">
        <f>+L34+L35</f>
        <v>230</v>
      </c>
      <c r="M77" s="23">
        <f t="shared" ref="M77:N77" si="43">+M34+M35</f>
        <v>84</v>
      </c>
      <c r="N77" s="23">
        <f t="shared" si="43"/>
        <v>3</v>
      </c>
      <c r="O77" s="24">
        <f>SUM(L77:N77)</f>
        <v>317</v>
      </c>
      <c r="P77" s="24">
        <f t="shared" si="29"/>
        <v>61</v>
      </c>
      <c r="Q77" s="23"/>
      <c r="R77" s="23">
        <f>+R34+R35</f>
        <v>2017</v>
      </c>
      <c r="S77" s="23">
        <f t="shared" ref="S77:U77" si="44">+S34+S35</f>
        <v>1915</v>
      </c>
      <c r="T77" s="23">
        <f t="shared" si="44"/>
        <v>1730</v>
      </c>
      <c r="U77" s="23">
        <f t="shared" si="44"/>
        <v>1694</v>
      </c>
      <c r="V77" s="23"/>
      <c r="W77" s="19">
        <f t="shared" si="10"/>
        <v>5.4574132492113563</v>
      </c>
      <c r="X77" s="20">
        <f t="shared" si="11"/>
        <v>9.4637223974763408E-3</v>
      </c>
      <c r="Y77" s="20">
        <f t="shared" si="12"/>
        <v>0.9494298463063956</v>
      </c>
      <c r="Z77" s="19">
        <f t="shared" si="13"/>
        <v>0.32176656151419558</v>
      </c>
      <c r="AA77" s="19">
        <f t="shared" si="14"/>
        <v>4.8769230769230774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177</v>
      </c>
      <c r="E80" s="43">
        <f t="shared" si="47"/>
        <v>706</v>
      </c>
      <c r="F80" s="43">
        <f t="shared" si="47"/>
        <v>0</v>
      </c>
      <c r="G80" s="43">
        <f t="shared" si="47"/>
        <v>56</v>
      </c>
      <c r="H80" s="43">
        <f t="shared" si="47"/>
        <v>0</v>
      </c>
      <c r="I80" s="43">
        <f t="shared" si="47"/>
        <v>125</v>
      </c>
      <c r="J80" s="43">
        <f t="shared" si="47"/>
        <v>176</v>
      </c>
      <c r="K80" s="43">
        <f t="shared" si="47"/>
        <v>1063</v>
      </c>
      <c r="L80" s="43">
        <f t="shared" si="47"/>
        <v>870</v>
      </c>
      <c r="M80" s="43">
        <f t="shared" si="47"/>
        <v>177</v>
      </c>
      <c r="N80" s="43">
        <f t="shared" si="47"/>
        <v>29</v>
      </c>
      <c r="O80" s="43">
        <f t="shared" si="47"/>
        <v>1076</v>
      </c>
      <c r="P80" s="43">
        <f t="shared" si="47"/>
        <v>164</v>
      </c>
      <c r="Q80" s="43">
        <f t="shared" si="47"/>
        <v>0</v>
      </c>
      <c r="R80" s="43">
        <f t="shared" si="47"/>
        <v>6230</v>
      </c>
      <c r="S80" s="43">
        <f t="shared" si="47"/>
        <v>5115</v>
      </c>
      <c r="T80" s="43">
        <f t="shared" si="47"/>
        <v>5015</v>
      </c>
      <c r="U80" s="43">
        <f t="shared" si="47"/>
        <v>4645</v>
      </c>
      <c r="V80" s="43"/>
      <c r="W80" s="19">
        <f t="shared" ref="W80" si="48">IF(S80&gt;0,T80/O80,"")</f>
        <v>4.6607806691449811</v>
      </c>
      <c r="X80" s="20">
        <f t="shared" ref="X80" si="49">IF(N80&gt;0,(N80/O80),"")</f>
        <v>2.6951672862453532E-2</v>
      </c>
      <c r="Y80" s="20">
        <f t="shared" ref="Y80" si="50">IF(S80&gt;0,(S80/R80),"")</f>
        <v>0.82102728731942221</v>
      </c>
      <c r="Z80" s="19">
        <f t="shared" ref="Z80" si="51">IF(S80&gt;0,(R80-S80)/O80,"")</f>
        <v>1.0362453531598512</v>
      </c>
      <c r="AA80" s="19">
        <f t="shared" ref="AA80" si="52">IF(S80&gt;0,O80/C80,"")</f>
        <v>5.1730769230769234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208</v>
      </c>
      <c r="E86" s="18">
        <f t="shared" si="53"/>
        <v>859</v>
      </c>
      <c r="F86" s="18">
        <f t="shared" si="53"/>
        <v>0</v>
      </c>
      <c r="G86" s="18">
        <f t="shared" si="53"/>
        <v>84</v>
      </c>
      <c r="H86" s="18">
        <f t="shared" si="53"/>
        <v>0</v>
      </c>
      <c r="I86" s="18">
        <f t="shared" si="53"/>
        <v>125</v>
      </c>
      <c r="J86" s="18">
        <f t="shared" si="53"/>
        <v>220</v>
      </c>
      <c r="K86" s="18">
        <f t="shared" si="53"/>
        <v>1288</v>
      </c>
      <c r="L86" s="18">
        <f t="shared" si="53"/>
        <v>1044</v>
      </c>
      <c r="M86" s="18">
        <f t="shared" si="53"/>
        <v>220</v>
      </c>
      <c r="N86" s="18">
        <f t="shared" si="53"/>
        <v>38</v>
      </c>
      <c r="O86" s="18">
        <f t="shared" si="53"/>
        <v>1302</v>
      </c>
      <c r="P86" s="18">
        <f t="shared" si="53"/>
        <v>194</v>
      </c>
      <c r="Q86" s="18">
        <f t="shared" si="53"/>
        <v>0</v>
      </c>
      <c r="R86" s="18">
        <f t="shared" si="53"/>
        <v>7904</v>
      </c>
      <c r="S86" s="18">
        <f t="shared" si="53"/>
        <v>6196</v>
      </c>
      <c r="T86" s="18">
        <f t="shared" si="53"/>
        <v>5969</v>
      </c>
      <c r="U86" s="18">
        <f t="shared" si="53"/>
        <v>5565</v>
      </c>
      <c r="V86" s="18">
        <f t="shared" si="53"/>
        <v>0</v>
      </c>
      <c r="W86" s="19">
        <f t="shared" ref="W86:W95" si="54">IF(S86&gt;0,T86/O86,"")</f>
        <v>4.5844854070660519</v>
      </c>
      <c r="X86" s="20">
        <f t="shared" ref="X86:X95" si="55">IF(N86&gt;0,(N86/O86),"")</f>
        <v>2.9185867895545316E-2</v>
      </c>
      <c r="Y86" s="20">
        <f t="shared" ref="Y86:Y95" si="56">IF(S86&gt;0,(S86/R86),"")</f>
        <v>0.78390688259109309</v>
      </c>
      <c r="Z86" s="19">
        <f t="shared" ref="Z86:Z95" si="57">IF(S86&gt;0,(R86-S86)/O86,"")</f>
        <v>1.3118279569892473</v>
      </c>
      <c r="AA86" s="19">
        <f t="shared" ref="AA86:AA95" si="58">IF(S86&gt;0,O86/C86,"")</f>
        <v>4.7867647058823533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103</v>
      </c>
      <c r="E87" s="23">
        <f t="shared" si="59"/>
        <v>305</v>
      </c>
      <c r="F87" s="23">
        <f t="shared" si="59"/>
        <v>0</v>
      </c>
      <c r="G87" s="23">
        <f t="shared" si="59"/>
        <v>45</v>
      </c>
      <c r="H87" s="23">
        <f t="shared" si="59"/>
        <v>0</v>
      </c>
      <c r="I87" s="23">
        <f t="shared" si="59"/>
        <v>0</v>
      </c>
      <c r="J87" s="23">
        <f t="shared" si="59"/>
        <v>115</v>
      </c>
      <c r="K87" s="24">
        <f>SUM(E87:J87)</f>
        <v>465</v>
      </c>
      <c r="L87" s="23">
        <f t="shared" si="59"/>
        <v>406</v>
      </c>
      <c r="M87" s="23">
        <f t="shared" si="59"/>
        <v>59</v>
      </c>
      <c r="N87" s="23">
        <f t="shared" si="59"/>
        <v>14</v>
      </c>
      <c r="O87" s="24">
        <f t="shared" ref="O87:O90" si="60">SUM(L87:N87)</f>
        <v>479</v>
      </c>
      <c r="P87" s="24">
        <f t="shared" ref="P87:P90" si="61">+D87+K87-O87</f>
        <v>89</v>
      </c>
      <c r="Q87" s="23"/>
      <c r="R87" s="23">
        <f t="shared" ref="R87:U87" si="62">+R8+R18+R35</f>
        <v>3050</v>
      </c>
      <c r="S87" s="23">
        <f t="shared" si="62"/>
        <v>2817</v>
      </c>
      <c r="T87" s="23">
        <f t="shared" si="62"/>
        <v>2643</v>
      </c>
      <c r="U87" s="23">
        <f t="shared" si="62"/>
        <v>2563</v>
      </c>
      <c r="V87" s="23"/>
      <c r="W87" s="19">
        <f t="shared" si="54"/>
        <v>5.5177453027139878</v>
      </c>
      <c r="X87" s="20">
        <f t="shared" si="55"/>
        <v>2.9227557411273485E-2</v>
      </c>
      <c r="Y87" s="20">
        <f t="shared" si="56"/>
        <v>0.92360655737704922</v>
      </c>
      <c r="Z87" s="19">
        <f t="shared" si="57"/>
        <v>0.48643006263048016</v>
      </c>
      <c r="AA87" s="19">
        <f t="shared" si="58"/>
        <v>4.8877551020408161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46</v>
      </c>
      <c r="E88" s="23">
        <f t="shared" si="63"/>
        <v>192</v>
      </c>
      <c r="F88" s="23">
        <f t="shared" si="63"/>
        <v>0</v>
      </c>
      <c r="G88" s="23">
        <f t="shared" si="63"/>
        <v>11</v>
      </c>
      <c r="H88" s="23">
        <f t="shared" si="63"/>
        <v>0</v>
      </c>
      <c r="I88" s="23">
        <f t="shared" si="63"/>
        <v>0</v>
      </c>
      <c r="J88" s="23">
        <f t="shared" si="63"/>
        <v>54</v>
      </c>
      <c r="K88" s="24">
        <f t="shared" ref="K88:K90" si="64">SUM(E88:J88)</f>
        <v>257</v>
      </c>
      <c r="L88" s="23">
        <f t="shared" si="63"/>
        <v>134</v>
      </c>
      <c r="M88" s="23">
        <f t="shared" si="63"/>
        <v>112</v>
      </c>
      <c r="N88" s="23">
        <f t="shared" si="63"/>
        <v>15</v>
      </c>
      <c r="O88" s="24">
        <f t="shared" si="60"/>
        <v>261</v>
      </c>
      <c r="P88" s="24">
        <f t="shared" si="61"/>
        <v>42</v>
      </c>
      <c r="Q88" s="23"/>
      <c r="R88" s="23">
        <f t="shared" ref="R88:U88" si="65">+R34+R9</f>
        <v>1440</v>
      </c>
      <c r="S88" s="23">
        <f t="shared" si="65"/>
        <v>1330</v>
      </c>
      <c r="T88" s="23">
        <f t="shared" si="65"/>
        <v>1401</v>
      </c>
      <c r="U88" s="23">
        <f t="shared" si="65"/>
        <v>1395</v>
      </c>
      <c r="V88" s="23"/>
      <c r="W88" s="19">
        <f t="shared" si="54"/>
        <v>5.3678160919540234</v>
      </c>
      <c r="X88" s="20">
        <f t="shared" si="55"/>
        <v>5.7471264367816091E-2</v>
      </c>
      <c r="Y88" s="20">
        <f t="shared" si="56"/>
        <v>0.92361111111111116</v>
      </c>
      <c r="Z88" s="19">
        <f t="shared" si="57"/>
        <v>0.42145593869731801</v>
      </c>
      <c r="AA88" s="19">
        <f t="shared" si="58"/>
        <v>5.4375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6</v>
      </c>
      <c r="E89" s="23">
        <f t="shared" si="66"/>
        <v>7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17</v>
      </c>
      <c r="L89" s="23">
        <f t="shared" si="66"/>
        <v>1</v>
      </c>
      <c r="M89" s="23">
        <f t="shared" si="66"/>
        <v>8</v>
      </c>
      <c r="N89" s="23">
        <f t="shared" si="66"/>
        <v>7</v>
      </c>
      <c r="O89" s="24">
        <f t="shared" si="60"/>
        <v>16</v>
      </c>
      <c r="P89" s="24">
        <f t="shared" si="61"/>
        <v>7</v>
      </c>
      <c r="Q89" s="23"/>
      <c r="R89" s="23">
        <f t="shared" ref="R89:U89" si="67">+R26</f>
        <v>240</v>
      </c>
      <c r="S89" s="23">
        <f t="shared" si="67"/>
        <v>221</v>
      </c>
      <c r="T89" s="23">
        <f t="shared" si="67"/>
        <v>185</v>
      </c>
      <c r="U89" s="23">
        <f t="shared" si="67"/>
        <v>185</v>
      </c>
      <c r="V89" s="23"/>
      <c r="W89" s="19">
        <f t="shared" si="54"/>
        <v>11.5625</v>
      </c>
      <c r="X89" s="20">
        <f t="shared" si="55"/>
        <v>0.4375</v>
      </c>
      <c r="Y89" s="20">
        <f t="shared" si="56"/>
        <v>0.92083333333333328</v>
      </c>
      <c r="Z89" s="19">
        <f t="shared" si="57"/>
        <v>1.1875</v>
      </c>
      <c r="AA89" s="19">
        <f t="shared" si="58"/>
        <v>2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13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18</v>
      </c>
      <c r="K90" s="24">
        <f t="shared" si="64"/>
        <v>31</v>
      </c>
      <c r="L90" s="23">
        <f t="shared" si="68"/>
        <v>9</v>
      </c>
      <c r="M90" s="23">
        <f t="shared" si="68"/>
        <v>19</v>
      </c>
      <c r="N90" s="23">
        <f t="shared" si="68"/>
        <v>2</v>
      </c>
      <c r="O90" s="24">
        <f t="shared" si="60"/>
        <v>30</v>
      </c>
      <c r="P90" s="24">
        <f t="shared" si="61"/>
        <v>6</v>
      </c>
      <c r="Q90" s="23"/>
      <c r="R90" s="23">
        <f t="shared" ref="R90:U90" si="69">+R28</f>
        <v>180</v>
      </c>
      <c r="S90" s="23">
        <f t="shared" si="69"/>
        <v>172</v>
      </c>
      <c r="T90" s="23">
        <f t="shared" si="69"/>
        <v>158</v>
      </c>
      <c r="U90" s="23">
        <f t="shared" si="69"/>
        <v>149</v>
      </c>
      <c r="V90" s="23"/>
      <c r="W90" s="19">
        <f t="shared" si="54"/>
        <v>5.2666666666666666</v>
      </c>
      <c r="X90" s="20">
        <f t="shared" si="55"/>
        <v>6.6666666666666666E-2</v>
      </c>
      <c r="Y90" s="20">
        <f t="shared" si="56"/>
        <v>0.9555555555555556</v>
      </c>
      <c r="Z90" s="19">
        <f t="shared" si="57"/>
        <v>0.26666666666666666</v>
      </c>
      <c r="AA90" s="19">
        <f t="shared" si="58"/>
        <v>5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10</v>
      </c>
      <c r="E91" s="23">
        <f t="shared" si="70"/>
        <v>60</v>
      </c>
      <c r="F91" s="23">
        <f t="shared" si="70"/>
        <v>0</v>
      </c>
      <c r="G91" s="23">
        <f t="shared" si="70"/>
        <v>27</v>
      </c>
      <c r="H91" s="23">
        <f t="shared" si="70"/>
        <v>0</v>
      </c>
      <c r="I91" s="23">
        <f t="shared" si="70"/>
        <v>0</v>
      </c>
      <c r="J91" s="23">
        <f t="shared" si="70"/>
        <v>10</v>
      </c>
      <c r="K91" s="24">
        <f>SUM(E91:J91)</f>
        <v>97</v>
      </c>
      <c r="L91" s="23">
        <f t="shared" si="70"/>
        <v>98</v>
      </c>
      <c r="M91" s="23">
        <f t="shared" si="70"/>
        <v>6</v>
      </c>
      <c r="N91" s="23">
        <f t="shared" si="70"/>
        <v>0</v>
      </c>
      <c r="O91" s="24">
        <f>SUM(L91:N91)</f>
        <v>104</v>
      </c>
      <c r="P91" s="24">
        <f>+D91+K91-O91</f>
        <v>3</v>
      </c>
      <c r="Q91" s="23"/>
      <c r="R91" s="23">
        <f t="shared" ref="R91:U91" si="71">+R13</f>
        <v>480</v>
      </c>
      <c r="S91" s="23">
        <f t="shared" si="71"/>
        <v>281</v>
      </c>
      <c r="T91" s="23">
        <f t="shared" si="71"/>
        <v>283</v>
      </c>
      <c r="U91" s="23">
        <f t="shared" si="71"/>
        <v>268</v>
      </c>
      <c r="V91" s="23"/>
      <c r="W91" s="19">
        <f t="shared" si="54"/>
        <v>2.7211538461538463</v>
      </c>
      <c r="X91" s="20" t="str">
        <f t="shared" si="55"/>
        <v/>
      </c>
      <c r="Y91" s="20">
        <f t="shared" si="56"/>
        <v>0.5854166666666667</v>
      </c>
      <c r="Z91" s="19">
        <f t="shared" si="57"/>
        <v>1.9134615384615385</v>
      </c>
      <c r="AA91" s="19">
        <f t="shared" si="58"/>
        <v>4.333333333333333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31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6</v>
      </c>
      <c r="K92" s="24">
        <f t="shared" ref="K92:K95" si="73">SUM(E92:J92)</f>
        <v>38</v>
      </c>
      <c r="L92" s="23">
        <f t="shared" si="72"/>
        <v>27</v>
      </c>
      <c r="M92" s="23">
        <f t="shared" si="72"/>
        <v>10</v>
      </c>
      <c r="N92" s="23">
        <f t="shared" si="72"/>
        <v>0</v>
      </c>
      <c r="O92" s="24">
        <f t="shared" ref="O92:O95" si="74">SUM(L92:N92)</f>
        <v>37</v>
      </c>
      <c r="P92" s="24">
        <f t="shared" ref="P92:P96" si="75">+D92+K92-O92</f>
        <v>4</v>
      </c>
      <c r="Q92" s="23"/>
      <c r="R92" s="23">
        <f t="shared" ref="R92:U92" si="76">+R30</f>
        <v>174</v>
      </c>
      <c r="S92" s="23">
        <f t="shared" si="76"/>
        <v>110</v>
      </c>
      <c r="T92" s="23">
        <f t="shared" si="76"/>
        <v>114</v>
      </c>
      <c r="U92" s="23">
        <f t="shared" si="76"/>
        <v>109</v>
      </c>
      <c r="V92" s="23"/>
      <c r="W92" s="19">
        <f t="shared" si="54"/>
        <v>3.0810810810810811</v>
      </c>
      <c r="X92" s="20" t="str">
        <f t="shared" si="55"/>
        <v/>
      </c>
      <c r="Y92" s="20">
        <f t="shared" si="56"/>
        <v>0.63218390804597702</v>
      </c>
      <c r="Z92" s="19">
        <f t="shared" si="57"/>
        <v>1.7297297297297298</v>
      </c>
      <c r="AA92" s="19">
        <f t="shared" si="58"/>
        <v>6.166666666666667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7</v>
      </c>
      <c r="E93" s="23">
        <f t="shared" si="77"/>
        <v>42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42</v>
      </c>
      <c r="L93" s="23">
        <f t="shared" si="77"/>
        <v>39</v>
      </c>
      <c r="M93" s="23">
        <f t="shared" si="77"/>
        <v>0</v>
      </c>
      <c r="N93" s="23">
        <f t="shared" si="77"/>
        <v>0</v>
      </c>
      <c r="O93" s="24">
        <f t="shared" si="74"/>
        <v>39</v>
      </c>
      <c r="P93" s="24">
        <f t="shared" si="75"/>
        <v>10</v>
      </c>
      <c r="Q93" s="27"/>
      <c r="R93" s="23">
        <f t="shared" ref="R93:U93" si="78">+R14+R15</f>
        <v>600</v>
      </c>
      <c r="S93" s="23">
        <f t="shared" si="78"/>
        <v>297</v>
      </c>
      <c r="T93" s="23">
        <f t="shared" si="78"/>
        <v>214</v>
      </c>
      <c r="U93" s="23">
        <f t="shared" si="78"/>
        <v>209</v>
      </c>
      <c r="V93" s="23"/>
      <c r="W93" s="19">
        <f t="shared" si="54"/>
        <v>5.4871794871794872</v>
      </c>
      <c r="X93" s="20" t="str">
        <f t="shared" si="55"/>
        <v/>
      </c>
      <c r="Y93" s="20">
        <f t="shared" si="56"/>
        <v>0.495</v>
      </c>
      <c r="Z93" s="19">
        <f t="shared" si="57"/>
        <v>7.7692307692307692</v>
      </c>
      <c r="AA93" s="19">
        <f t="shared" si="58"/>
        <v>1.95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18</v>
      </c>
      <c r="E94" s="23">
        <f t="shared" si="79"/>
        <v>194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194</v>
      </c>
      <c r="L94" s="23">
        <f>+L17</f>
        <v>183</v>
      </c>
      <c r="M94" s="23">
        <f t="shared" ref="M94:N94" si="80">+M17</f>
        <v>6</v>
      </c>
      <c r="N94" s="23">
        <f t="shared" si="80"/>
        <v>0</v>
      </c>
      <c r="O94" s="24">
        <f t="shared" si="74"/>
        <v>189</v>
      </c>
      <c r="P94" s="24">
        <f t="shared" si="75"/>
        <v>23</v>
      </c>
      <c r="Q94" s="23"/>
      <c r="R94" s="23">
        <f>+R17</f>
        <v>1025</v>
      </c>
      <c r="S94" s="23">
        <f t="shared" ref="S94:U94" si="81">+S17</f>
        <v>693</v>
      </c>
      <c r="T94" s="23">
        <f t="shared" si="81"/>
        <v>699</v>
      </c>
      <c r="U94" s="23">
        <f t="shared" si="81"/>
        <v>687</v>
      </c>
      <c r="V94" s="23"/>
      <c r="W94" s="19">
        <f t="shared" si="54"/>
        <v>3.6984126984126986</v>
      </c>
      <c r="X94" s="20" t="str">
        <f t="shared" si="55"/>
        <v/>
      </c>
      <c r="Y94" s="20">
        <f t="shared" si="56"/>
        <v>0.6760975609756098</v>
      </c>
      <c r="Z94" s="19">
        <f t="shared" si="57"/>
        <v>1.7566137566137565</v>
      </c>
      <c r="AA94" s="19">
        <f t="shared" si="58"/>
        <v>5.4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10</v>
      </c>
      <c r="E95" s="23">
        <f t="shared" si="82"/>
        <v>15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125</v>
      </c>
      <c r="J95" s="23">
        <f t="shared" si="82"/>
        <v>7</v>
      </c>
      <c r="K95" s="24">
        <f t="shared" si="73"/>
        <v>147</v>
      </c>
      <c r="L95" s="23">
        <f>+L24</f>
        <v>147</v>
      </c>
      <c r="M95" s="23">
        <f t="shared" ref="M95:N95" si="83">+M24</f>
        <v>0</v>
      </c>
      <c r="N95" s="23">
        <f t="shared" si="83"/>
        <v>0</v>
      </c>
      <c r="O95" s="24">
        <f t="shared" si="74"/>
        <v>147</v>
      </c>
      <c r="P95" s="24">
        <f t="shared" si="75"/>
        <v>10</v>
      </c>
      <c r="Q95" s="23"/>
      <c r="R95" s="23">
        <f>+R24</f>
        <v>715</v>
      </c>
      <c r="S95" s="23">
        <f t="shared" ref="S95:U95" si="84">+S24</f>
        <v>275</v>
      </c>
      <c r="T95" s="23">
        <f t="shared" si="84"/>
        <v>272</v>
      </c>
      <c r="U95" s="23">
        <f t="shared" si="84"/>
        <v>0</v>
      </c>
      <c r="V95" s="23"/>
      <c r="W95" s="19">
        <f t="shared" si="54"/>
        <v>1.8503401360544218</v>
      </c>
      <c r="X95" s="20" t="str">
        <f t="shared" si="55"/>
        <v/>
      </c>
      <c r="Y95" s="20">
        <f t="shared" si="56"/>
        <v>0.38461538461538464</v>
      </c>
      <c r="Z95" s="19">
        <f t="shared" si="57"/>
        <v>2.9931972789115648</v>
      </c>
      <c r="AA95" s="19">
        <f t="shared" si="58"/>
        <v>5.4444444444444446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5410</v>
      </c>
      <c r="D100" s="45">
        <f>U8+U9+U13+U15+U17+U18+U24+U34+U35</f>
        <v>5025</v>
      </c>
      <c r="E100" s="45">
        <f>C100-D100</f>
        <v>385</v>
      </c>
    </row>
    <row r="101" spans="1:5" ht="22.5" x14ac:dyDescent="0.2">
      <c r="A101" s="22" t="s">
        <v>102</v>
      </c>
      <c r="B101" s="44" t="s">
        <v>168</v>
      </c>
      <c r="C101" s="45">
        <f>T26</f>
        <v>185</v>
      </c>
      <c r="D101" s="45">
        <f>U26</f>
        <v>185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158</v>
      </c>
      <c r="D102" s="45">
        <f>U28</f>
        <v>149</v>
      </c>
      <c r="E102" s="45">
        <f t="shared" si="85"/>
        <v>9</v>
      </c>
    </row>
    <row r="103" spans="1:5" ht="22.5" x14ac:dyDescent="0.2">
      <c r="A103" s="22" t="s">
        <v>170</v>
      </c>
      <c r="B103" s="44" t="s">
        <v>171</v>
      </c>
      <c r="C103" s="45">
        <f>T30</f>
        <v>114</v>
      </c>
      <c r="D103" s="45">
        <f>U30</f>
        <v>109</v>
      </c>
      <c r="E103" s="45">
        <f t="shared" si="85"/>
        <v>5</v>
      </c>
    </row>
    <row r="104" spans="1:5" x14ac:dyDescent="0.2">
      <c r="A104" s="22" t="s">
        <v>133</v>
      </c>
      <c r="B104" s="44" t="s">
        <v>172</v>
      </c>
      <c r="C104" s="45">
        <f>T14</f>
        <v>102</v>
      </c>
      <c r="D104" s="45">
        <f>U14</f>
        <v>97</v>
      </c>
      <c r="E104" s="45">
        <f t="shared" si="85"/>
        <v>5</v>
      </c>
    </row>
    <row r="105" spans="1:5" x14ac:dyDescent="0.2">
      <c r="A105" s="22"/>
      <c r="B105" s="44" t="s">
        <v>179</v>
      </c>
      <c r="C105" s="45">
        <f>SUM(C100:C104)</f>
        <v>5969</v>
      </c>
      <c r="D105" s="45">
        <f t="shared" ref="D105:E105" si="86">SUM(D100:D104)</f>
        <v>5565</v>
      </c>
      <c r="E105" s="45">
        <f t="shared" si="86"/>
        <v>404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26</v>
      </c>
      <c r="D107" s="45">
        <f>C50</f>
        <v>26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2204724409448819" right="0.23622047244094491" top="0.74803149606299213" bottom="0.74803149606299213" header="0.31496062992125984" footer="0.31496062992125984"/>
  <pageSetup paperSize="5" scale="31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B28" zoomScale="80" zoomScaleNormal="80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194</v>
      </c>
      <c r="E7" s="18">
        <f t="shared" si="0"/>
        <v>838</v>
      </c>
      <c r="F7" s="18">
        <f>SUM(F8:F36)</f>
        <v>0</v>
      </c>
      <c r="G7" s="18">
        <f>SUM(G8:G36)</f>
        <v>105</v>
      </c>
      <c r="H7" s="18">
        <f>SUM(H8:H36)</f>
        <v>0</v>
      </c>
      <c r="I7" s="18">
        <f>SUM(I8:I36)</f>
        <v>146</v>
      </c>
      <c r="J7" s="18">
        <f t="shared" si="0"/>
        <v>238</v>
      </c>
      <c r="K7" s="18">
        <f t="shared" si="0"/>
        <v>1327</v>
      </c>
      <c r="L7" s="18">
        <f t="shared" si="0"/>
        <v>1066</v>
      </c>
      <c r="M7" s="18">
        <f t="shared" si="0"/>
        <v>238</v>
      </c>
      <c r="N7" s="18">
        <f>SUM(N8:N36)</f>
        <v>31</v>
      </c>
      <c r="O7" s="18">
        <f t="shared" si="0"/>
        <v>1335</v>
      </c>
      <c r="P7" s="18">
        <f t="shared" si="0"/>
        <v>186</v>
      </c>
      <c r="Q7" s="18">
        <f t="shared" si="0"/>
        <v>0</v>
      </c>
      <c r="R7" s="18">
        <f t="shared" si="0"/>
        <v>8141</v>
      </c>
      <c r="S7" s="18">
        <f t="shared" si="0"/>
        <v>6255</v>
      </c>
      <c r="T7" s="18">
        <f t="shared" si="0"/>
        <v>6090</v>
      </c>
      <c r="U7" s="18">
        <f t="shared" si="0"/>
        <v>5701</v>
      </c>
      <c r="V7" s="18">
        <f t="shared" si="0"/>
        <v>0</v>
      </c>
      <c r="W7" s="19">
        <f t="shared" ref="W7:W36" si="1">IF(S7&gt;0,T7/O7,"")</f>
        <v>4.5617977528089888</v>
      </c>
      <c r="X7" s="20">
        <f t="shared" ref="X7:X36" si="2">IF(N7&gt;0,(N7/O7),"")</f>
        <v>2.3220973782771534E-2</v>
      </c>
      <c r="Y7" s="20">
        <f t="shared" ref="Y7:Y36" si="3">IF(S7&gt;0,(S7/R7),"")</f>
        <v>0.76833312860827907</v>
      </c>
      <c r="Z7" s="19">
        <f t="shared" ref="Z7:Z36" si="4">IF(S7&gt;0,(R7-S7)/O7,"")</f>
        <v>1.4127340823970038</v>
      </c>
      <c r="AA7" s="19">
        <f t="shared" ref="AA7:AA36" si="5">IF(S7&gt;0,O7/C7,"")</f>
        <v>4.9080882352941178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45</v>
      </c>
      <c r="E8" s="23">
        <v>127</v>
      </c>
      <c r="F8" s="23"/>
      <c r="G8" s="23">
        <v>8</v>
      </c>
      <c r="H8" s="23"/>
      <c r="I8" s="23"/>
      <c r="J8" s="23">
        <v>57</v>
      </c>
      <c r="K8" s="24">
        <f>SUM(E8:J8)</f>
        <v>192</v>
      </c>
      <c r="L8" s="23">
        <v>180</v>
      </c>
      <c r="M8" s="23">
        <v>23</v>
      </c>
      <c r="N8" s="23">
        <v>9</v>
      </c>
      <c r="O8" s="24">
        <f t="shared" ref="O8:O36" si="6">SUM(L8:N8)</f>
        <v>212</v>
      </c>
      <c r="P8" s="24">
        <f t="shared" ref="P8:P36" si="7">+D8+K8-O8</f>
        <v>25</v>
      </c>
      <c r="Q8" s="23"/>
      <c r="R8" s="23">
        <v>1380</v>
      </c>
      <c r="S8" s="23">
        <v>1151</v>
      </c>
      <c r="T8" s="23">
        <v>1217</v>
      </c>
      <c r="U8" s="23">
        <v>1208</v>
      </c>
      <c r="V8" s="23"/>
      <c r="W8" s="19">
        <f t="shared" si="1"/>
        <v>5.7405660377358494</v>
      </c>
      <c r="X8" s="20">
        <f t="shared" si="2"/>
        <v>4.2452830188679243E-2</v>
      </c>
      <c r="Y8" s="20">
        <f t="shared" si="3"/>
        <v>0.83405797101449275</v>
      </c>
      <c r="Z8" s="19">
        <f t="shared" si="4"/>
        <v>1.0801886792452831</v>
      </c>
      <c r="AA8" s="19">
        <f t="shared" si="5"/>
        <v>4.5106382978723403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98</v>
      </c>
      <c r="F9" s="23"/>
      <c r="G9" s="23"/>
      <c r="H9" s="23"/>
      <c r="I9" s="23"/>
      <c r="J9" s="23">
        <v>27</v>
      </c>
      <c r="K9" s="24">
        <f t="shared" ref="K9:K36" si="8">SUM(E9:J9)</f>
        <v>125</v>
      </c>
      <c r="L9" s="23">
        <v>70</v>
      </c>
      <c r="M9" s="23">
        <v>46</v>
      </c>
      <c r="N9" s="23">
        <v>9</v>
      </c>
      <c r="O9" s="24">
        <f t="shared" si="6"/>
        <v>125</v>
      </c>
      <c r="P9" s="24">
        <f t="shared" si="7"/>
        <v>20</v>
      </c>
      <c r="Q9" s="23"/>
      <c r="R9" s="23">
        <v>744</v>
      </c>
      <c r="S9" s="23">
        <v>661</v>
      </c>
      <c r="T9" s="23">
        <v>653</v>
      </c>
      <c r="U9" s="23">
        <v>632</v>
      </c>
      <c r="V9" s="23"/>
      <c r="W9" s="19">
        <f t="shared" si="1"/>
        <v>5.2240000000000002</v>
      </c>
      <c r="X9" s="20">
        <f t="shared" si="2"/>
        <v>7.1999999999999995E-2</v>
      </c>
      <c r="Y9" s="20">
        <f t="shared" si="3"/>
        <v>0.88844086021505375</v>
      </c>
      <c r="Z9" s="19">
        <f t="shared" si="4"/>
        <v>0.66400000000000003</v>
      </c>
      <c r="AA9" s="19">
        <f t="shared" si="5"/>
        <v>5.208333333333333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3</v>
      </c>
      <c r="E13" s="23">
        <v>60</v>
      </c>
      <c r="F13" s="23"/>
      <c r="G13" s="23">
        <v>32</v>
      </c>
      <c r="H13" s="23"/>
      <c r="I13" s="23"/>
      <c r="J13" s="23">
        <v>13</v>
      </c>
      <c r="K13" s="24">
        <f t="shared" si="8"/>
        <v>105</v>
      </c>
      <c r="L13" s="23">
        <v>97</v>
      </c>
      <c r="M13" s="23">
        <v>2</v>
      </c>
      <c r="N13" s="23"/>
      <c r="O13" s="24">
        <f t="shared" si="6"/>
        <v>99</v>
      </c>
      <c r="P13" s="24">
        <f t="shared" si="7"/>
        <v>9</v>
      </c>
      <c r="Q13" s="23"/>
      <c r="R13" s="23">
        <v>498</v>
      </c>
      <c r="S13" s="23">
        <v>338</v>
      </c>
      <c r="T13" s="23">
        <v>266</v>
      </c>
      <c r="U13" s="23">
        <v>263</v>
      </c>
      <c r="V13" s="23"/>
      <c r="W13" s="19">
        <f t="shared" si="1"/>
        <v>2.6868686868686869</v>
      </c>
      <c r="X13" s="20" t="str">
        <f t="shared" si="2"/>
        <v/>
      </c>
      <c r="Y13" s="20">
        <f t="shared" si="3"/>
        <v>0.67871485943775101</v>
      </c>
      <c r="Z13" s="19">
        <f t="shared" si="4"/>
        <v>1.6161616161616161</v>
      </c>
      <c r="AA13" s="19">
        <f t="shared" si="5"/>
        <v>4.125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33</v>
      </c>
      <c r="F14" s="23"/>
      <c r="G14" s="23"/>
      <c r="H14" s="23"/>
      <c r="I14" s="23"/>
      <c r="J14" s="23"/>
      <c r="K14" s="24">
        <f t="shared" si="8"/>
        <v>33</v>
      </c>
      <c r="L14" s="23">
        <v>8</v>
      </c>
      <c r="M14" s="23"/>
      <c r="N14" s="23"/>
      <c r="O14" s="24">
        <f t="shared" si="6"/>
        <v>8</v>
      </c>
      <c r="P14" s="26">
        <v>2</v>
      </c>
      <c r="Q14" s="27"/>
      <c r="R14" s="23">
        <v>310</v>
      </c>
      <c r="S14" s="23">
        <v>150</v>
      </c>
      <c r="T14" s="23">
        <v>154</v>
      </c>
      <c r="U14" s="23">
        <v>145</v>
      </c>
      <c r="V14" s="23"/>
      <c r="W14" s="19">
        <f t="shared" si="1"/>
        <v>19.25</v>
      </c>
      <c r="X14" s="20" t="str">
        <f t="shared" si="2"/>
        <v/>
      </c>
      <c r="Y14" s="20">
        <f t="shared" si="3"/>
        <v>0.4838709677419355</v>
      </c>
      <c r="Z14" s="19">
        <f t="shared" si="4"/>
        <v>20</v>
      </c>
      <c r="AA14" s="19">
        <f t="shared" si="5"/>
        <v>0.8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9</v>
      </c>
      <c r="F15" s="23"/>
      <c r="G15" s="23"/>
      <c r="H15" s="23"/>
      <c r="I15" s="23"/>
      <c r="J15" s="23"/>
      <c r="K15" s="24">
        <f t="shared" si="8"/>
        <v>9</v>
      </c>
      <c r="L15" s="23">
        <v>32</v>
      </c>
      <c r="M15" s="23"/>
      <c r="N15" s="23"/>
      <c r="O15" s="24">
        <f t="shared" si="6"/>
        <v>32</v>
      </c>
      <c r="P15" s="26">
        <v>10</v>
      </c>
      <c r="Q15" s="23"/>
      <c r="R15" s="23">
        <v>310</v>
      </c>
      <c r="S15" s="23">
        <v>264</v>
      </c>
      <c r="T15" s="23">
        <v>133</v>
      </c>
      <c r="U15" s="23">
        <v>124</v>
      </c>
      <c r="V15" s="23"/>
      <c r="W15" s="19">
        <f t="shared" si="1"/>
        <v>4.15625</v>
      </c>
      <c r="X15" s="20" t="str">
        <f t="shared" si="2"/>
        <v/>
      </c>
      <c r="Y15" s="20">
        <f t="shared" si="3"/>
        <v>0.85161290322580641</v>
      </c>
      <c r="Z15" s="19">
        <f t="shared" si="4"/>
        <v>1.4375</v>
      </c>
      <c r="AA15" s="19">
        <f t="shared" si="5"/>
        <v>3.2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23</v>
      </c>
      <c r="E17" s="23">
        <v>182</v>
      </c>
      <c r="F17" s="23"/>
      <c r="G17" s="23">
        <v>1</v>
      </c>
      <c r="H17" s="23"/>
      <c r="I17" s="23"/>
      <c r="J17" s="23">
        <v>1</v>
      </c>
      <c r="K17" s="24">
        <f t="shared" si="8"/>
        <v>184</v>
      </c>
      <c r="L17" s="23">
        <v>177</v>
      </c>
      <c r="M17" s="23">
        <v>10</v>
      </c>
      <c r="N17" s="23"/>
      <c r="O17" s="24">
        <f t="shared" si="6"/>
        <v>187</v>
      </c>
      <c r="P17" s="24">
        <f t="shared" si="7"/>
        <v>20</v>
      </c>
      <c r="Q17" s="23"/>
      <c r="R17" s="23">
        <v>1054</v>
      </c>
      <c r="S17" s="23">
        <v>630</v>
      </c>
      <c r="T17" s="23">
        <v>637</v>
      </c>
      <c r="U17" s="23">
        <v>636</v>
      </c>
      <c r="V17" s="23"/>
      <c r="W17" s="19">
        <f t="shared" si="1"/>
        <v>3.4064171122994651</v>
      </c>
      <c r="X17" s="20" t="str">
        <f t="shared" si="2"/>
        <v/>
      </c>
      <c r="Y17" s="20">
        <f t="shared" si="3"/>
        <v>0.59772296015180271</v>
      </c>
      <c r="Z17" s="19">
        <f t="shared" si="4"/>
        <v>2.2673796791443852</v>
      </c>
      <c r="AA17" s="19">
        <f t="shared" si="5"/>
        <v>5.3428571428571425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5</v>
      </c>
      <c r="E18" s="23">
        <v>55</v>
      </c>
      <c r="F18" s="23"/>
      <c r="G18" s="23"/>
      <c r="H18" s="23"/>
      <c r="I18" s="23"/>
      <c r="J18" s="23"/>
      <c r="K18" s="24">
        <f t="shared" si="8"/>
        <v>55</v>
      </c>
      <c r="L18" s="23">
        <v>56</v>
      </c>
      <c r="M18" s="23"/>
      <c r="N18" s="23"/>
      <c r="O18" s="24">
        <f t="shared" si="6"/>
        <v>56</v>
      </c>
      <c r="P18" s="24">
        <f t="shared" si="7"/>
        <v>4</v>
      </c>
      <c r="Q18" s="23"/>
      <c r="R18" s="23">
        <v>267</v>
      </c>
      <c r="S18" s="23">
        <v>160</v>
      </c>
      <c r="T18" s="23">
        <v>162</v>
      </c>
      <c r="U18" s="23">
        <v>162</v>
      </c>
      <c r="V18" s="23"/>
      <c r="W18" s="19">
        <f t="shared" si="1"/>
        <v>2.8928571428571428</v>
      </c>
      <c r="X18" s="20" t="str">
        <f t="shared" si="2"/>
        <v/>
      </c>
      <c r="Y18" s="20">
        <f t="shared" si="3"/>
        <v>0.59925093632958804</v>
      </c>
      <c r="Z18" s="19">
        <f t="shared" si="4"/>
        <v>1.9107142857142858</v>
      </c>
      <c r="AA18" s="19">
        <f t="shared" si="5"/>
        <v>5.6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10</v>
      </c>
      <c r="E24" s="23">
        <v>20</v>
      </c>
      <c r="F24" s="23"/>
      <c r="G24" s="23">
        <v>1</v>
      </c>
      <c r="H24" s="23"/>
      <c r="I24" s="23">
        <v>146</v>
      </c>
      <c r="J24" s="23">
        <v>12</v>
      </c>
      <c r="K24" s="24">
        <f t="shared" si="8"/>
        <v>179</v>
      </c>
      <c r="L24" s="23">
        <v>174</v>
      </c>
      <c r="M24" s="23"/>
      <c r="N24" s="23">
        <v>2</v>
      </c>
      <c r="O24" s="24">
        <f t="shared" si="6"/>
        <v>176</v>
      </c>
      <c r="P24" s="24">
        <f t="shared" si="7"/>
        <v>13</v>
      </c>
      <c r="Q24" s="23"/>
      <c r="R24" s="23">
        <v>811</v>
      </c>
      <c r="S24" s="23">
        <v>317</v>
      </c>
      <c r="T24" s="23">
        <v>324</v>
      </c>
      <c r="U24" s="23"/>
      <c r="V24" s="23"/>
      <c r="W24" s="19">
        <f t="shared" si="1"/>
        <v>1.8409090909090908</v>
      </c>
      <c r="X24" s="20">
        <f t="shared" si="2"/>
        <v>1.1363636363636364E-2</v>
      </c>
      <c r="Y24" s="20">
        <f t="shared" si="3"/>
        <v>0.39087546239210852</v>
      </c>
      <c r="Z24" s="19">
        <f t="shared" si="4"/>
        <v>2.8068181818181817</v>
      </c>
      <c r="AA24" s="19">
        <f t="shared" si="5"/>
        <v>6.5185185185185182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12</v>
      </c>
      <c r="F26" s="23"/>
      <c r="G26" s="23"/>
      <c r="H26" s="23"/>
      <c r="I26" s="23"/>
      <c r="J26" s="23">
        <v>11</v>
      </c>
      <c r="K26" s="24">
        <f t="shared" si="8"/>
        <v>23</v>
      </c>
      <c r="L26" s="23">
        <v>1</v>
      </c>
      <c r="M26" s="23">
        <v>17</v>
      </c>
      <c r="N26" s="23">
        <v>4</v>
      </c>
      <c r="O26" s="24">
        <f t="shared" si="6"/>
        <v>22</v>
      </c>
      <c r="P26" s="24">
        <f t="shared" si="7"/>
        <v>8</v>
      </c>
      <c r="Q26" s="23"/>
      <c r="R26" s="23">
        <v>248</v>
      </c>
      <c r="S26" s="23">
        <v>228</v>
      </c>
      <c r="T26" s="23">
        <v>202</v>
      </c>
      <c r="U26" s="23">
        <v>201</v>
      </c>
      <c r="V26" s="23"/>
      <c r="W26" s="19">
        <f t="shared" si="1"/>
        <v>9.1818181818181817</v>
      </c>
      <c r="X26" s="20">
        <f t="shared" si="2"/>
        <v>0.18181818181818182</v>
      </c>
      <c r="Y26" s="20">
        <f t="shared" si="3"/>
        <v>0.91935483870967738</v>
      </c>
      <c r="Z26" s="19">
        <f t="shared" si="4"/>
        <v>0.90909090909090906</v>
      </c>
      <c r="AA26" s="19">
        <f t="shared" si="5"/>
        <v>2.75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>
        <v>1</v>
      </c>
      <c r="H28" s="23"/>
      <c r="I28" s="23"/>
      <c r="J28" s="23">
        <v>21</v>
      </c>
      <c r="K28" s="24">
        <f t="shared" si="8"/>
        <v>34</v>
      </c>
      <c r="L28" s="23">
        <v>4</v>
      </c>
      <c r="M28" s="23">
        <v>28</v>
      </c>
      <c r="N28" s="23">
        <v>2</v>
      </c>
      <c r="O28" s="24">
        <f t="shared" si="6"/>
        <v>34</v>
      </c>
      <c r="P28" s="24">
        <f t="shared" si="7"/>
        <v>6</v>
      </c>
      <c r="Q28" s="23"/>
      <c r="R28" s="23">
        <v>186</v>
      </c>
      <c r="S28" s="23">
        <v>169</v>
      </c>
      <c r="T28" s="23">
        <v>172</v>
      </c>
      <c r="U28" s="23">
        <v>172</v>
      </c>
      <c r="V28" s="23"/>
      <c r="W28" s="19">
        <f t="shared" si="1"/>
        <v>5.0588235294117645</v>
      </c>
      <c r="X28" s="20">
        <f t="shared" si="2"/>
        <v>5.8823529411764705E-2</v>
      </c>
      <c r="Y28" s="20">
        <f t="shared" si="3"/>
        <v>0.90860215053763438</v>
      </c>
      <c r="Z28" s="19">
        <f t="shared" si="4"/>
        <v>0.5</v>
      </c>
      <c r="AA28" s="19">
        <f t="shared" si="5"/>
        <v>5.666666666666667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30</v>
      </c>
      <c r="F30" s="23"/>
      <c r="G30" s="23">
        <v>3</v>
      </c>
      <c r="H30" s="23"/>
      <c r="I30" s="23"/>
      <c r="J30" s="23">
        <v>2</v>
      </c>
      <c r="K30" s="24">
        <f t="shared" si="8"/>
        <v>35</v>
      </c>
      <c r="L30" s="23">
        <v>25</v>
      </c>
      <c r="M30" s="23">
        <v>13</v>
      </c>
      <c r="N30" s="23"/>
      <c r="O30" s="24">
        <f t="shared" si="6"/>
        <v>38</v>
      </c>
      <c r="P30" s="24">
        <f t="shared" si="7"/>
        <v>1</v>
      </c>
      <c r="Q30" s="23"/>
      <c r="R30" s="23">
        <v>186</v>
      </c>
      <c r="S30" s="23">
        <v>112</v>
      </c>
      <c r="T30" s="23">
        <v>116</v>
      </c>
      <c r="U30" s="23">
        <v>115</v>
      </c>
      <c r="V30" s="23"/>
      <c r="W30" s="19">
        <f t="shared" si="1"/>
        <v>3.0526315789473686</v>
      </c>
      <c r="X30" s="20" t="str">
        <f t="shared" si="2"/>
        <v/>
      </c>
      <c r="Y30" s="20">
        <f t="shared" si="3"/>
        <v>0.60215053763440862</v>
      </c>
      <c r="Z30" s="19">
        <f t="shared" si="4"/>
        <v>1.9473684210526316</v>
      </c>
      <c r="AA30" s="19">
        <f t="shared" si="5"/>
        <v>6.333333333333333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96</v>
      </c>
      <c r="F34" s="23"/>
      <c r="G34" s="23">
        <v>6</v>
      </c>
      <c r="H34" s="23"/>
      <c r="I34" s="23"/>
      <c r="J34" s="23">
        <v>39</v>
      </c>
      <c r="K34" s="24">
        <f t="shared" si="8"/>
        <v>141</v>
      </c>
      <c r="L34" s="23">
        <v>80</v>
      </c>
      <c r="M34" s="23">
        <v>55</v>
      </c>
      <c r="N34" s="23">
        <v>4</v>
      </c>
      <c r="O34" s="24">
        <f t="shared" si="6"/>
        <v>139</v>
      </c>
      <c r="P34" s="24">
        <f t="shared" si="7"/>
        <v>24</v>
      </c>
      <c r="Q34" s="23"/>
      <c r="R34" s="23">
        <v>744</v>
      </c>
      <c r="S34" s="23">
        <v>691</v>
      </c>
      <c r="T34" s="23">
        <v>767</v>
      </c>
      <c r="U34" s="23">
        <v>756</v>
      </c>
      <c r="V34" s="23"/>
      <c r="W34" s="19">
        <f t="shared" si="1"/>
        <v>5.5179856115107917</v>
      </c>
      <c r="X34" s="20">
        <f t="shared" si="2"/>
        <v>2.8776978417266189E-2</v>
      </c>
      <c r="Y34" s="20">
        <f t="shared" si="3"/>
        <v>0.92876344086021501</v>
      </c>
      <c r="Z34" s="19">
        <f t="shared" si="4"/>
        <v>0.38129496402877699</v>
      </c>
      <c r="AA34" s="19">
        <f t="shared" si="5"/>
        <v>5.791666666666667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39</v>
      </c>
      <c r="E35" s="23">
        <v>104</v>
      </c>
      <c r="F35" s="23"/>
      <c r="G35" s="23">
        <v>53</v>
      </c>
      <c r="H35" s="23"/>
      <c r="I35" s="23"/>
      <c r="J35" s="23">
        <v>55</v>
      </c>
      <c r="K35" s="24">
        <f t="shared" si="8"/>
        <v>212</v>
      </c>
      <c r="L35" s="23">
        <v>162</v>
      </c>
      <c r="M35" s="23">
        <v>44</v>
      </c>
      <c r="N35" s="23">
        <v>1</v>
      </c>
      <c r="O35" s="24">
        <f t="shared" si="6"/>
        <v>207</v>
      </c>
      <c r="P35" s="24">
        <f t="shared" si="7"/>
        <v>44</v>
      </c>
      <c r="Q35" s="23"/>
      <c r="R35" s="23">
        <v>1403</v>
      </c>
      <c r="S35" s="23">
        <v>1384</v>
      </c>
      <c r="T35" s="23">
        <v>1287</v>
      </c>
      <c r="U35" s="23">
        <v>1287</v>
      </c>
      <c r="V35" s="23"/>
      <c r="W35" s="19">
        <f t="shared" si="1"/>
        <v>6.2173913043478262</v>
      </c>
      <c r="X35" s="20">
        <f t="shared" si="2"/>
        <v>4.830917874396135E-3</v>
      </c>
      <c r="Y35" s="20">
        <f t="shared" si="3"/>
        <v>0.98645759087669282</v>
      </c>
      <c r="Z35" s="19">
        <f t="shared" si="4"/>
        <v>9.1787439613526575E-2</v>
      </c>
      <c r="AA35" s="19">
        <f t="shared" si="5"/>
        <v>5.0487804878048781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5068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201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287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145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5701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>SUM(C67:C78)</f>
        <v>272</v>
      </c>
      <c r="D66" s="18">
        <f t="shared" ref="D66:V66" si="9">SUM(D67:D78)</f>
        <v>194</v>
      </c>
      <c r="E66" s="18">
        <f t="shared" si="9"/>
        <v>838</v>
      </c>
      <c r="F66" s="18">
        <f t="shared" si="9"/>
        <v>0</v>
      </c>
      <c r="G66" s="18">
        <f t="shared" si="9"/>
        <v>105</v>
      </c>
      <c r="H66" s="18">
        <f t="shared" si="9"/>
        <v>0</v>
      </c>
      <c r="I66" s="18">
        <f t="shared" si="9"/>
        <v>146</v>
      </c>
      <c r="J66" s="18">
        <f t="shared" si="9"/>
        <v>238</v>
      </c>
      <c r="K66" s="18">
        <f t="shared" si="9"/>
        <v>1327</v>
      </c>
      <c r="L66" s="18">
        <f t="shared" si="9"/>
        <v>1066</v>
      </c>
      <c r="M66" s="18">
        <f t="shared" si="9"/>
        <v>238</v>
      </c>
      <c r="N66" s="18">
        <f t="shared" si="9"/>
        <v>31</v>
      </c>
      <c r="O66" s="18">
        <f t="shared" si="9"/>
        <v>1335</v>
      </c>
      <c r="P66" s="18">
        <f t="shared" si="9"/>
        <v>186</v>
      </c>
      <c r="Q66" s="18">
        <f t="shared" si="9"/>
        <v>0</v>
      </c>
      <c r="R66" s="18">
        <f t="shared" si="9"/>
        <v>8141</v>
      </c>
      <c r="S66" s="18">
        <f t="shared" si="9"/>
        <v>6255</v>
      </c>
      <c r="T66" s="18">
        <f t="shared" si="9"/>
        <v>6090</v>
      </c>
      <c r="U66" s="18">
        <f t="shared" si="9"/>
        <v>5701</v>
      </c>
      <c r="V66" s="18">
        <f t="shared" si="9"/>
        <v>0</v>
      </c>
      <c r="W66" s="19">
        <f t="shared" ref="W66:W78" si="10">IF(S66&gt;0,T66/O66,"")</f>
        <v>4.5617977528089888</v>
      </c>
      <c r="X66" s="20">
        <f t="shared" ref="X66:X78" si="11">IF(N66&gt;0,(N66/O66),"")</f>
        <v>2.3220973782771534E-2</v>
      </c>
      <c r="Y66" s="20">
        <f t="shared" ref="Y66:Y78" si="12">IF(S66&gt;0,(S66/R66),"")</f>
        <v>0.76833312860827907</v>
      </c>
      <c r="Z66" s="19">
        <f t="shared" ref="Z66:Z78" si="13">IF(S66&gt;0,(R66-S66)/O66,"")</f>
        <v>1.4127340823970038</v>
      </c>
      <c r="AA66" s="19">
        <f t="shared" ref="AA66:AA78" si="14">IF(S66&gt;0,O66/C66,"")</f>
        <v>4.9080882352941178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65</v>
      </c>
      <c r="E67" s="23">
        <f t="shared" si="15"/>
        <v>225</v>
      </c>
      <c r="F67" s="23">
        <f t="shared" si="15"/>
        <v>0</v>
      </c>
      <c r="G67" s="23">
        <f t="shared" si="15"/>
        <v>8</v>
      </c>
      <c r="H67" s="23">
        <f t="shared" si="15"/>
        <v>0</v>
      </c>
      <c r="I67" s="23">
        <f t="shared" si="15"/>
        <v>0</v>
      </c>
      <c r="J67" s="23">
        <f t="shared" si="15"/>
        <v>84</v>
      </c>
      <c r="K67" s="24">
        <f>SUM(E67:J67)</f>
        <v>317</v>
      </c>
      <c r="L67" s="23">
        <f>+L8+L9</f>
        <v>250</v>
      </c>
      <c r="M67" s="23">
        <f t="shared" ref="M67:N67" si="16">+M8+M9</f>
        <v>69</v>
      </c>
      <c r="N67" s="23">
        <f t="shared" si="16"/>
        <v>18</v>
      </c>
      <c r="O67" s="24">
        <f t="shared" ref="O67:O70" si="17">SUM(L67:N67)</f>
        <v>337</v>
      </c>
      <c r="P67" s="24">
        <f t="shared" ref="P67:P68" si="18">+D67+K67-O67</f>
        <v>45</v>
      </c>
      <c r="Q67" s="23"/>
      <c r="R67" s="23">
        <f>+R8+R9</f>
        <v>2124</v>
      </c>
      <c r="S67" s="23">
        <f t="shared" ref="S67:U67" si="19">+S8+S9</f>
        <v>1812</v>
      </c>
      <c r="T67" s="23">
        <f t="shared" si="19"/>
        <v>1870</v>
      </c>
      <c r="U67" s="23">
        <f t="shared" si="19"/>
        <v>1840</v>
      </c>
      <c r="V67" s="23"/>
      <c r="W67" s="19">
        <f t="shared" si="10"/>
        <v>5.5489614243323446</v>
      </c>
      <c r="X67" s="20">
        <f t="shared" si="11"/>
        <v>5.3412462908011868E-2</v>
      </c>
      <c r="Y67" s="20">
        <f t="shared" si="12"/>
        <v>0.85310734463276838</v>
      </c>
      <c r="Z67" s="19">
        <f t="shared" si="13"/>
        <v>0.9258160237388724</v>
      </c>
      <c r="AA67" s="19">
        <f t="shared" si="14"/>
        <v>4.746478873239437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3</v>
      </c>
      <c r="E68" s="23">
        <f t="shared" si="20"/>
        <v>60</v>
      </c>
      <c r="F68" s="23">
        <f t="shared" si="20"/>
        <v>0</v>
      </c>
      <c r="G68" s="23">
        <f t="shared" si="20"/>
        <v>32</v>
      </c>
      <c r="H68" s="23">
        <f t="shared" si="20"/>
        <v>0</v>
      </c>
      <c r="I68" s="23">
        <f t="shared" si="20"/>
        <v>0</v>
      </c>
      <c r="J68" s="23">
        <f t="shared" si="20"/>
        <v>13</v>
      </c>
      <c r="K68" s="24">
        <f t="shared" ref="K68:K70" si="21">SUM(E68:J68)</f>
        <v>105</v>
      </c>
      <c r="L68" s="23">
        <f>+L13</f>
        <v>97</v>
      </c>
      <c r="M68" s="23">
        <f t="shared" ref="M68:N70" si="22">+M13</f>
        <v>2</v>
      </c>
      <c r="N68" s="23">
        <f t="shared" si="22"/>
        <v>0</v>
      </c>
      <c r="O68" s="24">
        <f t="shared" si="17"/>
        <v>99</v>
      </c>
      <c r="P68" s="24">
        <f t="shared" si="18"/>
        <v>9</v>
      </c>
      <c r="Q68" s="23"/>
      <c r="R68" s="23">
        <f>+R13</f>
        <v>498</v>
      </c>
      <c r="S68" s="23">
        <f t="shared" ref="S68:U70" si="23">+S13</f>
        <v>338</v>
      </c>
      <c r="T68" s="23">
        <f t="shared" si="23"/>
        <v>266</v>
      </c>
      <c r="U68" s="23">
        <f t="shared" si="23"/>
        <v>263</v>
      </c>
      <c r="V68" s="23"/>
      <c r="W68" s="19">
        <f t="shared" si="10"/>
        <v>2.6868686868686869</v>
      </c>
      <c r="X68" s="20" t="str">
        <f t="shared" si="11"/>
        <v/>
      </c>
      <c r="Y68" s="20">
        <f t="shared" si="12"/>
        <v>0.67871485943775101</v>
      </c>
      <c r="Z68" s="19">
        <f t="shared" si="13"/>
        <v>1.6161616161616161</v>
      </c>
      <c r="AA68" s="19">
        <f t="shared" si="14"/>
        <v>4.125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33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33</v>
      </c>
      <c r="L69" s="23">
        <f>+L14</f>
        <v>8</v>
      </c>
      <c r="M69" s="23">
        <f t="shared" si="22"/>
        <v>0</v>
      </c>
      <c r="N69" s="23">
        <f t="shared" si="22"/>
        <v>0</v>
      </c>
      <c r="O69" s="24">
        <f t="shared" si="17"/>
        <v>8</v>
      </c>
      <c r="P69" s="26">
        <f>P14</f>
        <v>2</v>
      </c>
      <c r="Q69" s="23"/>
      <c r="R69" s="23">
        <f>+R14</f>
        <v>310</v>
      </c>
      <c r="S69" s="23">
        <f t="shared" si="23"/>
        <v>150</v>
      </c>
      <c r="T69" s="23">
        <f t="shared" si="23"/>
        <v>154</v>
      </c>
      <c r="U69" s="23">
        <f t="shared" si="23"/>
        <v>145</v>
      </c>
      <c r="V69" s="23"/>
      <c r="W69" s="19">
        <f t="shared" si="10"/>
        <v>19.25</v>
      </c>
      <c r="X69" s="20" t="str">
        <f t="shared" si="11"/>
        <v/>
      </c>
      <c r="Y69" s="20">
        <f t="shared" si="12"/>
        <v>0.4838709677419355</v>
      </c>
      <c r="Z69" s="19">
        <f t="shared" si="13"/>
        <v>20</v>
      </c>
      <c r="AA69" s="19">
        <f t="shared" si="14"/>
        <v>0.8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9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9</v>
      </c>
      <c r="L70" s="23">
        <f>+L15</f>
        <v>32</v>
      </c>
      <c r="M70" s="23">
        <f t="shared" si="22"/>
        <v>0</v>
      </c>
      <c r="N70" s="23">
        <f t="shared" si="22"/>
        <v>0</v>
      </c>
      <c r="O70" s="24">
        <f t="shared" si="17"/>
        <v>32</v>
      </c>
      <c r="P70" s="26">
        <f>P15</f>
        <v>10</v>
      </c>
      <c r="Q70" s="23"/>
      <c r="R70" s="23">
        <f>+R15</f>
        <v>310</v>
      </c>
      <c r="S70" s="23">
        <f t="shared" si="23"/>
        <v>264</v>
      </c>
      <c r="T70" s="23">
        <f t="shared" si="23"/>
        <v>133</v>
      </c>
      <c r="U70" s="23">
        <f t="shared" si="23"/>
        <v>124</v>
      </c>
      <c r="V70" s="23"/>
      <c r="W70" s="19">
        <f t="shared" si="10"/>
        <v>4.15625</v>
      </c>
      <c r="X70" s="20" t="str">
        <f t="shared" si="11"/>
        <v/>
      </c>
      <c r="Y70" s="20">
        <f t="shared" si="12"/>
        <v>0.85161290322580641</v>
      </c>
      <c r="Z70" s="19">
        <f t="shared" si="13"/>
        <v>1.4375</v>
      </c>
      <c r="AA70" s="19">
        <f t="shared" si="14"/>
        <v>3.2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23</v>
      </c>
      <c r="E71" s="23">
        <f t="shared" si="24"/>
        <v>182</v>
      </c>
      <c r="F71" s="23">
        <f t="shared" si="24"/>
        <v>0</v>
      </c>
      <c r="G71" s="23">
        <f t="shared" si="24"/>
        <v>1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184</v>
      </c>
      <c r="L71" s="23">
        <f>+L17</f>
        <v>177</v>
      </c>
      <c r="M71" s="23">
        <f t="shared" ref="M71:N72" si="25">+M17</f>
        <v>10</v>
      </c>
      <c r="N71" s="23">
        <f t="shared" si="25"/>
        <v>0</v>
      </c>
      <c r="O71" s="24">
        <f>SUM(L71:N71)</f>
        <v>187</v>
      </c>
      <c r="P71" s="24">
        <f>+D71+K71-O71</f>
        <v>20</v>
      </c>
      <c r="Q71" s="23"/>
      <c r="R71" s="23">
        <f>+R17</f>
        <v>1054</v>
      </c>
      <c r="S71" s="23">
        <f t="shared" ref="S71:U72" si="26">+S17</f>
        <v>630</v>
      </c>
      <c r="T71" s="23">
        <f t="shared" si="26"/>
        <v>637</v>
      </c>
      <c r="U71" s="23">
        <f t="shared" si="26"/>
        <v>636</v>
      </c>
      <c r="V71" s="23"/>
      <c r="W71" s="19">
        <f t="shared" si="10"/>
        <v>3.4064171122994651</v>
      </c>
      <c r="X71" s="20" t="str">
        <f t="shared" si="11"/>
        <v/>
      </c>
      <c r="Y71" s="20">
        <f t="shared" si="12"/>
        <v>0.59772296015180271</v>
      </c>
      <c r="Z71" s="19">
        <f t="shared" si="13"/>
        <v>2.2673796791443852</v>
      </c>
      <c r="AA71" s="19">
        <f t="shared" si="14"/>
        <v>5.3428571428571425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5</v>
      </c>
      <c r="E72" s="23">
        <f t="shared" si="24"/>
        <v>55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55</v>
      </c>
      <c r="L72" s="23">
        <f>+L18</f>
        <v>56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56</v>
      </c>
      <c r="P72" s="24">
        <f t="shared" ref="P72:P78" si="29">+D72+K72-O72</f>
        <v>4</v>
      </c>
      <c r="Q72" s="23"/>
      <c r="R72" s="23">
        <f>+R18</f>
        <v>267</v>
      </c>
      <c r="S72" s="23">
        <f t="shared" si="26"/>
        <v>160</v>
      </c>
      <c r="T72" s="23">
        <f t="shared" si="26"/>
        <v>162</v>
      </c>
      <c r="U72" s="23">
        <f t="shared" si="26"/>
        <v>162</v>
      </c>
      <c r="V72" s="23"/>
      <c r="W72" s="19">
        <f t="shared" si="10"/>
        <v>2.8928571428571428</v>
      </c>
      <c r="X72" s="20" t="str">
        <f t="shared" si="11"/>
        <v/>
      </c>
      <c r="Y72" s="20">
        <f t="shared" si="12"/>
        <v>0.59925093632958804</v>
      </c>
      <c r="Z72" s="19">
        <f t="shared" si="13"/>
        <v>1.9107142857142858</v>
      </c>
      <c r="AA72" s="19">
        <f t="shared" si="14"/>
        <v>5.6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10</v>
      </c>
      <c r="E73" s="23">
        <f t="shared" si="30"/>
        <v>20</v>
      </c>
      <c r="F73" s="23">
        <f t="shared" si="30"/>
        <v>0</v>
      </c>
      <c r="G73" s="23">
        <f t="shared" si="30"/>
        <v>1</v>
      </c>
      <c r="H73" s="23">
        <f t="shared" si="30"/>
        <v>0</v>
      </c>
      <c r="I73" s="23">
        <f t="shared" si="30"/>
        <v>146</v>
      </c>
      <c r="J73" s="23">
        <f t="shared" si="30"/>
        <v>12</v>
      </c>
      <c r="K73" s="24">
        <f t="shared" si="27"/>
        <v>179</v>
      </c>
      <c r="L73" s="23">
        <f>+L24</f>
        <v>174</v>
      </c>
      <c r="M73" s="23">
        <f t="shared" ref="M73:N73" si="31">+M24</f>
        <v>0</v>
      </c>
      <c r="N73" s="23">
        <f t="shared" si="31"/>
        <v>2</v>
      </c>
      <c r="O73" s="24">
        <f t="shared" si="28"/>
        <v>176</v>
      </c>
      <c r="P73" s="24">
        <f t="shared" si="29"/>
        <v>13</v>
      </c>
      <c r="Q73" s="27"/>
      <c r="R73" s="23">
        <f>+R24</f>
        <v>811</v>
      </c>
      <c r="S73" s="23">
        <f t="shared" ref="S73:U73" si="32">+S24</f>
        <v>317</v>
      </c>
      <c r="T73" s="23">
        <f t="shared" si="32"/>
        <v>324</v>
      </c>
      <c r="U73" s="23">
        <f t="shared" si="32"/>
        <v>0</v>
      </c>
      <c r="V73" s="23"/>
      <c r="W73" s="19">
        <f t="shared" si="10"/>
        <v>1.8409090909090908</v>
      </c>
      <c r="X73" s="20">
        <f t="shared" si="11"/>
        <v>1.1363636363636364E-2</v>
      </c>
      <c r="Y73" s="20">
        <f t="shared" si="12"/>
        <v>0.39087546239210852</v>
      </c>
      <c r="Z73" s="19">
        <f t="shared" si="13"/>
        <v>2.8068181818181817</v>
      </c>
      <c r="AA73" s="19">
        <f t="shared" si="14"/>
        <v>6.5185185185185182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12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11</v>
      </c>
      <c r="K74" s="24">
        <f t="shared" si="27"/>
        <v>23</v>
      </c>
      <c r="L74" s="23">
        <f>+L26</f>
        <v>1</v>
      </c>
      <c r="M74" s="23">
        <f t="shared" ref="M74:N74" si="34">+M26</f>
        <v>17</v>
      </c>
      <c r="N74" s="23">
        <f t="shared" si="34"/>
        <v>4</v>
      </c>
      <c r="O74" s="24">
        <f t="shared" si="28"/>
        <v>22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228</v>
      </c>
      <c r="T74" s="23">
        <f t="shared" si="35"/>
        <v>202</v>
      </c>
      <c r="U74" s="23">
        <f t="shared" si="35"/>
        <v>201</v>
      </c>
      <c r="V74" s="23"/>
      <c r="W74" s="19">
        <f t="shared" si="10"/>
        <v>9.1818181818181817</v>
      </c>
      <c r="X74" s="20">
        <f t="shared" si="11"/>
        <v>0.18181818181818182</v>
      </c>
      <c r="Y74" s="20">
        <f t="shared" si="12"/>
        <v>0.91935483870967738</v>
      </c>
      <c r="Z74" s="19">
        <f t="shared" si="13"/>
        <v>0.90909090909090906</v>
      </c>
      <c r="AA74" s="19">
        <f t="shared" si="14"/>
        <v>2.75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1</v>
      </c>
      <c r="H75" s="23">
        <f t="shared" si="36"/>
        <v>0</v>
      </c>
      <c r="I75" s="23">
        <f t="shared" si="36"/>
        <v>0</v>
      </c>
      <c r="J75" s="23">
        <f t="shared" si="36"/>
        <v>21</v>
      </c>
      <c r="K75" s="24">
        <f t="shared" si="27"/>
        <v>34</v>
      </c>
      <c r="L75" s="23">
        <f>+L28</f>
        <v>4</v>
      </c>
      <c r="M75" s="23">
        <f t="shared" ref="M75:N75" si="37">+M28</f>
        <v>28</v>
      </c>
      <c r="N75" s="23">
        <f t="shared" si="37"/>
        <v>2</v>
      </c>
      <c r="O75" s="24">
        <f t="shared" si="28"/>
        <v>34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169</v>
      </c>
      <c r="T75" s="23">
        <f t="shared" si="38"/>
        <v>172</v>
      </c>
      <c r="U75" s="23">
        <f t="shared" si="38"/>
        <v>172</v>
      </c>
      <c r="V75" s="23"/>
      <c r="W75" s="19">
        <f t="shared" si="10"/>
        <v>5.0588235294117645</v>
      </c>
      <c r="X75" s="20">
        <f t="shared" si="11"/>
        <v>5.8823529411764705E-2</v>
      </c>
      <c r="Y75" s="20">
        <f t="shared" si="12"/>
        <v>0.90860215053763438</v>
      </c>
      <c r="Z75" s="19">
        <f t="shared" si="13"/>
        <v>0.5</v>
      </c>
      <c r="AA75" s="19">
        <f t="shared" si="14"/>
        <v>5.666666666666667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30</v>
      </c>
      <c r="F76" s="23">
        <f t="shared" si="39"/>
        <v>0</v>
      </c>
      <c r="G76" s="23">
        <f t="shared" si="39"/>
        <v>3</v>
      </c>
      <c r="H76" s="23">
        <f t="shared" si="39"/>
        <v>0</v>
      </c>
      <c r="I76" s="23">
        <f t="shared" si="39"/>
        <v>0</v>
      </c>
      <c r="J76" s="23">
        <f t="shared" si="39"/>
        <v>2</v>
      </c>
      <c r="K76" s="24">
        <f>SUM(E76:J76)</f>
        <v>35</v>
      </c>
      <c r="L76" s="23">
        <f>+L30</f>
        <v>25</v>
      </c>
      <c r="M76" s="23">
        <f t="shared" ref="M76:N76" si="40">+M30</f>
        <v>13</v>
      </c>
      <c r="N76" s="23">
        <f t="shared" si="40"/>
        <v>0</v>
      </c>
      <c r="O76" s="24">
        <f>SUM(L76:N76)</f>
        <v>38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112</v>
      </c>
      <c r="T76" s="23">
        <f t="shared" si="41"/>
        <v>116</v>
      </c>
      <c r="U76" s="23">
        <f t="shared" si="41"/>
        <v>115</v>
      </c>
      <c r="V76" s="23"/>
      <c r="W76" s="19">
        <f t="shared" si="10"/>
        <v>3.0526315789473686</v>
      </c>
      <c r="X76" s="20" t="str">
        <f t="shared" si="11"/>
        <v/>
      </c>
      <c r="Y76" s="20">
        <f t="shared" si="12"/>
        <v>0.60215053763440862</v>
      </c>
      <c r="Z76" s="19">
        <f t="shared" si="13"/>
        <v>1.9473684210526316</v>
      </c>
      <c r="AA76" s="19">
        <f t="shared" si="14"/>
        <v>6.333333333333333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61</v>
      </c>
      <c r="E77" s="23">
        <f t="shared" si="42"/>
        <v>200</v>
      </c>
      <c r="F77" s="23">
        <f t="shared" si="42"/>
        <v>0</v>
      </c>
      <c r="G77" s="23">
        <f t="shared" si="42"/>
        <v>59</v>
      </c>
      <c r="H77" s="23">
        <f t="shared" si="42"/>
        <v>0</v>
      </c>
      <c r="I77" s="23">
        <f t="shared" si="42"/>
        <v>0</v>
      </c>
      <c r="J77" s="23">
        <f t="shared" si="42"/>
        <v>94</v>
      </c>
      <c r="K77" s="24">
        <f>SUM(E77:J77)</f>
        <v>353</v>
      </c>
      <c r="L77" s="23">
        <f>+L34+L35</f>
        <v>242</v>
      </c>
      <c r="M77" s="23">
        <f t="shared" ref="M77:N77" si="43">+M34+M35</f>
        <v>99</v>
      </c>
      <c r="N77" s="23">
        <f t="shared" si="43"/>
        <v>5</v>
      </c>
      <c r="O77" s="24">
        <f>SUM(L77:N77)</f>
        <v>346</v>
      </c>
      <c r="P77" s="24">
        <f t="shared" si="29"/>
        <v>68</v>
      </c>
      <c r="Q77" s="23"/>
      <c r="R77" s="23">
        <f>+R34+R35</f>
        <v>2147</v>
      </c>
      <c r="S77" s="23">
        <f t="shared" ref="S77:U77" si="44">+S34+S35</f>
        <v>2075</v>
      </c>
      <c r="T77" s="23">
        <f t="shared" si="44"/>
        <v>2054</v>
      </c>
      <c r="U77" s="23">
        <f t="shared" si="44"/>
        <v>2043</v>
      </c>
      <c r="V77" s="23"/>
      <c r="W77" s="19">
        <f t="shared" si="10"/>
        <v>5.9364161849710984</v>
      </c>
      <c r="X77" s="20">
        <f t="shared" si="11"/>
        <v>1.4450867052023121E-2</v>
      </c>
      <c r="Y77" s="20">
        <f t="shared" si="12"/>
        <v>0.96646483465300415</v>
      </c>
      <c r="Z77" s="19">
        <f t="shared" si="13"/>
        <v>0.20809248554913296</v>
      </c>
      <c r="AA77" s="19">
        <f t="shared" si="14"/>
        <v>5.3230769230769228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164</v>
      </c>
      <c r="E80" s="43">
        <f t="shared" si="47"/>
        <v>682</v>
      </c>
      <c r="F80" s="43">
        <f t="shared" si="47"/>
        <v>0</v>
      </c>
      <c r="G80" s="43">
        <f t="shared" si="47"/>
        <v>69</v>
      </c>
      <c r="H80" s="43">
        <f t="shared" si="47"/>
        <v>0</v>
      </c>
      <c r="I80" s="43">
        <f t="shared" si="47"/>
        <v>146</v>
      </c>
      <c r="J80" s="43">
        <f t="shared" si="47"/>
        <v>191</v>
      </c>
      <c r="K80" s="43">
        <f t="shared" si="47"/>
        <v>1088</v>
      </c>
      <c r="L80" s="43">
        <f t="shared" si="47"/>
        <v>899</v>
      </c>
      <c r="M80" s="43">
        <f t="shared" si="47"/>
        <v>178</v>
      </c>
      <c r="N80" s="43">
        <f t="shared" si="47"/>
        <v>25</v>
      </c>
      <c r="O80" s="43">
        <f t="shared" si="47"/>
        <v>1102</v>
      </c>
      <c r="P80" s="43">
        <f t="shared" si="47"/>
        <v>150</v>
      </c>
      <c r="Q80" s="43">
        <f t="shared" si="47"/>
        <v>0</v>
      </c>
      <c r="R80" s="43">
        <f t="shared" si="47"/>
        <v>6403</v>
      </c>
      <c r="S80" s="43">
        <f t="shared" si="47"/>
        <v>4994</v>
      </c>
      <c r="T80" s="43">
        <f t="shared" si="47"/>
        <v>5047</v>
      </c>
      <c r="U80" s="43">
        <f t="shared" si="47"/>
        <v>4681</v>
      </c>
      <c r="V80" s="43"/>
      <c r="W80" s="19">
        <f t="shared" ref="W80" si="48">IF(S80&gt;0,T80/O80,"")</f>
        <v>4.5798548094373865</v>
      </c>
      <c r="X80" s="20">
        <f t="shared" ref="X80" si="49">IF(N80&gt;0,(N80/O80),"")</f>
        <v>2.2686025408348458E-2</v>
      </c>
      <c r="Y80" s="20">
        <f t="shared" ref="Y80" si="50">IF(S80&gt;0,(S80/R80),"")</f>
        <v>0.77994689989067623</v>
      </c>
      <c r="Z80" s="19">
        <f t="shared" ref="Z80" si="51">IF(S80&gt;0,(R80-S80)/O80,"")</f>
        <v>1.278584392014519</v>
      </c>
      <c r="AA80" s="19">
        <f t="shared" ref="AA80" si="52">IF(S80&gt;0,O80/C80,"")</f>
        <v>5.2980769230769234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194</v>
      </c>
      <c r="E86" s="18">
        <f t="shared" si="53"/>
        <v>838</v>
      </c>
      <c r="F86" s="18">
        <f t="shared" si="53"/>
        <v>0</v>
      </c>
      <c r="G86" s="18">
        <f t="shared" si="53"/>
        <v>105</v>
      </c>
      <c r="H86" s="18">
        <f t="shared" si="53"/>
        <v>0</v>
      </c>
      <c r="I86" s="18">
        <f t="shared" si="53"/>
        <v>146</v>
      </c>
      <c r="J86" s="18">
        <f t="shared" si="53"/>
        <v>238</v>
      </c>
      <c r="K86" s="18">
        <f t="shared" si="53"/>
        <v>1327</v>
      </c>
      <c r="L86" s="18">
        <f t="shared" si="53"/>
        <v>1066</v>
      </c>
      <c r="M86" s="18">
        <f t="shared" si="53"/>
        <v>238</v>
      </c>
      <c r="N86" s="18">
        <f t="shared" si="53"/>
        <v>31</v>
      </c>
      <c r="O86" s="18">
        <f t="shared" si="53"/>
        <v>1335</v>
      </c>
      <c r="P86" s="18">
        <f t="shared" si="53"/>
        <v>186</v>
      </c>
      <c r="Q86" s="18">
        <f t="shared" si="53"/>
        <v>0</v>
      </c>
      <c r="R86" s="18">
        <f t="shared" si="53"/>
        <v>8141</v>
      </c>
      <c r="S86" s="18">
        <f t="shared" si="53"/>
        <v>6255</v>
      </c>
      <c r="T86" s="18">
        <f t="shared" si="53"/>
        <v>6090</v>
      </c>
      <c r="U86" s="18">
        <f t="shared" si="53"/>
        <v>5701</v>
      </c>
      <c r="V86" s="18">
        <f t="shared" si="53"/>
        <v>0</v>
      </c>
      <c r="W86" s="19">
        <f t="shared" ref="W86:W95" si="54">IF(S86&gt;0,T86/O86,"")</f>
        <v>4.5617977528089888</v>
      </c>
      <c r="X86" s="20">
        <f t="shared" ref="X86:X95" si="55">IF(N86&gt;0,(N86/O86),"")</f>
        <v>2.3220973782771534E-2</v>
      </c>
      <c r="Y86" s="20">
        <f t="shared" ref="Y86:Y95" si="56">IF(S86&gt;0,(S86/R86),"")</f>
        <v>0.76833312860827907</v>
      </c>
      <c r="Z86" s="19">
        <f t="shared" ref="Z86:Z95" si="57">IF(S86&gt;0,(R86-S86)/O86,"")</f>
        <v>1.4127340823970038</v>
      </c>
      <c r="AA86" s="19">
        <f t="shared" ref="AA86:AA95" si="58">IF(S86&gt;0,O86/C86,"")</f>
        <v>4.9080882352941178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89</v>
      </c>
      <c r="E87" s="23">
        <f t="shared" si="59"/>
        <v>286</v>
      </c>
      <c r="F87" s="23">
        <f t="shared" si="59"/>
        <v>0</v>
      </c>
      <c r="G87" s="23">
        <f t="shared" si="59"/>
        <v>61</v>
      </c>
      <c r="H87" s="23">
        <f t="shared" si="59"/>
        <v>0</v>
      </c>
      <c r="I87" s="23">
        <f t="shared" si="59"/>
        <v>0</v>
      </c>
      <c r="J87" s="23">
        <f t="shared" si="59"/>
        <v>112</v>
      </c>
      <c r="K87" s="24">
        <f>SUM(E87:J87)</f>
        <v>459</v>
      </c>
      <c r="L87" s="23">
        <f t="shared" si="59"/>
        <v>398</v>
      </c>
      <c r="M87" s="23">
        <f t="shared" si="59"/>
        <v>67</v>
      </c>
      <c r="N87" s="23">
        <f t="shared" si="59"/>
        <v>10</v>
      </c>
      <c r="O87" s="24">
        <f t="shared" ref="O87:O90" si="60">SUM(L87:N87)</f>
        <v>475</v>
      </c>
      <c r="P87" s="24">
        <f t="shared" ref="P87:P90" si="61">+D87+K87-O87</f>
        <v>73</v>
      </c>
      <c r="Q87" s="23"/>
      <c r="R87" s="23">
        <f t="shared" ref="R87:U87" si="62">+R8+R18+R35</f>
        <v>3050</v>
      </c>
      <c r="S87" s="23">
        <f t="shared" si="62"/>
        <v>2695</v>
      </c>
      <c r="T87" s="23">
        <f t="shared" si="62"/>
        <v>2666</v>
      </c>
      <c r="U87" s="23">
        <f t="shared" si="62"/>
        <v>2657</v>
      </c>
      <c r="V87" s="23"/>
      <c r="W87" s="19">
        <f t="shared" si="54"/>
        <v>5.6126315789473686</v>
      </c>
      <c r="X87" s="20">
        <f t="shared" si="55"/>
        <v>2.1052631578947368E-2</v>
      </c>
      <c r="Y87" s="20">
        <f t="shared" si="56"/>
        <v>0.88360655737704918</v>
      </c>
      <c r="Z87" s="19">
        <f t="shared" si="57"/>
        <v>0.74736842105263157</v>
      </c>
      <c r="AA87" s="19">
        <f t="shared" si="58"/>
        <v>4.8469387755102042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42</v>
      </c>
      <c r="E88" s="23">
        <f t="shared" si="63"/>
        <v>194</v>
      </c>
      <c r="F88" s="23">
        <f t="shared" si="63"/>
        <v>0</v>
      </c>
      <c r="G88" s="23">
        <f t="shared" si="63"/>
        <v>6</v>
      </c>
      <c r="H88" s="23">
        <f t="shared" si="63"/>
        <v>0</v>
      </c>
      <c r="I88" s="23">
        <f t="shared" si="63"/>
        <v>0</v>
      </c>
      <c r="J88" s="23">
        <f t="shared" si="63"/>
        <v>66</v>
      </c>
      <c r="K88" s="24">
        <f t="shared" ref="K88:K90" si="64">SUM(E88:J88)</f>
        <v>266</v>
      </c>
      <c r="L88" s="23">
        <f t="shared" si="63"/>
        <v>150</v>
      </c>
      <c r="M88" s="23">
        <f t="shared" si="63"/>
        <v>101</v>
      </c>
      <c r="N88" s="23">
        <f t="shared" si="63"/>
        <v>13</v>
      </c>
      <c r="O88" s="24">
        <f t="shared" si="60"/>
        <v>264</v>
      </c>
      <c r="P88" s="24">
        <f t="shared" si="61"/>
        <v>44</v>
      </c>
      <c r="Q88" s="23"/>
      <c r="R88" s="23">
        <f t="shared" ref="R88:U88" si="65">+R34+R9</f>
        <v>1488</v>
      </c>
      <c r="S88" s="23">
        <f t="shared" si="65"/>
        <v>1352</v>
      </c>
      <c r="T88" s="23">
        <f t="shared" si="65"/>
        <v>1420</v>
      </c>
      <c r="U88" s="23">
        <f t="shared" si="65"/>
        <v>1388</v>
      </c>
      <c r="V88" s="23"/>
      <c r="W88" s="19">
        <f t="shared" si="54"/>
        <v>5.3787878787878789</v>
      </c>
      <c r="X88" s="20">
        <f t="shared" si="55"/>
        <v>4.924242424242424E-2</v>
      </c>
      <c r="Y88" s="20">
        <f t="shared" si="56"/>
        <v>0.90860215053763438</v>
      </c>
      <c r="Z88" s="19">
        <f t="shared" si="57"/>
        <v>0.51515151515151514</v>
      </c>
      <c r="AA88" s="19">
        <f t="shared" si="58"/>
        <v>5.5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12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11</v>
      </c>
      <c r="K89" s="24">
        <f t="shared" si="64"/>
        <v>23</v>
      </c>
      <c r="L89" s="23">
        <f t="shared" si="66"/>
        <v>1</v>
      </c>
      <c r="M89" s="23">
        <f t="shared" si="66"/>
        <v>17</v>
      </c>
      <c r="N89" s="23">
        <f t="shared" si="66"/>
        <v>4</v>
      </c>
      <c r="O89" s="24">
        <f t="shared" si="60"/>
        <v>22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228</v>
      </c>
      <c r="T89" s="23">
        <f t="shared" si="67"/>
        <v>202</v>
      </c>
      <c r="U89" s="23">
        <f t="shared" si="67"/>
        <v>201</v>
      </c>
      <c r="V89" s="23"/>
      <c r="W89" s="19">
        <f t="shared" si="54"/>
        <v>9.1818181818181817</v>
      </c>
      <c r="X89" s="20">
        <f t="shared" si="55"/>
        <v>0.18181818181818182</v>
      </c>
      <c r="Y89" s="20">
        <f t="shared" si="56"/>
        <v>0.91935483870967738</v>
      </c>
      <c r="Z89" s="19">
        <f t="shared" si="57"/>
        <v>0.90909090909090906</v>
      </c>
      <c r="AA89" s="19">
        <f t="shared" si="58"/>
        <v>2.75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1</v>
      </c>
      <c r="H90" s="23">
        <f t="shared" si="68"/>
        <v>0</v>
      </c>
      <c r="I90" s="23">
        <f t="shared" si="68"/>
        <v>0</v>
      </c>
      <c r="J90" s="23">
        <f t="shared" si="68"/>
        <v>21</v>
      </c>
      <c r="K90" s="24">
        <f t="shared" si="64"/>
        <v>34</v>
      </c>
      <c r="L90" s="23">
        <f t="shared" si="68"/>
        <v>4</v>
      </c>
      <c r="M90" s="23">
        <f t="shared" si="68"/>
        <v>28</v>
      </c>
      <c r="N90" s="23">
        <f t="shared" si="68"/>
        <v>2</v>
      </c>
      <c r="O90" s="24">
        <f t="shared" si="60"/>
        <v>34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169</v>
      </c>
      <c r="T90" s="23">
        <f t="shared" si="69"/>
        <v>172</v>
      </c>
      <c r="U90" s="23">
        <f t="shared" si="69"/>
        <v>172</v>
      </c>
      <c r="V90" s="23"/>
      <c r="W90" s="19">
        <f t="shared" si="54"/>
        <v>5.0588235294117645</v>
      </c>
      <c r="X90" s="20">
        <f t="shared" si="55"/>
        <v>5.8823529411764705E-2</v>
      </c>
      <c r="Y90" s="20">
        <f t="shared" si="56"/>
        <v>0.90860215053763438</v>
      </c>
      <c r="Z90" s="19">
        <f t="shared" si="57"/>
        <v>0.5</v>
      </c>
      <c r="AA90" s="19">
        <f t="shared" si="58"/>
        <v>5.666666666666667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3</v>
      </c>
      <c r="E91" s="23">
        <f t="shared" si="70"/>
        <v>60</v>
      </c>
      <c r="F91" s="23">
        <f t="shared" si="70"/>
        <v>0</v>
      </c>
      <c r="G91" s="23">
        <f t="shared" si="70"/>
        <v>32</v>
      </c>
      <c r="H91" s="23">
        <f t="shared" si="70"/>
        <v>0</v>
      </c>
      <c r="I91" s="23">
        <f t="shared" si="70"/>
        <v>0</v>
      </c>
      <c r="J91" s="23">
        <f t="shared" si="70"/>
        <v>13</v>
      </c>
      <c r="K91" s="24">
        <f>SUM(E91:J91)</f>
        <v>105</v>
      </c>
      <c r="L91" s="23">
        <f t="shared" si="70"/>
        <v>97</v>
      </c>
      <c r="M91" s="23">
        <f t="shared" si="70"/>
        <v>2</v>
      </c>
      <c r="N91" s="23">
        <f t="shared" si="70"/>
        <v>0</v>
      </c>
      <c r="O91" s="24">
        <f>SUM(L91:N91)</f>
        <v>99</v>
      </c>
      <c r="P91" s="24">
        <f>+D91+K91-O91</f>
        <v>9</v>
      </c>
      <c r="Q91" s="23"/>
      <c r="R91" s="23">
        <f t="shared" ref="R91:U91" si="71">+R13</f>
        <v>498</v>
      </c>
      <c r="S91" s="23">
        <f t="shared" si="71"/>
        <v>338</v>
      </c>
      <c r="T91" s="23">
        <f t="shared" si="71"/>
        <v>266</v>
      </c>
      <c r="U91" s="23">
        <f t="shared" si="71"/>
        <v>263</v>
      </c>
      <c r="V91" s="23"/>
      <c r="W91" s="19">
        <f t="shared" si="54"/>
        <v>2.6868686868686869</v>
      </c>
      <c r="X91" s="20" t="str">
        <f t="shared" si="55"/>
        <v/>
      </c>
      <c r="Y91" s="20">
        <f t="shared" si="56"/>
        <v>0.67871485943775101</v>
      </c>
      <c r="Z91" s="19">
        <f t="shared" si="57"/>
        <v>1.6161616161616161</v>
      </c>
      <c r="AA91" s="19">
        <f t="shared" si="58"/>
        <v>4.125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30</v>
      </c>
      <c r="F92" s="23">
        <f t="shared" si="72"/>
        <v>0</v>
      </c>
      <c r="G92" s="23">
        <f t="shared" si="72"/>
        <v>3</v>
      </c>
      <c r="H92" s="23">
        <f t="shared" si="72"/>
        <v>0</v>
      </c>
      <c r="I92" s="23">
        <f t="shared" si="72"/>
        <v>0</v>
      </c>
      <c r="J92" s="23">
        <f t="shared" si="72"/>
        <v>2</v>
      </c>
      <c r="K92" s="24">
        <f t="shared" ref="K92:K95" si="73">SUM(E92:J92)</f>
        <v>35</v>
      </c>
      <c r="L92" s="23">
        <f t="shared" si="72"/>
        <v>25</v>
      </c>
      <c r="M92" s="23">
        <f t="shared" si="72"/>
        <v>13</v>
      </c>
      <c r="N92" s="23">
        <f t="shared" si="72"/>
        <v>0</v>
      </c>
      <c r="O92" s="24">
        <f t="shared" ref="O92:O95" si="74">SUM(L92:N92)</f>
        <v>38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112</v>
      </c>
      <c r="T92" s="23">
        <f t="shared" si="76"/>
        <v>116</v>
      </c>
      <c r="U92" s="23">
        <f t="shared" si="76"/>
        <v>115</v>
      </c>
      <c r="V92" s="23"/>
      <c r="W92" s="19">
        <f t="shared" si="54"/>
        <v>3.0526315789473686</v>
      </c>
      <c r="X92" s="20" t="str">
        <f t="shared" si="55"/>
        <v/>
      </c>
      <c r="Y92" s="20">
        <f t="shared" si="56"/>
        <v>0.60215053763440862</v>
      </c>
      <c r="Z92" s="19">
        <f t="shared" si="57"/>
        <v>1.9473684210526316</v>
      </c>
      <c r="AA92" s="19">
        <f t="shared" si="58"/>
        <v>6.333333333333333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42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42</v>
      </c>
      <c r="L93" s="23">
        <f t="shared" si="77"/>
        <v>40</v>
      </c>
      <c r="M93" s="23">
        <f t="shared" si="77"/>
        <v>0</v>
      </c>
      <c r="N93" s="23">
        <f t="shared" si="77"/>
        <v>0</v>
      </c>
      <c r="O93" s="24">
        <f t="shared" si="74"/>
        <v>40</v>
      </c>
      <c r="P93" s="24">
        <f t="shared" si="75"/>
        <v>12</v>
      </c>
      <c r="Q93" s="27"/>
      <c r="R93" s="23">
        <f t="shared" ref="R93:U93" si="78">+R14+R15</f>
        <v>620</v>
      </c>
      <c r="S93" s="23">
        <f t="shared" si="78"/>
        <v>414</v>
      </c>
      <c r="T93" s="23">
        <f t="shared" si="78"/>
        <v>287</v>
      </c>
      <c r="U93" s="23">
        <f t="shared" si="78"/>
        <v>269</v>
      </c>
      <c r="V93" s="23"/>
      <c r="W93" s="19">
        <f t="shared" si="54"/>
        <v>7.1749999999999998</v>
      </c>
      <c r="X93" s="20" t="str">
        <f t="shared" si="55"/>
        <v/>
      </c>
      <c r="Y93" s="20">
        <f t="shared" si="56"/>
        <v>0.66774193548387095</v>
      </c>
      <c r="Z93" s="19">
        <f t="shared" si="57"/>
        <v>5.15</v>
      </c>
      <c r="AA93" s="19">
        <f t="shared" si="58"/>
        <v>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23</v>
      </c>
      <c r="E94" s="23">
        <f t="shared" si="79"/>
        <v>182</v>
      </c>
      <c r="F94" s="23">
        <f t="shared" si="79"/>
        <v>0</v>
      </c>
      <c r="G94" s="23">
        <f t="shared" si="79"/>
        <v>1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184</v>
      </c>
      <c r="L94" s="23">
        <f>+L17</f>
        <v>177</v>
      </c>
      <c r="M94" s="23">
        <f t="shared" ref="M94:N94" si="80">+M17</f>
        <v>10</v>
      </c>
      <c r="N94" s="23">
        <f t="shared" si="80"/>
        <v>0</v>
      </c>
      <c r="O94" s="24">
        <f t="shared" si="74"/>
        <v>187</v>
      </c>
      <c r="P94" s="24">
        <f t="shared" si="75"/>
        <v>20</v>
      </c>
      <c r="Q94" s="23"/>
      <c r="R94" s="23">
        <f>+R17</f>
        <v>1054</v>
      </c>
      <c r="S94" s="23">
        <f t="shared" ref="S94:U94" si="81">+S17</f>
        <v>630</v>
      </c>
      <c r="T94" s="23">
        <f t="shared" si="81"/>
        <v>637</v>
      </c>
      <c r="U94" s="23">
        <f t="shared" si="81"/>
        <v>636</v>
      </c>
      <c r="V94" s="23"/>
      <c r="W94" s="19">
        <f t="shared" si="54"/>
        <v>3.4064171122994651</v>
      </c>
      <c r="X94" s="20" t="str">
        <f t="shared" si="55"/>
        <v/>
      </c>
      <c r="Y94" s="20">
        <f t="shared" si="56"/>
        <v>0.59772296015180271</v>
      </c>
      <c r="Z94" s="19">
        <f t="shared" si="57"/>
        <v>2.2673796791443852</v>
      </c>
      <c r="AA94" s="19">
        <f t="shared" si="58"/>
        <v>5.3428571428571425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10</v>
      </c>
      <c r="E95" s="23">
        <f t="shared" si="82"/>
        <v>20</v>
      </c>
      <c r="F95" s="23">
        <f t="shared" si="82"/>
        <v>0</v>
      </c>
      <c r="G95" s="23">
        <f t="shared" si="82"/>
        <v>1</v>
      </c>
      <c r="H95" s="23">
        <f t="shared" si="82"/>
        <v>0</v>
      </c>
      <c r="I95" s="23">
        <f t="shared" si="82"/>
        <v>146</v>
      </c>
      <c r="J95" s="23">
        <f t="shared" si="82"/>
        <v>12</v>
      </c>
      <c r="K95" s="24">
        <f t="shared" si="73"/>
        <v>179</v>
      </c>
      <c r="L95" s="23">
        <f>+L24</f>
        <v>174</v>
      </c>
      <c r="M95" s="23">
        <f t="shared" ref="M95:N95" si="83">+M24</f>
        <v>0</v>
      </c>
      <c r="N95" s="23">
        <f t="shared" si="83"/>
        <v>2</v>
      </c>
      <c r="O95" s="24">
        <f t="shared" si="74"/>
        <v>176</v>
      </c>
      <c r="P95" s="24">
        <f t="shared" si="75"/>
        <v>13</v>
      </c>
      <c r="Q95" s="23"/>
      <c r="R95" s="23">
        <f>+R24</f>
        <v>811</v>
      </c>
      <c r="S95" s="23">
        <f t="shared" ref="S95:U95" si="84">+S24</f>
        <v>317</v>
      </c>
      <c r="T95" s="23">
        <f t="shared" si="84"/>
        <v>324</v>
      </c>
      <c r="U95" s="23">
        <f t="shared" si="84"/>
        <v>0</v>
      </c>
      <c r="V95" s="23"/>
      <c r="W95" s="19">
        <f t="shared" si="54"/>
        <v>1.8409090909090908</v>
      </c>
      <c r="X95" s="20">
        <f t="shared" si="55"/>
        <v>1.1363636363636364E-2</v>
      </c>
      <c r="Y95" s="20">
        <f t="shared" si="56"/>
        <v>0.39087546239210852</v>
      </c>
      <c r="Z95" s="19">
        <f t="shared" si="57"/>
        <v>2.8068181818181817</v>
      </c>
      <c r="AA95" s="19">
        <f t="shared" si="58"/>
        <v>6.5185185185185182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5446</v>
      </c>
      <c r="D100" s="45">
        <f>U8+U9+U13+U15+U17+U18+U24+U34+U35</f>
        <v>5068</v>
      </c>
      <c r="E100" s="45">
        <f>C100-D100</f>
        <v>378</v>
      </c>
    </row>
    <row r="101" spans="1:5" ht="22.5" x14ac:dyDescent="0.2">
      <c r="A101" s="22" t="s">
        <v>102</v>
      </c>
      <c r="B101" s="44" t="s">
        <v>168</v>
      </c>
      <c r="C101" s="45">
        <f>T26</f>
        <v>202</v>
      </c>
      <c r="D101" s="45">
        <f>U26</f>
        <v>201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172</v>
      </c>
      <c r="D102" s="45">
        <f>U28</f>
        <v>172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116</v>
      </c>
      <c r="D103" s="45">
        <f>U30</f>
        <v>115</v>
      </c>
      <c r="E103" s="45">
        <f t="shared" si="85"/>
        <v>1</v>
      </c>
    </row>
    <row r="104" spans="1:5" x14ac:dyDescent="0.2">
      <c r="A104" s="22" t="s">
        <v>133</v>
      </c>
      <c r="B104" s="44" t="s">
        <v>172</v>
      </c>
      <c r="C104" s="45">
        <f>T14</f>
        <v>154</v>
      </c>
      <c r="D104" s="45">
        <f>U14</f>
        <v>145</v>
      </c>
      <c r="E104" s="45">
        <f t="shared" si="85"/>
        <v>9</v>
      </c>
    </row>
    <row r="105" spans="1:5" x14ac:dyDescent="0.2">
      <c r="A105" s="22"/>
      <c r="B105" s="44" t="s">
        <v>179</v>
      </c>
      <c r="C105" s="45">
        <f>SUM(C100:C104)</f>
        <v>6090</v>
      </c>
      <c r="D105" s="45">
        <f t="shared" ref="D105:E105" si="86">SUM(D100:D104)</f>
        <v>5701</v>
      </c>
      <c r="E105" s="45">
        <f t="shared" si="86"/>
        <v>389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3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34" zoomScale="77" zoomScaleNormal="77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SUM(C8:C35)</f>
        <v>272</v>
      </c>
      <c r="D7" s="18">
        <v>186</v>
      </c>
      <c r="E7" s="18">
        <f t="shared" ref="E7:V7" si="0">SUM(E8:E36)</f>
        <v>773</v>
      </c>
      <c r="F7" s="18">
        <f>SUM(F8:F36)</f>
        <v>0</v>
      </c>
      <c r="G7" s="18">
        <f>SUM(G8:G36)</f>
        <v>125</v>
      </c>
      <c r="H7" s="18">
        <f>SUM(H8:H36)</f>
        <v>0</v>
      </c>
      <c r="I7" s="18">
        <f>SUM(I8:I36)</f>
        <v>140</v>
      </c>
      <c r="J7" s="18">
        <f t="shared" si="0"/>
        <v>202</v>
      </c>
      <c r="K7" s="18">
        <f t="shared" si="0"/>
        <v>1240</v>
      </c>
      <c r="L7" s="18">
        <f t="shared" si="0"/>
        <v>1021</v>
      </c>
      <c r="M7" s="18">
        <f t="shared" si="0"/>
        <v>202</v>
      </c>
      <c r="N7" s="18">
        <f>SUM(N8:N36)</f>
        <v>35</v>
      </c>
      <c r="O7" s="18">
        <f t="shared" si="0"/>
        <v>1258</v>
      </c>
      <c r="P7" s="18">
        <f t="shared" si="0"/>
        <v>168</v>
      </c>
      <c r="Q7" s="18">
        <f t="shared" si="0"/>
        <v>0</v>
      </c>
      <c r="R7" s="18">
        <f t="shared" si="0"/>
        <v>7989</v>
      </c>
      <c r="S7" s="18">
        <f t="shared" si="0"/>
        <v>5672</v>
      </c>
      <c r="T7" s="18">
        <f t="shared" si="0"/>
        <v>6441</v>
      </c>
      <c r="U7" s="18">
        <f t="shared" si="0"/>
        <v>6082</v>
      </c>
      <c r="V7" s="18">
        <f t="shared" si="0"/>
        <v>0</v>
      </c>
      <c r="W7" s="19">
        <f t="shared" ref="W7:W36" si="1">IF(S7&gt;0,T7/O7,"")</f>
        <v>5.1200317965023849</v>
      </c>
      <c r="X7" s="20">
        <f t="shared" ref="X7:X36" si="2">IF(N7&gt;0,(N7/O7),"")</f>
        <v>2.7821939586645469E-2</v>
      </c>
      <c r="Y7" s="20">
        <f t="shared" ref="Y7:Y36" si="3">IF(S7&gt;0,(S7/R7),"")</f>
        <v>0.70997621729878579</v>
      </c>
      <c r="Z7" s="19">
        <f t="shared" ref="Z7:Z36" si="4">IF(S7&gt;0,(R7-S7)/O7,"")</f>
        <v>1.84181240063593</v>
      </c>
      <c r="AA7" s="19">
        <f t="shared" ref="AA7" si="5">IF(S7&gt;0,O7/C7,"")</f>
        <v>4.625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25</v>
      </c>
      <c r="E8" s="23">
        <v>110</v>
      </c>
      <c r="F8" s="23"/>
      <c r="G8" s="23">
        <v>11</v>
      </c>
      <c r="H8" s="23"/>
      <c r="I8" s="23"/>
      <c r="J8" s="23">
        <v>34</v>
      </c>
      <c r="K8" s="24">
        <f>SUM(E8:J8)</f>
        <v>155</v>
      </c>
      <c r="L8" s="23">
        <v>129</v>
      </c>
      <c r="M8" s="23">
        <v>27</v>
      </c>
      <c r="N8" s="23">
        <v>6</v>
      </c>
      <c r="O8" s="24">
        <f t="shared" ref="O8:O36" si="6">SUM(L8:N8)</f>
        <v>162</v>
      </c>
      <c r="P8" s="24">
        <f t="shared" ref="P8:P36" si="7">+D8+K8-O8</f>
        <v>18</v>
      </c>
      <c r="Q8" s="23"/>
      <c r="R8" s="23">
        <v>1280</v>
      </c>
      <c r="S8" s="23">
        <v>800</v>
      </c>
      <c r="T8" s="23">
        <v>959</v>
      </c>
      <c r="U8" s="23">
        <v>959</v>
      </c>
      <c r="V8" s="23"/>
      <c r="W8" s="19">
        <f t="shared" si="1"/>
        <v>5.9197530864197532</v>
      </c>
      <c r="X8" s="20">
        <f t="shared" si="2"/>
        <v>3.7037037037037035E-2</v>
      </c>
      <c r="Y8" s="20">
        <f t="shared" si="3"/>
        <v>0.625</v>
      </c>
      <c r="Z8" s="19">
        <f t="shared" si="4"/>
        <v>2.9629629629629628</v>
      </c>
      <c r="AA8" s="19" t="e">
        <f>IF(S8&gt;0,O8/#REF!,"")</f>
        <v>#REF!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68</v>
      </c>
      <c r="F9" s="23"/>
      <c r="G9" s="23"/>
      <c r="H9" s="23"/>
      <c r="I9" s="23"/>
      <c r="J9" s="23">
        <v>35</v>
      </c>
      <c r="K9" s="24">
        <f t="shared" ref="K9:K36" si="8">SUM(E9:J9)</f>
        <v>103</v>
      </c>
      <c r="L9" s="23">
        <v>66</v>
      </c>
      <c r="M9" s="23">
        <v>20</v>
      </c>
      <c r="N9" s="23">
        <v>15</v>
      </c>
      <c r="O9" s="24">
        <f t="shared" si="6"/>
        <v>101</v>
      </c>
      <c r="P9" s="24">
        <f t="shared" si="7"/>
        <v>22</v>
      </c>
      <c r="Q9" s="23"/>
      <c r="R9" s="23">
        <v>720</v>
      </c>
      <c r="S9" s="23">
        <v>606</v>
      </c>
      <c r="T9" s="23">
        <v>616</v>
      </c>
      <c r="U9" s="23">
        <v>613</v>
      </c>
      <c r="V9" s="23"/>
      <c r="W9" s="19">
        <f t="shared" si="1"/>
        <v>6.0990099009900991</v>
      </c>
      <c r="X9" s="20">
        <f t="shared" si="2"/>
        <v>0.14851485148514851</v>
      </c>
      <c r="Y9" s="20">
        <f t="shared" si="3"/>
        <v>0.84166666666666667</v>
      </c>
      <c r="Z9" s="19">
        <f t="shared" si="4"/>
        <v>1.1287128712871286</v>
      </c>
      <c r="AA9" s="19">
        <f t="shared" ref="AA9:AA36" si="9">IF(S9&gt;0,O9/C8,"")</f>
        <v>2.1489361702127661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9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9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9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9</v>
      </c>
      <c r="E13" s="23">
        <v>60</v>
      </c>
      <c r="F13" s="23"/>
      <c r="G13" s="23">
        <v>37</v>
      </c>
      <c r="H13" s="23"/>
      <c r="I13" s="23"/>
      <c r="J13" s="23">
        <v>14</v>
      </c>
      <c r="K13" s="24">
        <f t="shared" si="8"/>
        <v>111</v>
      </c>
      <c r="L13" s="23">
        <v>105</v>
      </c>
      <c r="M13" s="23">
        <v>7</v>
      </c>
      <c r="N13" s="23"/>
      <c r="O13" s="24">
        <f t="shared" si="6"/>
        <v>112</v>
      </c>
      <c r="P13" s="24">
        <f t="shared" si="7"/>
        <v>8</v>
      </c>
      <c r="Q13" s="23"/>
      <c r="R13" s="23">
        <v>608</v>
      </c>
      <c r="S13" s="23">
        <v>366</v>
      </c>
      <c r="T13" s="23">
        <v>447</v>
      </c>
      <c r="U13" s="23">
        <v>444</v>
      </c>
      <c r="V13" s="23"/>
      <c r="W13" s="19">
        <f t="shared" si="1"/>
        <v>3.9910714285714284</v>
      </c>
      <c r="X13" s="20" t="str">
        <f t="shared" si="2"/>
        <v/>
      </c>
      <c r="Y13" s="20">
        <f t="shared" si="3"/>
        <v>0.60197368421052633</v>
      </c>
      <c r="Z13" s="19">
        <f t="shared" si="4"/>
        <v>2.1607142857142856</v>
      </c>
      <c r="AA13" s="19" t="e">
        <f t="shared" si="9"/>
        <v>#DIV/0!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2</v>
      </c>
      <c r="E14" s="23">
        <v>32</v>
      </c>
      <c r="F14" s="23"/>
      <c r="G14" s="23"/>
      <c r="H14" s="23"/>
      <c r="I14" s="23"/>
      <c r="J14" s="23"/>
      <c r="K14" s="24">
        <f t="shared" si="8"/>
        <v>32</v>
      </c>
      <c r="L14" s="23">
        <v>4</v>
      </c>
      <c r="M14" s="23"/>
      <c r="N14" s="23"/>
      <c r="O14" s="24">
        <f t="shared" si="6"/>
        <v>4</v>
      </c>
      <c r="P14" s="26">
        <v>8</v>
      </c>
      <c r="Q14" s="27"/>
      <c r="R14" s="23">
        <v>300</v>
      </c>
      <c r="S14" s="23">
        <v>139</v>
      </c>
      <c r="T14" s="23">
        <v>123</v>
      </c>
      <c r="U14" s="23">
        <v>123</v>
      </c>
      <c r="V14" s="23"/>
      <c r="W14" s="19">
        <f t="shared" si="1"/>
        <v>30.75</v>
      </c>
      <c r="X14" s="20" t="str">
        <f t="shared" si="2"/>
        <v/>
      </c>
      <c r="Y14" s="20">
        <f t="shared" si="3"/>
        <v>0.46333333333333332</v>
      </c>
      <c r="Z14" s="19">
        <f t="shared" si="4"/>
        <v>40.25</v>
      </c>
      <c r="AA14" s="19">
        <f t="shared" si="9"/>
        <v>0.16666666666666666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10</v>
      </c>
      <c r="E15" s="23">
        <v>9</v>
      </c>
      <c r="F15" s="23"/>
      <c r="G15" s="23"/>
      <c r="H15" s="23"/>
      <c r="I15" s="23"/>
      <c r="J15" s="23"/>
      <c r="K15" s="24">
        <f t="shared" si="8"/>
        <v>9</v>
      </c>
      <c r="L15" s="23">
        <v>34</v>
      </c>
      <c r="M15" s="23"/>
      <c r="N15" s="23"/>
      <c r="O15" s="24">
        <f t="shared" si="6"/>
        <v>34</v>
      </c>
      <c r="P15" s="26">
        <v>7</v>
      </c>
      <c r="Q15" s="23"/>
      <c r="R15" s="23">
        <v>300</v>
      </c>
      <c r="S15" s="23">
        <v>203</v>
      </c>
      <c r="T15" s="23">
        <v>266</v>
      </c>
      <c r="U15" s="23">
        <v>266</v>
      </c>
      <c r="V15" s="23"/>
      <c r="W15" s="19">
        <f t="shared" si="1"/>
        <v>7.8235294117647056</v>
      </c>
      <c r="X15" s="20" t="str">
        <f t="shared" si="2"/>
        <v/>
      </c>
      <c r="Y15" s="20">
        <f t="shared" si="3"/>
        <v>0.67666666666666664</v>
      </c>
      <c r="Z15" s="19">
        <f t="shared" si="4"/>
        <v>2.8529411764705883</v>
      </c>
      <c r="AA15" s="19">
        <f t="shared" si="9"/>
        <v>3.4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9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20</v>
      </c>
      <c r="E17" s="23">
        <v>152</v>
      </c>
      <c r="F17" s="23"/>
      <c r="G17" s="23"/>
      <c r="H17" s="23"/>
      <c r="I17" s="23"/>
      <c r="J17" s="23">
        <v>1</v>
      </c>
      <c r="K17" s="24">
        <f t="shared" si="8"/>
        <v>153</v>
      </c>
      <c r="L17" s="23">
        <v>155</v>
      </c>
      <c r="M17" s="23">
        <v>5</v>
      </c>
      <c r="N17" s="23"/>
      <c r="O17" s="24">
        <f t="shared" si="6"/>
        <v>160</v>
      </c>
      <c r="P17" s="24">
        <f t="shared" si="7"/>
        <v>13</v>
      </c>
      <c r="Q17" s="23"/>
      <c r="R17" s="23">
        <v>1020</v>
      </c>
      <c r="S17" s="23">
        <v>622</v>
      </c>
      <c r="T17" s="23">
        <v>616</v>
      </c>
      <c r="U17" s="23">
        <v>610</v>
      </c>
      <c r="V17" s="23"/>
      <c r="W17" s="19">
        <f t="shared" si="1"/>
        <v>3.85</v>
      </c>
      <c r="X17" s="20" t="str">
        <f t="shared" si="2"/>
        <v/>
      </c>
      <c r="Y17" s="20">
        <f t="shared" si="3"/>
        <v>0.6098039215686275</v>
      </c>
      <c r="Z17" s="19">
        <f t="shared" si="4"/>
        <v>2.4874999999999998</v>
      </c>
      <c r="AA17" s="19" t="e">
        <f t="shared" si="9"/>
        <v>#DIV/0!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51</v>
      </c>
      <c r="F18" s="23"/>
      <c r="G18" s="23"/>
      <c r="H18" s="23"/>
      <c r="I18" s="23"/>
      <c r="J18" s="23"/>
      <c r="K18" s="24">
        <f t="shared" si="8"/>
        <v>51</v>
      </c>
      <c r="L18" s="23">
        <v>50</v>
      </c>
      <c r="M18" s="23"/>
      <c r="N18" s="23"/>
      <c r="O18" s="24">
        <f t="shared" si="6"/>
        <v>50</v>
      </c>
      <c r="P18" s="24">
        <f t="shared" si="7"/>
        <v>5</v>
      </c>
      <c r="Q18" s="23"/>
      <c r="R18" s="23">
        <v>300</v>
      </c>
      <c r="S18" s="23">
        <v>163</v>
      </c>
      <c r="T18" s="23">
        <v>162</v>
      </c>
      <c r="U18" s="23">
        <v>162</v>
      </c>
      <c r="V18" s="23"/>
      <c r="W18" s="19">
        <f t="shared" si="1"/>
        <v>3.24</v>
      </c>
      <c r="X18" s="20" t="str">
        <f t="shared" si="2"/>
        <v/>
      </c>
      <c r="Y18" s="20">
        <f t="shared" si="3"/>
        <v>0.54333333333333333</v>
      </c>
      <c r="Z18" s="19">
        <f t="shared" si="4"/>
        <v>2.74</v>
      </c>
      <c r="AA18" s="19">
        <f t="shared" si="9"/>
        <v>1.4285714285714286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9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9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9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9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9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13</v>
      </c>
      <c r="E24" s="23">
        <v>15</v>
      </c>
      <c r="F24" s="23"/>
      <c r="G24" s="23"/>
      <c r="H24" s="23"/>
      <c r="I24" s="23">
        <v>140</v>
      </c>
      <c r="J24" s="23">
        <v>10</v>
      </c>
      <c r="K24" s="24">
        <f t="shared" si="8"/>
        <v>165</v>
      </c>
      <c r="L24" s="23">
        <v>172</v>
      </c>
      <c r="M24" s="23"/>
      <c r="N24" s="23"/>
      <c r="O24" s="24">
        <f t="shared" si="6"/>
        <v>172</v>
      </c>
      <c r="P24" s="24">
        <f t="shared" si="7"/>
        <v>6</v>
      </c>
      <c r="Q24" s="23"/>
      <c r="R24" s="23">
        <v>810</v>
      </c>
      <c r="S24" s="23">
        <v>292</v>
      </c>
      <c r="T24" s="23">
        <v>301</v>
      </c>
      <c r="U24" s="23"/>
      <c r="V24" s="23"/>
      <c r="W24" s="19">
        <f t="shared" si="1"/>
        <v>1.75</v>
      </c>
      <c r="X24" s="20" t="str">
        <f t="shared" si="2"/>
        <v/>
      </c>
      <c r="Y24" s="20">
        <f t="shared" si="3"/>
        <v>0.36049382716049383</v>
      </c>
      <c r="Z24" s="19">
        <f t="shared" si="4"/>
        <v>3.0116279069767442</v>
      </c>
      <c r="AA24" s="19" t="e">
        <f t="shared" si="9"/>
        <v>#DIV/0!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9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11</v>
      </c>
      <c r="F26" s="23"/>
      <c r="G26" s="23"/>
      <c r="H26" s="23"/>
      <c r="I26" s="23"/>
      <c r="J26" s="23">
        <v>4</v>
      </c>
      <c r="K26" s="24">
        <f t="shared" si="8"/>
        <v>15</v>
      </c>
      <c r="L26" s="23"/>
      <c r="M26" s="23">
        <v>8</v>
      </c>
      <c r="N26" s="23">
        <v>7</v>
      </c>
      <c r="O26" s="24">
        <f t="shared" si="6"/>
        <v>15</v>
      </c>
      <c r="P26" s="24">
        <f t="shared" si="7"/>
        <v>8</v>
      </c>
      <c r="Q26" s="23"/>
      <c r="R26" s="23">
        <v>240</v>
      </c>
      <c r="S26" s="23">
        <v>236</v>
      </c>
      <c r="T26" s="23">
        <v>177</v>
      </c>
      <c r="U26" s="23">
        <v>177</v>
      </c>
      <c r="V26" s="23"/>
      <c r="W26" s="19">
        <f t="shared" si="1"/>
        <v>11.8</v>
      </c>
      <c r="X26" s="20">
        <f t="shared" si="2"/>
        <v>0.46666666666666667</v>
      </c>
      <c r="Y26" s="20">
        <f t="shared" si="3"/>
        <v>0.98333333333333328</v>
      </c>
      <c r="Z26" s="19">
        <f t="shared" si="4"/>
        <v>0.26666666666666666</v>
      </c>
      <c r="AA26" s="19" t="e">
        <f t="shared" si="9"/>
        <v>#DIV/0!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9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15</v>
      </c>
      <c r="F28" s="23"/>
      <c r="G28" s="23"/>
      <c r="H28" s="23"/>
      <c r="I28" s="23"/>
      <c r="J28" s="23">
        <v>14</v>
      </c>
      <c r="K28" s="24">
        <f t="shared" si="8"/>
        <v>29</v>
      </c>
      <c r="L28" s="23">
        <v>2</v>
      </c>
      <c r="M28" s="23">
        <v>25</v>
      </c>
      <c r="N28" s="23">
        <v>2</v>
      </c>
      <c r="O28" s="24">
        <f t="shared" si="6"/>
        <v>29</v>
      </c>
      <c r="P28" s="24">
        <f t="shared" si="7"/>
        <v>6</v>
      </c>
      <c r="Q28" s="23"/>
      <c r="R28" s="23">
        <v>180</v>
      </c>
      <c r="S28" s="23">
        <v>174</v>
      </c>
      <c r="T28" s="23">
        <v>146</v>
      </c>
      <c r="U28" s="23">
        <v>146</v>
      </c>
      <c r="V28" s="23"/>
      <c r="W28" s="19">
        <f t="shared" si="1"/>
        <v>5.0344827586206895</v>
      </c>
      <c r="X28" s="20">
        <f t="shared" si="2"/>
        <v>6.8965517241379309E-2</v>
      </c>
      <c r="Y28" s="20">
        <f t="shared" si="3"/>
        <v>0.96666666666666667</v>
      </c>
      <c r="Z28" s="19">
        <f t="shared" si="4"/>
        <v>0.20689655172413793</v>
      </c>
      <c r="AA28" s="19" t="e">
        <f t="shared" si="9"/>
        <v>#DIV/0!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9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1</v>
      </c>
      <c r="E30" s="23">
        <v>29</v>
      </c>
      <c r="F30" s="23"/>
      <c r="G30" s="23">
        <v>2</v>
      </c>
      <c r="H30" s="23"/>
      <c r="I30" s="23"/>
      <c r="J30" s="23">
        <v>7</v>
      </c>
      <c r="K30" s="24">
        <f t="shared" si="8"/>
        <v>38</v>
      </c>
      <c r="L30" s="23">
        <v>19</v>
      </c>
      <c r="M30" s="23">
        <v>14</v>
      </c>
      <c r="N30" s="23"/>
      <c r="O30" s="24">
        <f t="shared" si="6"/>
        <v>33</v>
      </c>
      <c r="P30" s="24">
        <f t="shared" si="7"/>
        <v>6</v>
      </c>
      <c r="Q30" s="23"/>
      <c r="R30" s="23">
        <v>180</v>
      </c>
      <c r="S30" s="23">
        <v>136</v>
      </c>
      <c r="T30" s="23">
        <v>112</v>
      </c>
      <c r="U30" s="23">
        <v>110</v>
      </c>
      <c r="V30" s="23"/>
      <c r="W30" s="19">
        <f t="shared" si="1"/>
        <v>3.393939393939394</v>
      </c>
      <c r="X30" s="20" t="str">
        <f t="shared" si="2"/>
        <v/>
      </c>
      <c r="Y30" s="20">
        <f t="shared" si="3"/>
        <v>0.75555555555555554</v>
      </c>
      <c r="Z30" s="19">
        <f t="shared" si="4"/>
        <v>1.3333333333333333</v>
      </c>
      <c r="AA30" s="19" t="e">
        <f t="shared" si="9"/>
        <v>#DIV/0!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9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9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9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24</v>
      </c>
      <c r="E34" s="23">
        <v>120</v>
      </c>
      <c r="F34" s="23"/>
      <c r="G34" s="23">
        <v>19</v>
      </c>
      <c r="H34" s="23"/>
      <c r="I34" s="23"/>
      <c r="J34" s="23">
        <v>25</v>
      </c>
      <c r="K34" s="24">
        <f t="shared" si="8"/>
        <v>164</v>
      </c>
      <c r="L34" s="23">
        <v>103</v>
      </c>
      <c r="M34" s="23">
        <v>61</v>
      </c>
      <c r="N34" s="23">
        <v>5</v>
      </c>
      <c r="O34" s="24">
        <f t="shared" si="6"/>
        <v>169</v>
      </c>
      <c r="P34" s="24">
        <f t="shared" si="7"/>
        <v>19</v>
      </c>
      <c r="Q34" s="23"/>
      <c r="R34" s="23">
        <v>720</v>
      </c>
      <c r="S34" s="23">
        <v>650</v>
      </c>
      <c r="T34" s="23">
        <v>749</v>
      </c>
      <c r="U34" s="23">
        <v>741</v>
      </c>
      <c r="V34" s="23"/>
      <c r="W34" s="19">
        <f t="shared" si="1"/>
        <v>4.4319526627218933</v>
      </c>
      <c r="X34" s="20">
        <f t="shared" si="2"/>
        <v>2.9585798816568046E-2</v>
      </c>
      <c r="Y34" s="20">
        <f t="shared" si="3"/>
        <v>0.90277777777777779</v>
      </c>
      <c r="Z34" s="19">
        <f t="shared" si="4"/>
        <v>0.41420118343195267</v>
      </c>
      <c r="AA34" s="19" t="e">
        <f t="shared" si="9"/>
        <v>#DIV/0!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44</v>
      </c>
      <c r="E35" s="23">
        <v>101</v>
      </c>
      <c r="F35" s="23"/>
      <c r="G35" s="23">
        <v>56</v>
      </c>
      <c r="H35" s="23"/>
      <c r="I35" s="23"/>
      <c r="J35" s="23">
        <v>58</v>
      </c>
      <c r="K35" s="24">
        <f t="shared" si="8"/>
        <v>215</v>
      </c>
      <c r="L35" s="23">
        <v>182</v>
      </c>
      <c r="M35" s="23">
        <v>35</v>
      </c>
      <c r="N35" s="23"/>
      <c r="O35" s="24">
        <f t="shared" si="6"/>
        <v>217</v>
      </c>
      <c r="P35" s="24">
        <f t="shared" si="7"/>
        <v>42</v>
      </c>
      <c r="Q35" s="23"/>
      <c r="R35" s="23">
        <v>1331</v>
      </c>
      <c r="S35" s="23">
        <v>1285</v>
      </c>
      <c r="T35" s="23">
        <v>1767</v>
      </c>
      <c r="U35" s="23">
        <v>1731</v>
      </c>
      <c r="V35" s="23"/>
      <c r="W35" s="19">
        <f t="shared" si="1"/>
        <v>8.1428571428571423</v>
      </c>
      <c r="X35" s="20" t="str">
        <f t="shared" si="2"/>
        <v/>
      </c>
      <c r="Y35" s="20">
        <f t="shared" si="3"/>
        <v>0.96543951915852744</v>
      </c>
      <c r="Z35" s="19">
        <f t="shared" si="4"/>
        <v>0.2119815668202765</v>
      </c>
      <c r="AA35" s="19">
        <f t="shared" si="9"/>
        <v>9.0416666666666661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9"/>
        <v/>
      </c>
    </row>
    <row r="37" spans="1:27" x14ac:dyDescent="0.2">
      <c r="C37" s="17" t="s">
        <v>94</v>
      </c>
    </row>
    <row r="38" spans="1:27" ht="14.25" x14ac:dyDescent="0.2">
      <c r="A38" s="30" t="s">
        <v>92</v>
      </c>
      <c r="B38" s="30" t="s">
        <v>93</v>
      </c>
      <c r="C38" s="32">
        <f>+C50-SUM(C39:C49)</f>
        <v>5526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SUM($U$25:$U$27)</f>
        <v>177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/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>
        <f>U19</f>
        <v>0</v>
      </c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/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>
        <f>SUM($U$28:$U$31)</f>
        <v>256</v>
      </c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+$U$14</f>
        <v>123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6"/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2">
        <f>+U7+C49</f>
        <v>6082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10"/>
    </row>
    <row r="52" spans="1:27" x14ac:dyDescent="0.2">
      <c r="A52" s="9" t="s">
        <v>137</v>
      </c>
      <c r="B52" s="5"/>
      <c r="C52" s="9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188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64" t="s">
        <v>18</v>
      </c>
      <c r="F65" s="64" t="s">
        <v>19</v>
      </c>
      <c r="G65" s="64" t="s">
        <v>20</v>
      </c>
      <c r="H65" s="64" t="s">
        <v>21</v>
      </c>
      <c r="I65" s="64" t="s">
        <v>22</v>
      </c>
      <c r="J65" s="64" t="s">
        <v>23</v>
      </c>
      <c r="K65" s="64" t="s">
        <v>24</v>
      </c>
      <c r="L65" s="64" t="s">
        <v>25</v>
      </c>
      <c r="M65" s="64" t="s">
        <v>26</v>
      </c>
      <c r="N65" s="64" t="s">
        <v>27</v>
      </c>
      <c r="O65" s="64" t="s">
        <v>24</v>
      </c>
      <c r="P65" s="65"/>
      <c r="Q65" s="65"/>
      <c r="R65" s="64" t="s">
        <v>28</v>
      </c>
      <c r="S65" s="64" t="s">
        <v>29</v>
      </c>
      <c r="T65" s="64" t="s">
        <v>24</v>
      </c>
      <c r="U65" s="64" t="s">
        <v>30</v>
      </c>
      <c r="V65" s="65"/>
      <c r="W65" s="64" t="s">
        <v>31</v>
      </c>
      <c r="X65" s="64" t="s">
        <v>32</v>
      </c>
      <c r="Y65" s="64" t="s">
        <v>33</v>
      </c>
      <c r="Z65" s="64" t="s">
        <v>34</v>
      </c>
      <c r="AA65" s="64" t="s">
        <v>35</v>
      </c>
    </row>
    <row r="66" spans="1:28" ht="15" x14ac:dyDescent="0.2">
      <c r="A66" s="64"/>
      <c r="B66" s="64" t="s">
        <v>36</v>
      </c>
      <c r="C66" s="18">
        <f>SUM(C67:C78)</f>
        <v>272</v>
      </c>
      <c r="D66" s="18">
        <f t="shared" ref="D66:V66" si="10">SUM(D67:D78)</f>
        <v>186</v>
      </c>
      <c r="E66" s="18">
        <f t="shared" si="10"/>
        <v>773</v>
      </c>
      <c r="F66" s="18">
        <f t="shared" si="10"/>
        <v>0</v>
      </c>
      <c r="G66" s="18">
        <f t="shared" si="10"/>
        <v>125</v>
      </c>
      <c r="H66" s="18">
        <f t="shared" si="10"/>
        <v>0</v>
      </c>
      <c r="I66" s="18">
        <f t="shared" si="10"/>
        <v>140</v>
      </c>
      <c r="J66" s="18">
        <f t="shared" si="10"/>
        <v>202</v>
      </c>
      <c r="K66" s="18">
        <f t="shared" si="10"/>
        <v>1240</v>
      </c>
      <c r="L66" s="18">
        <f t="shared" si="10"/>
        <v>1021</v>
      </c>
      <c r="M66" s="18">
        <f t="shared" si="10"/>
        <v>202</v>
      </c>
      <c r="N66" s="18">
        <f t="shared" si="10"/>
        <v>35</v>
      </c>
      <c r="O66" s="18">
        <f t="shared" si="10"/>
        <v>1258</v>
      </c>
      <c r="P66" s="18">
        <f t="shared" si="10"/>
        <v>168</v>
      </c>
      <c r="Q66" s="18">
        <f t="shared" si="10"/>
        <v>0</v>
      </c>
      <c r="R66" s="18">
        <f t="shared" si="10"/>
        <v>7989</v>
      </c>
      <c r="S66" s="18">
        <f t="shared" si="10"/>
        <v>5672</v>
      </c>
      <c r="T66" s="18">
        <f t="shared" si="10"/>
        <v>6441</v>
      </c>
      <c r="U66" s="18">
        <f t="shared" si="10"/>
        <v>6082</v>
      </c>
      <c r="V66" s="18">
        <f t="shared" si="10"/>
        <v>0</v>
      </c>
      <c r="W66" s="19">
        <f t="shared" ref="W66:W78" si="11">IF(S66&gt;0,T66/O66,"")</f>
        <v>5.1200317965023849</v>
      </c>
      <c r="X66" s="20">
        <f t="shared" ref="X66:X78" si="12">IF(N66&gt;0,(N66/O66),"")</f>
        <v>2.7821939586645469E-2</v>
      </c>
      <c r="Y66" s="20">
        <f t="shared" ref="Y66:Y78" si="13">IF(S66&gt;0,(S66/R66),"")</f>
        <v>0.70997621729878579</v>
      </c>
      <c r="Z66" s="19">
        <f t="shared" ref="Z66:Z78" si="14">IF(S66&gt;0,(R66-S66)/O66,"")</f>
        <v>1.84181240063593</v>
      </c>
      <c r="AA66" s="19">
        <f t="shared" ref="AA66:AA78" si="15">IF(S66&gt;0,O66/C66,"")</f>
        <v>4.625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6">+D8+D9</f>
        <v>45</v>
      </c>
      <c r="E67" s="23">
        <f t="shared" si="16"/>
        <v>178</v>
      </c>
      <c r="F67" s="23">
        <f t="shared" si="16"/>
        <v>0</v>
      </c>
      <c r="G67" s="23">
        <f t="shared" si="16"/>
        <v>11</v>
      </c>
      <c r="H67" s="23">
        <f t="shared" si="16"/>
        <v>0</v>
      </c>
      <c r="I67" s="23">
        <f t="shared" si="16"/>
        <v>0</v>
      </c>
      <c r="J67" s="23">
        <f t="shared" si="16"/>
        <v>69</v>
      </c>
      <c r="K67" s="24">
        <f>SUM(E67:J67)</f>
        <v>258</v>
      </c>
      <c r="L67" s="23">
        <f>+L8+L9</f>
        <v>195</v>
      </c>
      <c r="M67" s="23">
        <f t="shared" ref="M67:N67" si="17">+M8+M9</f>
        <v>47</v>
      </c>
      <c r="N67" s="23">
        <f t="shared" si="17"/>
        <v>21</v>
      </c>
      <c r="O67" s="24">
        <f t="shared" ref="O67:O70" si="18">SUM(L67:N67)</f>
        <v>263</v>
      </c>
      <c r="P67" s="24">
        <f t="shared" ref="P67:P68" si="19">+D67+K67-O67</f>
        <v>40</v>
      </c>
      <c r="Q67" s="23"/>
      <c r="R67" s="23">
        <f>+R8+R9</f>
        <v>2000</v>
      </c>
      <c r="S67" s="23">
        <f t="shared" ref="S67:U67" si="20">+S8+S9</f>
        <v>1406</v>
      </c>
      <c r="T67" s="23">
        <f t="shared" si="20"/>
        <v>1575</v>
      </c>
      <c r="U67" s="23">
        <f t="shared" si="20"/>
        <v>1572</v>
      </c>
      <c r="V67" s="23"/>
      <c r="W67" s="19">
        <f t="shared" si="11"/>
        <v>5.9885931558935361</v>
      </c>
      <c r="X67" s="20">
        <f t="shared" si="12"/>
        <v>7.9847908745247151E-2</v>
      </c>
      <c r="Y67" s="20">
        <f t="shared" si="13"/>
        <v>0.70299999999999996</v>
      </c>
      <c r="Z67" s="19">
        <f t="shared" si="14"/>
        <v>2.2585551330798479</v>
      </c>
      <c r="AA67" s="19">
        <f t="shared" si="15"/>
        <v>3.704225352112676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1">+D13</f>
        <v>9</v>
      </c>
      <c r="E68" s="23">
        <f t="shared" si="21"/>
        <v>60</v>
      </c>
      <c r="F68" s="23">
        <f t="shared" si="21"/>
        <v>0</v>
      </c>
      <c r="G68" s="23">
        <f t="shared" si="21"/>
        <v>37</v>
      </c>
      <c r="H68" s="23">
        <f t="shared" si="21"/>
        <v>0</v>
      </c>
      <c r="I68" s="23">
        <f t="shared" si="21"/>
        <v>0</v>
      </c>
      <c r="J68" s="23">
        <f t="shared" si="21"/>
        <v>14</v>
      </c>
      <c r="K68" s="24">
        <f t="shared" ref="K68:K70" si="22">SUM(E68:J68)</f>
        <v>111</v>
      </c>
      <c r="L68" s="23">
        <f>+L13</f>
        <v>105</v>
      </c>
      <c r="M68" s="23">
        <f t="shared" ref="M68:N70" si="23">+M13</f>
        <v>7</v>
      </c>
      <c r="N68" s="23">
        <f t="shared" si="23"/>
        <v>0</v>
      </c>
      <c r="O68" s="24">
        <f t="shared" si="18"/>
        <v>112</v>
      </c>
      <c r="P68" s="24">
        <f t="shared" si="19"/>
        <v>8</v>
      </c>
      <c r="Q68" s="23"/>
      <c r="R68" s="23">
        <f>+R13</f>
        <v>608</v>
      </c>
      <c r="S68" s="23">
        <f t="shared" ref="S68:U70" si="24">+S13</f>
        <v>366</v>
      </c>
      <c r="T68" s="23">
        <f t="shared" si="24"/>
        <v>447</v>
      </c>
      <c r="U68" s="23">
        <f t="shared" si="24"/>
        <v>444</v>
      </c>
      <c r="V68" s="23"/>
      <c r="W68" s="19">
        <f t="shared" si="11"/>
        <v>3.9910714285714284</v>
      </c>
      <c r="X68" s="20" t="str">
        <f t="shared" si="12"/>
        <v/>
      </c>
      <c r="Y68" s="20">
        <f t="shared" si="13"/>
        <v>0.60197368421052633</v>
      </c>
      <c r="Z68" s="19">
        <f t="shared" si="14"/>
        <v>2.1607142857142856</v>
      </c>
      <c r="AA68" s="19">
        <f t="shared" si="15"/>
        <v>4.666666666666667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1"/>
        <v>2</v>
      </c>
      <c r="E69" s="23">
        <f t="shared" si="21"/>
        <v>32</v>
      </c>
      <c r="F69" s="23">
        <f t="shared" si="21"/>
        <v>0</v>
      </c>
      <c r="G69" s="23">
        <f t="shared" si="21"/>
        <v>0</v>
      </c>
      <c r="H69" s="23">
        <f t="shared" si="21"/>
        <v>0</v>
      </c>
      <c r="I69" s="23">
        <f t="shared" si="21"/>
        <v>0</v>
      </c>
      <c r="J69" s="23">
        <f t="shared" si="21"/>
        <v>0</v>
      </c>
      <c r="K69" s="24">
        <f t="shared" si="22"/>
        <v>32</v>
      </c>
      <c r="L69" s="23">
        <f>+L14</f>
        <v>4</v>
      </c>
      <c r="M69" s="23">
        <f t="shared" si="23"/>
        <v>0</v>
      </c>
      <c r="N69" s="23">
        <f t="shared" si="23"/>
        <v>0</v>
      </c>
      <c r="O69" s="24">
        <f t="shared" si="18"/>
        <v>4</v>
      </c>
      <c r="P69" s="26">
        <f>P14</f>
        <v>8</v>
      </c>
      <c r="Q69" s="23"/>
      <c r="R69" s="23">
        <f>+R14</f>
        <v>300</v>
      </c>
      <c r="S69" s="23">
        <f t="shared" si="24"/>
        <v>139</v>
      </c>
      <c r="T69" s="23">
        <f t="shared" si="24"/>
        <v>123</v>
      </c>
      <c r="U69" s="23">
        <f t="shared" si="24"/>
        <v>123</v>
      </c>
      <c r="V69" s="23"/>
      <c r="W69" s="19">
        <f t="shared" si="11"/>
        <v>30.75</v>
      </c>
      <c r="X69" s="20" t="str">
        <f t="shared" si="12"/>
        <v/>
      </c>
      <c r="Y69" s="20">
        <f t="shared" si="13"/>
        <v>0.46333333333333332</v>
      </c>
      <c r="Z69" s="19">
        <f t="shared" si="14"/>
        <v>40.25</v>
      </c>
      <c r="AA69" s="19">
        <f t="shared" si="15"/>
        <v>0.4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1"/>
        <v>10</v>
      </c>
      <c r="E70" s="23">
        <f t="shared" si="21"/>
        <v>9</v>
      </c>
      <c r="F70" s="23">
        <f t="shared" si="21"/>
        <v>0</v>
      </c>
      <c r="G70" s="23">
        <f t="shared" si="21"/>
        <v>0</v>
      </c>
      <c r="H70" s="23">
        <f t="shared" si="21"/>
        <v>0</v>
      </c>
      <c r="I70" s="23">
        <f t="shared" si="21"/>
        <v>0</v>
      </c>
      <c r="J70" s="23">
        <f t="shared" si="21"/>
        <v>0</v>
      </c>
      <c r="K70" s="24">
        <f t="shared" si="22"/>
        <v>9</v>
      </c>
      <c r="L70" s="23">
        <f>+L15</f>
        <v>34</v>
      </c>
      <c r="M70" s="23">
        <f t="shared" si="23"/>
        <v>0</v>
      </c>
      <c r="N70" s="23">
        <f t="shared" si="23"/>
        <v>0</v>
      </c>
      <c r="O70" s="24">
        <f t="shared" si="18"/>
        <v>34</v>
      </c>
      <c r="P70" s="26">
        <f>P15</f>
        <v>7</v>
      </c>
      <c r="Q70" s="23"/>
      <c r="R70" s="23">
        <f>+R15</f>
        <v>300</v>
      </c>
      <c r="S70" s="23">
        <f t="shared" si="24"/>
        <v>203</v>
      </c>
      <c r="T70" s="23">
        <f t="shared" si="24"/>
        <v>266</v>
      </c>
      <c r="U70" s="23">
        <f t="shared" si="24"/>
        <v>266</v>
      </c>
      <c r="V70" s="23"/>
      <c r="W70" s="19">
        <f t="shared" si="11"/>
        <v>7.8235294117647056</v>
      </c>
      <c r="X70" s="20" t="str">
        <f t="shared" si="12"/>
        <v/>
      </c>
      <c r="Y70" s="20">
        <f t="shared" si="13"/>
        <v>0.67666666666666664</v>
      </c>
      <c r="Z70" s="19">
        <f t="shared" si="14"/>
        <v>2.8529411764705883</v>
      </c>
      <c r="AA70" s="19">
        <f t="shared" si="15"/>
        <v>3.4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5">+D17</f>
        <v>20</v>
      </c>
      <c r="E71" s="23">
        <f t="shared" si="25"/>
        <v>152</v>
      </c>
      <c r="F71" s="23">
        <f t="shared" si="25"/>
        <v>0</v>
      </c>
      <c r="G71" s="23">
        <f t="shared" si="25"/>
        <v>0</v>
      </c>
      <c r="H71" s="23">
        <f t="shared" si="25"/>
        <v>0</v>
      </c>
      <c r="I71" s="23">
        <f t="shared" si="25"/>
        <v>0</v>
      </c>
      <c r="J71" s="23">
        <f t="shared" si="25"/>
        <v>1</v>
      </c>
      <c r="K71" s="24">
        <f>SUM(E71:J71)</f>
        <v>153</v>
      </c>
      <c r="L71" s="23">
        <f>+L17</f>
        <v>155</v>
      </c>
      <c r="M71" s="23">
        <f t="shared" ref="M71:N72" si="26">+M17</f>
        <v>5</v>
      </c>
      <c r="N71" s="23">
        <f t="shared" si="26"/>
        <v>0</v>
      </c>
      <c r="O71" s="24">
        <f>SUM(L71:N71)</f>
        <v>160</v>
      </c>
      <c r="P71" s="24">
        <f>+D71+K71-O71</f>
        <v>13</v>
      </c>
      <c r="Q71" s="23"/>
      <c r="R71" s="23">
        <f>+R17</f>
        <v>1020</v>
      </c>
      <c r="S71" s="23">
        <f t="shared" ref="S71:U72" si="27">+S17</f>
        <v>622</v>
      </c>
      <c r="T71" s="23">
        <f t="shared" si="27"/>
        <v>616</v>
      </c>
      <c r="U71" s="23">
        <f t="shared" si="27"/>
        <v>610</v>
      </c>
      <c r="V71" s="23"/>
      <c r="W71" s="19">
        <f t="shared" si="11"/>
        <v>3.85</v>
      </c>
      <c r="X71" s="20" t="str">
        <f t="shared" si="12"/>
        <v/>
      </c>
      <c r="Y71" s="20">
        <f t="shared" si="13"/>
        <v>0.6098039215686275</v>
      </c>
      <c r="Z71" s="19">
        <f t="shared" si="14"/>
        <v>2.4874999999999998</v>
      </c>
      <c r="AA71" s="19">
        <f t="shared" si="15"/>
        <v>4.5714285714285712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5"/>
        <v>4</v>
      </c>
      <c r="E72" s="23">
        <f t="shared" si="25"/>
        <v>51</v>
      </c>
      <c r="F72" s="23">
        <f t="shared" si="25"/>
        <v>0</v>
      </c>
      <c r="G72" s="23">
        <f t="shared" si="25"/>
        <v>0</v>
      </c>
      <c r="H72" s="23">
        <f t="shared" si="25"/>
        <v>0</v>
      </c>
      <c r="I72" s="23">
        <f t="shared" si="25"/>
        <v>0</v>
      </c>
      <c r="J72" s="23">
        <f t="shared" si="25"/>
        <v>0</v>
      </c>
      <c r="K72" s="24">
        <f t="shared" ref="K72:K75" si="28">SUM(E72:J72)</f>
        <v>51</v>
      </c>
      <c r="L72" s="23">
        <f>+L18</f>
        <v>50</v>
      </c>
      <c r="M72" s="23">
        <f t="shared" si="26"/>
        <v>0</v>
      </c>
      <c r="N72" s="23">
        <f t="shared" si="26"/>
        <v>0</v>
      </c>
      <c r="O72" s="24">
        <f t="shared" ref="O72:O75" si="29">SUM(L72:N72)</f>
        <v>50</v>
      </c>
      <c r="P72" s="24">
        <f t="shared" ref="P72:P78" si="30">+D72+K72-O72</f>
        <v>5</v>
      </c>
      <c r="Q72" s="23"/>
      <c r="R72" s="23">
        <f>+R18</f>
        <v>300</v>
      </c>
      <c r="S72" s="23">
        <f t="shared" si="27"/>
        <v>163</v>
      </c>
      <c r="T72" s="23">
        <f t="shared" si="27"/>
        <v>162</v>
      </c>
      <c r="U72" s="23">
        <f t="shared" si="27"/>
        <v>162</v>
      </c>
      <c r="V72" s="23"/>
      <c r="W72" s="19">
        <f t="shared" si="11"/>
        <v>3.24</v>
      </c>
      <c r="X72" s="20" t="str">
        <f t="shared" si="12"/>
        <v/>
      </c>
      <c r="Y72" s="20">
        <f t="shared" si="13"/>
        <v>0.54333333333333333</v>
      </c>
      <c r="Z72" s="19">
        <f t="shared" si="14"/>
        <v>2.74</v>
      </c>
      <c r="AA72" s="19">
        <f t="shared" si="15"/>
        <v>5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1">+D24</f>
        <v>13</v>
      </c>
      <c r="E73" s="23">
        <f t="shared" si="31"/>
        <v>15</v>
      </c>
      <c r="F73" s="23">
        <f t="shared" si="31"/>
        <v>0</v>
      </c>
      <c r="G73" s="23">
        <f t="shared" si="31"/>
        <v>0</v>
      </c>
      <c r="H73" s="23">
        <f t="shared" si="31"/>
        <v>0</v>
      </c>
      <c r="I73" s="23">
        <f t="shared" si="31"/>
        <v>140</v>
      </c>
      <c r="J73" s="23">
        <f t="shared" si="31"/>
        <v>10</v>
      </c>
      <c r="K73" s="24">
        <f t="shared" si="28"/>
        <v>165</v>
      </c>
      <c r="L73" s="23">
        <f>+L24</f>
        <v>172</v>
      </c>
      <c r="M73" s="23">
        <f t="shared" ref="M73:N73" si="32">+M24</f>
        <v>0</v>
      </c>
      <c r="N73" s="23">
        <f t="shared" si="32"/>
        <v>0</v>
      </c>
      <c r="O73" s="24">
        <f t="shared" si="29"/>
        <v>172</v>
      </c>
      <c r="P73" s="24">
        <f t="shared" si="30"/>
        <v>6</v>
      </c>
      <c r="Q73" s="27"/>
      <c r="R73" s="23">
        <f>+R24</f>
        <v>810</v>
      </c>
      <c r="S73" s="23">
        <f t="shared" ref="S73:U73" si="33">+S24</f>
        <v>292</v>
      </c>
      <c r="T73" s="23">
        <f t="shared" si="33"/>
        <v>301</v>
      </c>
      <c r="U73" s="23">
        <f t="shared" si="33"/>
        <v>0</v>
      </c>
      <c r="V73" s="23"/>
      <c r="W73" s="19">
        <f t="shared" si="11"/>
        <v>1.75</v>
      </c>
      <c r="X73" s="20" t="str">
        <f t="shared" si="12"/>
        <v/>
      </c>
      <c r="Y73" s="20">
        <f t="shared" si="13"/>
        <v>0.36049382716049383</v>
      </c>
      <c r="Z73" s="19">
        <f t="shared" si="14"/>
        <v>3.0116279069767442</v>
      </c>
      <c r="AA73" s="19">
        <f t="shared" si="15"/>
        <v>6.3703703703703702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4">+D26</f>
        <v>8</v>
      </c>
      <c r="E74" s="23">
        <f t="shared" si="34"/>
        <v>11</v>
      </c>
      <c r="F74" s="23">
        <f t="shared" si="34"/>
        <v>0</v>
      </c>
      <c r="G74" s="23">
        <f t="shared" si="34"/>
        <v>0</v>
      </c>
      <c r="H74" s="23">
        <f t="shared" si="34"/>
        <v>0</v>
      </c>
      <c r="I74" s="23">
        <f t="shared" si="34"/>
        <v>0</v>
      </c>
      <c r="J74" s="23">
        <f t="shared" si="34"/>
        <v>4</v>
      </c>
      <c r="K74" s="24">
        <f t="shared" si="28"/>
        <v>15</v>
      </c>
      <c r="L74" s="23">
        <f>+L26</f>
        <v>0</v>
      </c>
      <c r="M74" s="23">
        <f t="shared" ref="M74:N74" si="35">+M26</f>
        <v>8</v>
      </c>
      <c r="N74" s="23">
        <f t="shared" si="35"/>
        <v>7</v>
      </c>
      <c r="O74" s="24">
        <f t="shared" si="29"/>
        <v>15</v>
      </c>
      <c r="P74" s="24">
        <f t="shared" si="30"/>
        <v>8</v>
      </c>
      <c r="Q74" s="23"/>
      <c r="R74" s="23">
        <f>+R26</f>
        <v>240</v>
      </c>
      <c r="S74" s="23">
        <f t="shared" ref="S74:U74" si="36">+S26</f>
        <v>236</v>
      </c>
      <c r="T74" s="23">
        <f t="shared" si="36"/>
        <v>177</v>
      </c>
      <c r="U74" s="23">
        <f t="shared" si="36"/>
        <v>177</v>
      </c>
      <c r="V74" s="23"/>
      <c r="W74" s="19">
        <f t="shared" si="11"/>
        <v>11.8</v>
      </c>
      <c r="X74" s="20">
        <f t="shared" si="12"/>
        <v>0.46666666666666667</v>
      </c>
      <c r="Y74" s="20">
        <f t="shared" si="13"/>
        <v>0.98333333333333328</v>
      </c>
      <c r="Z74" s="19">
        <f t="shared" si="14"/>
        <v>0.26666666666666666</v>
      </c>
      <c r="AA74" s="19">
        <f t="shared" si="15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7">+D28</f>
        <v>6</v>
      </c>
      <c r="E75" s="23">
        <f t="shared" si="37"/>
        <v>15</v>
      </c>
      <c r="F75" s="23">
        <f t="shared" si="37"/>
        <v>0</v>
      </c>
      <c r="G75" s="23">
        <f t="shared" si="37"/>
        <v>0</v>
      </c>
      <c r="H75" s="23">
        <f t="shared" si="37"/>
        <v>0</v>
      </c>
      <c r="I75" s="23">
        <f t="shared" si="37"/>
        <v>0</v>
      </c>
      <c r="J75" s="23">
        <f t="shared" si="37"/>
        <v>14</v>
      </c>
      <c r="K75" s="24">
        <f t="shared" si="28"/>
        <v>29</v>
      </c>
      <c r="L75" s="23">
        <f>+L28</f>
        <v>2</v>
      </c>
      <c r="M75" s="23">
        <f t="shared" ref="M75:N75" si="38">+M28</f>
        <v>25</v>
      </c>
      <c r="N75" s="23">
        <f t="shared" si="38"/>
        <v>2</v>
      </c>
      <c r="O75" s="24">
        <f t="shared" si="29"/>
        <v>29</v>
      </c>
      <c r="P75" s="24">
        <f t="shared" si="30"/>
        <v>6</v>
      </c>
      <c r="Q75" s="23"/>
      <c r="R75" s="23">
        <f>+R28</f>
        <v>180</v>
      </c>
      <c r="S75" s="23">
        <f t="shared" ref="S75:U75" si="39">+S28</f>
        <v>174</v>
      </c>
      <c r="T75" s="23">
        <f t="shared" si="39"/>
        <v>146</v>
      </c>
      <c r="U75" s="23">
        <f t="shared" si="39"/>
        <v>146</v>
      </c>
      <c r="V75" s="23"/>
      <c r="W75" s="19">
        <f t="shared" si="11"/>
        <v>5.0344827586206895</v>
      </c>
      <c r="X75" s="20">
        <f t="shared" si="12"/>
        <v>6.8965517241379309E-2</v>
      </c>
      <c r="Y75" s="20">
        <f t="shared" si="13"/>
        <v>0.96666666666666667</v>
      </c>
      <c r="Z75" s="19">
        <f t="shared" si="14"/>
        <v>0.20689655172413793</v>
      </c>
      <c r="AA75" s="19">
        <f t="shared" si="15"/>
        <v>4.833333333333333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40">+D30</f>
        <v>1</v>
      </c>
      <c r="E76" s="23">
        <f t="shared" si="40"/>
        <v>29</v>
      </c>
      <c r="F76" s="23">
        <f t="shared" si="40"/>
        <v>0</v>
      </c>
      <c r="G76" s="23">
        <f t="shared" si="40"/>
        <v>2</v>
      </c>
      <c r="H76" s="23">
        <f t="shared" si="40"/>
        <v>0</v>
      </c>
      <c r="I76" s="23">
        <f t="shared" si="40"/>
        <v>0</v>
      </c>
      <c r="J76" s="23">
        <f t="shared" si="40"/>
        <v>7</v>
      </c>
      <c r="K76" s="24">
        <f>SUM(E76:J76)</f>
        <v>38</v>
      </c>
      <c r="L76" s="23">
        <f>+L30</f>
        <v>19</v>
      </c>
      <c r="M76" s="23">
        <f t="shared" ref="M76:N76" si="41">+M30</f>
        <v>14</v>
      </c>
      <c r="N76" s="23">
        <f t="shared" si="41"/>
        <v>0</v>
      </c>
      <c r="O76" s="24">
        <f>SUM(L76:N76)</f>
        <v>33</v>
      </c>
      <c r="P76" s="24">
        <f t="shared" si="30"/>
        <v>6</v>
      </c>
      <c r="Q76" s="23"/>
      <c r="R76" s="23">
        <f>+R30</f>
        <v>180</v>
      </c>
      <c r="S76" s="23">
        <f t="shared" ref="S76:U76" si="42">+S30</f>
        <v>136</v>
      </c>
      <c r="T76" s="23">
        <f t="shared" si="42"/>
        <v>112</v>
      </c>
      <c r="U76" s="23">
        <f t="shared" si="42"/>
        <v>110</v>
      </c>
      <c r="V76" s="23"/>
      <c r="W76" s="19">
        <f t="shared" si="11"/>
        <v>3.393939393939394</v>
      </c>
      <c r="X76" s="20" t="str">
        <f t="shared" si="12"/>
        <v/>
      </c>
      <c r="Y76" s="20">
        <f t="shared" si="13"/>
        <v>0.75555555555555554</v>
      </c>
      <c r="Z76" s="19">
        <f t="shared" si="14"/>
        <v>1.3333333333333333</v>
      </c>
      <c r="AA76" s="19">
        <f t="shared" si="15"/>
        <v>5.5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3">+D34+D35</f>
        <v>68</v>
      </c>
      <c r="E77" s="23">
        <f t="shared" si="43"/>
        <v>221</v>
      </c>
      <c r="F77" s="23">
        <f t="shared" si="43"/>
        <v>0</v>
      </c>
      <c r="G77" s="23">
        <f t="shared" si="43"/>
        <v>75</v>
      </c>
      <c r="H77" s="23">
        <f t="shared" si="43"/>
        <v>0</v>
      </c>
      <c r="I77" s="23">
        <f t="shared" si="43"/>
        <v>0</v>
      </c>
      <c r="J77" s="23">
        <f t="shared" si="43"/>
        <v>83</v>
      </c>
      <c r="K77" s="24">
        <f>SUM(E77:J77)</f>
        <v>379</v>
      </c>
      <c r="L77" s="23">
        <f>+L34+L35</f>
        <v>285</v>
      </c>
      <c r="M77" s="23">
        <f t="shared" ref="M77:N77" si="44">+M34+M35</f>
        <v>96</v>
      </c>
      <c r="N77" s="23">
        <f t="shared" si="44"/>
        <v>5</v>
      </c>
      <c r="O77" s="24">
        <f>SUM(L77:N77)</f>
        <v>386</v>
      </c>
      <c r="P77" s="24">
        <f t="shared" si="30"/>
        <v>61</v>
      </c>
      <c r="Q77" s="23"/>
      <c r="R77" s="23">
        <f>+R34+R35</f>
        <v>2051</v>
      </c>
      <c r="S77" s="23">
        <f t="shared" ref="S77:U77" si="45">+S34+S35</f>
        <v>1935</v>
      </c>
      <c r="T77" s="23">
        <f t="shared" si="45"/>
        <v>2516</v>
      </c>
      <c r="U77" s="23">
        <f t="shared" si="45"/>
        <v>2472</v>
      </c>
      <c r="V77" s="23"/>
      <c r="W77" s="19">
        <f t="shared" si="11"/>
        <v>6.5181347150259068</v>
      </c>
      <c r="X77" s="20">
        <f t="shared" si="12"/>
        <v>1.2953367875647668E-2</v>
      </c>
      <c r="Y77" s="20">
        <f t="shared" si="13"/>
        <v>0.94344222330570449</v>
      </c>
      <c r="Z77" s="19">
        <f t="shared" si="14"/>
        <v>0.30051813471502592</v>
      </c>
      <c r="AA77" s="19">
        <f t="shared" si="15"/>
        <v>5.9384615384615387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6">SUM(E78:J78)</f>
        <v>0</v>
      </c>
      <c r="L78" s="23"/>
      <c r="M78" s="23"/>
      <c r="N78" s="23"/>
      <c r="O78" s="24">
        <f t="shared" ref="O78" si="47">SUM(L78:N78)</f>
        <v>0</v>
      </c>
      <c r="P78" s="24">
        <f t="shared" si="30"/>
        <v>0</v>
      </c>
      <c r="Q78" s="23"/>
      <c r="R78" s="23"/>
      <c r="S78" s="23"/>
      <c r="T78" s="23"/>
      <c r="U78" s="23"/>
      <c r="V78" s="23"/>
      <c r="W78" s="40" t="str">
        <f t="shared" si="11"/>
        <v/>
      </c>
      <c r="X78" s="40" t="str">
        <f t="shared" si="12"/>
        <v/>
      </c>
      <c r="Y78" s="40" t="str">
        <f t="shared" si="13"/>
        <v/>
      </c>
      <c r="Z78" s="40" t="str">
        <f t="shared" si="14"/>
        <v/>
      </c>
      <c r="AA78" s="40" t="str">
        <f t="shared" si="15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8">SUM(C67+C71+C72+C73+C77)</f>
        <v>208</v>
      </c>
      <c r="D80" s="43">
        <f t="shared" si="48"/>
        <v>150</v>
      </c>
      <c r="E80" s="43">
        <f t="shared" si="48"/>
        <v>617</v>
      </c>
      <c r="F80" s="43">
        <f t="shared" si="48"/>
        <v>0</v>
      </c>
      <c r="G80" s="43">
        <f t="shared" si="48"/>
        <v>86</v>
      </c>
      <c r="H80" s="43">
        <f t="shared" si="48"/>
        <v>0</v>
      </c>
      <c r="I80" s="43">
        <f t="shared" si="48"/>
        <v>140</v>
      </c>
      <c r="J80" s="43">
        <f t="shared" si="48"/>
        <v>163</v>
      </c>
      <c r="K80" s="43">
        <f t="shared" si="48"/>
        <v>1006</v>
      </c>
      <c r="L80" s="43">
        <f t="shared" si="48"/>
        <v>857</v>
      </c>
      <c r="M80" s="43">
        <f t="shared" si="48"/>
        <v>148</v>
      </c>
      <c r="N80" s="43">
        <f t="shared" si="48"/>
        <v>26</v>
      </c>
      <c r="O80" s="43">
        <f t="shared" si="48"/>
        <v>1031</v>
      </c>
      <c r="P80" s="43">
        <f t="shared" si="48"/>
        <v>125</v>
      </c>
      <c r="Q80" s="43">
        <f t="shared" si="48"/>
        <v>0</v>
      </c>
      <c r="R80" s="43">
        <f t="shared" si="48"/>
        <v>6181</v>
      </c>
      <c r="S80" s="43">
        <f t="shared" si="48"/>
        <v>4418</v>
      </c>
      <c r="T80" s="43">
        <f t="shared" si="48"/>
        <v>5170</v>
      </c>
      <c r="U80" s="43">
        <f t="shared" si="48"/>
        <v>4816</v>
      </c>
      <c r="V80" s="43"/>
      <c r="W80" s="19">
        <f t="shared" ref="W80" si="49">IF(S80&gt;0,T80/O80,"")</f>
        <v>5.0145489815712896</v>
      </c>
      <c r="X80" s="20">
        <f t="shared" ref="X80" si="50">IF(N80&gt;0,(N80/O80),"")</f>
        <v>2.5218234723569349E-2</v>
      </c>
      <c r="Y80" s="20">
        <f t="shared" ref="Y80" si="51">IF(S80&gt;0,(S80/R80),"")</f>
        <v>0.71477107264196726</v>
      </c>
      <c r="Z80" s="19">
        <f t="shared" ref="Z80" si="52">IF(S80&gt;0,(R80-S80)/O80,"")</f>
        <v>1.7099903006789525</v>
      </c>
      <c r="AA80" s="19">
        <f t="shared" ref="AA80" si="53">IF(S80&gt;0,O80/C80,"")</f>
        <v>4.9567307692307692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64" t="s">
        <v>18</v>
      </c>
      <c r="F85" s="64" t="s">
        <v>19</v>
      </c>
      <c r="G85" s="64" t="s">
        <v>20</v>
      </c>
      <c r="H85" s="64" t="s">
        <v>21</v>
      </c>
      <c r="I85" s="64" t="s">
        <v>22</v>
      </c>
      <c r="J85" s="64" t="s">
        <v>23</v>
      </c>
      <c r="K85" s="64" t="s">
        <v>24</v>
      </c>
      <c r="L85" s="64" t="s">
        <v>25</v>
      </c>
      <c r="M85" s="64" t="s">
        <v>26</v>
      </c>
      <c r="N85" s="64" t="s">
        <v>27</v>
      </c>
      <c r="O85" s="64" t="s">
        <v>24</v>
      </c>
      <c r="P85" s="65"/>
      <c r="Q85" s="65"/>
      <c r="R85" s="64" t="s">
        <v>28</v>
      </c>
      <c r="S85" s="64" t="s">
        <v>29</v>
      </c>
      <c r="T85" s="64" t="s">
        <v>24</v>
      </c>
      <c r="U85" s="64" t="s">
        <v>30</v>
      </c>
      <c r="V85" s="65"/>
      <c r="W85" s="64" t="s">
        <v>31</v>
      </c>
      <c r="X85" s="64" t="s">
        <v>32</v>
      </c>
      <c r="Y85" s="64" t="s">
        <v>33</v>
      </c>
      <c r="Z85" s="64" t="s">
        <v>34</v>
      </c>
      <c r="AA85" s="64" t="s">
        <v>35</v>
      </c>
    </row>
    <row r="86" spans="1:27" ht="15" x14ac:dyDescent="0.2">
      <c r="A86" s="64"/>
      <c r="B86" s="64" t="s">
        <v>36</v>
      </c>
      <c r="C86" s="18">
        <f t="shared" ref="C86:V86" si="54">SUM(C87:C96)</f>
        <v>272</v>
      </c>
      <c r="D86" s="18">
        <f t="shared" si="54"/>
        <v>186</v>
      </c>
      <c r="E86" s="18">
        <f t="shared" si="54"/>
        <v>773</v>
      </c>
      <c r="F86" s="18">
        <f t="shared" si="54"/>
        <v>0</v>
      </c>
      <c r="G86" s="18">
        <f t="shared" si="54"/>
        <v>125</v>
      </c>
      <c r="H86" s="18">
        <f t="shared" si="54"/>
        <v>0</v>
      </c>
      <c r="I86" s="18">
        <f t="shared" si="54"/>
        <v>140</v>
      </c>
      <c r="J86" s="18">
        <f t="shared" si="54"/>
        <v>202</v>
      </c>
      <c r="K86" s="18">
        <f t="shared" si="54"/>
        <v>1240</v>
      </c>
      <c r="L86" s="18">
        <f t="shared" si="54"/>
        <v>1021</v>
      </c>
      <c r="M86" s="18">
        <f t="shared" si="54"/>
        <v>202</v>
      </c>
      <c r="N86" s="18">
        <f t="shared" si="54"/>
        <v>35</v>
      </c>
      <c r="O86" s="18">
        <f t="shared" si="54"/>
        <v>1258</v>
      </c>
      <c r="P86" s="18">
        <f t="shared" si="54"/>
        <v>168</v>
      </c>
      <c r="Q86" s="18">
        <f t="shared" si="54"/>
        <v>0</v>
      </c>
      <c r="R86" s="18">
        <f t="shared" si="54"/>
        <v>7989</v>
      </c>
      <c r="S86" s="18">
        <f t="shared" si="54"/>
        <v>5672</v>
      </c>
      <c r="T86" s="18">
        <f t="shared" si="54"/>
        <v>6441</v>
      </c>
      <c r="U86" s="18">
        <f t="shared" si="54"/>
        <v>6082</v>
      </c>
      <c r="V86" s="18">
        <f t="shared" si="54"/>
        <v>0</v>
      </c>
      <c r="W86" s="19">
        <f t="shared" ref="W86:W95" si="55">IF(S86&gt;0,T86/O86,"")</f>
        <v>5.1200317965023849</v>
      </c>
      <c r="X86" s="20">
        <f t="shared" ref="X86:X95" si="56">IF(N86&gt;0,(N86/O86),"")</f>
        <v>2.7821939586645469E-2</v>
      </c>
      <c r="Y86" s="20">
        <f t="shared" ref="Y86:Y95" si="57">IF(S86&gt;0,(S86/R86),"")</f>
        <v>0.70997621729878579</v>
      </c>
      <c r="Z86" s="19">
        <f t="shared" ref="Z86:Z95" si="58">IF(S86&gt;0,(R86-S86)/O86,"")</f>
        <v>1.84181240063593</v>
      </c>
      <c r="AA86" s="19">
        <f t="shared" ref="AA86:AA95" si="59">IF(S86&gt;0,O86/C86,"")</f>
        <v>4.625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60">+D8+D18+D35</f>
        <v>73</v>
      </c>
      <c r="E87" s="23">
        <f t="shared" si="60"/>
        <v>262</v>
      </c>
      <c r="F87" s="23">
        <f t="shared" si="60"/>
        <v>0</v>
      </c>
      <c r="G87" s="23">
        <f t="shared" si="60"/>
        <v>67</v>
      </c>
      <c r="H87" s="23">
        <f t="shared" si="60"/>
        <v>0</v>
      </c>
      <c r="I87" s="23">
        <f t="shared" si="60"/>
        <v>0</v>
      </c>
      <c r="J87" s="23">
        <f t="shared" si="60"/>
        <v>92</v>
      </c>
      <c r="K87" s="24">
        <f>SUM(E87:J87)</f>
        <v>421</v>
      </c>
      <c r="L87" s="23">
        <f t="shared" si="60"/>
        <v>361</v>
      </c>
      <c r="M87" s="23">
        <f t="shared" si="60"/>
        <v>62</v>
      </c>
      <c r="N87" s="23">
        <f t="shared" si="60"/>
        <v>6</v>
      </c>
      <c r="O87" s="24">
        <f t="shared" ref="O87:O90" si="61">SUM(L87:N87)</f>
        <v>429</v>
      </c>
      <c r="P87" s="24">
        <f t="shared" ref="P87:P90" si="62">+D87+K87-O87</f>
        <v>65</v>
      </c>
      <c r="Q87" s="23"/>
      <c r="R87" s="23">
        <f t="shared" ref="R87:U87" si="63">+R8+R18+R35</f>
        <v>2911</v>
      </c>
      <c r="S87" s="23">
        <f t="shared" si="63"/>
        <v>2248</v>
      </c>
      <c r="T87" s="23">
        <f t="shared" si="63"/>
        <v>2888</v>
      </c>
      <c r="U87" s="23">
        <f t="shared" si="63"/>
        <v>2852</v>
      </c>
      <c r="V87" s="23"/>
      <c r="W87" s="19">
        <f t="shared" si="55"/>
        <v>6.7319347319347322</v>
      </c>
      <c r="X87" s="20">
        <f t="shared" si="56"/>
        <v>1.3986013986013986E-2</v>
      </c>
      <c r="Y87" s="20">
        <f t="shared" si="57"/>
        <v>0.77224321538990037</v>
      </c>
      <c r="Z87" s="19">
        <f t="shared" si="58"/>
        <v>1.5454545454545454</v>
      </c>
      <c r="AA87" s="19">
        <f t="shared" si="59"/>
        <v>4.3775510204081636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4">+D34+D9</f>
        <v>44</v>
      </c>
      <c r="E88" s="23">
        <f t="shared" si="64"/>
        <v>188</v>
      </c>
      <c r="F88" s="23">
        <f t="shared" si="64"/>
        <v>0</v>
      </c>
      <c r="G88" s="23">
        <f t="shared" si="64"/>
        <v>19</v>
      </c>
      <c r="H88" s="23">
        <f t="shared" si="64"/>
        <v>0</v>
      </c>
      <c r="I88" s="23">
        <f t="shared" si="64"/>
        <v>0</v>
      </c>
      <c r="J88" s="23">
        <f t="shared" si="64"/>
        <v>60</v>
      </c>
      <c r="K88" s="24">
        <f t="shared" ref="K88:K90" si="65">SUM(E88:J88)</f>
        <v>267</v>
      </c>
      <c r="L88" s="23">
        <f t="shared" si="64"/>
        <v>169</v>
      </c>
      <c r="M88" s="23">
        <f t="shared" si="64"/>
        <v>81</v>
      </c>
      <c r="N88" s="23">
        <f t="shared" si="64"/>
        <v>20</v>
      </c>
      <c r="O88" s="24">
        <f t="shared" si="61"/>
        <v>270</v>
      </c>
      <c r="P88" s="24">
        <f t="shared" si="62"/>
        <v>41</v>
      </c>
      <c r="Q88" s="23"/>
      <c r="R88" s="23">
        <f t="shared" ref="R88:U88" si="66">+R34+R9</f>
        <v>1440</v>
      </c>
      <c r="S88" s="23">
        <f t="shared" si="66"/>
        <v>1256</v>
      </c>
      <c r="T88" s="23">
        <f t="shared" si="66"/>
        <v>1365</v>
      </c>
      <c r="U88" s="23">
        <f t="shared" si="66"/>
        <v>1354</v>
      </c>
      <c r="V88" s="23"/>
      <c r="W88" s="19">
        <f t="shared" si="55"/>
        <v>5.0555555555555554</v>
      </c>
      <c r="X88" s="20">
        <f t="shared" si="56"/>
        <v>7.407407407407407E-2</v>
      </c>
      <c r="Y88" s="20">
        <f t="shared" si="57"/>
        <v>0.87222222222222223</v>
      </c>
      <c r="Z88" s="19">
        <f t="shared" si="58"/>
        <v>0.68148148148148147</v>
      </c>
      <c r="AA88" s="19">
        <f t="shared" si="59"/>
        <v>5.625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7">+D26</f>
        <v>8</v>
      </c>
      <c r="E89" s="23">
        <f t="shared" si="67"/>
        <v>11</v>
      </c>
      <c r="F89" s="23">
        <f t="shared" si="67"/>
        <v>0</v>
      </c>
      <c r="G89" s="23">
        <f t="shared" si="67"/>
        <v>0</v>
      </c>
      <c r="H89" s="23">
        <f t="shared" si="67"/>
        <v>0</v>
      </c>
      <c r="I89" s="23">
        <f t="shared" si="67"/>
        <v>0</v>
      </c>
      <c r="J89" s="23">
        <f t="shared" si="67"/>
        <v>4</v>
      </c>
      <c r="K89" s="24">
        <f t="shared" si="65"/>
        <v>15</v>
      </c>
      <c r="L89" s="23">
        <f t="shared" si="67"/>
        <v>0</v>
      </c>
      <c r="M89" s="23">
        <f t="shared" si="67"/>
        <v>8</v>
      </c>
      <c r="N89" s="23">
        <f t="shared" si="67"/>
        <v>7</v>
      </c>
      <c r="O89" s="24">
        <f t="shared" si="61"/>
        <v>15</v>
      </c>
      <c r="P89" s="24">
        <f t="shared" si="62"/>
        <v>8</v>
      </c>
      <c r="Q89" s="23"/>
      <c r="R89" s="23">
        <f t="shared" ref="R89:U89" si="68">+R26</f>
        <v>240</v>
      </c>
      <c r="S89" s="23">
        <f t="shared" si="68"/>
        <v>236</v>
      </c>
      <c r="T89" s="23">
        <f t="shared" si="68"/>
        <v>177</v>
      </c>
      <c r="U89" s="23">
        <f t="shared" si="68"/>
        <v>177</v>
      </c>
      <c r="V89" s="23"/>
      <c r="W89" s="19">
        <f t="shared" si="55"/>
        <v>11.8</v>
      </c>
      <c r="X89" s="20">
        <f t="shared" si="56"/>
        <v>0.46666666666666667</v>
      </c>
      <c r="Y89" s="20">
        <f t="shared" si="57"/>
        <v>0.98333333333333328</v>
      </c>
      <c r="Z89" s="19">
        <f t="shared" si="58"/>
        <v>0.26666666666666666</v>
      </c>
      <c r="AA89" s="19">
        <f t="shared" si="59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9">+D28</f>
        <v>6</v>
      </c>
      <c r="E90" s="23">
        <f t="shared" si="69"/>
        <v>15</v>
      </c>
      <c r="F90" s="23">
        <f t="shared" si="69"/>
        <v>0</v>
      </c>
      <c r="G90" s="23">
        <f t="shared" si="69"/>
        <v>0</v>
      </c>
      <c r="H90" s="23">
        <f t="shared" si="69"/>
        <v>0</v>
      </c>
      <c r="I90" s="23">
        <f t="shared" si="69"/>
        <v>0</v>
      </c>
      <c r="J90" s="23">
        <f t="shared" si="69"/>
        <v>14</v>
      </c>
      <c r="K90" s="24">
        <f t="shared" si="65"/>
        <v>29</v>
      </c>
      <c r="L90" s="23">
        <f t="shared" si="69"/>
        <v>2</v>
      </c>
      <c r="M90" s="23">
        <f t="shared" si="69"/>
        <v>25</v>
      </c>
      <c r="N90" s="23">
        <f t="shared" si="69"/>
        <v>2</v>
      </c>
      <c r="O90" s="24">
        <f t="shared" si="61"/>
        <v>29</v>
      </c>
      <c r="P90" s="24">
        <f t="shared" si="62"/>
        <v>6</v>
      </c>
      <c r="Q90" s="23"/>
      <c r="R90" s="23">
        <f t="shared" ref="R90:U90" si="70">+R28</f>
        <v>180</v>
      </c>
      <c r="S90" s="23">
        <f t="shared" si="70"/>
        <v>174</v>
      </c>
      <c r="T90" s="23">
        <f t="shared" si="70"/>
        <v>146</v>
      </c>
      <c r="U90" s="23">
        <f t="shared" si="70"/>
        <v>146</v>
      </c>
      <c r="V90" s="23"/>
      <c r="W90" s="19">
        <f t="shared" si="55"/>
        <v>5.0344827586206895</v>
      </c>
      <c r="X90" s="20">
        <f t="shared" si="56"/>
        <v>6.8965517241379309E-2</v>
      </c>
      <c r="Y90" s="20">
        <f t="shared" si="57"/>
        <v>0.96666666666666667</v>
      </c>
      <c r="Z90" s="19">
        <f t="shared" si="58"/>
        <v>0.20689655172413793</v>
      </c>
      <c r="AA90" s="19">
        <f t="shared" si="59"/>
        <v>4.833333333333333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1">+D13</f>
        <v>9</v>
      </c>
      <c r="E91" s="23">
        <f t="shared" si="71"/>
        <v>60</v>
      </c>
      <c r="F91" s="23">
        <f t="shared" si="71"/>
        <v>0</v>
      </c>
      <c r="G91" s="23">
        <f t="shared" si="71"/>
        <v>37</v>
      </c>
      <c r="H91" s="23">
        <f t="shared" si="71"/>
        <v>0</v>
      </c>
      <c r="I91" s="23">
        <f t="shared" si="71"/>
        <v>0</v>
      </c>
      <c r="J91" s="23">
        <f t="shared" si="71"/>
        <v>14</v>
      </c>
      <c r="K91" s="24">
        <f>SUM(E91:J91)</f>
        <v>111</v>
      </c>
      <c r="L91" s="23">
        <f t="shared" si="71"/>
        <v>105</v>
      </c>
      <c r="M91" s="23">
        <f t="shared" si="71"/>
        <v>7</v>
      </c>
      <c r="N91" s="23">
        <f t="shared" si="71"/>
        <v>0</v>
      </c>
      <c r="O91" s="24">
        <f>SUM(L91:N91)</f>
        <v>112</v>
      </c>
      <c r="P91" s="24">
        <f>+D91+K91-O91</f>
        <v>8</v>
      </c>
      <c r="Q91" s="23"/>
      <c r="R91" s="23">
        <f t="shared" ref="R91:U91" si="72">+R13</f>
        <v>608</v>
      </c>
      <c r="S91" s="23">
        <f t="shared" si="72"/>
        <v>366</v>
      </c>
      <c r="T91" s="23">
        <f t="shared" si="72"/>
        <v>447</v>
      </c>
      <c r="U91" s="23">
        <f t="shared" si="72"/>
        <v>444</v>
      </c>
      <c r="V91" s="23"/>
      <c r="W91" s="19">
        <f t="shared" si="55"/>
        <v>3.9910714285714284</v>
      </c>
      <c r="X91" s="20" t="str">
        <f t="shared" si="56"/>
        <v/>
      </c>
      <c r="Y91" s="20">
        <f t="shared" si="57"/>
        <v>0.60197368421052633</v>
      </c>
      <c r="Z91" s="19">
        <f t="shared" si="58"/>
        <v>2.1607142857142856</v>
      </c>
      <c r="AA91" s="19">
        <f t="shared" si="59"/>
        <v>4.666666666666667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3">+D30</f>
        <v>1</v>
      </c>
      <c r="E92" s="23">
        <f t="shared" si="73"/>
        <v>29</v>
      </c>
      <c r="F92" s="23">
        <f t="shared" si="73"/>
        <v>0</v>
      </c>
      <c r="G92" s="23">
        <f t="shared" si="73"/>
        <v>2</v>
      </c>
      <c r="H92" s="23">
        <f t="shared" si="73"/>
        <v>0</v>
      </c>
      <c r="I92" s="23">
        <f t="shared" si="73"/>
        <v>0</v>
      </c>
      <c r="J92" s="23">
        <f t="shared" si="73"/>
        <v>7</v>
      </c>
      <c r="K92" s="24">
        <f t="shared" ref="K92:K95" si="74">SUM(E92:J92)</f>
        <v>38</v>
      </c>
      <c r="L92" s="23">
        <f t="shared" si="73"/>
        <v>19</v>
      </c>
      <c r="M92" s="23">
        <f t="shared" si="73"/>
        <v>14</v>
      </c>
      <c r="N92" s="23">
        <f t="shared" si="73"/>
        <v>0</v>
      </c>
      <c r="O92" s="24">
        <f t="shared" ref="O92:O95" si="75">SUM(L92:N92)</f>
        <v>33</v>
      </c>
      <c r="P92" s="24">
        <f t="shared" ref="P92:P96" si="76">+D92+K92-O92</f>
        <v>6</v>
      </c>
      <c r="Q92" s="23"/>
      <c r="R92" s="23">
        <f t="shared" ref="R92:U92" si="77">+R30</f>
        <v>180</v>
      </c>
      <c r="S92" s="23">
        <f t="shared" si="77"/>
        <v>136</v>
      </c>
      <c r="T92" s="23">
        <f t="shared" si="77"/>
        <v>112</v>
      </c>
      <c r="U92" s="23">
        <f t="shared" si="77"/>
        <v>110</v>
      </c>
      <c r="V92" s="23"/>
      <c r="W92" s="19">
        <f t="shared" si="55"/>
        <v>3.393939393939394</v>
      </c>
      <c r="X92" s="20" t="str">
        <f t="shared" si="56"/>
        <v/>
      </c>
      <c r="Y92" s="20">
        <f t="shared" si="57"/>
        <v>0.75555555555555554</v>
      </c>
      <c r="Z92" s="19">
        <f t="shared" si="58"/>
        <v>1.3333333333333333</v>
      </c>
      <c r="AA92" s="19">
        <f t="shared" si="59"/>
        <v>5.5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8">+D14+D15</f>
        <v>12</v>
      </c>
      <c r="E93" s="23">
        <f t="shared" si="78"/>
        <v>41</v>
      </c>
      <c r="F93" s="23">
        <f t="shared" si="78"/>
        <v>0</v>
      </c>
      <c r="G93" s="23">
        <f t="shared" si="78"/>
        <v>0</v>
      </c>
      <c r="H93" s="23">
        <f t="shared" si="78"/>
        <v>0</v>
      </c>
      <c r="I93" s="23">
        <f t="shared" si="78"/>
        <v>0</v>
      </c>
      <c r="J93" s="23">
        <f t="shared" si="78"/>
        <v>0</v>
      </c>
      <c r="K93" s="24">
        <f t="shared" si="74"/>
        <v>41</v>
      </c>
      <c r="L93" s="23">
        <f t="shared" si="78"/>
        <v>38</v>
      </c>
      <c r="M93" s="23">
        <f t="shared" si="78"/>
        <v>0</v>
      </c>
      <c r="N93" s="23">
        <f t="shared" si="78"/>
        <v>0</v>
      </c>
      <c r="O93" s="24">
        <f t="shared" si="75"/>
        <v>38</v>
      </c>
      <c r="P93" s="24">
        <f t="shared" si="76"/>
        <v>15</v>
      </c>
      <c r="Q93" s="27"/>
      <c r="R93" s="23">
        <f t="shared" ref="R93:U93" si="79">+R14+R15</f>
        <v>600</v>
      </c>
      <c r="S93" s="23">
        <f t="shared" si="79"/>
        <v>342</v>
      </c>
      <c r="T93" s="23">
        <f t="shared" si="79"/>
        <v>389</v>
      </c>
      <c r="U93" s="23">
        <f t="shared" si="79"/>
        <v>389</v>
      </c>
      <c r="V93" s="23"/>
      <c r="W93" s="19">
        <f t="shared" si="55"/>
        <v>10.236842105263158</v>
      </c>
      <c r="X93" s="20" t="str">
        <f t="shared" si="56"/>
        <v/>
      </c>
      <c r="Y93" s="20">
        <f t="shared" si="57"/>
        <v>0.56999999999999995</v>
      </c>
      <c r="Z93" s="19">
        <f t="shared" si="58"/>
        <v>6.7894736842105265</v>
      </c>
      <c r="AA93" s="19">
        <f t="shared" si="59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80">+D17</f>
        <v>20</v>
      </c>
      <c r="E94" s="23">
        <f t="shared" si="80"/>
        <v>152</v>
      </c>
      <c r="F94" s="23">
        <f t="shared" si="80"/>
        <v>0</v>
      </c>
      <c r="G94" s="23">
        <f t="shared" si="80"/>
        <v>0</v>
      </c>
      <c r="H94" s="23">
        <f t="shared" si="80"/>
        <v>0</v>
      </c>
      <c r="I94" s="23">
        <f t="shared" si="80"/>
        <v>0</v>
      </c>
      <c r="J94" s="23">
        <f t="shared" si="80"/>
        <v>1</v>
      </c>
      <c r="K94" s="24">
        <f t="shared" si="74"/>
        <v>153</v>
      </c>
      <c r="L94" s="23">
        <f>+L17</f>
        <v>155</v>
      </c>
      <c r="M94" s="23">
        <f t="shared" ref="M94:N94" si="81">+M17</f>
        <v>5</v>
      </c>
      <c r="N94" s="23">
        <f t="shared" si="81"/>
        <v>0</v>
      </c>
      <c r="O94" s="24">
        <f t="shared" si="75"/>
        <v>160</v>
      </c>
      <c r="P94" s="24">
        <f t="shared" si="76"/>
        <v>13</v>
      </c>
      <c r="Q94" s="23"/>
      <c r="R94" s="23">
        <f>+R17</f>
        <v>1020</v>
      </c>
      <c r="S94" s="23">
        <f t="shared" ref="S94:U94" si="82">+S17</f>
        <v>622</v>
      </c>
      <c r="T94" s="23">
        <f t="shared" si="82"/>
        <v>616</v>
      </c>
      <c r="U94" s="23">
        <f t="shared" si="82"/>
        <v>610</v>
      </c>
      <c r="V94" s="23"/>
      <c r="W94" s="19">
        <f t="shared" si="55"/>
        <v>3.85</v>
      </c>
      <c r="X94" s="20" t="str">
        <f t="shared" si="56"/>
        <v/>
      </c>
      <c r="Y94" s="20">
        <f t="shared" si="57"/>
        <v>0.6098039215686275</v>
      </c>
      <c r="Z94" s="19">
        <f t="shared" si="58"/>
        <v>2.4874999999999998</v>
      </c>
      <c r="AA94" s="19">
        <f t="shared" si="59"/>
        <v>4.5714285714285712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3">+D24</f>
        <v>13</v>
      </c>
      <c r="E95" s="23">
        <f t="shared" si="83"/>
        <v>15</v>
      </c>
      <c r="F95" s="23">
        <f t="shared" si="83"/>
        <v>0</v>
      </c>
      <c r="G95" s="23">
        <f t="shared" si="83"/>
        <v>0</v>
      </c>
      <c r="H95" s="23">
        <f t="shared" si="83"/>
        <v>0</v>
      </c>
      <c r="I95" s="23">
        <f t="shared" si="83"/>
        <v>140</v>
      </c>
      <c r="J95" s="23">
        <f t="shared" si="83"/>
        <v>10</v>
      </c>
      <c r="K95" s="24">
        <f t="shared" si="74"/>
        <v>165</v>
      </c>
      <c r="L95" s="23">
        <f>+L24</f>
        <v>172</v>
      </c>
      <c r="M95" s="23">
        <f t="shared" ref="M95:N95" si="84">+M24</f>
        <v>0</v>
      </c>
      <c r="N95" s="23">
        <f t="shared" si="84"/>
        <v>0</v>
      </c>
      <c r="O95" s="24">
        <f t="shared" si="75"/>
        <v>172</v>
      </c>
      <c r="P95" s="24">
        <f t="shared" si="76"/>
        <v>6</v>
      </c>
      <c r="Q95" s="23"/>
      <c r="R95" s="23">
        <f>+R24</f>
        <v>810</v>
      </c>
      <c r="S95" s="23">
        <f t="shared" ref="S95:U95" si="85">+S24</f>
        <v>292</v>
      </c>
      <c r="T95" s="23">
        <f t="shared" si="85"/>
        <v>301</v>
      </c>
      <c r="U95" s="23">
        <f t="shared" si="85"/>
        <v>0</v>
      </c>
      <c r="V95" s="23"/>
      <c r="W95" s="19">
        <f t="shared" si="55"/>
        <v>1.75</v>
      </c>
      <c r="X95" s="20" t="str">
        <f t="shared" si="56"/>
        <v/>
      </c>
      <c r="Y95" s="20">
        <f t="shared" si="57"/>
        <v>0.36049382716049383</v>
      </c>
      <c r="Z95" s="19">
        <f t="shared" si="58"/>
        <v>3.0116279069767442</v>
      </c>
      <c r="AA95" s="19">
        <f t="shared" si="59"/>
        <v>6.3703703703703702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6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5883</v>
      </c>
      <c r="D100" s="45">
        <f>U8+U9+U13+U15+U17+U18+U24+U34+U35</f>
        <v>5526</v>
      </c>
      <c r="E100" s="45">
        <f>C100-D100</f>
        <v>357</v>
      </c>
    </row>
    <row r="101" spans="1:5" ht="22.5" x14ac:dyDescent="0.2">
      <c r="A101" s="22" t="s">
        <v>102</v>
      </c>
      <c r="B101" s="44" t="s">
        <v>168</v>
      </c>
      <c r="C101" s="45">
        <f>T26</f>
        <v>177</v>
      </c>
      <c r="D101" s="45">
        <f>U26</f>
        <v>177</v>
      </c>
      <c r="E101" s="45">
        <f t="shared" ref="E101:E107" si="86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146</v>
      </c>
      <c r="D102" s="45">
        <f>U28</f>
        <v>146</v>
      </c>
      <c r="E102" s="45">
        <f t="shared" si="86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112</v>
      </c>
      <c r="D103" s="45">
        <f>U30</f>
        <v>110</v>
      </c>
      <c r="E103" s="45">
        <f t="shared" si="86"/>
        <v>2</v>
      </c>
    </row>
    <row r="104" spans="1:5" x14ac:dyDescent="0.2">
      <c r="A104" s="22" t="s">
        <v>133</v>
      </c>
      <c r="B104" s="44" t="s">
        <v>172</v>
      </c>
      <c r="C104" s="45">
        <f>T14</f>
        <v>123</v>
      </c>
      <c r="D104" s="45">
        <f>U14</f>
        <v>123</v>
      </c>
      <c r="E104" s="45">
        <f t="shared" si="86"/>
        <v>0</v>
      </c>
    </row>
    <row r="105" spans="1:5" x14ac:dyDescent="0.2">
      <c r="A105" s="22"/>
      <c r="B105" s="44" t="s">
        <v>179</v>
      </c>
      <c r="C105" s="45">
        <f>SUM(C100:C104)</f>
        <v>6441</v>
      </c>
      <c r="D105" s="45">
        <f t="shared" ref="D105:E105" si="87">SUM(D100:D104)</f>
        <v>6082</v>
      </c>
      <c r="E105" s="45">
        <f t="shared" si="87"/>
        <v>359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6"/>
        <v>0</v>
      </c>
    </row>
    <row r="107" spans="1:5" x14ac:dyDescent="0.2">
      <c r="A107" s="22" t="s">
        <v>135</v>
      </c>
      <c r="B107" s="44" t="s">
        <v>175</v>
      </c>
      <c r="C107" s="45">
        <f>C50</f>
        <v>6082</v>
      </c>
      <c r="D107" s="45">
        <f>C50</f>
        <v>6082</v>
      </c>
      <c r="E107" s="45">
        <f t="shared" si="86"/>
        <v>0</v>
      </c>
    </row>
  </sheetData>
  <mergeCells count="45">
    <mergeCell ref="I60:O60"/>
    <mergeCell ref="D61:S61"/>
    <mergeCell ref="A64:A65"/>
    <mergeCell ref="B64:B65"/>
    <mergeCell ref="C64:C65"/>
    <mergeCell ref="D64:D65"/>
    <mergeCell ref="E64:K64"/>
    <mergeCell ref="L64:O64"/>
    <mergeCell ref="P64:P65"/>
    <mergeCell ref="Q64:Q65"/>
    <mergeCell ref="R64:S64"/>
    <mergeCell ref="P84:P85"/>
    <mergeCell ref="Q84:Q85"/>
    <mergeCell ref="R84:S84"/>
    <mergeCell ref="T84:U84"/>
    <mergeCell ref="V84:V85"/>
    <mergeCell ref="F82:L82"/>
    <mergeCell ref="A84:A85"/>
    <mergeCell ref="B84:B85"/>
    <mergeCell ref="D84:D85"/>
    <mergeCell ref="E84:K84"/>
    <mergeCell ref="L84:O84"/>
    <mergeCell ref="C84:C85"/>
    <mergeCell ref="T64:U64"/>
    <mergeCell ref="V64:V65"/>
    <mergeCell ref="W84:AA84"/>
    <mergeCell ref="W64:AA64"/>
    <mergeCell ref="T5:U5"/>
    <mergeCell ref="V5:V6"/>
    <mergeCell ref="W5:AA5"/>
    <mergeCell ref="E39:F39"/>
    <mergeCell ref="F46:I46"/>
    <mergeCell ref="F47:I47"/>
    <mergeCell ref="E43:F43"/>
    <mergeCell ref="I1:O1"/>
    <mergeCell ref="D2:S2"/>
    <mergeCell ref="L5:O5"/>
    <mergeCell ref="P5:P6"/>
    <mergeCell ref="Q5:Q6"/>
    <mergeCell ref="R5:S5"/>
    <mergeCell ref="A5:A6"/>
    <mergeCell ref="B5:B6"/>
    <mergeCell ref="C5:C6"/>
    <mergeCell ref="D5:D6"/>
    <mergeCell ref="E5:K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abSelected="1" topLeftCell="A31" zoomScale="78" zoomScaleNormal="78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191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v>168</v>
      </c>
      <c r="E7" s="18">
        <f t="shared" ref="E7:V7" si="0">SUM(E8:E36)</f>
        <v>837</v>
      </c>
      <c r="F7" s="18">
        <f>SUM(F8:F36)</f>
        <v>0</v>
      </c>
      <c r="G7" s="18">
        <f>SUM(G8:G36)</f>
        <v>117</v>
      </c>
      <c r="H7" s="18">
        <f>SUM(H8:H36)</f>
        <v>0</v>
      </c>
      <c r="I7" s="18">
        <f>SUM(I8:I36)</f>
        <v>137</v>
      </c>
      <c r="J7" s="18">
        <f t="shared" si="0"/>
        <v>222</v>
      </c>
      <c r="K7" s="18">
        <f t="shared" si="0"/>
        <v>1313</v>
      </c>
      <c r="L7" s="18">
        <f t="shared" si="0"/>
        <v>1070</v>
      </c>
      <c r="M7" s="18">
        <f t="shared" si="0"/>
        <v>222</v>
      </c>
      <c r="N7" s="18">
        <f>SUM(N8:N36)</f>
        <v>36</v>
      </c>
      <c r="O7" s="18">
        <f t="shared" si="0"/>
        <v>1328</v>
      </c>
      <c r="P7" s="18">
        <f t="shared" si="0"/>
        <v>153</v>
      </c>
      <c r="Q7" s="18">
        <f t="shared" si="0"/>
        <v>0</v>
      </c>
      <c r="R7" s="18">
        <f t="shared" si="0"/>
        <v>8055</v>
      </c>
      <c r="S7" s="18">
        <f t="shared" si="0"/>
        <v>5973</v>
      </c>
      <c r="T7" s="18">
        <f t="shared" si="0"/>
        <v>5864</v>
      </c>
      <c r="U7" s="18">
        <f t="shared" si="0"/>
        <v>5495</v>
      </c>
      <c r="V7" s="18">
        <f t="shared" si="0"/>
        <v>0</v>
      </c>
      <c r="W7" s="19">
        <f t="shared" ref="W7:W36" si="1">IF(S7&gt;0,T7/O7,"")</f>
        <v>4.4156626506024095</v>
      </c>
      <c r="X7" s="20">
        <f t="shared" ref="X7:X36" si="2">IF(N7&gt;0,(N7/O7),"")</f>
        <v>2.710843373493976E-2</v>
      </c>
      <c r="Y7" s="20">
        <f t="shared" ref="Y7:Y36" si="3">IF(S7&gt;0,(S7/R7),"")</f>
        <v>0.74152700186219744</v>
      </c>
      <c r="Z7" s="19">
        <f t="shared" ref="Z7:Z36" si="4">IF(S7&gt;0,(R7-S7)/O7,"")</f>
        <v>1.5677710843373494</v>
      </c>
      <c r="AA7" s="19">
        <f t="shared" ref="AA7:AA36" si="5">IF(S7&gt;0,O7/C7,"")</f>
        <v>4.882352941176471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18</v>
      </c>
      <c r="E8" s="23">
        <v>145</v>
      </c>
      <c r="F8" s="23"/>
      <c r="G8" s="23">
        <v>17</v>
      </c>
      <c r="H8" s="23"/>
      <c r="I8" s="23"/>
      <c r="J8" s="23">
        <v>54</v>
      </c>
      <c r="K8" s="24">
        <f>SUM(E8:J8)</f>
        <v>216</v>
      </c>
      <c r="L8" s="23">
        <v>157</v>
      </c>
      <c r="M8" s="23">
        <v>42</v>
      </c>
      <c r="N8" s="23">
        <v>5</v>
      </c>
      <c r="O8" s="24">
        <f t="shared" ref="O8:O36" si="6">SUM(L8:N8)</f>
        <v>204</v>
      </c>
      <c r="P8" s="24">
        <f t="shared" ref="P8:P36" si="7">+D8+K8-O8</f>
        <v>30</v>
      </c>
      <c r="Q8" s="23"/>
      <c r="R8" s="23">
        <v>1318</v>
      </c>
      <c r="S8" s="23">
        <v>1044</v>
      </c>
      <c r="T8" s="23">
        <v>966</v>
      </c>
      <c r="U8" s="23">
        <v>964</v>
      </c>
      <c r="V8" s="23"/>
      <c r="W8" s="19">
        <f t="shared" si="1"/>
        <v>4.7352941176470589</v>
      </c>
      <c r="X8" s="20">
        <f t="shared" si="2"/>
        <v>2.4509803921568627E-2</v>
      </c>
      <c r="Y8" s="20">
        <f t="shared" si="3"/>
        <v>0.79210925644916541</v>
      </c>
      <c r="Z8" s="19">
        <f t="shared" si="4"/>
        <v>1.3431372549019607</v>
      </c>
      <c r="AA8" s="19">
        <f t="shared" si="5"/>
        <v>4.3404255319148932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22</v>
      </c>
      <c r="E9" s="23">
        <v>80</v>
      </c>
      <c r="F9" s="23"/>
      <c r="G9" s="23">
        <v>3</v>
      </c>
      <c r="H9" s="23"/>
      <c r="I9" s="23"/>
      <c r="J9" s="23">
        <v>37</v>
      </c>
      <c r="K9" s="24">
        <f t="shared" ref="K9:K36" si="8">SUM(E9:J9)</f>
        <v>120</v>
      </c>
      <c r="L9" s="23">
        <v>80</v>
      </c>
      <c r="M9" s="23">
        <v>28</v>
      </c>
      <c r="N9" s="23">
        <v>12</v>
      </c>
      <c r="O9" s="24">
        <f t="shared" si="6"/>
        <v>120</v>
      </c>
      <c r="P9" s="24">
        <f t="shared" si="7"/>
        <v>22</v>
      </c>
      <c r="Q9" s="23"/>
      <c r="R9" s="23">
        <v>744</v>
      </c>
      <c r="S9" s="23">
        <v>652</v>
      </c>
      <c r="T9" s="23">
        <v>618</v>
      </c>
      <c r="U9" s="23">
        <v>607</v>
      </c>
      <c r="V9" s="23"/>
      <c r="W9" s="19">
        <f t="shared" si="1"/>
        <v>5.15</v>
      </c>
      <c r="X9" s="20">
        <f t="shared" si="2"/>
        <v>0.1</v>
      </c>
      <c r="Y9" s="20">
        <f t="shared" si="3"/>
        <v>0.87634408602150538</v>
      </c>
      <c r="Z9" s="19">
        <f t="shared" si="4"/>
        <v>0.76666666666666672</v>
      </c>
      <c r="AA9" s="19">
        <f t="shared" si="5"/>
        <v>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8</v>
      </c>
      <c r="E13" s="23">
        <v>69</v>
      </c>
      <c r="F13" s="23"/>
      <c r="G13" s="23">
        <v>39</v>
      </c>
      <c r="H13" s="23"/>
      <c r="I13" s="23"/>
      <c r="J13" s="23">
        <v>17</v>
      </c>
      <c r="K13" s="24">
        <f t="shared" si="8"/>
        <v>125</v>
      </c>
      <c r="L13" s="23">
        <v>119</v>
      </c>
      <c r="M13" s="23">
        <v>6</v>
      </c>
      <c r="N13" s="23"/>
      <c r="O13" s="24">
        <f t="shared" si="6"/>
        <v>125</v>
      </c>
      <c r="P13" s="24">
        <f t="shared" si="7"/>
        <v>8</v>
      </c>
      <c r="Q13" s="23"/>
      <c r="R13" s="23">
        <v>496</v>
      </c>
      <c r="S13" s="23">
        <v>284</v>
      </c>
      <c r="T13" s="23">
        <v>288</v>
      </c>
      <c r="U13" s="23">
        <v>285</v>
      </c>
      <c r="V13" s="23"/>
      <c r="W13" s="19">
        <f t="shared" si="1"/>
        <v>2.3039999999999998</v>
      </c>
      <c r="X13" s="20" t="str">
        <f t="shared" si="2"/>
        <v/>
      </c>
      <c r="Y13" s="20">
        <f t="shared" si="3"/>
        <v>0.57258064516129037</v>
      </c>
      <c r="Z13" s="19">
        <f t="shared" si="4"/>
        <v>1.696</v>
      </c>
      <c r="AA13" s="19">
        <f t="shared" si="5"/>
        <v>5.208333333333333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8</v>
      </c>
      <c r="E14" s="23">
        <v>29</v>
      </c>
      <c r="F14" s="23"/>
      <c r="G14" s="23"/>
      <c r="H14" s="23"/>
      <c r="I14" s="23"/>
      <c r="J14" s="23"/>
      <c r="K14" s="24">
        <f t="shared" si="8"/>
        <v>29</v>
      </c>
      <c r="L14" s="23">
        <v>4</v>
      </c>
      <c r="M14" s="23"/>
      <c r="N14" s="23"/>
      <c r="O14" s="24">
        <f t="shared" si="6"/>
        <v>4</v>
      </c>
      <c r="P14" s="26">
        <v>6</v>
      </c>
      <c r="Q14" s="27"/>
      <c r="R14" s="23">
        <v>282</v>
      </c>
      <c r="S14" s="23">
        <v>144</v>
      </c>
      <c r="T14" s="23">
        <v>146</v>
      </c>
      <c r="U14" s="23">
        <v>146</v>
      </c>
      <c r="V14" s="23"/>
      <c r="W14" s="19">
        <f t="shared" si="1"/>
        <v>36.5</v>
      </c>
      <c r="X14" s="20" t="str">
        <f t="shared" si="2"/>
        <v/>
      </c>
      <c r="Y14" s="20">
        <f t="shared" si="3"/>
        <v>0.51063829787234039</v>
      </c>
      <c r="Z14" s="19">
        <f t="shared" si="4"/>
        <v>34.5</v>
      </c>
      <c r="AA14" s="19">
        <f t="shared" si="5"/>
        <v>0.4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5</v>
      </c>
      <c r="F15" s="23"/>
      <c r="G15" s="23"/>
      <c r="H15" s="23"/>
      <c r="I15" s="23"/>
      <c r="J15" s="23"/>
      <c r="K15" s="24">
        <f t="shared" si="8"/>
        <v>5</v>
      </c>
      <c r="L15" s="23">
        <v>34</v>
      </c>
      <c r="M15" s="23"/>
      <c r="N15" s="23"/>
      <c r="O15" s="24">
        <f t="shared" si="6"/>
        <v>34</v>
      </c>
      <c r="P15" s="26">
        <v>5</v>
      </c>
      <c r="Q15" s="23"/>
      <c r="R15" s="23">
        <v>268</v>
      </c>
      <c r="S15" s="23">
        <v>194</v>
      </c>
      <c r="T15" s="23">
        <v>183</v>
      </c>
      <c r="U15" s="23">
        <v>181</v>
      </c>
      <c r="V15" s="23"/>
      <c r="W15" s="19">
        <f t="shared" si="1"/>
        <v>5.382352941176471</v>
      </c>
      <c r="X15" s="20" t="str">
        <f t="shared" si="2"/>
        <v/>
      </c>
      <c r="Y15" s="20">
        <f t="shared" si="3"/>
        <v>0.72388059701492535</v>
      </c>
      <c r="Z15" s="19">
        <f t="shared" si="4"/>
        <v>2.1764705882352939</v>
      </c>
      <c r="AA15" s="19">
        <f t="shared" si="5"/>
        <v>3.4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13</v>
      </c>
      <c r="E17" s="23">
        <v>183</v>
      </c>
      <c r="F17" s="23"/>
      <c r="G17" s="23"/>
      <c r="H17" s="23"/>
      <c r="I17" s="23">
        <v>3</v>
      </c>
      <c r="J17" s="23">
        <v>1</v>
      </c>
      <c r="K17" s="24">
        <f t="shared" si="8"/>
        <v>187</v>
      </c>
      <c r="L17" s="23">
        <v>179</v>
      </c>
      <c r="M17" s="23">
        <v>5</v>
      </c>
      <c r="N17" s="23"/>
      <c r="O17" s="24">
        <f t="shared" si="6"/>
        <v>184</v>
      </c>
      <c r="P17" s="24">
        <f t="shared" si="7"/>
        <v>16</v>
      </c>
      <c r="Q17" s="23"/>
      <c r="R17" s="23">
        <v>1054</v>
      </c>
      <c r="S17" s="23">
        <v>652</v>
      </c>
      <c r="T17" s="23">
        <v>620</v>
      </c>
      <c r="U17" s="23">
        <v>612</v>
      </c>
      <c r="V17" s="23"/>
      <c r="W17" s="19">
        <f t="shared" si="1"/>
        <v>3.3695652173913042</v>
      </c>
      <c r="X17" s="20" t="str">
        <f t="shared" si="2"/>
        <v/>
      </c>
      <c r="Y17" s="20">
        <f t="shared" si="3"/>
        <v>0.61859582542694502</v>
      </c>
      <c r="Z17" s="19">
        <f t="shared" si="4"/>
        <v>2.1847826086956523</v>
      </c>
      <c r="AA17" s="19">
        <f t="shared" si="5"/>
        <v>5.2571428571428571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5</v>
      </c>
      <c r="E18" s="23">
        <v>37</v>
      </c>
      <c r="F18" s="23"/>
      <c r="G18" s="23"/>
      <c r="H18" s="23"/>
      <c r="I18" s="23"/>
      <c r="J18" s="23"/>
      <c r="K18" s="24">
        <f t="shared" si="8"/>
        <v>37</v>
      </c>
      <c r="L18" s="23">
        <v>42</v>
      </c>
      <c r="M18" s="23"/>
      <c r="N18" s="23"/>
      <c r="O18" s="24">
        <f t="shared" si="6"/>
        <v>42</v>
      </c>
      <c r="P18" s="24">
        <f t="shared" si="7"/>
        <v>0</v>
      </c>
      <c r="Q18" s="23"/>
      <c r="R18" s="23">
        <v>310</v>
      </c>
      <c r="S18" s="23">
        <v>139</v>
      </c>
      <c r="T18" s="23">
        <v>164</v>
      </c>
      <c r="U18" s="23">
        <v>163</v>
      </c>
      <c r="V18" s="23"/>
      <c r="W18" s="19">
        <f t="shared" si="1"/>
        <v>3.9047619047619047</v>
      </c>
      <c r="X18" s="20" t="str">
        <f t="shared" si="2"/>
        <v/>
      </c>
      <c r="Y18" s="20">
        <f t="shared" si="3"/>
        <v>0.44838709677419353</v>
      </c>
      <c r="Z18" s="19">
        <f t="shared" si="4"/>
        <v>4.0714285714285712</v>
      </c>
      <c r="AA18" s="19">
        <f t="shared" si="5"/>
        <v>4.2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6</v>
      </c>
      <c r="E24" s="23">
        <v>11</v>
      </c>
      <c r="F24" s="23"/>
      <c r="G24" s="23"/>
      <c r="H24" s="23"/>
      <c r="I24" s="23">
        <v>134</v>
      </c>
      <c r="J24" s="23">
        <v>9</v>
      </c>
      <c r="K24" s="24">
        <f t="shared" si="8"/>
        <v>154</v>
      </c>
      <c r="L24" s="23">
        <v>159</v>
      </c>
      <c r="M24" s="23"/>
      <c r="N24" s="23"/>
      <c r="O24" s="24">
        <f t="shared" si="6"/>
        <v>159</v>
      </c>
      <c r="P24" s="24">
        <f t="shared" si="7"/>
        <v>1</v>
      </c>
      <c r="Q24" s="23"/>
      <c r="R24" s="23">
        <v>818</v>
      </c>
      <c r="S24" s="23">
        <v>310</v>
      </c>
      <c r="T24" s="23">
        <v>319</v>
      </c>
      <c r="U24" s="23"/>
      <c r="V24" s="23"/>
      <c r="W24" s="19">
        <f t="shared" si="1"/>
        <v>2.0062893081761008</v>
      </c>
      <c r="X24" s="20" t="str">
        <f t="shared" si="2"/>
        <v/>
      </c>
      <c r="Y24" s="20">
        <f t="shared" si="3"/>
        <v>0.37897310513447435</v>
      </c>
      <c r="Z24" s="19">
        <f t="shared" si="4"/>
        <v>3.1949685534591197</v>
      </c>
      <c r="AA24" s="19">
        <f t="shared" si="5"/>
        <v>5.8888888888888893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14</v>
      </c>
      <c r="F26" s="23"/>
      <c r="G26" s="23"/>
      <c r="H26" s="23"/>
      <c r="I26" s="23"/>
      <c r="J26" s="23">
        <v>10</v>
      </c>
      <c r="K26" s="24">
        <f t="shared" si="8"/>
        <v>24</v>
      </c>
      <c r="L26" s="23">
        <v>2</v>
      </c>
      <c r="M26" s="23">
        <v>13</v>
      </c>
      <c r="N26" s="23">
        <v>9</v>
      </c>
      <c r="O26" s="24">
        <f t="shared" si="6"/>
        <v>24</v>
      </c>
      <c r="P26" s="24">
        <f t="shared" si="7"/>
        <v>8</v>
      </c>
      <c r="Q26" s="23"/>
      <c r="R26" s="23">
        <v>248</v>
      </c>
      <c r="S26" s="23">
        <v>228</v>
      </c>
      <c r="T26" s="23">
        <v>196</v>
      </c>
      <c r="U26" s="23">
        <v>195</v>
      </c>
      <c r="V26" s="23"/>
      <c r="W26" s="19">
        <f t="shared" si="1"/>
        <v>8.1666666666666661</v>
      </c>
      <c r="X26" s="20">
        <f t="shared" si="2"/>
        <v>0.375</v>
      </c>
      <c r="Y26" s="20">
        <f t="shared" si="3"/>
        <v>0.91935483870967738</v>
      </c>
      <c r="Z26" s="19">
        <f t="shared" si="4"/>
        <v>0.83333333333333337</v>
      </c>
      <c r="AA26" s="19">
        <f t="shared" si="5"/>
        <v>3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/>
      <c r="H28" s="23"/>
      <c r="I28" s="23"/>
      <c r="J28" s="23">
        <v>17</v>
      </c>
      <c r="K28" s="24">
        <f t="shared" si="8"/>
        <v>29</v>
      </c>
      <c r="L28" s="23">
        <v>2</v>
      </c>
      <c r="M28" s="23">
        <v>25</v>
      </c>
      <c r="N28" s="23">
        <v>2</v>
      </c>
      <c r="O28" s="24">
        <f t="shared" si="6"/>
        <v>29</v>
      </c>
      <c r="P28" s="24">
        <f t="shared" si="7"/>
        <v>6</v>
      </c>
      <c r="Q28" s="23"/>
      <c r="R28" s="23">
        <v>186</v>
      </c>
      <c r="S28" s="23">
        <v>181</v>
      </c>
      <c r="T28" s="23">
        <v>199</v>
      </c>
      <c r="U28" s="23">
        <v>199</v>
      </c>
      <c r="V28" s="23"/>
      <c r="W28" s="19">
        <f t="shared" si="1"/>
        <v>6.8620689655172411</v>
      </c>
      <c r="X28" s="20">
        <f t="shared" si="2"/>
        <v>6.8965517241379309E-2</v>
      </c>
      <c r="Y28" s="20">
        <f t="shared" si="3"/>
        <v>0.9731182795698925</v>
      </c>
      <c r="Z28" s="19">
        <f t="shared" si="4"/>
        <v>0.17241379310344829</v>
      </c>
      <c r="AA28" s="19">
        <f t="shared" si="5"/>
        <v>4.833333333333333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6</v>
      </c>
      <c r="E30" s="23">
        <v>24</v>
      </c>
      <c r="F30" s="23"/>
      <c r="G30" s="23"/>
      <c r="H30" s="23"/>
      <c r="I30" s="23"/>
      <c r="J30" s="23">
        <v>6</v>
      </c>
      <c r="K30" s="24">
        <f t="shared" si="8"/>
        <v>30</v>
      </c>
      <c r="L30" s="23">
        <v>18</v>
      </c>
      <c r="M30" s="23">
        <v>17</v>
      </c>
      <c r="N30" s="23"/>
      <c r="O30" s="24">
        <f t="shared" si="6"/>
        <v>35</v>
      </c>
      <c r="P30" s="24">
        <f t="shared" si="7"/>
        <v>1</v>
      </c>
      <c r="Q30" s="23"/>
      <c r="R30" s="23">
        <v>186</v>
      </c>
      <c r="S30" s="23">
        <v>108</v>
      </c>
      <c r="T30" s="23">
        <v>127</v>
      </c>
      <c r="U30" s="23">
        <v>122</v>
      </c>
      <c r="V30" s="23"/>
      <c r="W30" s="19">
        <f t="shared" si="1"/>
        <v>3.6285714285714286</v>
      </c>
      <c r="X30" s="20" t="str">
        <f t="shared" si="2"/>
        <v/>
      </c>
      <c r="Y30" s="20">
        <f t="shared" si="3"/>
        <v>0.58064516129032262</v>
      </c>
      <c r="Z30" s="19">
        <f t="shared" si="4"/>
        <v>2.2285714285714286</v>
      </c>
      <c r="AA30" s="19">
        <f t="shared" si="5"/>
        <v>5.833333333333333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19</v>
      </c>
      <c r="E34" s="23">
        <v>118</v>
      </c>
      <c r="F34" s="23"/>
      <c r="G34" s="23">
        <v>11</v>
      </c>
      <c r="H34" s="23"/>
      <c r="I34" s="23"/>
      <c r="J34" s="23">
        <v>22</v>
      </c>
      <c r="K34" s="24">
        <f t="shared" si="8"/>
        <v>151</v>
      </c>
      <c r="L34" s="23">
        <v>101</v>
      </c>
      <c r="M34" s="23">
        <v>48</v>
      </c>
      <c r="N34" s="23">
        <v>6</v>
      </c>
      <c r="O34" s="24">
        <f t="shared" si="6"/>
        <v>155</v>
      </c>
      <c r="P34" s="24">
        <f t="shared" si="7"/>
        <v>15</v>
      </c>
      <c r="Q34" s="23"/>
      <c r="R34" s="23">
        <v>744</v>
      </c>
      <c r="S34" s="23">
        <v>662</v>
      </c>
      <c r="T34" s="23">
        <v>642</v>
      </c>
      <c r="U34" s="23">
        <v>637</v>
      </c>
      <c r="V34" s="23"/>
      <c r="W34" s="19">
        <f t="shared" si="1"/>
        <v>4.1419354838709674</v>
      </c>
      <c r="X34" s="20">
        <f t="shared" si="2"/>
        <v>3.870967741935484E-2</v>
      </c>
      <c r="Y34" s="20">
        <f t="shared" si="3"/>
        <v>0.88978494623655913</v>
      </c>
      <c r="Z34" s="19">
        <f t="shared" si="4"/>
        <v>0.52903225806451615</v>
      </c>
      <c r="AA34" s="19">
        <f t="shared" si="5"/>
        <v>6.458333333333333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110</v>
      </c>
      <c r="F35" s="23"/>
      <c r="G35" s="23">
        <v>47</v>
      </c>
      <c r="H35" s="23"/>
      <c r="I35" s="23"/>
      <c r="J35" s="23">
        <v>49</v>
      </c>
      <c r="K35" s="24">
        <f t="shared" si="8"/>
        <v>206</v>
      </c>
      <c r="L35" s="23">
        <v>173</v>
      </c>
      <c r="M35" s="23">
        <v>38</v>
      </c>
      <c r="N35" s="23">
        <v>2</v>
      </c>
      <c r="O35" s="24">
        <f t="shared" si="6"/>
        <v>213</v>
      </c>
      <c r="P35" s="24">
        <f t="shared" si="7"/>
        <v>35</v>
      </c>
      <c r="Q35" s="23"/>
      <c r="R35" s="23">
        <v>1401</v>
      </c>
      <c r="S35" s="23">
        <v>1375</v>
      </c>
      <c r="T35" s="23">
        <v>1396</v>
      </c>
      <c r="U35" s="23">
        <v>1384</v>
      </c>
      <c r="V35" s="23"/>
      <c r="W35" s="19">
        <f t="shared" si="1"/>
        <v>6.5539906103286381</v>
      </c>
      <c r="X35" s="20">
        <f t="shared" si="2"/>
        <v>9.3896713615023476E-3</v>
      </c>
      <c r="Y35" s="20">
        <f t="shared" si="3"/>
        <v>0.98144182726623841</v>
      </c>
      <c r="Z35" s="19">
        <f t="shared" si="4"/>
        <v>0.12206572769953052</v>
      </c>
      <c r="AA35" s="19">
        <f t="shared" si="5"/>
        <v>5.1951219512195124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4833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195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321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146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5495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191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64" t="s">
        <v>18</v>
      </c>
      <c r="F65" s="64" t="s">
        <v>19</v>
      </c>
      <c r="G65" s="64" t="s">
        <v>20</v>
      </c>
      <c r="H65" s="64" t="s">
        <v>21</v>
      </c>
      <c r="I65" s="64" t="s">
        <v>22</v>
      </c>
      <c r="J65" s="64" t="s">
        <v>23</v>
      </c>
      <c r="K65" s="64" t="s">
        <v>24</v>
      </c>
      <c r="L65" s="64" t="s">
        <v>25</v>
      </c>
      <c r="M65" s="64" t="s">
        <v>26</v>
      </c>
      <c r="N65" s="64" t="s">
        <v>27</v>
      </c>
      <c r="O65" s="64" t="s">
        <v>24</v>
      </c>
      <c r="P65" s="65"/>
      <c r="Q65" s="65"/>
      <c r="R65" s="64" t="s">
        <v>28</v>
      </c>
      <c r="S65" s="64" t="s">
        <v>29</v>
      </c>
      <c r="T65" s="64" t="s">
        <v>24</v>
      </c>
      <c r="U65" s="64" t="s">
        <v>30</v>
      </c>
      <c r="V65" s="65"/>
      <c r="W65" s="64" t="s">
        <v>31</v>
      </c>
      <c r="X65" s="64" t="s">
        <v>32</v>
      </c>
      <c r="Y65" s="64" t="s">
        <v>33</v>
      </c>
      <c r="Z65" s="64" t="s">
        <v>34</v>
      </c>
      <c r="AA65" s="64" t="s">
        <v>35</v>
      </c>
    </row>
    <row r="66" spans="1:28" ht="15" x14ac:dyDescent="0.2">
      <c r="A66" s="64"/>
      <c r="B66" s="64" t="s">
        <v>36</v>
      </c>
      <c r="C66" s="18">
        <f>SUM(C67:C78)</f>
        <v>272</v>
      </c>
      <c r="D66" s="18">
        <f t="shared" ref="D66:V66" si="9">SUM(D67:D78)</f>
        <v>168</v>
      </c>
      <c r="E66" s="18">
        <f t="shared" si="9"/>
        <v>837</v>
      </c>
      <c r="F66" s="18">
        <f t="shared" si="9"/>
        <v>0</v>
      </c>
      <c r="G66" s="18">
        <f t="shared" si="9"/>
        <v>117</v>
      </c>
      <c r="H66" s="18">
        <f t="shared" si="9"/>
        <v>0</v>
      </c>
      <c r="I66" s="18">
        <f t="shared" si="9"/>
        <v>137</v>
      </c>
      <c r="J66" s="18">
        <f t="shared" si="9"/>
        <v>222</v>
      </c>
      <c r="K66" s="18">
        <f t="shared" si="9"/>
        <v>1313</v>
      </c>
      <c r="L66" s="18">
        <f t="shared" si="9"/>
        <v>1070</v>
      </c>
      <c r="M66" s="18">
        <f t="shared" si="9"/>
        <v>222</v>
      </c>
      <c r="N66" s="18">
        <f t="shared" si="9"/>
        <v>36</v>
      </c>
      <c r="O66" s="18">
        <f t="shared" si="9"/>
        <v>1328</v>
      </c>
      <c r="P66" s="18">
        <f t="shared" si="9"/>
        <v>153</v>
      </c>
      <c r="Q66" s="18">
        <f t="shared" si="9"/>
        <v>0</v>
      </c>
      <c r="R66" s="18">
        <f t="shared" si="9"/>
        <v>8055</v>
      </c>
      <c r="S66" s="18">
        <f t="shared" si="9"/>
        <v>5973</v>
      </c>
      <c r="T66" s="18">
        <f t="shared" si="9"/>
        <v>5864</v>
      </c>
      <c r="U66" s="18">
        <f t="shared" si="9"/>
        <v>5495</v>
      </c>
      <c r="V66" s="18">
        <f t="shared" si="9"/>
        <v>0</v>
      </c>
      <c r="W66" s="19">
        <f t="shared" ref="W66:W78" si="10">IF(S66&gt;0,T66/O66,"")</f>
        <v>4.4156626506024095</v>
      </c>
      <c r="X66" s="20">
        <f t="shared" ref="X66:X78" si="11">IF(N66&gt;0,(N66/O66),"")</f>
        <v>2.710843373493976E-2</v>
      </c>
      <c r="Y66" s="20">
        <f t="shared" ref="Y66:Y78" si="12">IF(S66&gt;0,(S66/R66),"")</f>
        <v>0.74152700186219744</v>
      </c>
      <c r="Z66" s="19">
        <f t="shared" ref="Z66:Z78" si="13">IF(S66&gt;0,(R66-S66)/O66,"")</f>
        <v>1.5677710843373494</v>
      </c>
      <c r="AA66" s="19">
        <f t="shared" ref="AA66:AA78" si="14">IF(S66&gt;0,O66/C66,"")</f>
        <v>4.882352941176471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40</v>
      </c>
      <c r="E67" s="23">
        <f t="shared" si="15"/>
        <v>225</v>
      </c>
      <c r="F67" s="23">
        <f t="shared" si="15"/>
        <v>0</v>
      </c>
      <c r="G67" s="23">
        <f t="shared" si="15"/>
        <v>20</v>
      </c>
      <c r="H67" s="23">
        <f t="shared" si="15"/>
        <v>0</v>
      </c>
      <c r="I67" s="23">
        <f t="shared" si="15"/>
        <v>0</v>
      </c>
      <c r="J67" s="23">
        <f t="shared" si="15"/>
        <v>91</v>
      </c>
      <c r="K67" s="24">
        <f>SUM(E67:J67)</f>
        <v>336</v>
      </c>
      <c r="L67" s="23">
        <f>+L8+L9</f>
        <v>237</v>
      </c>
      <c r="M67" s="23">
        <f t="shared" ref="M67:N67" si="16">+M8+M9</f>
        <v>70</v>
      </c>
      <c r="N67" s="23">
        <f t="shared" si="16"/>
        <v>17</v>
      </c>
      <c r="O67" s="24">
        <f t="shared" ref="O67:O70" si="17">SUM(L67:N67)</f>
        <v>324</v>
      </c>
      <c r="P67" s="24">
        <f t="shared" ref="P67:P68" si="18">+D67+K67-O67</f>
        <v>52</v>
      </c>
      <c r="Q67" s="23"/>
      <c r="R67" s="23">
        <f>+R8+R9</f>
        <v>2062</v>
      </c>
      <c r="S67" s="23">
        <f t="shared" ref="S67:U67" si="19">+S8+S9</f>
        <v>1696</v>
      </c>
      <c r="T67" s="23">
        <f t="shared" si="19"/>
        <v>1584</v>
      </c>
      <c r="U67" s="23">
        <f t="shared" si="19"/>
        <v>1571</v>
      </c>
      <c r="V67" s="23"/>
      <c r="W67" s="19">
        <f t="shared" si="10"/>
        <v>4.8888888888888893</v>
      </c>
      <c r="X67" s="20">
        <f t="shared" si="11"/>
        <v>5.2469135802469133E-2</v>
      </c>
      <c r="Y67" s="20">
        <f t="shared" si="12"/>
        <v>0.82250242483026192</v>
      </c>
      <c r="Z67" s="19">
        <f t="shared" si="13"/>
        <v>1.1296296296296295</v>
      </c>
      <c r="AA67" s="19">
        <f t="shared" si="14"/>
        <v>4.563380281690141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8</v>
      </c>
      <c r="E68" s="23">
        <f t="shared" si="20"/>
        <v>69</v>
      </c>
      <c r="F68" s="23">
        <f t="shared" si="20"/>
        <v>0</v>
      </c>
      <c r="G68" s="23">
        <f t="shared" si="20"/>
        <v>39</v>
      </c>
      <c r="H68" s="23">
        <f t="shared" si="20"/>
        <v>0</v>
      </c>
      <c r="I68" s="23">
        <f t="shared" si="20"/>
        <v>0</v>
      </c>
      <c r="J68" s="23">
        <f t="shared" si="20"/>
        <v>17</v>
      </c>
      <c r="K68" s="24">
        <f t="shared" ref="K68:K70" si="21">SUM(E68:J68)</f>
        <v>125</v>
      </c>
      <c r="L68" s="23">
        <f>+L13</f>
        <v>119</v>
      </c>
      <c r="M68" s="23">
        <f t="shared" ref="M68:N70" si="22">+M13</f>
        <v>6</v>
      </c>
      <c r="N68" s="23">
        <f t="shared" si="22"/>
        <v>0</v>
      </c>
      <c r="O68" s="24">
        <f t="shared" si="17"/>
        <v>125</v>
      </c>
      <c r="P68" s="24">
        <f t="shared" si="18"/>
        <v>8</v>
      </c>
      <c r="Q68" s="23"/>
      <c r="R68" s="23">
        <f>+R13</f>
        <v>496</v>
      </c>
      <c r="S68" s="23">
        <f t="shared" ref="S68:U70" si="23">+S13</f>
        <v>284</v>
      </c>
      <c r="T68" s="23">
        <f t="shared" si="23"/>
        <v>288</v>
      </c>
      <c r="U68" s="23">
        <f t="shared" si="23"/>
        <v>285</v>
      </c>
      <c r="V68" s="23"/>
      <c r="W68" s="19">
        <f t="shared" si="10"/>
        <v>2.3039999999999998</v>
      </c>
      <c r="X68" s="20" t="str">
        <f t="shared" si="11"/>
        <v/>
      </c>
      <c r="Y68" s="20">
        <f t="shared" si="12"/>
        <v>0.57258064516129037</v>
      </c>
      <c r="Z68" s="19">
        <f t="shared" si="13"/>
        <v>1.696</v>
      </c>
      <c r="AA68" s="19">
        <f t="shared" si="14"/>
        <v>5.208333333333333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8</v>
      </c>
      <c r="E69" s="23">
        <f t="shared" si="20"/>
        <v>29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29</v>
      </c>
      <c r="L69" s="23">
        <f>+L14</f>
        <v>4</v>
      </c>
      <c r="M69" s="23">
        <f t="shared" si="22"/>
        <v>0</v>
      </c>
      <c r="N69" s="23">
        <f t="shared" si="22"/>
        <v>0</v>
      </c>
      <c r="O69" s="24">
        <f t="shared" si="17"/>
        <v>4</v>
      </c>
      <c r="P69" s="26">
        <f>P14</f>
        <v>6</v>
      </c>
      <c r="Q69" s="23"/>
      <c r="R69" s="23">
        <f>+R14</f>
        <v>282</v>
      </c>
      <c r="S69" s="23">
        <f t="shared" si="23"/>
        <v>144</v>
      </c>
      <c r="T69" s="23">
        <f t="shared" si="23"/>
        <v>146</v>
      </c>
      <c r="U69" s="23">
        <f t="shared" si="23"/>
        <v>146</v>
      </c>
      <c r="V69" s="23"/>
      <c r="W69" s="19">
        <f t="shared" si="10"/>
        <v>36.5</v>
      </c>
      <c r="X69" s="20" t="str">
        <f t="shared" si="11"/>
        <v/>
      </c>
      <c r="Y69" s="20">
        <f t="shared" si="12"/>
        <v>0.51063829787234039</v>
      </c>
      <c r="Z69" s="19">
        <f t="shared" si="13"/>
        <v>34.5</v>
      </c>
      <c r="AA69" s="19">
        <f t="shared" si="14"/>
        <v>0.4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5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5</v>
      </c>
      <c r="L70" s="23">
        <f>+L15</f>
        <v>34</v>
      </c>
      <c r="M70" s="23">
        <f t="shared" si="22"/>
        <v>0</v>
      </c>
      <c r="N70" s="23">
        <f t="shared" si="22"/>
        <v>0</v>
      </c>
      <c r="O70" s="24">
        <f t="shared" si="17"/>
        <v>34</v>
      </c>
      <c r="P70" s="26">
        <f>P15</f>
        <v>5</v>
      </c>
      <c r="Q70" s="23"/>
      <c r="R70" s="23">
        <f>+R15</f>
        <v>268</v>
      </c>
      <c r="S70" s="23">
        <f t="shared" si="23"/>
        <v>194</v>
      </c>
      <c r="T70" s="23">
        <f t="shared" si="23"/>
        <v>183</v>
      </c>
      <c r="U70" s="23">
        <f t="shared" si="23"/>
        <v>181</v>
      </c>
      <c r="V70" s="23"/>
      <c r="W70" s="19">
        <f t="shared" si="10"/>
        <v>5.382352941176471</v>
      </c>
      <c r="X70" s="20" t="str">
        <f t="shared" si="11"/>
        <v/>
      </c>
      <c r="Y70" s="20">
        <f t="shared" si="12"/>
        <v>0.72388059701492535</v>
      </c>
      <c r="Z70" s="19">
        <f t="shared" si="13"/>
        <v>2.1764705882352939</v>
      </c>
      <c r="AA70" s="19">
        <f t="shared" si="14"/>
        <v>3.4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13</v>
      </c>
      <c r="E71" s="23">
        <f t="shared" si="24"/>
        <v>183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3</v>
      </c>
      <c r="J71" s="23">
        <f t="shared" si="24"/>
        <v>1</v>
      </c>
      <c r="K71" s="24">
        <f>SUM(E71:J71)</f>
        <v>187</v>
      </c>
      <c r="L71" s="23">
        <f>+L17</f>
        <v>179</v>
      </c>
      <c r="M71" s="23">
        <f t="shared" ref="M71:N72" si="25">+M17</f>
        <v>5</v>
      </c>
      <c r="N71" s="23">
        <f t="shared" si="25"/>
        <v>0</v>
      </c>
      <c r="O71" s="24">
        <f>SUM(L71:N71)</f>
        <v>184</v>
      </c>
      <c r="P71" s="24">
        <f>+D71+K71-O71</f>
        <v>16</v>
      </c>
      <c r="Q71" s="23"/>
      <c r="R71" s="23">
        <f>+R17</f>
        <v>1054</v>
      </c>
      <c r="S71" s="23">
        <f t="shared" ref="S71:U72" si="26">+S17</f>
        <v>652</v>
      </c>
      <c r="T71" s="23">
        <f t="shared" si="26"/>
        <v>620</v>
      </c>
      <c r="U71" s="23">
        <f t="shared" si="26"/>
        <v>612</v>
      </c>
      <c r="V71" s="23"/>
      <c r="W71" s="19">
        <f t="shared" si="10"/>
        <v>3.3695652173913042</v>
      </c>
      <c r="X71" s="20" t="str">
        <f t="shared" si="11"/>
        <v/>
      </c>
      <c r="Y71" s="20">
        <f t="shared" si="12"/>
        <v>0.61859582542694502</v>
      </c>
      <c r="Z71" s="19">
        <f t="shared" si="13"/>
        <v>2.1847826086956523</v>
      </c>
      <c r="AA71" s="19">
        <f t="shared" si="14"/>
        <v>5.2571428571428571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5</v>
      </c>
      <c r="E72" s="23">
        <f t="shared" si="24"/>
        <v>37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37</v>
      </c>
      <c r="L72" s="23">
        <f>+L18</f>
        <v>42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42</v>
      </c>
      <c r="P72" s="24">
        <f t="shared" ref="P72:P78" si="29">+D72+K72-O72</f>
        <v>0</v>
      </c>
      <c r="Q72" s="23"/>
      <c r="R72" s="23">
        <f>+R18</f>
        <v>310</v>
      </c>
      <c r="S72" s="23">
        <f t="shared" si="26"/>
        <v>139</v>
      </c>
      <c r="T72" s="23">
        <f t="shared" si="26"/>
        <v>164</v>
      </c>
      <c r="U72" s="23">
        <f t="shared" si="26"/>
        <v>163</v>
      </c>
      <c r="V72" s="23"/>
      <c r="W72" s="19">
        <f t="shared" si="10"/>
        <v>3.9047619047619047</v>
      </c>
      <c r="X72" s="20" t="str">
        <f t="shared" si="11"/>
        <v/>
      </c>
      <c r="Y72" s="20">
        <f t="shared" si="12"/>
        <v>0.44838709677419353</v>
      </c>
      <c r="Z72" s="19">
        <f t="shared" si="13"/>
        <v>4.0714285714285712</v>
      </c>
      <c r="AA72" s="19">
        <f t="shared" si="14"/>
        <v>4.2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6</v>
      </c>
      <c r="E73" s="23">
        <f t="shared" si="30"/>
        <v>11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134</v>
      </c>
      <c r="J73" s="23">
        <f t="shared" si="30"/>
        <v>9</v>
      </c>
      <c r="K73" s="24">
        <f t="shared" si="27"/>
        <v>154</v>
      </c>
      <c r="L73" s="23">
        <f>+L24</f>
        <v>159</v>
      </c>
      <c r="M73" s="23">
        <f t="shared" ref="M73:N73" si="31">+M24</f>
        <v>0</v>
      </c>
      <c r="N73" s="23">
        <f t="shared" si="31"/>
        <v>0</v>
      </c>
      <c r="O73" s="24">
        <f t="shared" si="28"/>
        <v>159</v>
      </c>
      <c r="P73" s="24">
        <f t="shared" si="29"/>
        <v>1</v>
      </c>
      <c r="Q73" s="27"/>
      <c r="R73" s="23">
        <f>+R24</f>
        <v>818</v>
      </c>
      <c r="S73" s="23">
        <f t="shared" ref="S73:U73" si="32">+S24</f>
        <v>310</v>
      </c>
      <c r="T73" s="23">
        <f t="shared" si="32"/>
        <v>319</v>
      </c>
      <c r="U73" s="23">
        <f t="shared" si="32"/>
        <v>0</v>
      </c>
      <c r="V73" s="23"/>
      <c r="W73" s="19">
        <f t="shared" si="10"/>
        <v>2.0062893081761008</v>
      </c>
      <c r="X73" s="20" t="str">
        <f t="shared" si="11"/>
        <v/>
      </c>
      <c r="Y73" s="20">
        <f t="shared" si="12"/>
        <v>0.37897310513447435</v>
      </c>
      <c r="Z73" s="19">
        <f t="shared" si="13"/>
        <v>3.1949685534591197</v>
      </c>
      <c r="AA73" s="19">
        <f t="shared" si="14"/>
        <v>5.8888888888888893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14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24</v>
      </c>
      <c r="L74" s="23">
        <f>+L26</f>
        <v>2</v>
      </c>
      <c r="M74" s="23">
        <f t="shared" ref="M74:N74" si="34">+M26</f>
        <v>13</v>
      </c>
      <c r="N74" s="23">
        <f t="shared" si="34"/>
        <v>9</v>
      </c>
      <c r="O74" s="24">
        <f t="shared" si="28"/>
        <v>24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228</v>
      </c>
      <c r="T74" s="23">
        <f t="shared" si="35"/>
        <v>196</v>
      </c>
      <c r="U74" s="23">
        <f t="shared" si="35"/>
        <v>195</v>
      </c>
      <c r="V74" s="23"/>
      <c r="W74" s="19">
        <f t="shared" si="10"/>
        <v>8.1666666666666661</v>
      </c>
      <c r="X74" s="20">
        <f t="shared" si="11"/>
        <v>0.375</v>
      </c>
      <c r="Y74" s="20">
        <f t="shared" si="12"/>
        <v>0.91935483870967738</v>
      </c>
      <c r="Z74" s="19">
        <f t="shared" si="13"/>
        <v>0.83333333333333337</v>
      </c>
      <c r="AA74" s="19">
        <f t="shared" si="14"/>
        <v>3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29</v>
      </c>
      <c r="L75" s="23">
        <f>+L28</f>
        <v>2</v>
      </c>
      <c r="M75" s="23">
        <f t="shared" ref="M75:N75" si="37">+M28</f>
        <v>25</v>
      </c>
      <c r="N75" s="23">
        <f t="shared" si="37"/>
        <v>2</v>
      </c>
      <c r="O75" s="24">
        <f t="shared" si="28"/>
        <v>29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181</v>
      </c>
      <c r="T75" s="23">
        <f t="shared" si="38"/>
        <v>199</v>
      </c>
      <c r="U75" s="23">
        <f t="shared" si="38"/>
        <v>199</v>
      </c>
      <c r="V75" s="23"/>
      <c r="W75" s="19">
        <f t="shared" si="10"/>
        <v>6.8620689655172411</v>
      </c>
      <c r="X75" s="20">
        <f t="shared" si="11"/>
        <v>6.8965517241379309E-2</v>
      </c>
      <c r="Y75" s="20">
        <f t="shared" si="12"/>
        <v>0.9731182795698925</v>
      </c>
      <c r="Z75" s="19">
        <f t="shared" si="13"/>
        <v>0.17241379310344829</v>
      </c>
      <c r="AA75" s="19">
        <f t="shared" si="14"/>
        <v>4.833333333333333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6</v>
      </c>
      <c r="E76" s="23">
        <f t="shared" si="39"/>
        <v>24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6</v>
      </c>
      <c r="K76" s="24">
        <f>SUM(E76:J76)</f>
        <v>30</v>
      </c>
      <c r="L76" s="23">
        <f>+L30</f>
        <v>18</v>
      </c>
      <c r="M76" s="23">
        <f t="shared" ref="M76:N76" si="40">+M30</f>
        <v>17</v>
      </c>
      <c r="N76" s="23">
        <f t="shared" si="40"/>
        <v>0</v>
      </c>
      <c r="O76" s="24">
        <f>SUM(L76:N76)</f>
        <v>35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108</v>
      </c>
      <c r="T76" s="23">
        <f t="shared" si="41"/>
        <v>127</v>
      </c>
      <c r="U76" s="23">
        <f t="shared" si="41"/>
        <v>122</v>
      </c>
      <c r="V76" s="23"/>
      <c r="W76" s="19">
        <f t="shared" si="10"/>
        <v>3.6285714285714286</v>
      </c>
      <c r="X76" s="20" t="str">
        <f t="shared" si="11"/>
        <v/>
      </c>
      <c r="Y76" s="20">
        <f t="shared" si="12"/>
        <v>0.58064516129032262</v>
      </c>
      <c r="Z76" s="19">
        <f t="shared" si="13"/>
        <v>2.2285714285714286</v>
      </c>
      <c r="AA76" s="19">
        <f t="shared" si="14"/>
        <v>5.833333333333333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61</v>
      </c>
      <c r="E77" s="23">
        <f t="shared" si="42"/>
        <v>228</v>
      </c>
      <c r="F77" s="23">
        <f t="shared" si="42"/>
        <v>0</v>
      </c>
      <c r="G77" s="23">
        <f t="shared" si="42"/>
        <v>58</v>
      </c>
      <c r="H77" s="23">
        <f t="shared" si="42"/>
        <v>0</v>
      </c>
      <c r="I77" s="23">
        <f t="shared" si="42"/>
        <v>0</v>
      </c>
      <c r="J77" s="23">
        <f t="shared" si="42"/>
        <v>71</v>
      </c>
      <c r="K77" s="24">
        <f>SUM(E77:J77)</f>
        <v>357</v>
      </c>
      <c r="L77" s="23">
        <f>+L34+L35</f>
        <v>274</v>
      </c>
      <c r="M77" s="23">
        <f t="shared" ref="M77:N77" si="43">+M34+M35</f>
        <v>86</v>
      </c>
      <c r="N77" s="23">
        <f t="shared" si="43"/>
        <v>8</v>
      </c>
      <c r="O77" s="24">
        <f>SUM(L77:N77)</f>
        <v>368</v>
      </c>
      <c r="P77" s="24">
        <f t="shared" si="29"/>
        <v>50</v>
      </c>
      <c r="Q77" s="23"/>
      <c r="R77" s="23">
        <f>+R34+R35</f>
        <v>2145</v>
      </c>
      <c r="S77" s="23">
        <f t="shared" ref="S77:U77" si="44">+S34+S35</f>
        <v>2037</v>
      </c>
      <c r="T77" s="23">
        <f t="shared" si="44"/>
        <v>2038</v>
      </c>
      <c r="U77" s="23">
        <f t="shared" si="44"/>
        <v>2021</v>
      </c>
      <c r="V77" s="23"/>
      <c r="W77" s="19">
        <f t="shared" si="10"/>
        <v>5.5380434782608692</v>
      </c>
      <c r="X77" s="20">
        <f t="shared" si="11"/>
        <v>2.1739130434782608E-2</v>
      </c>
      <c r="Y77" s="20">
        <f t="shared" si="12"/>
        <v>0.94965034965034967</v>
      </c>
      <c r="Z77" s="19">
        <f t="shared" si="13"/>
        <v>0.29347826086956524</v>
      </c>
      <c r="AA77" s="19">
        <f t="shared" si="14"/>
        <v>5.6615384615384619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125</v>
      </c>
      <c r="E80" s="43">
        <f t="shared" si="47"/>
        <v>684</v>
      </c>
      <c r="F80" s="43">
        <f t="shared" si="47"/>
        <v>0</v>
      </c>
      <c r="G80" s="43">
        <f t="shared" si="47"/>
        <v>78</v>
      </c>
      <c r="H80" s="43">
        <f t="shared" si="47"/>
        <v>0</v>
      </c>
      <c r="I80" s="43">
        <f t="shared" si="47"/>
        <v>137</v>
      </c>
      <c r="J80" s="43">
        <f t="shared" si="47"/>
        <v>172</v>
      </c>
      <c r="K80" s="43">
        <f t="shared" si="47"/>
        <v>1071</v>
      </c>
      <c r="L80" s="43">
        <f t="shared" si="47"/>
        <v>891</v>
      </c>
      <c r="M80" s="43">
        <f t="shared" si="47"/>
        <v>161</v>
      </c>
      <c r="N80" s="43">
        <f t="shared" si="47"/>
        <v>25</v>
      </c>
      <c r="O80" s="43">
        <f t="shared" si="47"/>
        <v>1077</v>
      </c>
      <c r="P80" s="43">
        <f t="shared" si="47"/>
        <v>119</v>
      </c>
      <c r="Q80" s="43">
        <f t="shared" si="47"/>
        <v>0</v>
      </c>
      <c r="R80" s="43">
        <f t="shared" si="47"/>
        <v>6389</v>
      </c>
      <c r="S80" s="43">
        <f t="shared" si="47"/>
        <v>4834</v>
      </c>
      <c r="T80" s="43">
        <f t="shared" si="47"/>
        <v>4725</v>
      </c>
      <c r="U80" s="43">
        <f t="shared" si="47"/>
        <v>4367</v>
      </c>
      <c r="V80" s="43"/>
      <c r="W80" s="19">
        <f t="shared" ref="W80" si="48">IF(S80&gt;0,T80/O80,"")</f>
        <v>4.3871866295264628</v>
      </c>
      <c r="X80" s="20">
        <f t="shared" ref="X80" si="49">IF(N80&gt;0,(N80/O80),"")</f>
        <v>2.3212627669452181E-2</v>
      </c>
      <c r="Y80" s="20">
        <f t="shared" ref="Y80" si="50">IF(S80&gt;0,(S80/R80),"")</f>
        <v>0.75661292847080919</v>
      </c>
      <c r="Z80" s="19">
        <f t="shared" ref="Z80" si="51">IF(S80&gt;0,(R80-S80)/O80,"")</f>
        <v>1.4438254410399258</v>
      </c>
      <c r="AA80" s="19">
        <f t="shared" ref="AA80" si="52">IF(S80&gt;0,O80/C80,"")</f>
        <v>5.177884615384615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64" t="s">
        <v>18</v>
      </c>
      <c r="F85" s="64" t="s">
        <v>19</v>
      </c>
      <c r="G85" s="64" t="s">
        <v>20</v>
      </c>
      <c r="H85" s="64" t="s">
        <v>21</v>
      </c>
      <c r="I85" s="64" t="s">
        <v>22</v>
      </c>
      <c r="J85" s="64" t="s">
        <v>23</v>
      </c>
      <c r="K85" s="64" t="s">
        <v>24</v>
      </c>
      <c r="L85" s="64" t="s">
        <v>25</v>
      </c>
      <c r="M85" s="64" t="s">
        <v>26</v>
      </c>
      <c r="N85" s="64" t="s">
        <v>27</v>
      </c>
      <c r="O85" s="64" t="s">
        <v>24</v>
      </c>
      <c r="P85" s="65"/>
      <c r="Q85" s="65"/>
      <c r="R85" s="64" t="s">
        <v>28</v>
      </c>
      <c r="S85" s="64" t="s">
        <v>29</v>
      </c>
      <c r="T85" s="64" t="s">
        <v>24</v>
      </c>
      <c r="U85" s="64" t="s">
        <v>30</v>
      </c>
      <c r="V85" s="65"/>
      <c r="W85" s="64" t="s">
        <v>31</v>
      </c>
      <c r="X85" s="64" t="s">
        <v>32</v>
      </c>
      <c r="Y85" s="64" t="s">
        <v>33</v>
      </c>
      <c r="Z85" s="64" t="s">
        <v>34</v>
      </c>
      <c r="AA85" s="64" t="s">
        <v>35</v>
      </c>
    </row>
    <row r="86" spans="1:27" ht="15" x14ac:dyDescent="0.2">
      <c r="A86" s="64"/>
      <c r="B86" s="64" t="s">
        <v>36</v>
      </c>
      <c r="C86" s="18">
        <f t="shared" ref="C86:V86" si="53">SUM(C87:C96)</f>
        <v>272</v>
      </c>
      <c r="D86" s="18">
        <f t="shared" si="53"/>
        <v>168</v>
      </c>
      <c r="E86" s="18">
        <f t="shared" si="53"/>
        <v>837</v>
      </c>
      <c r="F86" s="18">
        <f t="shared" si="53"/>
        <v>0</v>
      </c>
      <c r="G86" s="18">
        <f t="shared" si="53"/>
        <v>117</v>
      </c>
      <c r="H86" s="18">
        <f t="shared" si="53"/>
        <v>0</v>
      </c>
      <c r="I86" s="18">
        <f t="shared" si="53"/>
        <v>137</v>
      </c>
      <c r="J86" s="18">
        <f t="shared" si="53"/>
        <v>222</v>
      </c>
      <c r="K86" s="18">
        <f t="shared" si="53"/>
        <v>1313</v>
      </c>
      <c r="L86" s="18">
        <f t="shared" si="53"/>
        <v>1070</v>
      </c>
      <c r="M86" s="18">
        <f t="shared" si="53"/>
        <v>222</v>
      </c>
      <c r="N86" s="18">
        <f t="shared" si="53"/>
        <v>36</v>
      </c>
      <c r="O86" s="18">
        <f t="shared" si="53"/>
        <v>1328</v>
      </c>
      <c r="P86" s="18">
        <f t="shared" si="53"/>
        <v>153</v>
      </c>
      <c r="Q86" s="18">
        <f t="shared" si="53"/>
        <v>0</v>
      </c>
      <c r="R86" s="18">
        <f t="shared" si="53"/>
        <v>8055</v>
      </c>
      <c r="S86" s="18">
        <f t="shared" si="53"/>
        <v>5973</v>
      </c>
      <c r="T86" s="18">
        <f t="shared" si="53"/>
        <v>5864</v>
      </c>
      <c r="U86" s="18">
        <f t="shared" si="53"/>
        <v>5495</v>
      </c>
      <c r="V86" s="18">
        <f t="shared" si="53"/>
        <v>0</v>
      </c>
      <c r="W86" s="19">
        <f t="shared" ref="W86:W95" si="54">IF(S86&gt;0,T86/O86,"")</f>
        <v>4.4156626506024095</v>
      </c>
      <c r="X86" s="20">
        <f t="shared" ref="X86:X95" si="55">IF(N86&gt;0,(N86/O86),"")</f>
        <v>2.710843373493976E-2</v>
      </c>
      <c r="Y86" s="20">
        <f t="shared" ref="Y86:Y95" si="56">IF(S86&gt;0,(S86/R86),"")</f>
        <v>0.74152700186219744</v>
      </c>
      <c r="Z86" s="19">
        <f t="shared" ref="Z86:Z95" si="57">IF(S86&gt;0,(R86-S86)/O86,"")</f>
        <v>1.5677710843373494</v>
      </c>
      <c r="AA86" s="19">
        <f t="shared" ref="AA86:AA95" si="58">IF(S86&gt;0,O86/C86,"")</f>
        <v>4.882352941176471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65</v>
      </c>
      <c r="E87" s="23">
        <f t="shared" si="59"/>
        <v>292</v>
      </c>
      <c r="F87" s="23">
        <f t="shared" si="59"/>
        <v>0</v>
      </c>
      <c r="G87" s="23">
        <f t="shared" si="59"/>
        <v>64</v>
      </c>
      <c r="H87" s="23">
        <f t="shared" si="59"/>
        <v>0</v>
      </c>
      <c r="I87" s="23">
        <f t="shared" si="59"/>
        <v>0</v>
      </c>
      <c r="J87" s="23">
        <f t="shared" si="59"/>
        <v>103</v>
      </c>
      <c r="K87" s="24">
        <f>SUM(E87:J87)</f>
        <v>459</v>
      </c>
      <c r="L87" s="23">
        <f t="shared" si="59"/>
        <v>372</v>
      </c>
      <c r="M87" s="23">
        <f t="shared" si="59"/>
        <v>80</v>
      </c>
      <c r="N87" s="23">
        <f t="shared" si="59"/>
        <v>7</v>
      </c>
      <c r="O87" s="24">
        <f t="shared" ref="O87:O90" si="60">SUM(L87:N87)</f>
        <v>459</v>
      </c>
      <c r="P87" s="24">
        <f t="shared" ref="P87:P90" si="61">+D87+K87-O87</f>
        <v>65</v>
      </c>
      <c r="Q87" s="23"/>
      <c r="R87" s="23">
        <f t="shared" ref="R87:U87" si="62">+R8+R18+R35</f>
        <v>3029</v>
      </c>
      <c r="S87" s="23">
        <f t="shared" si="62"/>
        <v>2558</v>
      </c>
      <c r="T87" s="23">
        <f t="shared" si="62"/>
        <v>2526</v>
      </c>
      <c r="U87" s="23">
        <f t="shared" si="62"/>
        <v>2511</v>
      </c>
      <c r="V87" s="23"/>
      <c r="W87" s="19">
        <f t="shared" si="54"/>
        <v>5.5032679738562091</v>
      </c>
      <c r="X87" s="20">
        <f t="shared" si="55"/>
        <v>1.5250544662309368E-2</v>
      </c>
      <c r="Y87" s="20">
        <f t="shared" si="56"/>
        <v>0.84450313634862995</v>
      </c>
      <c r="Z87" s="19">
        <f t="shared" si="57"/>
        <v>1.0261437908496731</v>
      </c>
      <c r="AA87" s="19">
        <f t="shared" si="58"/>
        <v>4.6836734693877551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41</v>
      </c>
      <c r="E88" s="23">
        <f t="shared" si="63"/>
        <v>198</v>
      </c>
      <c r="F88" s="23">
        <f t="shared" si="63"/>
        <v>0</v>
      </c>
      <c r="G88" s="23">
        <f t="shared" si="63"/>
        <v>14</v>
      </c>
      <c r="H88" s="23">
        <f t="shared" si="63"/>
        <v>0</v>
      </c>
      <c r="I88" s="23">
        <f t="shared" si="63"/>
        <v>0</v>
      </c>
      <c r="J88" s="23">
        <f t="shared" si="63"/>
        <v>59</v>
      </c>
      <c r="K88" s="24">
        <f t="shared" ref="K88:K90" si="64">SUM(E88:J88)</f>
        <v>271</v>
      </c>
      <c r="L88" s="23">
        <f t="shared" si="63"/>
        <v>181</v>
      </c>
      <c r="M88" s="23">
        <f t="shared" si="63"/>
        <v>76</v>
      </c>
      <c r="N88" s="23">
        <f t="shared" si="63"/>
        <v>18</v>
      </c>
      <c r="O88" s="24">
        <f t="shared" si="60"/>
        <v>275</v>
      </c>
      <c r="P88" s="24">
        <f t="shared" si="61"/>
        <v>37</v>
      </c>
      <c r="Q88" s="23"/>
      <c r="R88" s="23">
        <f t="shared" ref="R88:U88" si="65">+R34+R9</f>
        <v>1488</v>
      </c>
      <c r="S88" s="23">
        <f t="shared" si="65"/>
        <v>1314</v>
      </c>
      <c r="T88" s="23">
        <f t="shared" si="65"/>
        <v>1260</v>
      </c>
      <c r="U88" s="23">
        <f t="shared" si="65"/>
        <v>1244</v>
      </c>
      <c r="V88" s="23"/>
      <c r="W88" s="19">
        <f t="shared" si="54"/>
        <v>4.581818181818182</v>
      </c>
      <c r="X88" s="20">
        <f t="shared" si="55"/>
        <v>6.545454545454546E-2</v>
      </c>
      <c r="Y88" s="20">
        <f t="shared" si="56"/>
        <v>0.88306451612903225</v>
      </c>
      <c r="Z88" s="19">
        <f t="shared" si="57"/>
        <v>0.63272727272727269</v>
      </c>
      <c r="AA88" s="19">
        <f t="shared" si="58"/>
        <v>5.729166666666667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14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24</v>
      </c>
      <c r="L89" s="23">
        <f t="shared" si="66"/>
        <v>2</v>
      </c>
      <c r="M89" s="23">
        <f t="shared" si="66"/>
        <v>13</v>
      </c>
      <c r="N89" s="23">
        <f t="shared" si="66"/>
        <v>9</v>
      </c>
      <c r="O89" s="24">
        <f t="shared" si="60"/>
        <v>24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228</v>
      </c>
      <c r="T89" s="23">
        <f t="shared" si="67"/>
        <v>196</v>
      </c>
      <c r="U89" s="23">
        <f t="shared" si="67"/>
        <v>195</v>
      </c>
      <c r="V89" s="23"/>
      <c r="W89" s="19">
        <f t="shared" si="54"/>
        <v>8.1666666666666661</v>
      </c>
      <c r="X89" s="20">
        <f t="shared" si="55"/>
        <v>0.375</v>
      </c>
      <c r="Y89" s="20">
        <f t="shared" si="56"/>
        <v>0.91935483870967738</v>
      </c>
      <c r="Z89" s="19">
        <f t="shared" si="57"/>
        <v>0.83333333333333337</v>
      </c>
      <c r="AA89" s="19">
        <f t="shared" si="58"/>
        <v>3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29</v>
      </c>
      <c r="L90" s="23">
        <f t="shared" si="68"/>
        <v>2</v>
      </c>
      <c r="M90" s="23">
        <f t="shared" si="68"/>
        <v>25</v>
      </c>
      <c r="N90" s="23">
        <f t="shared" si="68"/>
        <v>2</v>
      </c>
      <c r="O90" s="24">
        <f t="shared" si="60"/>
        <v>29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181</v>
      </c>
      <c r="T90" s="23">
        <f t="shared" si="69"/>
        <v>199</v>
      </c>
      <c r="U90" s="23">
        <f t="shared" si="69"/>
        <v>199</v>
      </c>
      <c r="V90" s="23"/>
      <c r="W90" s="19">
        <f t="shared" si="54"/>
        <v>6.8620689655172411</v>
      </c>
      <c r="X90" s="20">
        <f t="shared" si="55"/>
        <v>6.8965517241379309E-2</v>
      </c>
      <c r="Y90" s="20">
        <f t="shared" si="56"/>
        <v>0.9731182795698925</v>
      </c>
      <c r="Z90" s="19">
        <f t="shared" si="57"/>
        <v>0.17241379310344829</v>
      </c>
      <c r="AA90" s="19">
        <f t="shared" si="58"/>
        <v>4.833333333333333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8</v>
      </c>
      <c r="E91" s="23">
        <f t="shared" si="70"/>
        <v>69</v>
      </c>
      <c r="F91" s="23">
        <f t="shared" si="70"/>
        <v>0</v>
      </c>
      <c r="G91" s="23">
        <f t="shared" si="70"/>
        <v>39</v>
      </c>
      <c r="H91" s="23">
        <f t="shared" si="70"/>
        <v>0</v>
      </c>
      <c r="I91" s="23">
        <f t="shared" si="70"/>
        <v>0</v>
      </c>
      <c r="J91" s="23">
        <f t="shared" si="70"/>
        <v>17</v>
      </c>
      <c r="K91" s="24">
        <f>SUM(E91:J91)</f>
        <v>125</v>
      </c>
      <c r="L91" s="23">
        <f t="shared" si="70"/>
        <v>119</v>
      </c>
      <c r="M91" s="23">
        <f t="shared" si="70"/>
        <v>6</v>
      </c>
      <c r="N91" s="23">
        <f t="shared" si="70"/>
        <v>0</v>
      </c>
      <c r="O91" s="24">
        <f>SUM(L91:N91)</f>
        <v>125</v>
      </c>
      <c r="P91" s="24">
        <f>+D91+K91-O91</f>
        <v>8</v>
      </c>
      <c r="Q91" s="23"/>
      <c r="R91" s="23">
        <f t="shared" ref="R91:U91" si="71">+R13</f>
        <v>496</v>
      </c>
      <c r="S91" s="23">
        <f t="shared" si="71"/>
        <v>284</v>
      </c>
      <c r="T91" s="23">
        <f t="shared" si="71"/>
        <v>288</v>
      </c>
      <c r="U91" s="23">
        <f t="shared" si="71"/>
        <v>285</v>
      </c>
      <c r="V91" s="23"/>
      <c r="W91" s="19">
        <f t="shared" si="54"/>
        <v>2.3039999999999998</v>
      </c>
      <c r="X91" s="20" t="str">
        <f t="shared" si="55"/>
        <v/>
      </c>
      <c r="Y91" s="20">
        <f t="shared" si="56"/>
        <v>0.57258064516129037</v>
      </c>
      <c r="Z91" s="19">
        <f t="shared" si="57"/>
        <v>1.696</v>
      </c>
      <c r="AA91" s="19">
        <f t="shared" si="58"/>
        <v>5.208333333333333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6</v>
      </c>
      <c r="E92" s="23">
        <f t="shared" si="72"/>
        <v>24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6</v>
      </c>
      <c r="K92" s="24">
        <f t="shared" ref="K92:K95" si="73">SUM(E92:J92)</f>
        <v>30</v>
      </c>
      <c r="L92" s="23">
        <f t="shared" si="72"/>
        <v>18</v>
      </c>
      <c r="M92" s="23">
        <f t="shared" si="72"/>
        <v>17</v>
      </c>
      <c r="N92" s="23">
        <f t="shared" si="72"/>
        <v>0</v>
      </c>
      <c r="O92" s="24">
        <f t="shared" ref="O92:O95" si="74">SUM(L92:N92)</f>
        <v>35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108</v>
      </c>
      <c r="T92" s="23">
        <f t="shared" si="76"/>
        <v>127</v>
      </c>
      <c r="U92" s="23">
        <f t="shared" si="76"/>
        <v>122</v>
      </c>
      <c r="V92" s="23"/>
      <c r="W92" s="19">
        <f t="shared" si="54"/>
        <v>3.6285714285714286</v>
      </c>
      <c r="X92" s="20" t="str">
        <f t="shared" si="55"/>
        <v/>
      </c>
      <c r="Y92" s="20">
        <f t="shared" si="56"/>
        <v>0.58064516129032262</v>
      </c>
      <c r="Z92" s="19">
        <f t="shared" si="57"/>
        <v>2.2285714285714286</v>
      </c>
      <c r="AA92" s="19">
        <f t="shared" si="58"/>
        <v>5.833333333333333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15</v>
      </c>
      <c r="E93" s="23">
        <f t="shared" si="77"/>
        <v>34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34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11</v>
      </c>
      <c r="Q93" s="27"/>
      <c r="R93" s="23">
        <f t="shared" ref="R93:U93" si="78">+R14+R15</f>
        <v>550</v>
      </c>
      <c r="S93" s="23">
        <f t="shared" si="78"/>
        <v>338</v>
      </c>
      <c r="T93" s="23">
        <f t="shared" si="78"/>
        <v>329</v>
      </c>
      <c r="U93" s="23">
        <f t="shared" si="78"/>
        <v>327</v>
      </c>
      <c r="V93" s="23"/>
      <c r="W93" s="19">
        <f t="shared" si="54"/>
        <v>8.6578947368421044</v>
      </c>
      <c r="X93" s="20" t="str">
        <f t="shared" si="55"/>
        <v/>
      </c>
      <c r="Y93" s="20">
        <f t="shared" si="56"/>
        <v>0.61454545454545451</v>
      </c>
      <c r="Z93" s="19">
        <f t="shared" si="57"/>
        <v>5.5789473684210522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13</v>
      </c>
      <c r="E94" s="23">
        <f t="shared" si="79"/>
        <v>183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3</v>
      </c>
      <c r="J94" s="23">
        <f t="shared" si="79"/>
        <v>1</v>
      </c>
      <c r="K94" s="24">
        <f t="shared" si="73"/>
        <v>187</v>
      </c>
      <c r="L94" s="23">
        <f>+L17</f>
        <v>179</v>
      </c>
      <c r="M94" s="23">
        <f t="shared" ref="M94:N94" si="80">+M17</f>
        <v>5</v>
      </c>
      <c r="N94" s="23">
        <f t="shared" si="80"/>
        <v>0</v>
      </c>
      <c r="O94" s="24">
        <f t="shared" si="74"/>
        <v>184</v>
      </c>
      <c r="P94" s="24">
        <f t="shared" si="75"/>
        <v>16</v>
      </c>
      <c r="Q94" s="23"/>
      <c r="R94" s="23">
        <f>+R17</f>
        <v>1054</v>
      </c>
      <c r="S94" s="23">
        <f t="shared" ref="S94:U94" si="81">+S17</f>
        <v>652</v>
      </c>
      <c r="T94" s="23">
        <f t="shared" si="81"/>
        <v>620</v>
      </c>
      <c r="U94" s="23">
        <f t="shared" si="81"/>
        <v>612</v>
      </c>
      <c r="V94" s="23"/>
      <c r="W94" s="19">
        <f t="shared" si="54"/>
        <v>3.3695652173913042</v>
      </c>
      <c r="X94" s="20" t="str">
        <f t="shared" si="55"/>
        <v/>
      </c>
      <c r="Y94" s="20">
        <f t="shared" si="56"/>
        <v>0.61859582542694502</v>
      </c>
      <c r="Z94" s="19">
        <f t="shared" si="57"/>
        <v>2.1847826086956523</v>
      </c>
      <c r="AA94" s="19">
        <f t="shared" si="58"/>
        <v>5.2571428571428571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6</v>
      </c>
      <c r="E95" s="23">
        <f t="shared" si="82"/>
        <v>11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134</v>
      </c>
      <c r="J95" s="23">
        <f t="shared" si="82"/>
        <v>9</v>
      </c>
      <c r="K95" s="24">
        <f t="shared" si="73"/>
        <v>154</v>
      </c>
      <c r="L95" s="23">
        <f>+L24</f>
        <v>159</v>
      </c>
      <c r="M95" s="23">
        <f t="shared" ref="M95:N95" si="83">+M24</f>
        <v>0</v>
      </c>
      <c r="N95" s="23">
        <f t="shared" si="83"/>
        <v>0</v>
      </c>
      <c r="O95" s="24">
        <f t="shared" si="74"/>
        <v>159</v>
      </c>
      <c r="P95" s="24">
        <f t="shared" si="75"/>
        <v>1</v>
      </c>
      <c r="Q95" s="23"/>
      <c r="R95" s="23">
        <f>+R24</f>
        <v>818</v>
      </c>
      <c r="S95" s="23">
        <f t="shared" ref="S95:U95" si="84">+S24</f>
        <v>310</v>
      </c>
      <c r="T95" s="23">
        <f t="shared" si="84"/>
        <v>319</v>
      </c>
      <c r="U95" s="23">
        <f t="shared" si="84"/>
        <v>0</v>
      </c>
      <c r="V95" s="23"/>
      <c r="W95" s="19">
        <f t="shared" si="54"/>
        <v>2.0062893081761008</v>
      </c>
      <c r="X95" s="20" t="str">
        <f t="shared" si="55"/>
        <v/>
      </c>
      <c r="Y95" s="20">
        <f t="shared" si="56"/>
        <v>0.37897310513447435</v>
      </c>
      <c r="Z95" s="19">
        <f t="shared" si="57"/>
        <v>3.1949685534591197</v>
      </c>
      <c r="AA95" s="19">
        <f t="shared" si="58"/>
        <v>5.8888888888888893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5196</v>
      </c>
      <c r="D100" s="45">
        <f>U8+U9+U13+U15+U17+U18+U24+U34+U35</f>
        <v>4833</v>
      </c>
      <c r="E100" s="45">
        <f>C100-D100</f>
        <v>363</v>
      </c>
    </row>
    <row r="101" spans="1:5" ht="22.5" x14ac:dyDescent="0.2">
      <c r="A101" s="22" t="s">
        <v>102</v>
      </c>
      <c r="B101" s="44" t="s">
        <v>168</v>
      </c>
      <c r="C101" s="45">
        <f>T26</f>
        <v>196</v>
      </c>
      <c r="D101" s="45">
        <f>U26</f>
        <v>195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199</v>
      </c>
      <c r="D102" s="45">
        <f>U28</f>
        <v>199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127</v>
      </c>
      <c r="D103" s="45">
        <f>U30</f>
        <v>122</v>
      </c>
      <c r="E103" s="45">
        <f t="shared" si="85"/>
        <v>5</v>
      </c>
    </row>
    <row r="104" spans="1:5" x14ac:dyDescent="0.2">
      <c r="A104" s="22" t="s">
        <v>133</v>
      </c>
      <c r="B104" s="44" t="s">
        <v>172</v>
      </c>
      <c r="C104" s="45">
        <f>T14</f>
        <v>146</v>
      </c>
      <c r="D104" s="45">
        <f>U14</f>
        <v>146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5864</v>
      </c>
      <c r="D105" s="45">
        <f t="shared" ref="D105:E105" si="86">SUM(D100:D104)</f>
        <v>5495</v>
      </c>
      <c r="E105" s="45">
        <f t="shared" si="86"/>
        <v>369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4" zoomScale="70" zoomScaleNormal="70" workbookViewId="0">
      <selection activeCell="C8" sqref="C8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139</v>
      </c>
      <c r="E7" s="18">
        <f t="shared" si="0"/>
        <v>957</v>
      </c>
      <c r="F7" s="18">
        <f>SUM(F8:F36)</f>
        <v>0</v>
      </c>
      <c r="G7" s="18">
        <f>SUM(G8:G36)</f>
        <v>105</v>
      </c>
      <c r="H7" s="18">
        <f>SUM(H8:H36)</f>
        <v>0</v>
      </c>
      <c r="I7" s="18">
        <f>SUM(I8:I36)</f>
        <v>198</v>
      </c>
      <c r="J7" s="18">
        <f t="shared" si="0"/>
        <v>152</v>
      </c>
      <c r="K7" s="18">
        <f t="shared" si="0"/>
        <v>1412</v>
      </c>
      <c r="L7" s="18">
        <f t="shared" si="0"/>
        <v>1118</v>
      </c>
      <c r="M7" s="18">
        <f t="shared" si="0"/>
        <v>168</v>
      </c>
      <c r="N7" s="18">
        <f>SUM(N8:N36)</f>
        <v>42</v>
      </c>
      <c r="O7" s="18">
        <f t="shared" si="0"/>
        <v>1328</v>
      </c>
      <c r="P7" s="18">
        <f t="shared" si="0"/>
        <v>223</v>
      </c>
      <c r="Q7" s="18">
        <f t="shared" si="0"/>
        <v>0</v>
      </c>
      <c r="R7" s="18">
        <f t="shared" si="0"/>
        <v>8522</v>
      </c>
      <c r="S7" s="18">
        <f t="shared" si="0"/>
        <v>5961</v>
      </c>
      <c r="T7" s="18">
        <f t="shared" si="0"/>
        <v>5565</v>
      </c>
      <c r="U7" s="18">
        <f t="shared" si="0"/>
        <v>5170</v>
      </c>
      <c r="V7" s="18">
        <f t="shared" si="0"/>
        <v>0</v>
      </c>
      <c r="W7" s="60">
        <f t="shared" ref="W7" si="1">IF(S7&gt;0,T7/O7,"")</f>
        <v>4.1905120481927707</v>
      </c>
      <c r="X7" s="60">
        <f t="shared" ref="X7" si="2">IF(N7&gt;0,(N7/O7),"")</f>
        <v>3.1626506024096383E-2</v>
      </c>
      <c r="Y7" s="60">
        <f>IF(S7&gt;0,(S7/R7),"")</f>
        <v>0.69948368927481808</v>
      </c>
      <c r="Z7" s="60">
        <f t="shared" ref="Z7" si="3">IF(S7&gt;0,(R7-S7)/O7,"")</f>
        <v>1.9284638554216869</v>
      </c>
      <c r="AA7" s="60">
        <f t="shared" ref="AA7" si="4">IF(S7&gt;0,O7/C7,"")</f>
        <v>4.7942238267148012</v>
      </c>
    </row>
    <row r="8" spans="1:27" ht="15.75" x14ac:dyDescent="0.25">
      <c r="A8" s="21" t="s">
        <v>37</v>
      </c>
      <c r="B8" s="22" t="s">
        <v>38</v>
      </c>
      <c r="C8" s="23">
        <v>52</v>
      </c>
      <c r="D8" s="23">
        <v>40</v>
      </c>
      <c r="E8" s="23">
        <v>207</v>
      </c>
      <c r="F8" s="23"/>
      <c r="G8" s="23">
        <v>5</v>
      </c>
      <c r="H8" s="23"/>
      <c r="I8" s="23"/>
      <c r="J8" s="23">
        <v>53</v>
      </c>
      <c r="K8" s="24">
        <f>SUM(E8:J8)</f>
        <v>265</v>
      </c>
      <c r="L8" s="23">
        <v>204</v>
      </c>
      <c r="M8" s="23">
        <v>29</v>
      </c>
      <c r="N8" s="23">
        <v>17</v>
      </c>
      <c r="O8" s="24">
        <f t="shared" ref="O8:O36" si="5">SUM(L8:N8)</f>
        <v>250</v>
      </c>
      <c r="P8" s="24">
        <f t="shared" ref="P8:P36" si="6">+D8+K8-O8</f>
        <v>55</v>
      </c>
      <c r="Q8" s="23"/>
      <c r="R8" s="23">
        <v>1876</v>
      </c>
      <c r="S8" s="23">
        <v>1475</v>
      </c>
      <c r="T8" s="59">
        <v>1373</v>
      </c>
      <c r="U8" s="59">
        <v>1360</v>
      </c>
      <c r="V8" s="23"/>
      <c r="W8" s="62">
        <f t="shared" ref="W8" si="7">IF(S8&gt;0,T8/O8,"")</f>
        <v>5.492</v>
      </c>
      <c r="X8" s="60">
        <f t="shared" ref="X8" si="8">IF(N8&gt;0,(N8/O8),"")</f>
        <v>6.8000000000000005E-2</v>
      </c>
      <c r="Y8" s="60">
        <f t="shared" ref="Y8" si="9">IF(S8&gt;0,(S8/R8),"")</f>
        <v>0.78624733475479747</v>
      </c>
      <c r="Z8" s="62">
        <f t="shared" ref="Z8" si="10">IF(S8&gt;0,(R8-S8)/O8,"")</f>
        <v>1.6040000000000001</v>
      </c>
      <c r="AA8" s="62">
        <f t="shared" ref="AA8" si="11">IF(S8&gt;0,O8/C8,"")</f>
        <v>4.8076923076923075</v>
      </c>
    </row>
    <row r="9" spans="1:27" ht="15.75" x14ac:dyDescent="0.25">
      <c r="A9" s="21" t="s">
        <v>37</v>
      </c>
      <c r="B9" s="22" t="s">
        <v>40</v>
      </c>
      <c r="C9" s="23">
        <v>24</v>
      </c>
      <c r="D9" s="23">
        <v>14</v>
      </c>
      <c r="E9" s="23">
        <v>54</v>
      </c>
      <c r="F9" s="23"/>
      <c r="G9" s="23"/>
      <c r="H9" s="23"/>
      <c r="I9" s="23"/>
      <c r="J9" s="23">
        <v>24</v>
      </c>
      <c r="K9" s="24">
        <f t="shared" ref="K9:K36" si="12">SUM(E9:J9)</f>
        <v>78</v>
      </c>
      <c r="L9" s="23">
        <v>32</v>
      </c>
      <c r="M9" s="23">
        <v>33</v>
      </c>
      <c r="N9" s="23">
        <v>11</v>
      </c>
      <c r="O9" s="24">
        <f t="shared" si="5"/>
        <v>76</v>
      </c>
      <c r="P9" s="24">
        <f t="shared" si="6"/>
        <v>16</v>
      </c>
      <c r="Q9" s="23"/>
      <c r="R9" s="23">
        <v>496</v>
      </c>
      <c r="S9" s="23">
        <v>466</v>
      </c>
      <c r="T9" s="59">
        <v>423</v>
      </c>
      <c r="U9" s="59">
        <v>423</v>
      </c>
      <c r="V9" s="23"/>
      <c r="W9" s="62">
        <f t="shared" ref="W9:W36" si="13">IF(S9&gt;0,T9/O9,"")</f>
        <v>5.5657894736842106</v>
      </c>
      <c r="X9" s="60">
        <f t="shared" ref="X9:X36" si="14">IF(N9&gt;0,(N9/O9),"")</f>
        <v>0.14473684210526316</v>
      </c>
      <c r="Y9" s="60">
        <f t="shared" ref="Y9:Y36" si="15">IF(S9&gt;0,(S9/R9),"")</f>
        <v>0.93951612903225812</v>
      </c>
      <c r="Z9" s="62">
        <f t="shared" ref="Z9:Z36" si="16">IF(S9&gt;0,(R9-S9)/O9,"")</f>
        <v>0.39473684210526316</v>
      </c>
      <c r="AA9" s="62">
        <f t="shared" ref="AA9:AA36" si="17">IF(S9&gt;0,O9/C9,"")</f>
        <v>3.1666666666666665</v>
      </c>
    </row>
    <row r="10" spans="1:27" ht="15" x14ac:dyDescent="0.2">
      <c r="A10" s="21" t="s">
        <v>41</v>
      </c>
      <c r="B10" s="25" t="s">
        <v>42</v>
      </c>
      <c r="C10" s="23"/>
      <c r="D10" s="23"/>
      <c r="E10" s="23"/>
      <c r="F10" s="23"/>
      <c r="G10" s="23"/>
      <c r="H10" s="23"/>
      <c r="I10" s="23"/>
      <c r="J10" s="23"/>
      <c r="K10" s="24">
        <f t="shared" si="12"/>
        <v>0</v>
      </c>
      <c r="L10" s="23"/>
      <c r="M10" s="23"/>
      <c r="N10" s="23"/>
      <c r="O10" s="24">
        <f t="shared" si="5"/>
        <v>0</v>
      </c>
      <c r="P10" s="24">
        <f t="shared" si="6"/>
        <v>0</v>
      </c>
      <c r="Q10" s="23"/>
      <c r="R10" s="23"/>
      <c r="S10" s="23"/>
      <c r="T10" s="23"/>
      <c r="U10" s="23"/>
      <c r="V10" s="23"/>
      <c r="W10" s="62" t="str">
        <f t="shared" si="13"/>
        <v/>
      </c>
      <c r="X10" s="60" t="str">
        <f t="shared" si="14"/>
        <v/>
      </c>
      <c r="Y10" s="60" t="str">
        <f t="shared" si="15"/>
        <v/>
      </c>
      <c r="Z10" s="62" t="str">
        <f t="shared" si="16"/>
        <v/>
      </c>
      <c r="AA10" s="62" t="str">
        <f t="shared" si="17"/>
        <v/>
      </c>
    </row>
    <row r="11" spans="1:27" ht="15" x14ac:dyDescent="0.2">
      <c r="A11" s="21" t="s">
        <v>43</v>
      </c>
      <c r="B11" s="22" t="s">
        <v>44</v>
      </c>
      <c r="C11" s="23"/>
      <c r="D11" s="23"/>
      <c r="E11" s="23"/>
      <c r="F11" s="23"/>
      <c r="G11" s="23"/>
      <c r="H11" s="23"/>
      <c r="I11" s="23"/>
      <c r="J11" s="23"/>
      <c r="K11" s="24">
        <f t="shared" si="12"/>
        <v>0</v>
      </c>
      <c r="L11" s="23"/>
      <c r="M11" s="23"/>
      <c r="N11" s="23"/>
      <c r="O11" s="24">
        <f t="shared" si="5"/>
        <v>0</v>
      </c>
      <c r="P11" s="24">
        <f t="shared" si="6"/>
        <v>0</v>
      </c>
      <c r="Q11" s="23"/>
      <c r="R11" s="23"/>
      <c r="S11" s="23"/>
      <c r="T11" s="23"/>
      <c r="U11" s="23"/>
      <c r="V11" s="23"/>
      <c r="W11" s="62" t="str">
        <f t="shared" si="13"/>
        <v/>
      </c>
      <c r="X11" s="60" t="str">
        <f t="shared" si="14"/>
        <v/>
      </c>
      <c r="Y11" s="60" t="str">
        <f t="shared" si="15"/>
        <v/>
      </c>
      <c r="Z11" s="62" t="str">
        <f t="shared" si="16"/>
        <v/>
      </c>
      <c r="AA11" s="62" t="str">
        <f t="shared" si="17"/>
        <v/>
      </c>
    </row>
    <row r="12" spans="1:27" ht="15" x14ac:dyDescent="0.2">
      <c r="A12" s="21" t="s">
        <v>45</v>
      </c>
      <c r="B12" s="22" t="s">
        <v>46</v>
      </c>
      <c r="C12" s="23"/>
      <c r="D12" s="23"/>
      <c r="E12" s="23"/>
      <c r="F12" s="23"/>
      <c r="G12" s="23"/>
      <c r="H12" s="23"/>
      <c r="I12" s="23"/>
      <c r="J12" s="23"/>
      <c r="K12" s="24">
        <f t="shared" si="12"/>
        <v>0</v>
      </c>
      <c r="L12" s="23"/>
      <c r="M12" s="23"/>
      <c r="N12" s="23"/>
      <c r="O12" s="24">
        <f t="shared" si="5"/>
        <v>0</v>
      </c>
      <c r="P12" s="24">
        <f t="shared" si="6"/>
        <v>0</v>
      </c>
      <c r="Q12" s="23"/>
      <c r="R12" s="23"/>
      <c r="S12" s="23"/>
      <c r="T12" s="23"/>
      <c r="U12" s="23"/>
      <c r="V12" s="23"/>
      <c r="W12" s="62" t="str">
        <f t="shared" si="13"/>
        <v/>
      </c>
      <c r="X12" s="60" t="str">
        <f t="shared" si="14"/>
        <v/>
      </c>
      <c r="Y12" s="60" t="str">
        <f t="shared" si="15"/>
        <v/>
      </c>
      <c r="Z12" s="62" t="str">
        <f t="shared" si="16"/>
        <v/>
      </c>
      <c r="AA12" s="62" t="str">
        <f t="shared" si="17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6</v>
      </c>
      <c r="E13" s="23">
        <v>79</v>
      </c>
      <c r="F13" s="23"/>
      <c r="G13" s="23">
        <v>31</v>
      </c>
      <c r="H13" s="23"/>
      <c r="I13" s="23"/>
      <c r="J13" s="23">
        <v>4</v>
      </c>
      <c r="K13" s="24">
        <f t="shared" si="12"/>
        <v>114</v>
      </c>
      <c r="L13" s="23">
        <v>104</v>
      </c>
      <c r="M13" s="23">
        <v>3</v>
      </c>
      <c r="N13" s="23"/>
      <c r="O13" s="24">
        <f t="shared" si="5"/>
        <v>107</v>
      </c>
      <c r="P13" s="24">
        <f t="shared" si="6"/>
        <v>13</v>
      </c>
      <c r="Q13" s="23"/>
      <c r="R13" s="23">
        <v>732</v>
      </c>
      <c r="S13" s="23">
        <v>344</v>
      </c>
      <c r="T13" s="23">
        <v>307</v>
      </c>
      <c r="U13" s="23">
        <v>306</v>
      </c>
      <c r="V13" s="23"/>
      <c r="W13" s="62">
        <f t="shared" si="13"/>
        <v>2.8691588785046731</v>
      </c>
      <c r="X13" s="60" t="str">
        <f t="shared" si="14"/>
        <v/>
      </c>
      <c r="Y13" s="60">
        <f t="shared" si="15"/>
        <v>0.46994535519125685</v>
      </c>
      <c r="Z13" s="62">
        <f t="shared" si="16"/>
        <v>3.6261682242990654</v>
      </c>
      <c r="AA13" s="62">
        <f t="shared" si="17"/>
        <v>4.458333333333333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5</v>
      </c>
      <c r="E14" s="23">
        <v>27</v>
      </c>
      <c r="F14" s="23"/>
      <c r="G14" s="23"/>
      <c r="H14" s="23"/>
      <c r="I14" s="23"/>
      <c r="J14" s="23"/>
      <c r="K14" s="24">
        <f t="shared" si="12"/>
        <v>27</v>
      </c>
      <c r="L14" s="23">
        <v>5</v>
      </c>
      <c r="M14" s="23"/>
      <c r="N14" s="23"/>
      <c r="O14" s="24">
        <f t="shared" si="5"/>
        <v>5</v>
      </c>
      <c r="P14" s="26">
        <v>4</v>
      </c>
      <c r="Q14" s="27"/>
      <c r="R14" s="23">
        <v>301</v>
      </c>
      <c r="S14" s="23">
        <v>108</v>
      </c>
      <c r="T14" s="23">
        <v>114</v>
      </c>
      <c r="U14" s="23">
        <v>114</v>
      </c>
      <c r="V14" s="23"/>
      <c r="W14" s="62">
        <f t="shared" si="13"/>
        <v>22.8</v>
      </c>
      <c r="X14" s="60" t="str">
        <f t="shared" si="14"/>
        <v/>
      </c>
      <c r="Y14" s="60">
        <f t="shared" si="15"/>
        <v>0.35880398671096347</v>
      </c>
      <c r="Z14" s="62">
        <f t="shared" si="16"/>
        <v>38.6</v>
      </c>
      <c r="AA14" s="62">
        <f t="shared" si="17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9</v>
      </c>
      <c r="E15" s="23">
        <v>23</v>
      </c>
      <c r="F15" s="23"/>
      <c r="G15" s="23"/>
      <c r="H15" s="23"/>
      <c r="I15" s="23"/>
      <c r="J15" s="23"/>
      <c r="K15" s="24">
        <f t="shared" si="12"/>
        <v>23</v>
      </c>
      <c r="L15" s="23">
        <v>46</v>
      </c>
      <c r="M15" s="23">
        <v>1</v>
      </c>
      <c r="N15" s="23"/>
      <c r="O15" s="24">
        <f t="shared" si="5"/>
        <v>47</v>
      </c>
      <c r="P15" s="26">
        <v>8</v>
      </c>
      <c r="Q15" s="23"/>
      <c r="R15" s="23">
        <v>331</v>
      </c>
      <c r="S15" s="23">
        <v>289</v>
      </c>
      <c r="T15" s="23">
        <v>292</v>
      </c>
      <c r="U15" s="23">
        <v>290</v>
      </c>
      <c r="V15" s="23"/>
      <c r="W15" s="62">
        <f t="shared" si="13"/>
        <v>6.2127659574468082</v>
      </c>
      <c r="X15" s="60" t="str">
        <f t="shared" si="14"/>
        <v/>
      </c>
      <c r="Y15" s="60">
        <f t="shared" si="15"/>
        <v>0.87311178247734134</v>
      </c>
      <c r="Z15" s="62">
        <f t="shared" si="16"/>
        <v>0.8936170212765957</v>
      </c>
      <c r="AA15" s="62">
        <f t="shared" si="17"/>
        <v>4.7</v>
      </c>
    </row>
    <row r="16" spans="1:27" ht="15" x14ac:dyDescent="0.2">
      <c r="A16" s="21" t="s">
        <v>53</v>
      </c>
      <c r="B16" s="22" t="s">
        <v>54</v>
      </c>
      <c r="C16" s="23"/>
      <c r="D16" s="23"/>
      <c r="E16" s="23"/>
      <c r="F16" s="23"/>
      <c r="G16" s="23"/>
      <c r="H16" s="23"/>
      <c r="I16" s="23"/>
      <c r="J16" s="23"/>
      <c r="K16" s="24">
        <f t="shared" si="12"/>
        <v>0</v>
      </c>
      <c r="L16" s="23"/>
      <c r="M16" s="23"/>
      <c r="N16" s="23"/>
      <c r="O16" s="24">
        <f t="shared" si="5"/>
        <v>0</v>
      </c>
      <c r="P16" s="24">
        <f t="shared" si="6"/>
        <v>0</v>
      </c>
      <c r="Q16" s="23"/>
      <c r="R16" s="23"/>
      <c r="S16" s="23"/>
      <c r="T16" s="23"/>
      <c r="U16" s="23"/>
      <c r="V16" s="23"/>
      <c r="W16" s="62" t="str">
        <f t="shared" si="13"/>
        <v/>
      </c>
      <c r="X16" s="60" t="str">
        <f t="shared" si="14"/>
        <v/>
      </c>
      <c r="Y16" s="60" t="str">
        <f t="shared" si="15"/>
        <v/>
      </c>
      <c r="Z16" s="62" t="str">
        <f t="shared" si="16"/>
        <v/>
      </c>
      <c r="AA16" s="62" t="str">
        <f t="shared" si="17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15</v>
      </c>
      <c r="E17" s="23">
        <v>227</v>
      </c>
      <c r="F17" s="23"/>
      <c r="G17" s="23"/>
      <c r="H17" s="23"/>
      <c r="I17" s="23"/>
      <c r="J17" s="23">
        <v>1</v>
      </c>
      <c r="K17" s="24">
        <f t="shared" si="12"/>
        <v>228</v>
      </c>
      <c r="L17" s="23">
        <v>208</v>
      </c>
      <c r="M17" s="23">
        <v>3</v>
      </c>
      <c r="N17" s="23"/>
      <c r="O17" s="24">
        <f t="shared" si="5"/>
        <v>211</v>
      </c>
      <c r="P17" s="24">
        <f t="shared" si="6"/>
        <v>32</v>
      </c>
      <c r="Q17" s="23"/>
      <c r="R17" s="23">
        <v>1057</v>
      </c>
      <c r="S17" s="23">
        <v>779</v>
      </c>
      <c r="T17" s="23">
        <v>733</v>
      </c>
      <c r="U17" s="23">
        <v>723</v>
      </c>
      <c r="V17" s="23"/>
      <c r="W17" s="62">
        <f t="shared" si="13"/>
        <v>3.4739336492890995</v>
      </c>
      <c r="X17" s="60" t="str">
        <f t="shared" si="14"/>
        <v/>
      </c>
      <c r="Y17" s="60">
        <f t="shared" si="15"/>
        <v>0.73699148533585623</v>
      </c>
      <c r="Z17" s="62">
        <f t="shared" si="16"/>
        <v>1.3175355450236967</v>
      </c>
      <c r="AA17" s="62">
        <f t="shared" si="17"/>
        <v>6.0285714285714285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55</v>
      </c>
      <c r="F18" s="23"/>
      <c r="G18" s="23"/>
      <c r="H18" s="23"/>
      <c r="I18" s="23"/>
      <c r="J18" s="23">
        <v>2</v>
      </c>
      <c r="K18" s="24">
        <f t="shared" si="12"/>
        <v>57</v>
      </c>
      <c r="L18" s="23">
        <v>50</v>
      </c>
      <c r="M18" s="23">
        <v>2</v>
      </c>
      <c r="N18" s="23"/>
      <c r="O18" s="24">
        <f t="shared" si="5"/>
        <v>52</v>
      </c>
      <c r="P18" s="24">
        <f t="shared" si="6"/>
        <v>7</v>
      </c>
      <c r="Q18" s="23"/>
      <c r="R18" s="23">
        <v>301</v>
      </c>
      <c r="S18" s="23">
        <v>159</v>
      </c>
      <c r="T18" s="23">
        <v>151</v>
      </c>
      <c r="U18" s="23">
        <v>151</v>
      </c>
      <c r="V18" s="23"/>
      <c r="W18" s="62">
        <f t="shared" si="13"/>
        <v>2.9038461538461537</v>
      </c>
      <c r="X18" s="60" t="str">
        <f t="shared" si="14"/>
        <v/>
      </c>
      <c r="Y18" s="60">
        <f t="shared" si="15"/>
        <v>0.52823920265780733</v>
      </c>
      <c r="Z18" s="62">
        <f t="shared" si="16"/>
        <v>2.7307692307692308</v>
      </c>
      <c r="AA18" s="62">
        <f t="shared" si="17"/>
        <v>5.2</v>
      </c>
    </row>
    <row r="19" spans="1:27" ht="15" x14ac:dyDescent="0.2">
      <c r="A19" s="21" t="s">
        <v>59</v>
      </c>
      <c r="B19" s="22" t="s">
        <v>60</v>
      </c>
      <c r="C19" s="23"/>
      <c r="D19" s="23"/>
      <c r="E19" s="23"/>
      <c r="F19" s="23"/>
      <c r="G19" s="23"/>
      <c r="H19" s="23"/>
      <c r="I19" s="23"/>
      <c r="J19" s="23"/>
      <c r="K19" s="24">
        <f t="shared" si="12"/>
        <v>0</v>
      </c>
      <c r="L19" s="23"/>
      <c r="M19" s="23"/>
      <c r="N19" s="23"/>
      <c r="O19" s="24">
        <f t="shared" si="5"/>
        <v>0</v>
      </c>
      <c r="P19" s="24">
        <f t="shared" si="6"/>
        <v>0</v>
      </c>
      <c r="Q19" s="23"/>
      <c r="R19" s="23"/>
      <c r="S19" s="23"/>
      <c r="T19" s="23"/>
      <c r="U19" s="23"/>
      <c r="V19" s="23"/>
      <c r="W19" s="62" t="str">
        <f t="shared" si="13"/>
        <v/>
      </c>
      <c r="X19" s="60" t="str">
        <f t="shared" si="14"/>
        <v/>
      </c>
      <c r="Y19" s="60" t="str">
        <f t="shared" si="15"/>
        <v/>
      </c>
      <c r="Z19" s="62" t="str">
        <f t="shared" si="16"/>
        <v/>
      </c>
      <c r="AA19" s="62" t="str">
        <f t="shared" si="17"/>
        <v/>
      </c>
    </row>
    <row r="20" spans="1:27" ht="15" x14ac:dyDescent="0.2">
      <c r="A20" s="21" t="s">
        <v>61</v>
      </c>
      <c r="B20" s="22" t="s">
        <v>62</v>
      </c>
      <c r="C20" s="23"/>
      <c r="D20" s="23"/>
      <c r="E20" s="23"/>
      <c r="F20" s="23"/>
      <c r="G20" s="23"/>
      <c r="H20" s="23"/>
      <c r="I20" s="23"/>
      <c r="J20" s="23"/>
      <c r="K20" s="24">
        <f t="shared" si="12"/>
        <v>0</v>
      </c>
      <c r="L20" s="23"/>
      <c r="M20" s="23"/>
      <c r="N20" s="23"/>
      <c r="O20" s="24">
        <f t="shared" si="5"/>
        <v>0</v>
      </c>
      <c r="P20" s="24">
        <f t="shared" si="6"/>
        <v>0</v>
      </c>
      <c r="Q20" s="23"/>
      <c r="R20" s="23"/>
      <c r="S20" s="23"/>
      <c r="T20" s="23"/>
      <c r="U20" s="23"/>
      <c r="V20" s="23"/>
      <c r="W20" s="62" t="str">
        <f t="shared" si="13"/>
        <v/>
      </c>
      <c r="X20" s="60" t="str">
        <f t="shared" si="14"/>
        <v/>
      </c>
      <c r="Y20" s="60" t="str">
        <f t="shared" si="15"/>
        <v/>
      </c>
      <c r="Z20" s="62" t="str">
        <f t="shared" si="16"/>
        <v/>
      </c>
      <c r="AA20" s="62" t="str">
        <f t="shared" si="17"/>
        <v/>
      </c>
    </row>
    <row r="21" spans="1:27" ht="15" x14ac:dyDescent="0.2">
      <c r="A21" s="21" t="s">
        <v>63</v>
      </c>
      <c r="B21" s="22" t="s">
        <v>64</v>
      </c>
      <c r="C21" s="23"/>
      <c r="D21" s="23"/>
      <c r="E21" s="23"/>
      <c r="F21" s="23"/>
      <c r="G21" s="23"/>
      <c r="H21" s="23"/>
      <c r="I21" s="23"/>
      <c r="J21" s="23"/>
      <c r="K21" s="24">
        <f t="shared" si="12"/>
        <v>0</v>
      </c>
      <c r="L21" s="23"/>
      <c r="M21" s="23"/>
      <c r="N21" s="23"/>
      <c r="O21" s="24">
        <f t="shared" si="5"/>
        <v>0</v>
      </c>
      <c r="P21" s="24">
        <f t="shared" si="6"/>
        <v>0</v>
      </c>
      <c r="Q21" s="23"/>
      <c r="R21" s="23"/>
      <c r="S21" s="23"/>
      <c r="T21" s="23"/>
      <c r="U21" s="23"/>
      <c r="V21" s="23"/>
      <c r="W21" s="62" t="str">
        <f t="shared" si="13"/>
        <v/>
      </c>
      <c r="X21" s="60" t="str">
        <f t="shared" si="14"/>
        <v/>
      </c>
      <c r="Y21" s="60" t="str">
        <f t="shared" si="15"/>
        <v/>
      </c>
      <c r="Z21" s="62" t="str">
        <f t="shared" si="16"/>
        <v/>
      </c>
      <c r="AA21" s="62" t="str">
        <f t="shared" si="17"/>
        <v/>
      </c>
    </row>
    <row r="22" spans="1:27" ht="15" x14ac:dyDescent="0.2">
      <c r="A22" s="21" t="s">
        <v>65</v>
      </c>
      <c r="B22" s="22" t="s">
        <v>66</v>
      </c>
      <c r="C22" s="23"/>
      <c r="D22" s="23"/>
      <c r="E22" s="23"/>
      <c r="F22" s="23"/>
      <c r="G22" s="23"/>
      <c r="H22" s="23"/>
      <c r="I22" s="23"/>
      <c r="J22" s="23"/>
      <c r="K22" s="24">
        <f t="shared" si="12"/>
        <v>0</v>
      </c>
      <c r="L22" s="23"/>
      <c r="M22" s="23"/>
      <c r="N22" s="23"/>
      <c r="O22" s="24">
        <f t="shared" si="5"/>
        <v>0</v>
      </c>
      <c r="P22" s="24">
        <f t="shared" si="6"/>
        <v>0</v>
      </c>
      <c r="Q22" s="23"/>
      <c r="R22" s="23"/>
      <c r="S22" s="23"/>
      <c r="T22" s="23"/>
      <c r="U22" s="23"/>
      <c r="V22" s="23"/>
      <c r="W22" s="62" t="str">
        <f t="shared" si="13"/>
        <v/>
      </c>
      <c r="X22" s="60" t="str">
        <f t="shared" si="14"/>
        <v/>
      </c>
      <c r="Y22" s="60" t="str">
        <f t="shared" si="15"/>
        <v/>
      </c>
      <c r="Z22" s="62" t="str">
        <f t="shared" si="16"/>
        <v/>
      </c>
      <c r="AA22" s="62" t="str">
        <f t="shared" si="17"/>
        <v/>
      </c>
    </row>
    <row r="23" spans="1:27" ht="15" x14ac:dyDescent="0.2">
      <c r="A23" s="21" t="s">
        <v>67</v>
      </c>
      <c r="B23" s="22" t="s">
        <v>68</v>
      </c>
      <c r="C23" s="23"/>
      <c r="D23" s="23"/>
      <c r="E23" s="23"/>
      <c r="F23" s="23"/>
      <c r="G23" s="23"/>
      <c r="H23" s="23"/>
      <c r="I23" s="23"/>
      <c r="J23" s="23"/>
      <c r="K23" s="24">
        <f t="shared" si="12"/>
        <v>0</v>
      </c>
      <c r="L23" s="23"/>
      <c r="M23" s="23"/>
      <c r="N23" s="23"/>
      <c r="O23" s="24">
        <f t="shared" si="5"/>
        <v>0</v>
      </c>
      <c r="P23" s="24">
        <f t="shared" si="6"/>
        <v>0</v>
      </c>
      <c r="Q23" s="23"/>
      <c r="R23" s="23"/>
      <c r="S23" s="23"/>
      <c r="T23" s="23"/>
      <c r="U23" s="23"/>
      <c r="V23" s="23"/>
      <c r="W23" s="62" t="str">
        <f t="shared" si="13"/>
        <v/>
      </c>
      <c r="X23" s="60" t="str">
        <f t="shared" si="14"/>
        <v/>
      </c>
      <c r="Y23" s="60" t="str">
        <f t="shared" si="15"/>
        <v/>
      </c>
      <c r="Z23" s="62" t="str">
        <f t="shared" si="16"/>
        <v/>
      </c>
      <c r="AA23" s="62" t="str">
        <f t="shared" si="17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</v>
      </c>
      <c r="E24" s="23">
        <v>21</v>
      </c>
      <c r="F24" s="23"/>
      <c r="G24" s="23"/>
      <c r="H24" s="23"/>
      <c r="I24" s="23">
        <v>182</v>
      </c>
      <c r="J24" s="23">
        <v>5</v>
      </c>
      <c r="K24" s="24">
        <f t="shared" si="12"/>
        <v>208</v>
      </c>
      <c r="L24" s="23">
        <v>190</v>
      </c>
      <c r="M24" s="23">
        <v>1</v>
      </c>
      <c r="N24" s="23">
        <v>2</v>
      </c>
      <c r="O24" s="24">
        <f t="shared" si="5"/>
        <v>193</v>
      </c>
      <c r="P24" s="24">
        <f t="shared" si="6"/>
        <v>16</v>
      </c>
      <c r="Q24" s="23"/>
      <c r="R24" s="23">
        <v>806</v>
      </c>
      <c r="S24" s="23">
        <v>358</v>
      </c>
      <c r="T24" s="23">
        <v>346</v>
      </c>
      <c r="U24" s="23"/>
      <c r="V24" s="23"/>
      <c r="W24" s="62">
        <f t="shared" si="13"/>
        <v>1.7927461139896372</v>
      </c>
      <c r="X24" s="60">
        <f t="shared" si="14"/>
        <v>1.0362694300518135E-2</v>
      </c>
      <c r="Y24" s="60">
        <f t="shared" si="15"/>
        <v>0.44416873449131511</v>
      </c>
      <c r="Z24" s="62">
        <f t="shared" si="16"/>
        <v>2.321243523316062</v>
      </c>
      <c r="AA24" s="62">
        <f t="shared" si="17"/>
        <v>7.1481481481481479</v>
      </c>
    </row>
    <row r="25" spans="1:27" ht="15" x14ac:dyDescent="0.2">
      <c r="A25" s="21" t="s">
        <v>71</v>
      </c>
      <c r="B25" s="22" t="s">
        <v>72</v>
      </c>
      <c r="C25" s="23"/>
      <c r="D25" s="23"/>
      <c r="E25" s="23"/>
      <c r="F25" s="23"/>
      <c r="G25" s="23"/>
      <c r="H25" s="23"/>
      <c r="I25" s="23"/>
      <c r="J25" s="23"/>
      <c r="K25" s="24">
        <f t="shared" si="12"/>
        <v>0</v>
      </c>
      <c r="L25" s="23"/>
      <c r="M25" s="23"/>
      <c r="N25" s="23"/>
      <c r="O25" s="24">
        <f t="shared" si="5"/>
        <v>0</v>
      </c>
      <c r="P25" s="24">
        <f t="shared" si="6"/>
        <v>0</v>
      </c>
      <c r="Q25" s="23"/>
      <c r="R25" s="23"/>
      <c r="S25" s="23"/>
      <c r="T25" s="23"/>
      <c r="U25" s="23"/>
      <c r="V25" s="23"/>
      <c r="W25" s="62" t="str">
        <f t="shared" si="13"/>
        <v/>
      </c>
      <c r="X25" s="60" t="str">
        <f t="shared" si="14"/>
        <v/>
      </c>
      <c r="Y25" s="60" t="str">
        <f t="shared" si="15"/>
        <v/>
      </c>
      <c r="Z25" s="62" t="str">
        <f t="shared" si="16"/>
        <v/>
      </c>
      <c r="AA25" s="62" t="str">
        <f t="shared" si="17"/>
        <v/>
      </c>
    </row>
    <row r="26" spans="1:27" ht="15.75" x14ac:dyDescent="0.25">
      <c r="A26" s="21" t="s">
        <v>73</v>
      </c>
      <c r="B26" s="22" t="s">
        <v>74</v>
      </c>
      <c r="C26" s="23">
        <v>8</v>
      </c>
      <c r="D26" s="23">
        <v>8</v>
      </c>
      <c r="E26" s="23">
        <v>15</v>
      </c>
      <c r="F26" s="23"/>
      <c r="G26" s="23"/>
      <c r="H26" s="23"/>
      <c r="I26" s="23"/>
      <c r="J26" s="23">
        <v>5</v>
      </c>
      <c r="K26" s="24">
        <f t="shared" si="12"/>
        <v>20</v>
      </c>
      <c r="L26" s="23">
        <v>2</v>
      </c>
      <c r="M26" s="23">
        <v>15</v>
      </c>
      <c r="N26" s="23">
        <v>5</v>
      </c>
      <c r="O26" s="24">
        <f t="shared" si="5"/>
        <v>22</v>
      </c>
      <c r="P26" s="24">
        <f t="shared" si="6"/>
        <v>6</v>
      </c>
      <c r="Q26" s="23"/>
      <c r="R26" s="23">
        <v>248</v>
      </c>
      <c r="S26" s="23">
        <v>225</v>
      </c>
      <c r="T26" s="59">
        <v>168</v>
      </c>
      <c r="U26" s="59">
        <v>168</v>
      </c>
      <c r="V26" s="23"/>
      <c r="W26" s="62">
        <f t="shared" si="13"/>
        <v>7.6363636363636367</v>
      </c>
      <c r="X26" s="60">
        <f t="shared" si="14"/>
        <v>0.22727272727272727</v>
      </c>
      <c r="Y26" s="60">
        <f t="shared" si="15"/>
        <v>0.907258064516129</v>
      </c>
      <c r="Z26" s="62">
        <f t="shared" si="16"/>
        <v>1.0454545454545454</v>
      </c>
      <c r="AA26" s="62">
        <f t="shared" si="17"/>
        <v>2.75</v>
      </c>
    </row>
    <row r="27" spans="1:27" ht="15" x14ac:dyDescent="0.2">
      <c r="A27" s="21" t="s">
        <v>75</v>
      </c>
      <c r="B27" s="22" t="s">
        <v>76</v>
      </c>
      <c r="C27" s="23"/>
      <c r="D27" s="23"/>
      <c r="E27" s="23"/>
      <c r="F27" s="23"/>
      <c r="G27" s="23"/>
      <c r="H27" s="23"/>
      <c r="I27" s="23"/>
      <c r="J27" s="23"/>
      <c r="K27" s="24">
        <f t="shared" si="12"/>
        <v>0</v>
      </c>
      <c r="L27" s="23"/>
      <c r="M27" s="23"/>
      <c r="N27" s="23"/>
      <c r="O27" s="24">
        <f t="shared" si="5"/>
        <v>0</v>
      </c>
      <c r="P27" s="24">
        <f t="shared" si="6"/>
        <v>0</v>
      </c>
      <c r="Q27" s="23"/>
      <c r="R27" s="23"/>
      <c r="S27" s="23"/>
      <c r="T27" s="23"/>
      <c r="U27" s="23"/>
      <c r="V27" s="23"/>
      <c r="W27" s="62" t="str">
        <f t="shared" si="13"/>
        <v/>
      </c>
      <c r="X27" s="60" t="str">
        <f t="shared" si="14"/>
        <v/>
      </c>
      <c r="Y27" s="60" t="str">
        <f t="shared" si="15"/>
        <v/>
      </c>
      <c r="Z27" s="62" t="str">
        <f t="shared" si="16"/>
        <v/>
      </c>
      <c r="AA27" s="62" t="str">
        <f t="shared" si="17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19</v>
      </c>
      <c r="F28" s="23"/>
      <c r="G28" s="23">
        <v>1</v>
      </c>
      <c r="H28" s="23"/>
      <c r="I28" s="23">
        <v>16</v>
      </c>
      <c r="J28" s="23"/>
      <c r="K28" s="24">
        <f t="shared" si="12"/>
        <v>36</v>
      </c>
      <c r="L28" s="23">
        <v>2</v>
      </c>
      <c r="M28" s="23">
        <v>32</v>
      </c>
      <c r="N28" s="23">
        <v>2</v>
      </c>
      <c r="O28" s="24">
        <f t="shared" si="5"/>
        <v>36</v>
      </c>
      <c r="P28" s="24">
        <f t="shared" si="6"/>
        <v>6</v>
      </c>
      <c r="Q28" s="23"/>
      <c r="R28" s="23">
        <v>186</v>
      </c>
      <c r="S28" s="23">
        <v>166</v>
      </c>
      <c r="T28" s="23">
        <v>189</v>
      </c>
      <c r="U28" s="23">
        <v>187</v>
      </c>
      <c r="V28" s="23"/>
      <c r="W28" s="62">
        <f t="shared" si="13"/>
        <v>5.25</v>
      </c>
      <c r="X28" s="60">
        <f t="shared" si="14"/>
        <v>5.5555555555555552E-2</v>
      </c>
      <c r="Y28" s="60">
        <f t="shared" si="15"/>
        <v>0.89247311827956988</v>
      </c>
      <c r="Z28" s="62">
        <f t="shared" si="16"/>
        <v>0.55555555555555558</v>
      </c>
      <c r="AA28" s="62">
        <f t="shared" si="17"/>
        <v>6</v>
      </c>
    </row>
    <row r="29" spans="1:27" ht="15" x14ac:dyDescent="0.2">
      <c r="A29" s="21" t="s">
        <v>79</v>
      </c>
      <c r="B29" s="29" t="s">
        <v>80</v>
      </c>
      <c r="C29" s="23"/>
      <c r="D29" s="23"/>
      <c r="E29" s="23"/>
      <c r="F29" s="23"/>
      <c r="G29" s="23"/>
      <c r="H29" s="23"/>
      <c r="I29" s="23"/>
      <c r="J29" s="23"/>
      <c r="K29" s="24">
        <f t="shared" si="12"/>
        <v>0</v>
      </c>
      <c r="L29" s="23"/>
      <c r="M29" s="23"/>
      <c r="N29" s="23"/>
      <c r="O29" s="24">
        <f t="shared" si="5"/>
        <v>0</v>
      </c>
      <c r="P29" s="24">
        <f t="shared" si="6"/>
        <v>0</v>
      </c>
      <c r="Q29" s="23"/>
      <c r="R29" s="23"/>
      <c r="S29" s="23"/>
      <c r="T29" s="23"/>
      <c r="U29" s="23"/>
      <c r="V29" s="23"/>
      <c r="W29" s="62" t="str">
        <f t="shared" si="13"/>
        <v/>
      </c>
      <c r="X29" s="60" t="str">
        <f t="shared" si="14"/>
        <v/>
      </c>
      <c r="Y29" s="60" t="str">
        <f t="shared" si="15"/>
        <v/>
      </c>
      <c r="Z29" s="62" t="str">
        <f t="shared" si="16"/>
        <v/>
      </c>
      <c r="AA29" s="62" t="str">
        <f t="shared" si="17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21</v>
      </c>
      <c r="F30" s="23"/>
      <c r="G30" s="23"/>
      <c r="H30" s="23"/>
      <c r="I30" s="23"/>
      <c r="J30" s="23">
        <v>2</v>
      </c>
      <c r="K30" s="24">
        <f t="shared" si="12"/>
        <v>23</v>
      </c>
      <c r="L30" s="23">
        <v>20</v>
      </c>
      <c r="M30" s="23">
        <v>3</v>
      </c>
      <c r="N30" s="23"/>
      <c r="O30" s="24">
        <f t="shared" si="5"/>
        <v>23</v>
      </c>
      <c r="P30" s="24">
        <f t="shared" si="6"/>
        <v>3</v>
      </c>
      <c r="Q30" s="23"/>
      <c r="R30" s="23">
        <v>186</v>
      </c>
      <c r="S30" s="23">
        <v>94</v>
      </c>
      <c r="T30" s="23">
        <v>97</v>
      </c>
      <c r="U30" s="23">
        <v>97</v>
      </c>
      <c r="V30" s="23"/>
      <c r="W30" s="62">
        <f t="shared" si="13"/>
        <v>4.2173913043478262</v>
      </c>
      <c r="X30" s="60" t="str">
        <f t="shared" si="14"/>
        <v/>
      </c>
      <c r="Y30" s="60">
        <f t="shared" si="15"/>
        <v>0.5053763440860215</v>
      </c>
      <c r="Z30" s="62">
        <f t="shared" si="16"/>
        <v>4</v>
      </c>
      <c r="AA30" s="62">
        <f t="shared" si="17"/>
        <v>3.8333333333333335</v>
      </c>
    </row>
    <row r="31" spans="1:27" ht="15" x14ac:dyDescent="0.2">
      <c r="A31" s="21" t="s">
        <v>83</v>
      </c>
      <c r="B31" s="22" t="s">
        <v>84</v>
      </c>
      <c r="C31" s="23"/>
      <c r="D31" s="23"/>
      <c r="E31" s="23"/>
      <c r="F31" s="23"/>
      <c r="G31" s="23"/>
      <c r="H31" s="23"/>
      <c r="I31" s="23"/>
      <c r="J31" s="23"/>
      <c r="K31" s="24">
        <f t="shared" si="12"/>
        <v>0</v>
      </c>
      <c r="L31" s="23"/>
      <c r="M31" s="23"/>
      <c r="N31" s="23"/>
      <c r="O31" s="24">
        <f t="shared" si="5"/>
        <v>0</v>
      </c>
      <c r="P31" s="24">
        <f t="shared" si="6"/>
        <v>0</v>
      </c>
      <c r="Q31" s="23"/>
      <c r="R31" s="23"/>
      <c r="S31" s="23"/>
      <c r="T31" s="23"/>
      <c r="U31" s="23"/>
      <c r="V31" s="23"/>
      <c r="W31" s="62" t="str">
        <f t="shared" si="13"/>
        <v/>
      </c>
      <c r="X31" s="60" t="str">
        <f t="shared" si="14"/>
        <v/>
      </c>
      <c r="Y31" s="60" t="str">
        <f t="shared" si="15"/>
        <v/>
      </c>
      <c r="Z31" s="62" t="str">
        <f t="shared" si="16"/>
        <v/>
      </c>
      <c r="AA31" s="62" t="str">
        <f t="shared" si="17"/>
        <v/>
      </c>
    </row>
    <row r="32" spans="1:27" ht="15" x14ac:dyDescent="0.2">
      <c r="A32" s="21" t="s">
        <v>85</v>
      </c>
      <c r="B32" s="22" t="s">
        <v>86</v>
      </c>
      <c r="C32" s="23"/>
      <c r="D32" s="23"/>
      <c r="E32" s="23"/>
      <c r="F32" s="23"/>
      <c r="G32" s="23"/>
      <c r="H32" s="23"/>
      <c r="I32" s="23"/>
      <c r="J32" s="23"/>
      <c r="K32" s="24">
        <f t="shared" si="12"/>
        <v>0</v>
      </c>
      <c r="L32" s="23"/>
      <c r="M32" s="23"/>
      <c r="N32" s="23"/>
      <c r="O32" s="24">
        <f t="shared" si="5"/>
        <v>0</v>
      </c>
      <c r="P32" s="24">
        <f t="shared" si="6"/>
        <v>0</v>
      </c>
      <c r="Q32" s="23"/>
      <c r="R32" s="23"/>
      <c r="S32" s="23"/>
      <c r="T32" s="23"/>
      <c r="U32" s="23"/>
      <c r="V32" s="23"/>
      <c r="W32" s="62" t="str">
        <f t="shared" si="13"/>
        <v/>
      </c>
      <c r="X32" s="60" t="str">
        <f t="shared" si="14"/>
        <v/>
      </c>
      <c r="Y32" s="60" t="str">
        <f t="shared" si="15"/>
        <v/>
      </c>
      <c r="Z32" s="62" t="str">
        <f t="shared" si="16"/>
        <v/>
      </c>
      <c r="AA32" s="62" t="str">
        <f t="shared" si="17"/>
        <v/>
      </c>
    </row>
    <row r="33" spans="1:27" ht="15" x14ac:dyDescent="0.2">
      <c r="A33" s="21" t="s">
        <v>87</v>
      </c>
      <c r="B33" s="22" t="s">
        <v>88</v>
      </c>
      <c r="C33" s="23"/>
      <c r="D33" s="23"/>
      <c r="E33" s="23"/>
      <c r="F33" s="23"/>
      <c r="G33" s="23"/>
      <c r="H33" s="23"/>
      <c r="I33" s="23"/>
      <c r="J33" s="23"/>
      <c r="K33" s="24">
        <f t="shared" si="12"/>
        <v>0</v>
      </c>
      <c r="L33" s="23"/>
      <c r="M33" s="23"/>
      <c r="N33" s="23"/>
      <c r="O33" s="24">
        <f t="shared" si="5"/>
        <v>0</v>
      </c>
      <c r="P33" s="24">
        <f t="shared" si="6"/>
        <v>0</v>
      </c>
      <c r="Q33" s="23"/>
      <c r="R33" s="23"/>
      <c r="S33" s="23"/>
      <c r="T33" s="23"/>
      <c r="U33" s="23"/>
      <c r="V33" s="23"/>
      <c r="W33" s="62" t="str">
        <f t="shared" si="13"/>
        <v/>
      </c>
      <c r="X33" s="60" t="str">
        <f t="shared" si="14"/>
        <v/>
      </c>
      <c r="Y33" s="60" t="str">
        <f t="shared" si="15"/>
        <v/>
      </c>
      <c r="Z33" s="62" t="str">
        <f t="shared" si="16"/>
        <v/>
      </c>
      <c r="AA33" s="62" t="str">
        <f t="shared" si="17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11</v>
      </c>
      <c r="E34" s="23">
        <v>95</v>
      </c>
      <c r="F34" s="23"/>
      <c r="G34" s="23">
        <v>2</v>
      </c>
      <c r="H34" s="23"/>
      <c r="I34" s="23"/>
      <c r="J34" s="23">
        <v>14</v>
      </c>
      <c r="K34" s="24">
        <f t="shared" si="12"/>
        <v>111</v>
      </c>
      <c r="L34" s="23">
        <v>67</v>
      </c>
      <c r="M34" s="23">
        <v>36</v>
      </c>
      <c r="N34" s="23">
        <v>4</v>
      </c>
      <c r="O34" s="24">
        <f t="shared" si="5"/>
        <v>107</v>
      </c>
      <c r="P34" s="24">
        <f t="shared" si="6"/>
        <v>15</v>
      </c>
      <c r="Q34" s="23"/>
      <c r="R34" s="23">
        <v>496</v>
      </c>
      <c r="S34" s="23">
        <v>436</v>
      </c>
      <c r="T34" s="59">
        <v>425</v>
      </c>
      <c r="U34" s="59">
        <v>413</v>
      </c>
      <c r="V34" s="23"/>
      <c r="W34" s="62">
        <f t="shared" si="13"/>
        <v>3.97196261682243</v>
      </c>
      <c r="X34" s="60">
        <f t="shared" si="14"/>
        <v>3.7383177570093455E-2</v>
      </c>
      <c r="Y34" s="60">
        <f t="shared" si="15"/>
        <v>0.87903225806451613</v>
      </c>
      <c r="Z34" s="62">
        <f t="shared" si="16"/>
        <v>0.56074766355140182</v>
      </c>
      <c r="AA34" s="62">
        <f t="shared" si="17"/>
        <v>4.458333333333333</v>
      </c>
    </row>
    <row r="35" spans="1:27" ht="15.75" x14ac:dyDescent="0.25">
      <c r="A35" s="21" t="s">
        <v>39</v>
      </c>
      <c r="B35" s="22" t="s">
        <v>140</v>
      </c>
      <c r="C35" s="23">
        <v>41</v>
      </c>
      <c r="D35" s="23">
        <v>19</v>
      </c>
      <c r="E35" s="23">
        <v>114</v>
      </c>
      <c r="F35" s="23"/>
      <c r="G35" s="23">
        <v>66</v>
      </c>
      <c r="H35" s="23"/>
      <c r="I35" s="23"/>
      <c r="J35" s="23">
        <v>42</v>
      </c>
      <c r="K35" s="24">
        <f t="shared" si="12"/>
        <v>222</v>
      </c>
      <c r="L35" s="23">
        <v>188</v>
      </c>
      <c r="M35" s="23">
        <v>10</v>
      </c>
      <c r="N35" s="23">
        <v>1</v>
      </c>
      <c r="O35" s="24">
        <f t="shared" si="5"/>
        <v>199</v>
      </c>
      <c r="P35" s="24">
        <f t="shared" si="6"/>
        <v>42</v>
      </c>
      <c r="Q35" s="23"/>
      <c r="R35" s="23">
        <v>1506</v>
      </c>
      <c r="S35" s="23">
        <v>1062</v>
      </c>
      <c r="T35" s="59">
        <v>947</v>
      </c>
      <c r="U35" s="59">
        <v>938</v>
      </c>
      <c r="V35" s="23"/>
      <c r="W35" s="62">
        <f t="shared" si="13"/>
        <v>4.7587939698492461</v>
      </c>
      <c r="X35" s="60">
        <f t="shared" si="14"/>
        <v>5.0251256281407036E-3</v>
      </c>
      <c r="Y35" s="60">
        <f t="shared" si="15"/>
        <v>0.70517928286852594</v>
      </c>
      <c r="Z35" s="62">
        <f t="shared" si="16"/>
        <v>2.2311557788944723</v>
      </c>
      <c r="AA35" s="62">
        <f t="shared" si="17"/>
        <v>4.8536585365853657</v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12"/>
        <v>0</v>
      </c>
      <c r="L36" s="23"/>
      <c r="M36" s="23"/>
      <c r="N36" s="23"/>
      <c r="O36" s="24">
        <f t="shared" si="5"/>
        <v>0</v>
      </c>
      <c r="P36" s="24">
        <f t="shared" si="6"/>
        <v>0</v>
      </c>
      <c r="Q36" s="23"/>
      <c r="R36" s="23"/>
      <c r="S36" s="23"/>
      <c r="T36" s="23"/>
      <c r="U36" s="23"/>
      <c r="V36" s="23"/>
      <c r="W36" s="19" t="str">
        <f t="shared" si="13"/>
        <v/>
      </c>
      <c r="X36" s="61" t="str">
        <f t="shared" si="14"/>
        <v/>
      </c>
      <c r="Y36" s="20" t="str">
        <f t="shared" si="15"/>
        <v/>
      </c>
      <c r="Z36" s="19" t="str">
        <f t="shared" si="16"/>
        <v/>
      </c>
      <c r="AA36" s="19" t="str">
        <f t="shared" si="17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4604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168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285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284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285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114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49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5219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18">SUM(C67:C78)</f>
        <v>277</v>
      </c>
      <c r="D66" s="18">
        <f t="shared" si="18"/>
        <v>139</v>
      </c>
      <c r="E66" s="18">
        <f t="shared" si="18"/>
        <v>957</v>
      </c>
      <c r="F66" s="18">
        <f t="shared" si="18"/>
        <v>0</v>
      </c>
      <c r="G66" s="18">
        <f t="shared" si="18"/>
        <v>105</v>
      </c>
      <c r="H66" s="18">
        <f t="shared" si="18"/>
        <v>0</v>
      </c>
      <c r="I66" s="18">
        <f t="shared" si="18"/>
        <v>198</v>
      </c>
      <c r="J66" s="18">
        <f t="shared" si="18"/>
        <v>152</v>
      </c>
      <c r="K66" s="18">
        <f t="shared" si="18"/>
        <v>1412</v>
      </c>
      <c r="L66" s="18">
        <f t="shared" si="18"/>
        <v>1118</v>
      </c>
      <c r="M66" s="18">
        <f t="shared" si="18"/>
        <v>168</v>
      </c>
      <c r="N66" s="18">
        <f t="shared" si="18"/>
        <v>42</v>
      </c>
      <c r="O66" s="18">
        <f t="shared" si="18"/>
        <v>1328</v>
      </c>
      <c r="P66" s="18">
        <f t="shared" si="18"/>
        <v>223</v>
      </c>
      <c r="Q66" s="18">
        <f t="shared" si="18"/>
        <v>0</v>
      </c>
      <c r="R66" s="18">
        <f t="shared" si="18"/>
        <v>8522</v>
      </c>
      <c r="S66" s="18">
        <f t="shared" si="18"/>
        <v>5961</v>
      </c>
      <c r="T66" s="18">
        <f t="shared" si="18"/>
        <v>5565</v>
      </c>
      <c r="U66" s="18">
        <f t="shared" si="18"/>
        <v>5170</v>
      </c>
      <c r="V66" s="18">
        <f t="shared" si="18"/>
        <v>0</v>
      </c>
      <c r="W66" s="61">
        <f t="shared" ref="W66:W77" si="19">IF(S66&gt;0,T66/O66,"")</f>
        <v>4.1905120481927707</v>
      </c>
      <c r="X66" s="61">
        <f t="shared" ref="X66:X77" si="20">IF(N66&gt;0,(N66/O66),"")</f>
        <v>3.1626506024096383E-2</v>
      </c>
      <c r="Y66" s="61">
        <f t="shared" ref="Y66:Y77" si="21">IF(S66&gt;0,(S66/R66),"")</f>
        <v>0.69948368927481808</v>
      </c>
      <c r="Z66" s="61">
        <f t="shared" ref="Z66:Z77" si="22">IF(S66&gt;0,(R66-S66)/O66,"")</f>
        <v>1.9284638554216869</v>
      </c>
      <c r="AA66" s="61">
        <f t="shared" ref="AA66:AA77" si="23">IF(S66&gt;0,O66/C66,"")</f>
        <v>4.7942238267148012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24">+D8+D9</f>
        <v>54</v>
      </c>
      <c r="E67" s="23">
        <f t="shared" si="24"/>
        <v>261</v>
      </c>
      <c r="F67" s="23">
        <f t="shared" si="24"/>
        <v>0</v>
      </c>
      <c r="G67" s="23">
        <f t="shared" si="24"/>
        <v>5</v>
      </c>
      <c r="H67" s="23">
        <f t="shared" si="24"/>
        <v>0</v>
      </c>
      <c r="I67" s="23">
        <f t="shared" si="24"/>
        <v>0</v>
      </c>
      <c r="J67" s="23">
        <f t="shared" si="24"/>
        <v>77</v>
      </c>
      <c r="K67" s="24">
        <f>SUM(E67:J67)</f>
        <v>343</v>
      </c>
      <c r="L67" s="23">
        <f>+L8+L9</f>
        <v>236</v>
      </c>
      <c r="M67" s="23">
        <f t="shared" ref="M67:N67" si="25">+M8+M9</f>
        <v>62</v>
      </c>
      <c r="N67" s="23">
        <f t="shared" si="25"/>
        <v>28</v>
      </c>
      <c r="O67" s="24">
        <f t="shared" ref="O67:O70" si="26">SUM(L67:N67)</f>
        <v>326</v>
      </c>
      <c r="P67" s="24">
        <f t="shared" ref="P67:P68" si="27">+D67+K67-O67</f>
        <v>71</v>
      </c>
      <c r="Q67" s="23"/>
      <c r="R67" s="23">
        <f>+R8+R9</f>
        <v>2372</v>
      </c>
      <c r="S67" s="23">
        <f t="shared" ref="S67:U67" si="28">+S8+S9</f>
        <v>1941</v>
      </c>
      <c r="T67" s="23">
        <f t="shared" si="28"/>
        <v>1796</v>
      </c>
      <c r="U67" s="23">
        <f t="shared" si="28"/>
        <v>1783</v>
      </c>
      <c r="V67" s="23"/>
      <c r="W67" s="61">
        <f t="shared" si="19"/>
        <v>5.5092024539877302</v>
      </c>
      <c r="X67" s="61">
        <f t="shared" si="20"/>
        <v>8.5889570552147243E-2</v>
      </c>
      <c r="Y67" s="61">
        <f t="shared" si="21"/>
        <v>0.81829679595278249</v>
      </c>
      <c r="Z67" s="61">
        <f t="shared" si="22"/>
        <v>1.3220858895705521</v>
      </c>
      <c r="AA67" s="61">
        <f t="shared" si="23"/>
        <v>4.2894736842105265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68" si="29">+D13</f>
        <v>6</v>
      </c>
      <c r="E68" s="23">
        <f t="shared" si="29"/>
        <v>79</v>
      </c>
      <c r="F68" s="23">
        <f t="shared" si="29"/>
        <v>0</v>
      </c>
      <c r="G68" s="23">
        <f t="shared" si="29"/>
        <v>31</v>
      </c>
      <c r="H68" s="23">
        <f t="shared" si="29"/>
        <v>0</v>
      </c>
      <c r="I68" s="23">
        <f t="shared" si="29"/>
        <v>0</v>
      </c>
      <c r="J68" s="23">
        <f t="shared" si="29"/>
        <v>4</v>
      </c>
      <c r="K68" s="24">
        <f t="shared" ref="K68:K70" si="30">SUM(E68:J68)</f>
        <v>114</v>
      </c>
      <c r="L68" s="23">
        <f>+L13</f>
        <v>104</v>
      </c>
      <c r="M68" s="23">
        <f t="shared" ref="M68:N68" si="31">+M13</f>
        <v>3</v>
      </c>
      <c r="N68" s="23">
        <f t="shared" si="31"/>
        <v>0</v>
      </c>
      <c r="O68" s="24">
        <f t="shared" si="26"/>
        <v>107</v>
      </c>
      <c r="P68" s="24">
        <f t="shared" si="27"/>
        <v>13</v>
      </c>
      <c r="Q68" s="23"/>
      <c r="R68" s="23">
        <f>+R13</f>
        <v>732</v>
      </c>
      <c r="S68" s="23">
        <f t="shared" ref="S68:U68" si="32">+S13</f>
        <v>344</v>
      </c>
      <c r="T68" s="23">
        <f t="shared" si="32"/>
        <v>307</v>
      </c>
      <c r="U68" s="23">
        <f t="shared" si="32"/>
        <v>306</v>
      </c>
      <c r="V68" s="23"/>
      <c r="W68" s="61">
        <f t="shared" si="19"/>
        <v>2.8691588785046731</v>
      </c>
      <c r="X68" s="61" t="str">
        <f t="shared" si="20"/>
        <v/>
      </c>
      <c r="Y68" s="61">
        <f t="shared" si="21"/>
        <v>0.46994535519125685</v>
      </c>
      <c r="Z68" s="61">
        <f t="shared" si="22"/>
        <v>3.6261682242990654</v>
      </c>
      <c r="AA68" s="61">
        <f t="shared" si="23"/>
        <v>4.458333333333333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ref="D69:J69" si="33">+D14</f>
        <v>5</v>
      </c>
      <c r="E69" s="23">
        <f t="shared" si="33"/>
        <v>27</v>
      </c>
      <c r="F69" s="23">
        <f t="shared" si="33"/>
        <v>0</v>
      </c>
      <c r="G69" s="23">
        <f t="shared" si="33"/>
        <v>0</v>
      </c>
      <c r="H69" s="23">
        <f t="shared" si="33"/>
        <v>0</v>
      </c>
      <c r="I69" s="23">
        <f t="shared" si="33"/>
        <v>0</v>
      </c>
      <c r="J69" s="23">
        <f t="shared" si="33"/>
        <v>0</v>
      </c>
      <c r="K69" s="24">
        <f t="shared" si="30"/>
        <v>27</v>
      </c>
      <c r="L69" s="23">
        <f>+L14</f>
        <v>5</v>
      </c>
      <c r="M69" s="23">
        <f t="shared" ref="M69:N69" si="34">+M14</f>
        <v>0</v>
      </c>
      <c r="N69" s="23">
        <f t="shared" si="34"/>
        <v>0</v>
      </c>
      <c r="O69" s="24">
        <f t="shared" si="26"/>
        <v>5</v>
      </c>
      <c r="P69" s="26">
        <f>P14</f>
        <v>4</v>
      </c>
      <c r="Q69" s="23"/>
      <c r="R69" s="23">
        <f>+R14</f>
        <v>301</v>
      </c>
      <c r="S69" s="23">
        <f t="shared" ref="S69:U69" si="35">+S14</f>
        <v>108</v>
      </c>
      <c r="T69" s="23">
        <f t="shared" si="35"/>
        <v>114</v>
      </c>
      <c r="U69" s="23">
        <f t="shared" si="35"/>
        <v>114</v>
      </c>
      <c r="V69" s="23"/>
      <c r="W69" s="61">
        <f t="shared" si="19"/>
        <v>22.8</v>
      </c>
      <c r="X69" s="61" t="str">
        <f t="shared" si="20"/>
        <v/>
      </c>
      <c r="Y69" s="61">
        <f t="shared" si="21"/>
        <v>0.35880398671096347</v>
      </c>
      <c r="Z69" s="61">
        <f t="shared" si="22"/>
        <v>38.6</v>
      </c>
      <c r="AA69" s="61">
        <f t="shared" si="23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ref="D70:J70" si="36">+D15</f>
        <v>9</v>
      </c>
      <c r="E70" s="23">
        <f t="shared" si="36"/>
        <v>23</v>
      </c>
      <c r="F70" s="23">
        <f t="shared" si="36"/>
        <v>0</v>
      </c>
      <c r="G70" s="23">
        <f t="shared" si="36"/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4">
        <f t="shared" si="30"/>
        <v>23</v>
      </c>
      <c r="L70" s="23">
        <f>+L15</f>
        <v>46</v>
      </c>
      <c r="M70" s="23">
        <f t="shared" ref="M70:N70" si="37">+M15</f>
        <v>1</v>
      </c>
      <c r="N70" s="23">
        <f t="shared" si="37"/>
        <v>0</v>
      </c>
      <c r="O70" s="24">
        <f t="shared" si="26"/>
        <v>47</v>
      </c>
      <c r="P70" s="26">
        <f>P15</f>
        <v>8</v>
      </c>
      <c r="Q70" s="23"/>
      <c r="R70" s="23">
        <f>+R15</f>
        <v>331</v>
      </c>
      <c r="S70" s="23">
        <f t="shared" ref="S70:U70" si="38">+S15</f>
        <v>289</v>
      </c>
      <c r="T70" s="23">
        <f t="shared" si="38"/>
        <v>292</v>
      </c>
      <c r="U70" s="23">
        <f t="shared" si="38"/>
        <v>290</v>
      </c>
      <c r="V70" s="23"/>
      <c r="W70" s="61">
        <f t="shared" si="19"/>
        <v>6.2127659574468082</v>
      </c>
      <c r="X70" s="61" t="str">
        <f t="shared" si="20"/>
        <v/>
      </c>
      <c r="Y70" s="61">
        <f t="shared" si="21"/>
        <v>0.87311178247734134</v>
      </c>
      <c r="Z70" s="61">
        <f t="shared" si="22"/>
        <v>0.8936170212765957</v>
      </c>
      <c r="AA70" s="61">
        <f t="shared" si="23"/>
        <v>4.7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1" si="39">+D17</f>
        <v>15</v>
      </c>
      <c r="E71" s="23">
        <f t="shared" si="39"/>
        <v>227</v>
      </c>
      <c r="F71" s="23">
        <f t="shared" si="39"/>
        <v>0</v>
      </c>
      <c r="G71" s="23">
        <f t="shared" si="39"/>
        <v>0</v>
      </c>
      <c r="H71" s="23">
        <f t="shared" si="39"/>
        <v>0</v>
      </c>
      <c r="I71" s="23">
        <f t="shared" si="39"/>
        <v>0</v>
      </c>
      <c r="J71" s="23">
        <f t="shared" si="39"/>
        <v>1</v>
      </c>
      <c r="K71" s="24">
        <f>SUM(E71:J71)</f>
        <v>228</v>
      </c>
      <c r="L71" s="23">
        <f>+L17</f>
        <v>208</v>
      </c>
      <c r="M71" s="23">
        <f t="shared" ref="M71:N71" si="40">+M17</f>
        <v>3</v>
      </c>
      <c r="N71" s="23">
        <f t="shared" si="40"/>
        <v>0</v>
      </c>
      <c r="O71" s="24">
        <f>SUM(L71:N71)</f>
        <v>211</v>
      </c>
      <c r="P71" s="24">
        <f>+D71+K71-O71</f>
        <v>32</v>
      </c>
      <c r="Q71" s="23"/>
      <c r="R71" s="23">
        <f>+R17</f>
        <v>1057</v>
      </c>
      <c r="S71" s="23">
        <f t="shared" ref="S71:U71" si="41">+S17</f>
        <v>779</v>
      </c>
      <c r="T71" s="23">
        <f t="shared" si="41"/>
        <v>733</v>
      </c>
      <c r="U71" s="23">
        <f t="shared" si="41"/>
        <v>723</v>
      </c>
      <c r="V71" s="23"/>
      <c r="W71" s="61">
        <f t="shared" si="19"/>
        <v>3.4739336492890995</v>
      </c>
      <c r="X71" s="61" t="str">
        <f t="shared" si="20"/>
        <v/>
      </c>
      <c r="Y71" s="61">
        <f t="shared" si="21"/>
        <v>0.73699148533585623</v>
      </c>
      <c r="Z71" s="61">
        <f t="shared" si="22"/>
        <v>1.3175355450236967</v>
      </c>
      <c r="AA71" s="61">
        <f t="shared" si="23"/>
        <v>6.0285714285714285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ref="D72:J72" si="42">+D18</f>
        <v>2</v>
      </c>
      <c r="E72" s="23">
        <f t="shared" si="42"/>
        <v>55</v>
      </c>
      <c r="F72" s="23">
        <f t="shared" si="42"/>
        <v>0</v>
      </c>
      <c r="G72" s="23">
        <f t="shared" si="42"/>
        <v>0</v>
      </c>
      <c r="H72" s="23">
        <f t="shared" si="42"/>
        <v>0</v>
      </c>
      <c r="I72" s="23">
        <f t="shared" si="42"/>
        <v>0</v>
      </c>
      <c r="J72" s="23">
        <f t="shared" si="42"/>
        <v>2</v>
      </c>
      <c r="K72" s="24">
        <f t="shared" ref="K72:K75" si="43">SUM(E72:J72)</f>
        <v>57</v>
      </c>
      <c r="L72" s="23">
        <f>+L18</f>
        <v>50</v>
      </c>
      <c r="M72" s="23">
        <f t="shared" ref="M72:N72" si="44">+M18</f>
        <v>2</v>
      </c>
      <c r="N72" s="23">
        <f t="shared" si="44"/>
        <v>0</v>
      </c>
      <c r="O72" s="24">
        <f t="shared" ref="O72:O75" si="45">SUM(L72:N72)</f>
        <v>52</v>
      </c>
      <c r="P72" s="24">
        <f t="shared" ref="P72:P78" si="46">+D72+K72-O72</f>
        <v>7</v>
      </c>
      <c r="Q72" s="23"/>
      <c r="R72" s="23">
        <f>+R18</f>
        <v>301</v>
      </c>
      <c r="S72" s="23">
        <f t="shared" ref="S72:U72" si="47">+S18</f>
        <v>159</v>
      </c>
      <c r="T72" s="23">
        <f t="shared" si="47"/>
        <v>151</v>
      </c>
      <c r="U72" s="23">
        <f t="shared" si="47"/>
        <v>151</v>
      </c>
      <c r="V72" s="23"/>
      <c r="W72" s="61">
        <f t="shared" si="19"/>
        <v>2.9038461538461537</v>
      </c>
      <c r="X72" s="61" t="str">
        <f t="shared" si="20"/>
        <v/>
      </c>
      <c r="Y72" s="61">
        <f t="shared" si="21"/>
        <v>0.52823920265780733</v>
      </c>
      <c r="Z72" s="61">
        <f t="shared" si="22"/>
        <v>2.7307692307692308</v>
      </c>
      <c r="AA72" s="61">
        <f t="shared" si="23"/>
        <v>5.2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48">+D24</f>
        <v>1</v>
      </c>
      <c r="E73" s="23">
        <f t="shared" si="48"/>
        <v>21</v>
      </c>
      <c r="F73" s="23">
        <f t="shared" si="48"/>
        <v>0</v>
      </c>
      <c r="G73" s="23">
        <f t="shared" si="48"/>
        <v>0</v>
      </c>
      <c r="H73" s="23">
        <f t="shared" si="48"/>
        <v>0</v>
      </c>
      <c r="I73" s="23">
        <f t="shared" si="48"/>
        <v>182</v>
      </c>
      <c r="J73" s="23">
        <f t="shared" si="48"/>
        <v>5</v>
      </c>
      <c r="K73" s="24">
        <f t="shared" si="43"/>
        <v>208</v>
      </c>
      <c r="L73" s="23">
        <f>+L24</f>
        <v>190</v>
      </c>
      <c r="M73" s="23">
        <f t="shared" ref="M73:N73" si="49">+M24</f>
        <v>1</v>
      </c>
      <c r="N73" s="23">
        <f t="shared" si="49"/>
        <v>2</v>
      </c>
      <c r="O73" s="24">
        <f t="shared" si="45"/>
        <v>193</v>
      </c>
      <c r="P73" s="24">
        <f t="shared" si="46"/>
        <v>16</v>
      </c>
      <c r="Q73" s="27"/>
      <c r="R73" s="23">
        <f>+R24</f>
        <v>806</v>
      </c>
      <c r="S73" s="23">
        <f t="shared" ref="S73:U73" si="50">+S24</f>
        <v>358</v>
      </c>
      <c r="T73" s="23">
        <f t="shared" si="50"/>
        <v>346</v>
      </c>
      <c r="U73" s="23">
        <f t="shared" si="50"/>
        <v>0</v>
      </c>
      <c r="V73" s="23"/>
      <c r="W73" s="61">
        <f t="shared" si="19"/>
        <v>1.7927461139896372</v>
      </c>
      <c r="X73" s="61">
        <f t="shared" si="20"/>
        <v>1.0362694300518135E-2</v>
      </c>
      <c r="Y73" s="61">
        <f t="shared" si="21"/>
        <v>0.44416873449131511</v>
      </c>
      <c r="Z73" s="61">
        <f t="shared" si="22"/>
        <v>2.321243523316062</v>
      </c>
      <c r="AA73" s="61">
        <f t="shared" si="23"/>
        <v>7.1481481481481479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51">+D26</f>
        <v>8</v>
      </c>
      <c r="E74" s="23">
        <f t="shared" si="51"/>
        <v>15</v>
      </c>
      <c r="F74" s="23">
        <f t="shared" si="51"/>
        <v>0</v>
      </c>
      <c r="G74" s="23">
        <f t="shared" si="51"/>
        <v>0</v>
      </c>
      <c r="H74" s="23">
        <f t="shared" si="51"/>
        <v>0</v>
      </c>
      <c r="I74" s="23">
        <f t="shared" si="51"/>
        <v>0</v>
      </c>
      <c r="J74" s="23">
        <f t="shared" si="51"/>
        <v>5</v>
      </c>
      <c r="K74" s="24">
        <f t="shared" si="43"/>
        <v>20</v>
      </c>
      <c r="L74" s="23">
        <f>+L26</f>
        <v>2</v>
      </c>
      <c r="M74" s="23">
        <f t="shared" ref="M74:N74" si="52">+M26</f>
        <v>15</v>
      </c>
      <c r="N74" s="23">
        <f t="shared" si="52"/>
        <v>5</v>
      </c>
      <c r="O74" s="24">
        <f t="shared" si="45"/>
        <v>22</v>
      </c>
      <c r="P74" s="24">
        <f t="shared" si="46"/>
        <v>6</v>
      </c>
      <c r="Q74" s="23"/>
      <c r="R74" s="23">
        <f>+R26</f>
        <v>248</v>
      </c>
      <c r="S74" s="23">
        <f t="shared" ref="S74:U74" si="53">+S26</f>
        <v>225</v>
      </c>
      <c r="T74" s="23">
        <f t="shared" si="53"/>
        <v>168</v>
      </c>
      <c r="U74" s="23">
        <f t="shared" si="53"/>
        <v>168</v>
      </c>
      <c r="V74" s="23"/>
      <c r="W74" s="61">
        <f t="shared" si="19"/>
        <v>7.6363636363636367</v>
      </c>
      <c r="X74" s="61">
        <f t="shared" si="20"/>
        <v>0.22727272727272727</v>
      </c>
      <c r="Y74" s="61">
        <f t="shared" si="21"/>
        <v>0.907258064516129</v>
      </c>
      <c r="Z74" s="61">
        <f t="shared" si="22"/>
        <v>1.0454545454545454</v>
      </c>
      <c r="AA74" s="61">
        <f t="shared" si="23"/>
        <v>2.75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54">+D28</f>
        <v>6</v>
      </c>
      <c r="E75" s="23">
        <f t="shared" si="54"/>
        <v>19</v>
      </c>
      <c r="F75" s="23">
        <f t="shared" si="54"/>
        <v>0</v>
      </c>
      <c r="G75" s="23">
        <f t="shared" si="54"/>
        <v>1</v>
      </c>
      <c r="H75" s="23">
        <f t="shared" si="54"/>
        <v>0</v>
      </c>
      <c r="I75" s="23">
        <f t="shared" si="54"/>
        <v>16</v>
      </c>
      <c r="J75" s="23">
        <f t="shared" si="54"/>
        <v>0</v>
      </c>
      <c r="K75" s="24">
        <f t="shared" si="43"/>
        <v>36</v>
      </c>
      <c r="L75" s="23">
        <f>+L28</f>
        <v>2</v>
      </c>
      <c r="M75" s="23">
        <f t="shared" ref="M75:N75" si="55">+M28</f>
        <v>32</v>
      </c>
      <c r="N75" s="23">
        <f t="shared" si="55"/>
        <v>2</v>
      </c>
      <c r="O75" s="24">
        <f t="shared" si="45"/>
        <v>36</v>
      </c>
      <c r="P75" s="24">
        <f t="shared" si="46"/>
        <v>6</v>
      </c>
      <c r="Q75" s="23"/>
      <c r="R75" s="23">
        <f>+R28</f>
        <v>186</v>
      </c>
      <c r="S75" s="23">
        <f t="shared" ref="S75:U75" si="56">+S28</f>
        <v>166</v>
      </c>
      <c r="T75" s="23">
        <f t="shared" si="56"/>
        <v>189</v>
      </c>
      <c r="U75" s="23">
        <f t="shared" si="56"/>
        <v>187</v>
      </c>
      <c r="V75" s="23"/>
      <c r="W75" s="61">
        <f t="shared" si="19"/>
        <v>5.25</v>
      </c>
      <c r="X75" s="61">
        <f t="shared" si="20"/>
        <v>5.5555555555555552E-2</v>
      </c>
      <c r="Y75" s="61">
        <f t="shared" si="21"/>
        <v>0.89247311827956988</v>
      </c>
      <c r="Z75" s="61">
        <f t="shared" si="22"/>
        <v>0.55555555555555558</v>
      </c>
      <c r="AA75" s="61">
        <f t="shared" si="23"/>
        <v>6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57">+D30</f>
        <v>3</v>
      </c>
      <c r="E76" s="23">
        <f t="shared" si="57"/>
        <v>21</v>
      </c>
      <c r="F76" s="23">
        <f t="shared" si="57"/>
        <v>0</v>
      </c>
      <c r="G76" s="23">
        <f t="shared" si="57"/>
        <v>0</v>
      </c>
      <c r="H76" s="23">
        <f t="shared" si="57"/>
        <v>0</v>
      </c>
      <c r="I76" s="23">
        <f t="shared" si="57"/>
        <v>0</v>
      </c>
      <c r="J76" s="23">
        <f t="shared" si="57"/>
        <v>2</v>
      </c>
      <c r="K76" s="24">
        <f>SUM(E76:J76)</f>
        <v>23</v>
      </c>
      <c r="L76" s="23">
        <f>+L30</f>
        <v>20</v>
      </c>
      <c r="M76" s="23">
        <f t="shared" ref="M76:N76" si="58">+M30</f>
        <v>3</v>
      </c>
      <c r="N76" s="23">
        <f t="shared" si="58"/>
        <v>0</v>
      </c>
      <c r="O76" s="24">
        <f>SUM(L76:N76)</f>
        <v>23</v>
      </c>
      <c r="P76" s="24">
        <f t="shared" si="46"/>
        <v>3</v>
      </c>
      <c r="Q76" s="23"/>
      <c r="R76" s="23">
        <f>+R30</f>
        <v>186</v>
      </c>
      <c r="S76" s="23">
        <f t="shared" ref="S76:U76" si="59">+S30</f>
        <v>94</v>
      </c>
      <c r="T76" s="23">
        <f t="shared" si="59"/>
        <v>97</v>
      </c>
      <c r="U76" s="23">
        <f t="shared" si="59"/>
        <v>97</v>
      </c>
      <c r="V76" s="23"/>
      <c r="W76" s="61">
        <f t="shared" si="19"/>
        <v>4.2173913043478262</v>
      </c>
      <c r="X76" s="61" t="str">
        <f t="shared" si="20"/>
        <v/>
      </c>
      <c r="Y76" s="61">
        <f t="shared" si="21"/>
        <v>0.5053763440860215</v>
      </c>
      <c r="Z76" s="61">
        <f t="shared" si="22"/>
        <v>4</v>
      </c>
      <c r="AA76" s="61">
        <f t="shared" si="23"/>
        <v>3.8333333333333335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60">+D34+D35</f>
        <v>30</v>
      </c>
      <c r="E77" s="23">
        <f t="shared" si="60"/>
        <v>209</v>
      </c>
      <c r="F77" s="23">
        <f t="shared" si="60"/>
        <v>0</v>
      </c>
      <c r="G77" s="23">
        <f t="shared" si="60"/>
        <v>68</v>
      </c>
      <c r="H77" s="23">
        <f t="shared" si="60"/>
        <v>0</v>
      </c>
      <c r="I77" s="23">
        <f t="shared" si="60"/>
        <v>0</v>
      </c>
      <c r="J77" s="23">
        <f t="shared" si="60"/>
        <v>56</v>
      </c>
      <c r="K77" s="24">
        <f>SUM(E77:J77)</f>
        <v>333</v>
      </c>
      <c r="L77" s="23">
        <f>+L34+L35</f>
        <v>255</v>
      </c>
      <c r="M77" s="23">
        <f t="shared" ref="M77:N77" si="61">+M34+M35</f>
        <v>46</v>
      </c>
      <c r="N77" s="23">
        <f t="shared" si="61"/>
        <v>5</v>
      </c>
      <c r="O77" s="24">
        <f>SUM(L77:N77)</f>
        <v>306</v>
      </c>
      <c r="P77" s="24">
        <f t="shared" si="46"/>
        <v>57</v>
      </c>
      <c r="Q77" s="23"/>
      <c r="R77" s="23">
        <f>+R34+R35</f>
        <v>2002</v>
      </c>
      <c r="S77" s="23">
        <f t="shared" ref="S77:U77" si="62">+S34+S35</f>
        <v>1498</v>
      </c>
      <c r="T77" s="23">
        <f t="shared" si="62"/>
        <v>1372</v>
      </c>
      <c r="U77" s="23">
        <f t="shared" si="62"/>
        <v>1351</v>
      </c>
      <c r="V77" s="23"/>
      <c r="W77" s="61">
        <f t="shared" si="19"/>
        <v>4.4836601307189543</v>
      </c>
      <c r="X77" s="61">
        <f t="shared" si="20"/>
        <v>1.6339869281045753E-2</v>
      </c>
      <c r="Y77" s="61">
        <f t="shared" si="21"/>
        <v>0.74825174825174823</v>
      </c>
      <c r="Z77" s="61">
        <f t="shared" si="22"/>
        <v>1.6470588235294117</v>
      </c>
      <c r="AA77" s="61">
        <f t="shared" si="23"/>
        <v>4.7076923076923078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63">SUM(E78:J78)</f>
        <v>0</v>
      </c>
      <c r="L78" s="23"/>
      <c r="M78" s="23"/>
      <c r="N78" s="23"/>
      <c r="O78" s="24">
        <f t="shared" ref="O78" si="64">SUM(L78:N78)</f>
        <v>0</v>
      </c>
      <c r="P78" s="24">
        <f t="shared" si="46"/>
        <v>0</v>
      </c>
      <c r="Q78" s="23"/>
      <c r="R78" s="23"/>
      <c r="S78" s="23"/>
      <c r="T78" s="23"/>
      <c r="U78" s="23"/>
      <c r="V78" s="23"/>
      <c r="W78" s="61" t="str">
        <f t="shared" ref="W78" si="65">IF(S78&gt;0,T78/O78,"")</f>
        <v/>
      </c>
      <c r="X78" s="61" t="str">
        <f t="shared" ref="X78" si="66">IF(N78&gt;0,(N78/O78),"")</f>
        <v/>
      </c>
      <c r="Y78" s="61" t="str">
        <f t="shared" ref="Y78" si="67">IF(S78&gt;0,(S78/R78),"")</f>
        <v/>
      </c>
      <c r="Z78" s="61" t="str">
        <f t="shared" ref="Z78" si="68">IF(S78&gt;0,(R78-S78)/O78,"")</f>
        <v/>
      </c>
      <c r="AA78" s="61" t="str">
        <f t="shared" ref="AA78" si="69">IF(S78&gt;0,O78/C78,"")</f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63"/>
      <c r="X79" s="63"/>
      <c r="Y79" s="63"/>
      <c r="Z79" s="63"/>
      <c r="AA79" s="63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70">SUM(C67+C71+C72+C73+C77)</f>
        <v>213</v>
      </c>
      <c r="D80" s="43">
        <f t="shared" si="70"/>
        <v>102</v>
      </c>
      <c r="E80" s="43">
        <f t="shared" si="70"/>
        <v>773</v>
      </c>
      <c r="F80" s="43">
        <f t="shared" si="70"/>
        <v>0</v>
      </c>
      <c r="G80" s="43">
        <f t="shared" si="70"/>
        <v>73</v>
      </c>
      <c r="H80" s="43">
        <f t="shared" si="70"/>
        <v>0</v>
      </c>
      <c r="I80" s="43">
        <f t="shared" si="70"/>
        <v>182</v>
      </c>
      <c r="J80" s="43">
        <f t="shared" si="70"/>
        <v>141</v>
      </c>
      <c r="K80" s="43">
        <f t="shared" si="70"/>
        <v>1169</v>
      </c>
      <c r="L80" s="43">
        <f t="shared" si="70"/>
        <v>939</v>
      </c>
      <c r="M80" s="43">
        <f t="shared" si="70"/>
        <v>114</v>
      </c>
      <c r="N80" s="43">
        <f t="shared" si="70"/>
        <v>35</v>
      </c>
      <c r="O80" s="43">
        <f t="shared" si="70"/>
        <v>1088</v>
      </c>
      <c r="P80" s="43">
        <f t="shared" si="70"/>
        <v>183</v>
      </c>
      <c r="Q80" s="43">
        <f t="shared" si="70"/>
        <v>0</v>
      </c>
      <c r="R80" s="43">
        <f t="shared" si="70"/>
        <v>6538</v>
      </c>
      <c r="S80" s="43">
        <f t="shared" si="70"/>
        <v>4735</v>
      </c>
      <c r="T80" s="43">
        <f t="shared" si="70"/>
        <v>4398</v>
      </c>
      <c r="U80" s="43">
        <f t="shared" si="70"/>
        <v>4008</v>
      </c>
      <c r="V80" s="43"/>
      <c r="W80" s="61">
        <f t="shared" ref="W80" si="71">IF(S80&gt;0,T80/O80,"")</f>
        <v>4.0422794117647056</v>
      </c>
      <c r="X80" s="61">
        <f t="shared" ref="X80" si="72">IF(N80&gt;0,(N80/O80),"")</f>
        <v>3.216911764705882E-2</v>
      </c>
      <c r="Y80" s="61">
        <f t="shared" ref="Y80" si="73">IF(S80&gt;0,(S80/R80),"")</f>
        <v>0.72422759253594371</v>
      </c>
      <c r="Z80" s="61">
        <f t="shared" ref="Z80" si="74">IF(S80&gt;0,(R80-S80)/O80,"")</f>
        <v>1.6571691176470589</v>
      </c>
      <c r="AA80" s="61">
        <f t="shared" ref="AA80" si="75">IF(S80&gt;0,O80/C80,"")</f>
        <v>5.107981220657277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76">SUM(C87:C96)</f>
        <v>277</v>
      </c>
      <c r="D86" s="18">
        <f t="shared" si="76"/>
        <v>139</v>
      </c>
      <c r="E86" s="18">
        <f t="shared" si="76"/>
        <v>957</v>
      </c>
      <c r="F86" s="18">
        <f t="shared" si="76"/>
        <v>0</v>
      </c>
      <c r="G86" s="18">
        <f t="shared" si="76"/>
        <v>105</v>
      </c>
      <c r="H86" s="18">
        <f t="shared" si="76"/>
        <v>0</v>
      </c>
      <c r="I86" s="18">
        <f t="shared" si="76"/>
        <v>198</v>
      </c>
      <c r="J86" s="18">
        <f t="shared" si="76"/>
        <v>152</v>
      </c>
      <c r="K86" s="18">
        <f t="shared" si="76"/>
        <v>1412</v>
      </c>
      <c r="L86" s="18">
        <f t="shared" si="76"/>
        <v>1118</v>
      </c>
      <c r="M86" s="18">
        <f t="shared" si="76"/>
        <v>168</v>
      </c>
      <c r="N86" s="18">
        <f t="shared" si="76"/>
        <v>42</v>
      </c>
      <c r="O86" s="18">
        <f t="shared" si="76"/>
        <v>1328</v>
      </c>
      <c r="P86" s="18">
        <f t="shared" si="76"/>
        <v>223</v>
      </c>
      <c r="Q86" s="18">
        <f t="shared" si="76"/>
        <v>0</v>
      </c>
      <c r="R86" s="18">
        <f t="shared" si="76"/>
        <v>8522</v>
      </c>
      <c r="S86" s="18">
        <f t="shared" si="76"/>
        <v>5961</v>
      </c>
      <c r="T86" s="18">
        <f t="shared" si="76"/>
        <v>5565</v>
      </c>
      <c r="U86" s="18">
        <f t="shared" si="76"/>
        <v>5170</v>
      </c>
      <c r="V86" s="18">
        <f t="shared" si="76"/>
        <v>0</v>
      </c>
      <c r="W86" s="61">
        <f t="shared" ref="W86:W95" si="77">IF(S86&gt;0,T86/O86,"")</f>
        <v>4.1905120481927707</v>
      </c>
      <c r="X86" s="61">
        <f t="shared" ref="X86:X95" si="78">IF(N86&gt;0,(N86/O86),"")</f>
        <v>3.1626506024096383E-2</v>
      </c>
      <c r="Y86" s="61">
        <f t="shared" ref="Y86:Y95" si="79">IF(S86&gt;0,(S86/R86),"")</f>
        <v>0.69948368927481808</v>
      </c>
      <c r="Z86" s="61">
        <f t="shared" ref="Z86:Z95" si="80">IF(S86&gt;0,(R86-S86)/O86,"")</f>
        <v>1.9284638554216869</v>
      </c>
      <c r="AA86" s="61">
        <f t="shared" ref="AA86:AA95" si="81">IF(S86&gt;0,O86/C86,"")</f>
        <v>4.7942238267148012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82">+D8+D18+D35</f>
        <v>61</v>
      </c>
      <c r="E87" s="23">
        <f t="shared" si="82"/>
        <v>376</v>
      </c>
      <c r="F87" s="23">
        <f t="shared" si="82"/>
        <v>0</v>
      </c>
      <c r="G87" s="23">
        <f t="shared" si="82"/>
        <v>71</v>
      </c>
      <c r="H87" s="23">
        <f t="shared" si="82"/>
        <v>0</v>
      </c>
      <c r="I87" s="23">
        <f t="shared" si="82"/>
        <v>0</v>
      </c>
      <c r="J87" s="23">
        <f t="shared" si="82"/>
        <v>97</v>
      </c>
      <c r="K87" s="24">
        <f>SUM(E87:J87)</f>
        <v>544</v>
      </c>
      <c r="L87" s="23">
        <f t="shared" si="82"/>
        <v>442</v>
      </c>
      <c r="M87" s="23">
        <f t="shared" si="82"/>
        <v>41</v>
      </c>
      <c r="N87" s="23">
        <f t="shared" si="82"/>
        <v>18</v>
      </c>
      <c r="O87" s="24">
        <f t="shared" ref="O87:O90" si="83">SUM(L87:N87)</f>
        <v>501</v>
      </c>
      <c r="P87" s="24">
        <f t="shared" ref="P87:P90" si="84">+D87+K87-O87</f>
        <v>104</v>
      </c>
      <c r="Q87" s="23"/>
      <c r="R87" s="23">
        <f t="shared" ref="R87:U87" si="85">+R8+R18+R35</f>
        <v>3683</v>
      </c>
      <c r="S87" s="23">
        <f t="shared" si="85"/>
        <v>2696</v>
      </c>
      <c r="T87" s="23">
        <f t="shared" si="85"/>
        <v>2471</v>
      </c>
      <c r="U87" s="23">
        <f t="shared" si="85"/>
        <v>2449</v>
      </c>
      <c r="V87" s="23"/>
      <c r="W87" s="61">
        <f t="shared" si="77"/>
        <v>4.9321357285429146</v>
      </c>
      <c r="X87" s="61">
        <f t="shared" si="78"/>
        <v>3.5928143712574849E-2</v>
      </c>
      <c r="Y87" s="61">
        <f t="shared" si="79"/>
        <v>0.73201194678251424</v>
      </c>
      <c r="Z87" s="61">
        <f t="shared" si="80"/>
        <v>1.9700598802395211</v>
      </c>
      <c r="AA87" s="61">
        <f t="shared" si="81"/>
        <v>4.8640776699029127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86">+D34+D9</f>
        <v>25</v>
      </c>
      <c r="E88" s="23">
        <f t="shared" si="86"/>
        <v>149</v>
      </c>
      <c r="F88" s="23">
        <f t="shared" si="86"/>
        <v>0</v>
      </c>
      <c r="G88" s="23">
        <f t="shared" si="86"/>
        <v>2</v>
      </c>
      <c r="H88" s="23">
        <f t="shared" si="86"/>
        <v>0</v>
      </c>
      <c r="I88" s="23">
        <f t="shared" si="86"/>
        <v>0</v>
      </c>
      <c r="J88" s="23">
        <f t="shared" si="86"/>
        <v>38</v>
      </c>
      <c r="K88" s="24">
        <f t="shared" ref="K88:K90" si="87">SUM(E88:J88)</f>
        <v>189</v>
      </c>
      <c r="L88" s="23">
        <f t="shared" si="86"/>
        <v>99</v>
      </c>
      <c r="M88" s="23">
        <f t="shared" si="86"/>
        <v>69</v>
      </c>
      <c r="N88" s="23">
        <f t="shared" si="86"/>
        <v>15</v>
      </c>
      <c r="O88" s="24">
        <f t="shared" si="83"/>
        <v>183</v>
      </c>
      <c r="P88" s="24">
        <f t="shared" si="84"/>
        <v>31</v>
      </c>
      <c r="Q88" s="23"/>
      <c r="R88" s="23">
        <f t="shared" ref="R88:U88" si="88">+R34+R9</f>
        <v>992</v>
      </c>
      <c r="S88" s="23">
        <f t="shared" si="88"/>
        <v>902</v>
      </c>
      <c r="T88" s="23">
        <f t="shared" si="88"/>
        <v>848</v>
      </c>
      <c r="U88" s="23">
        <f t="shared" si="88"/>
        <v>836</v>
      </c>
      <c r="V88" s="23"/>
      <c r="W88" s="61">
        <f t="shared" si="77"/>
        <v>4.6338797814207648</v>
      </c>
      <c r="X88" s="61">
        <f t="shared" si="78"/>
        <v>8.1967213114754092E-2</v>
      </c>
      <c r="Y88" s="61">
        <f t="shared" si="79"/>
        <v>0.90927419354838712</v>
      </c>
      <c r="Z88" s="61">
        <f t="shared" si="80"/>
        <v>0.49180327868852458</v>
      </c>
      <c r="AA88" s="61">
        <f t="shared" si="81"/>
        <v>3.8125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89">+D26</f>
        <v>8</v>
      </c>
      <c r="E89" s="23">
        <f t="shared" si="89"/>
        <v>15</v>
      </c>
      <c r="F89" s="23">
        <f t="shared" si="89"/>
        <v>0</v>
      </c>
      <c r="G89" s="23">
        <f t="shared" si="89"/>
        <v>0</v>
      </c>
      <c r="H89" s="23">
        <f t="shared" si="89"/>
        <v>0</v>
      </c>
      <c r="I89" s="23">
        <f t="shared" si="89"/>
        <v>0</v>
      </c>
      <c r="J89" s="23">
        <f t="shared" si="89"/>
        <v>5</v>
      </c>
      <c r="K89" s="24">
        <f t="shared" si="87"/>
        <v>20</v>
      </c>
      <c r="L89" s="23">
        <f t="shared" si="89"/>
        <v>2</v>
      </c>
      <c r="M89" s="23">
        <f t="shared" si="89"/>
        <v>15</v>
      </c>
      <c r="N89" s="23">
        <f t="shared" si="89"/>
        <v>5</v>
      </c>
      <c r="O89" s="24">
        <f t="shared" si="83"/>
        <v>22</v>
      </c>
      <c r="P89" s="24">
        <f t="shared" si="84"/>
        <v>6</v>
      </c>
      <c r="Q89" s="23"/>
      <c r="R89" s="23">
        <f t="shared" ref="R89:U89" si="90">+R26</f>
        <v>248</v>
      </c>
      <c r="S89" s="23">
        <f t="shared" si="90"/>
        <v>225</v>
      </c>
      <c r="T89" s="23">
        <f t="shared" si="90"/>
        <v>168</v>
      </c>
      <c r="U89" s="23">
        <f t="shared" si="90"/>
        <v>168</v>
      </c>
      <c r="V89" s="23"/>
      <c r="W89" s="61">
        <f t="shared" si="77"/>
        <v>7.6363636363636367</v>
      </c>
      <c r="X89" s="61">
        <f t="shared" si="78"/>
        <v>0.22727272727272727</v>
      </c>
      <c r="Y89" s="61">
        <f t="shared" si="79"/>
        <v>0.907258064516129</v>
      </c>
      <c r="Z89" s="61">
        <f t="shared" si="80"/>
        <v>1.0454545454545454</v>
      </c>
      <c r="AA89" s="61">
        <f t="shared" si="81"/>
        <v>2.75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91">+D28</f>
        <v>6</v>
      </c>
      <c r="E90" s="23">
        <f t="shared" si="91"/>
        <v>19</v>
      </c>
      <c r="F90" s="23">
        <f t="shared" si="91"/>
        <v>0</v>
      </c>
      <c r="G90" s="23">
        <f t="shared" si="91"/>
        <v>1</v>
      </c>
      <c r="H90" s="23">
        <f t="shared" si="91"/>
        <v>0</v>
      </c>
      <c r="I90" s="23">
        <f t="shared" si="91"/>
        <v>16</v>
      </c>
      <c r="J90" s="23">
        <f t="shared" si="91"/>
        <v>0</v>
      </c>
      <c r="K90" s="24">
        <f t="shared" si="87"/>
        <v>36</v>
      </c>
      <c r="L90" s="23">
        <f t="shared" si="91"/>
        <v>2</v>
      </c>
      <c r="M90" s="23">
        <f t="shared" si="91"/>
        <v>32</v>
      </c>
      <c r="N90" s="23">
        <f t="shared" si="91"/>
        <v>2</v>
      </c>
      <c r="O90" s="24">
        <f t="shared" si="83"/>
        <v>36</v>
      </c>
      <c r="P90" s="24">
        <f t="shared" si="84"/>
        <v>6</v>
      </c>
      <c r="Q90" s="23"/>
      <c r="R90" s="23">
        <f t="shared" ref="R90:U90" si="92">+R28</f>
        <v>186</v>
      </c>
      <c r="S90" s="23">
        <f t="shared" si="92"/>
        <v>166</v>
      </c>
      <c r="T90" s="23">
        <f t="shared" si="92"/>
        <v>189</v>
      </c>
      <c r="U90" s="23">
        <f t="shared" si="92"/>
        <v>187</v>
      </c>
      <c r="V90" s="23"/>
      <c r="W90" s="61">
        <f t="shared" si="77"/>
        <v>5.25</v>
      </c>
      <c r="X90" s="61">
        <f t="shared" si="78"/>
        <v>5.5555555555555552E-2</v>
      </c>
      <c r="Y90" s="61">
        <f t="shared" si="79"/>
        <v>0.89247311827956988</v>
      </c>
      <c r="Z90" s="61">
        <f t="shared" si="80"/>
        <v>0.55555555555555558</v>
      </c>
      <c r="AA90" s="61">
        <f t="shared" si="81"/>
        <v>6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93">+D13</f>
        <v>6</v>
      </c>
      <c r="E91" s="23">
        <f t="shared" si="93"/>
        <v>79</v>
      </c>
      <c r="F91" s="23">
        <f t="shared" si="93"/>
        <v>0</v>
      </c>
      <c r="G91" s="23">
        <f t="shared" si="93"/>
        <v>31</v>
      </c>
      <c r="H91" s="23">
        <f t="shared" si="93"/>
        <v>0</v>
      </c>
      <c r="I91" s="23">
        <f t="shared" si="93"/>
        <v>0</v>
      </c>
      <c r="J91" s="23">
        <f t="shared" si="93"/>
        <v>4</v>
      </c>
      <c r="K91" s="24">
        <f>SUM(E91:J91)</f>
        <v>114</v>
      </c>
      <c r="L91" s="23">
        <f t="shared" si="93"/>
        <v>104</v>
      </c>
      <c r="M91" s="23">
        <f t="shared" si="93"/>
        <v>3</v>
      </c>
      <c r="N91" s="23">
        <f t="shared" si="93"/>
        <v>0</v>
      </c>
      <c r="O91" s="24">
        <f>SUM(L91:N91)</f>
        <v>107</v>
      </c>
      <c r="P91" s="24">
        <f>+D91+K91-O91</f>
        <v>13</v>
      </c>
      <c r="Q91" s="23"/>
      <c r="R91" s="23">
        <f t="shared" ref="R91:U91" si="94">+R13</f>
        <v>732</v>
      </c>
      <c r="S91" s="23">
        <f t="shared" si="94"/>
        <v>344</v>
      </c>
      <c r="T91" s="23">
        <f t="shared" si="94"/>
        <v>307</v>
      </c>
      <c r="U91" s="23">
        <f t="shared" si="94"/>
        <v>306</v>
      </c>
      <c r="V91" s="23"/>
      <c r="W91" s="61">
        <f t="shared" si="77"/>
        <v>2.8691588785046731</v>
      </c>
      <c r="X91" s="61" t="str">
        <f t="shared" si="78"/>
        <v/>
      </c>
      <c r="Y91" s="61">
        <f t="shared" si="79"/>
        <v>0.46994535519125685</v>
      </c>
      <c r="Z91" s="61">
        <f t="shared" si="80"/>
        <v>3.6261682242990654</v>
      </c>
      <c r="AA91" s="61">
        <f t="shared" si="81"/>
        <v>4.458333333333333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95">+D30</f>
        <v>3</v>
      </c>
      <c r="E92" s="23">
        <f t="shared" si="95"/>
        <v>21</v>
      </c>
      <c r="F92" s="23">
        <f t="shared" si="95"/>
        <v>0</v>
      </c>
      <c r="G92" s="23">
        <f t="shared" si="95"/>
        <v>0</v>
      </c>
      <c r="H92" s="23">
        <f t="shared" si="95"/>
        <v>0</v>
      </c>
      <c r="I92" s="23">
        <f t="shared" si="95"/>
        <v>0</v>
      </c>
      <c r="J92" s="23">
        <f t="shared" si="95"/>
        <v>2</v>
      </c>
      <c r="K92" s="24">
        <f t="shared" ref="K92:K95" si="96">SUM(E92:J92)</f>
        <v>23</v>
      </c>
      <c r="L92" s="23">
        <f t="shared" si="95"/>
        <v>20</v>
      </c>
      <c r="M92" s="23">
        <f t="shared" si="95"/>
        <v>3</v>
      </c>
      <c r="N92" s="23">
        <f t="shared" si="95"/>
        <v>0</v>
      </c>
      <c r="O92" s="24">
        <f t="shared" ref="O92:O95" si="97">SUM(L92:N92)</f>
        <v>23</v>
      </c>
      <c r="P92" s="24">
        <f t="shared" ref="P92:P96" si="98">+D92+K92-O92</f>
        <v>3</v>
      </c>
      <c r="Q92" s="23"/>
      <c r="R92" s="23">
        <f t="shared" ref="R92:U92" si="99">+R30</f>
        <v>186</v>
      </c>
      <c r="S92" s="23">
        <f t="shared" si="99"/>
        <v>94</v>
      </c>
      <c r="T92" s="23">
        <f t="shared" si="99"/>
        <v>97</v>
      </c>
      <c r="U92" s="23">
        <f t="shared" si="99"/>
        <v>97</v>
      </c>
      <c r="V92" s="23"/>
      <c r="W92" s="61">
        <f t="shared" si="77"/>
        <v>4.2173913043478262</v>
      </c>
      <c r="X92" s="61" t="str">
        <f t="shared" si="78"/>
        <v/>
      </c>
      <c r="Y92" s="61">
        <f t="shared" si="79"/>
        <v>0.5053763440860215</v>
      </c>
      <c r="Z92" s="61">
        <f t="shared" si="80"/>
        <v>4</v>
      </c>
      <c r="AA92" s="61">
        <f t="shared" si="81"/>
        <v>3.8333333333333335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100">+D14+D15</f>
        <v>14</v>
      </c>
      <c r="E93" s="23">
        <f t="shared" si="100"/>
        <v>50</v>
      </c>
      <c r="F93" s="23">
        <f t="shared" si="100"/>
        <v>0</v>
      </c>
      <c r="G93" s="23">
        <f t="shared" si="100"/>
        <v>0</v>
      </c>
      <c r="H93" s="23">
        <f t="shared" si="100"/>
        <v>0</v>
      </c>
      <c r="I93" s="23">
        <f t="shared" si="100"/>
        <v>0</v>
      </c>
      <c r="J93" s="23">
        <f t="shared" si="100"/>
        <v>0</v>
      </c>
      <c r="K93" s="24">
        <f t="shared" si="96"/>
        <v>50</v>
      </c>
      <c r="L93" s="23">
        <f t="shared" si="100"/>
        <v>51</v>
      </c>
      <c r="M93" s="23">
        <f t="shared" si="100"/>
        <v>1</v>
      </c>
      <c r="N93" s="23">
        <f t="shared" si="100"/>
        <v>0</v>
      </c>
      <c r="O93" s="24">
        <f t="shared" si="97"/>
        <v>52</v>
      </c>
      <c r="P93" s="24">
        <f t="shared" si="98"/>
        <v>12</v>
      </c>
      <c r="Q93" s="27"/>
      <c r="R93" s="23">
        <f t="shared" ref="R93:U93" si="101">+R14+R15</f>
        <v>632</v>
      </c>
      <c r="S93" s="23">
        <f t="shared" si="101"/>
        <v>397</v>
      </c>
      <c r="T93" s="23">
        <f t="shared" si="101"/>
        <v>406</v>
      </c>
      <c r="U93" s="23">
        <f t="shared" si="101"/>
        <v>404</v>
      </c>
      <c r="V93" s="23"/>
      <c r="W93" s="61">
        <f t="shared" si="77"/>
        <v>7.8076923076923075</v>
      </c>
      <c r="X93" s="61" t="str">
        <f t="shared" si="78"/>
        <v/>
      </c>
      <c r="Y93" s="61">
        <f t="shared" si="79"/>
        <v>0.62816455696202533</v>
      </c>
      <c r="Z93" s="61">
        <f t="shared" si="80"/>
        <v>4.5192307692307692</v>
      </c>
      <c r="AA93" s="61">
        <f t="shared" si="81"/>
        <v>2.6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102">+D17</f>
        <v>15</v>
      </c>
      <c r="E94" s="23">
        <f t="shared" si="102"/>
        <v>227</v>
      </c>
      <c r="F94" s="23">
        <f t="shared" si="102"/>
        <v>0</v>
      </c>
      <c r="G94" s="23">
        <f t="shared" si="102"/>
        <v>0</v>
      </c>
      <c r="H94" s="23">
        <f t="shared" si="102"/>
        <v>0</v>
      </c>
      <c r="I94" s="23">
        <f t="shared" si="102"/>
        <v>0</v>
      </c>
      <c r="J94" s="23">
        <f t="shared" si="102"/>
        <v>1</v>
      </c>
      <c r="K94" s="24">
        <f t="shared" si="96"/>
        <v>228</v>
      </c>
      <c r="L94" s="23">
        <f>+L17</f>
        <v>208</v>
      </c>
      <c r="M94" s="23">
        <f t="shared" ref="M94:N94" si="103">+M17</f>
        <v>3</v>
      </c>
      <c r="N94" s="23">
        <f t="shared" si="103"/>
        <v>0</v>
      </c>
      <c r="O94" s="24">
        <f t="shared" si="97"/>
        <v>211</v>
      </c>
      <c r="P94" s="24">
        <f t="shared" si="98"/>
        <v>32</v>
      </c>
      <c r="Q94" s="23"/>
      <c r="R94" s="23">
        <f>+R17</f>
        <v>1057</v>
      </c>
      <c r="S94" s="23">
        <f t="shared" ref="S94:U94" si="104">+S17</f>
        <v>779</v>
      </c>
      <c r="T94" s="23">
        <f t="shared" si="104"/>
        <v>733</v>
      </c>
      <c r="U94" s="23">
        <f t="shared" si="104"/>
        <v>723</v>
      </c>
      <c r="V94" s="23"/>
      <c r="W94" s="61">
        <f t="shared" si="77"/>
        <v>3.4739336492890995</v>
      </c>
      <c r="X94" s="61" t="str">
        <f t="shared" si="78"/>
        <v/>
      </c>
      <c r="Y94" s="61">
        <f t="shared" si="79"/>
        <v>0.73699148533585623</v>
      </c>
      <c r="Z94" s="61">
        <f t="shared" si="80"/>
        <v>1.3175355450236967</v>
      </c>
      <c r="AA94" s="61">
        <f t="shared" si="81"/>
        <v>6.0285714285714285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105">+D24</f>
        <v>1</v>
      </c>
      <c r="E95" s="23">
        <f t="shared" si="105"/>
        <v>21</v>
      </c>
      <c r="F95" s="23">
        <f t="shared" si="105"/>
        <v>0</v>
      </c>
      <c r="G95" s="23">
        <f t="shared" si="105"/>
        <v>0</v>
      </c>
      <c r="H95" s="23">
        <f t="shared" si="105"/>
        <v>0</v>
      </c>
      <c r="I95" s="23">
        <f t="shared" si="105"/>
        <v>182</v>
      </c>
      <c r="J95" s="23">
        <f t="shared" si="105"/>
        <v>5</v>
      </c>
      <c r="K95" s="24">
        <f t="shared" si="96"/>
        <v>208</v>
      </c>
      <c r="L95" s="23">
        <f>+L24</f>
        <v>190</v>
      </c>
      <c r="M95" s="23">
        <f t="shared" ref="M95:N95" si="106">+M24</f>
        <v>1</v>
      </c>
      <c r="N95" s="23">
        <f t="shared" si="106"/>
        <v>2</v>
      </c>
      <c r="O95" s="24">
        <f t="shared" si="97"/>
        <v>193</v>
      </c>
      <c r="P95" s="24">
        <f t="shared" si="98"/>
        <v>16</v>
      </c>
      <c r="Q95" s="23"/>
      <c r="R95" s="23">
        <f>+R24</f>
        <v>806</v>
      </c>
      <c r="S95" s="23">
        <f t="shared" ref="S95:U95" si="107">+S24</f>
        <v>358</v>
      </c>
      <c r="T95" s="23">
        <f t="shared" si="107"/>
        <v>346</v>
      </c>
      <c r="U95" s="23">
        <f t="shared" si="107"/>
        <v>0</v>
      </c>
      <c r="V95" s="23"/>
      <c r="W95" s="61">
        <f t="shared" si="77"/>
        <v>1.7927461139896372</v>
      </c>
      <c r="X95" s="61">
        <f t="shared" si="78"/>
        <v>1.0362694300518135E-2</v>
      </c>
      <c r="Y95" s="61">
        <f t="shared" si="79"/>
        <v>0.44416873449131511</v>
      </c>
      <c r="Z95" s="61">
        <f t="shared" si="80"/>
        <v>2.321243523316062</v>
      </c>
      <c r="AA95" s="61">
        <f t="shared" si="81"/>
        <v>7.1481481481481479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98"/>
        <v>0</v>
      </c>
      <c r="Q96" s="23"/>
      <c r="R96" s="23"/>
      <c r="S96" s="23"/>
      <c r="T96" s="23"/>
      <c r="U96" s="23"/>
      <c r="V96" s="23"/>
      <c r="W96" s="61" t="str">
        <f>IF(S96&gt;0,T96/O96,"")</f>
        <v/>
      </c>
      <c r="X96" s="61" t="str">
        <f>IF(N96&gt;0,(N96/O96),"")</f>
        <v/>
      </c>
      <c r="Y96" s="61" t="str">
        <f>IF(S96&gt;0,(S96/R96),"")</f>
        <v/>
      </c>
      <c r="Z96" s="61" t="str">
        <f>IF(S96&gt;0,(R96-S96)/O96,"")</f>
        <v/>
      </c>
      <c r="AA96" s="61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4997</v>
      </c>
      <c r="D100" s="45">
        <f>U8+U9+U13+U15+U17+U18+U24+U34+U35</f>
        <v>4604</v>
      </c>
      <c r="E100" s="45">
        <f>C100-D100</f>
        <v>393</v>
      </c>
    </row>
    <row r="101" spans="1:5" ht="22.5" x14ac:dyDescent="0.2">
      <c r="A101" s="22" t="s">
        <v>102</v>
      </c>
      <c r="B101" s="44" t="s">
        <v>168</v>
      </c>
      <c r="C101" s="45">
        <f>T26</f>
        <v>168</v>
      </c>
      <c r="D101" s="45">
        <f>U26</f>
        <v>168</v>
      </c>
      <c r="E101" s="45">
        <f t="shared" ref="E101:E107" si="108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189</v>
      </c>
      <c r="D102" s="45">
        <f>U28</f>
        <v>187</v>
      </c>
      <c r="E102" s="45">
        <f t="shared" si="108"/>
        <v>2</v>
      </c>
    </row>
    <row r="103" spans="1:5" ht="22.5" x14ac:dyDescent="0.2">
      <c r="A103" s="22" t="s">
        <v>170</v>
      </c>
      <c r="B103" s="44" t="s">
        <v>171</v>
      </c>
      <c r="C103" s="45">
        <f>T30</f>
        <v>97</v>
      </c>
      <c r="D103" s="45">
        <f>U30</f>
        <v>97</v>
      </c>
      <c r="E103" s="45">
        <f t="shared" si="108"/>
        <v>0</v>
      </c>
    </row>
    <row r="104" spans="1:5" x14ac:dyDescent="0.2">
      <c r="A104" s="22" t="s">
        <v>133</v>
      </c>
      <c r="B104" s="44" t="s">
        <v>172</v>
      </c>
      <c r="C104" s="45">
        <f>T14</f>
        <v>114</v>
      </c>
      <c r="D104" s="45">
        <f>U14</f>
        <v>114</v>
      </c>
      <c r="E104" s="45">
        <f t="shared" si="108"/>
        <v>0</v>
      </c>
    </row>
    <row r="105" spans="1:5" x14ac:dyDescent="0.2">
      <c r="A105" s="22"/>
      <c r="B105" s="44" t="s">
        <v>179</v>
      </c>
      <c r="C105" s="45">
        <f>SUM(C100:C104)</f>
        <v>5565</v>
      </c>
      <c r="D105" s="45">
        <f t="shared" ref="D105:E105" si="109">SUM(D100:D104)</f>
        <v>5170</v>
      </c>
      <c r="E105" s="45">
        <f t="shared" si="109"/>
        <v>395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108"/>
        <v>0</v>
      </c>
    </row>
    <row r="107" spans="1:5" x14ac:dyDescent="0.2">
      <c r="A107" s="22" t="s">
        <v>135</v>
      </c>
      <c r="B107" s="44" t="s">
        <v>175</v>
      </c>
      <c r="C107" s="45">
        <f>C50</f>
        <v>49</v>
      </c>
      <c r="D107" s="45">
        <f>C50</f>
        <v>49</v>
      </c>
      <c r="E107" s="45">
        <f t="shared" si="108"/>
        <v>0</v>
      </c>
    </row>
  </sheetData>
  <mergeCells count="45">
    <mergeCell ref="W84:AA84"/>
    <mergeCell ref="F82:L82"/>
    <mergeCell ref="P84:P85"/>
    <mergeCell ref="Q84:Q85"/>
    <mergeCell ref="R84:S84"/>
    <mergeCell ref="T84:U84"/>
    <mergeCell ref="V84:V85"/>
    <mergeCell ref="I1:O1"/>
    <mergeCell ref="A84:A85"/>
    <mergeCell ref="B84:B85"/>
    <mergeCell ref="C84:C85"/>
    <mergeCell ref="D84:D85"/>
    <mergeCell ref="E84:K84"/>
    <mergeCell ref="L84:O84"/>
    <mergeCell ref="A64:A65"/>
    <mergeCell ref="B64:B65"/>
    <mergeCell ref="C64:C65"/>
    <mergeCell ref="F46:I46"/>
    <mergeCell ref="D2:S2"/>
    <mergeCell ref="A5:A6"/>
    <mergeCell ref="B5:B6"/>
    <mergeCell ref="C5:C6"/>
    <mergeCell ref="D5:D6"/>
    <mergeCell ref="R64:S64"/>
    <mergeCell ref="T64:U64"/>
    <mergeCell ref="V64:V65"/>
    <mergeCell ref="W64:AA64"/>
    <mergeCell ref="F47:I47"/>
    <mergeCell ref="D61:S61"/>
    <mergeCell ref="L64:O64"/>
    <mergeCell ref="P64:P65"/>
    <mergeCell ref="Q64:Q65"/>
    <mergeCell ref="I60:O60"/>
    <mergeCell ref="D64:D65"/>
    <mergeCell ref="E64:K64"/>
    <mergeCell ref="T5:U5"/>
    <mergeCell ref="V5:V6"/>
    <mergeCell ref="W5:AA5"/>
    <mergeCell ref="E39:F39"/>
    <mergeCell ref="E43:F43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2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34" zoomScale="69" zoomScaleNormal="69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223</v>
      </c>
      <c r="E7" s="18">
        <f t="shared" si="0"/>
        <v>893</v>
      </c>
      <c r="F7" s="18">
        <f>SUM(F8:F36)</f>
        <v>0</v>
      </c>
      <c r="G7" s="18">
        <f>SUM(G8:G36)</f>
        <v>68</v>
      </c>
      <c r="H7" s="18">
        <f>SUM(H8:H36)</f>
        <v>0</v>
      </c>
      <c r="I7" s="18">
        <f>SUM(I8:I36)</f>
        <v>145</v>
      </c>
      <c r="J7" s="18">
        <f t="shared" si="0"/>
        <v>249</v>
      </c>
      <c r="K7" s="18">
        <f t="shared" si="0"/>
        <v>1355</v>
      </c>
      <c r="L7" s="18">
        <f t="shared" si="0"/>
        <v>1072</v>
      </c>
      <c r="M7" s="18">
        <f t="shared" si="0"/>
        <v>249</v>
      </c>
      <c r="N7" s="18">
        <f>SUM(N8:N36)</f>
        <v>32</v>
      </c>
      <c r="O7" s="18">
        <f t="shared" si="0"/>
        <v>1353</v>
      </c>
      <c r="P7" s="18">
        <f t="shared" si="0"/>
        <v>225</v>
      </c>
      <c r="Q7" s="18">
        <f t="shared" si="0"/>
        <v>0</v>
      </c>
      <c r="R7" s="18">
        <f t="shared" si="0"/>
        <v>7590</v>
      </c>
      <c r="S7" s="18">
        <f t="shared" si="0"/>
        <v>5836</v>
      </c>
      <c r="T7" s="18">
        <f t="shared" si="0"/>
        <v>5611</v>
      </c>
      <c r="U7" s="18">
        <f t="shared" si="0"/>
        <v>5236</v>
      </c>
      <c r="V7" s="18">
        <f t="shared" si="0"/>
        <v>0</v>
      </c>
      <c r="W7" s="19">
        <f t="shared" ref="W7:W36" si="1">IF(S7&gt;0,T7/O7,"")</f>
        <v>4.1470805617147084</v>
      </c>
      <c r="X7" s="20">
        <f t="shared" ref="X7:X36" si="2">IF(N7&gt;0,(N7/O7),"")</f>
        <v>2.3651145602365115E-2</v>
      </c>
      <c r="Y7" s="20">
        <f t="shared" ref="Y7:Y36" si="3">IF(S7&gt;0,(S7/R7),"")</f>
        <v>0.76890645586297757</v>
      </c>
      <c r="Z7" s="19">
        <f t="shared" ref="Z7:Z36" si="4">IF(S7&gt;0,(R7-S7)/O7,"")</f>
        <v>1.2963784183296378</v>
      </c>
      <c r="AA7" s="19">
        <f t="shared" ref="AA7:AA36" si="5">IF(S7&gt;0,O7/C7,"")</f>
        <v>4.884476534296029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55</v>
      </c>
      <c r="E8" s="23">
        <v>194</v>
      </c>
      <c r="F8" s="23"/>
      <c r="G8" s="23">
        <v>3</v>
      </c>
      <c r="H8" s="23"/>
      <c r="I8" s="23"/>
      <c r="J8" s="23">
        <v>57</v>
      </c>
      <c r="K8" s="24">
        <f>SUM(E8:J8)</f>
        <v>254</v>
      </c>
      <c r="L8" s="23">
        <v>207</v>
      </c>
      <c r="M8" s="23">
        <v>52</v>
      </c>
      <c r="N8" s="23">
        <v>5</v>
      </c>
      <c r="O8" s="24">
        <f t="shared" ref="O8:O36" si="6">SUM(L8:N8)</f>
        <v>264</v>
      </c>
      <c r="P8" s="24">
        <f t="shared" ref="P8:P36" si="7">+D8+K8-O8</f>
        <v>45</v>
      </c>
      <c r="Q8" s="23"/>
      <c r="R8" s="23">
        <v>1273</v>
      </c>
      <c r="S8" s="23">
        <v>1222</v>
      </c>
      <c r="T8" s="23">
        <v>1329</v>
      </c>
      <c r="U8" s="23">
        <v>1301</v>
      </c>
      <c r="V8" s="23"/>
      <c r="W8" s="19">
        <f t="shared" si="1"/>
        <v>5.0340909090909092</v>
      </c>
      <c r="X8" s="20">
        <f t="shared" si="2"/>
        <v>1.893939393939394E-2</v>
      </c>
      <c r="Y8" s="20">
        <f t="shared" si="3"/>
        <v>0.95993715632364496</v>
      </c>
      <c r="Z8" s="19">
        <f t="shared" si="4"/>
        <v>0.19318181818181818</v>
      </c>
      <c r="AA8" s="19">
        <f t="shared" si="5"/>
        <v>5.0769230769230766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16</v>
      </c>
      <c r="E9" s="23">
        <v>88</v>
      </c>
      <c r="F9" s="23"/>
      <c r="G9" s="23"/>
      <c r="H9" s="23"/>
      <c r="I9" s="23"/>
      <c r="J9" s="23">
        <v>44</v>
      </c>
      <c r="K9" s="24">
        <f t="shared" ref="K9:K36" si="8">SUM(E9:J9)</f>
        <v>132</v>
      </c>
      <c r="L9" s="23">
        <v>60</v>
      </c>
      <c r="M9" s="23">
        <v>50</v>
      </c>
      <c r="N9" s="23">
        <v>15</v>
      </c>
      <c r="O9" s="24">
        <f t="shared" si="6"/>
        <v>125</v>
      </c>
      <c r="P9" s="24">
        <f t="shared" si="7"/>
        <v>23</v>
      </c>
      <c r="Q9" s="23"/>
      <c r="R9" s="23">
        <v>672</v>
      </c>
      <c r="S9" s="23">
        <v>643</v>
      </c>
      <c r="T9" s="23">
        <v>567</v>
      </c>
      <c r="U9" s="23">
        <v>560</v>
      </c>
      <c r="V9" s="23"/>
      <c r="W9" s="19">
        <f t="shared" si="1"/>
        <v>4.5359999999999996</v>
      </c>
      <c r="X9" s="20">
        <f t="shared" si="2"/>
        <v>0.12</v>
      </c>
      <c r="Y9" s="20">
        <f t="shared" si="3"/>
        <v>0.95684523809523814</v>
      </c>
      <c r="Z9" s="19">
        <f t="shared" si="4"/>
        <v>0.23200000000000001</v>
      </c>
      <c r="AA9" s="19">
        <f t="shared" si="5"/>
        <v>5.208333333333333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13</v>
      </c>
      <c r="E13" s="23">
        <v>73</v>
      </c>
      <c r="F13" s="23"/>
      <c r="G13" s="23">
        <v>23</v>
      </c>
      <c r="H13" s="23"/>
      <c r="I13" s="23"/>
      <c r="J13" s="23">
        <v>6</v>
      </c>
      <c r="K13" s="24">
        <f t="shared" si="8"/>
        <v>102</v>
      </c>
      <c r="L13" s="23">
        <v>98</v>
      </c>
      <c r="M13" s="23">
        <v>1</v>
      </c>
      <c r="N13" s="23"/>
      <c r="O13" s="24">
        <f t="shared" si="6"/>
        <v>99</v>
      </c>
      <c r="P13" s="24">
        <f t="shared" si="7"/>
        <v>16</v>
      </c>
      <c r="Q13" s="23"/>
      <c r="R13" s="23">
        <v>672</v>
      </c>
      <c r="S13" s="23">
        <v>377</v>
      </c>
      <c r="T13" s="23">
        <v>321</v>
      </c>
      <c r="U13" s="23">
        <v>320</v>
      </c>
      <c r="V13" s="23"/>
      <c r="W13" s="19">
        <f t="shared" si="1"/>
        <v>3.2424242424242422</v>
      </c>
      <c r="X13" s="20" t="str">
        <f t="shared" si="2"/>
        <v/>
      </c>
      <c r="Y13" s="20">
        <f t="shared" si="3"/>
        <v>0.56101190476190477</v>
      </c>
      <c r="Z13" s="19">
        <f t="shared" si="4"/>
        <v>2.9797979797979797</v>
      </c>
      <c r="AA13" s="19">
        <f t="shared" si="5"/>
        <v>4.125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17</v>
      </c>
      <c r="F14" s="23"/>
      <c r="G14" s="23"/>
      <c r="H14" s="23"/>
      <c r="I14" s="23"/>
      <c r="J14" s="23"/>
      <c r="K14" s="24">
        <f t="shared" si="8"/>
        <v>17</v>
      </c>
      <c r="L14" s="23">
        <v>2</v>
      </c>
      <c r="M14" s="23"/>
      <c r="N14" s="23"/>
      <c r="O14" s="24">
        <f t="shared" si="6"/>
        <v>2</v>
      </c>
      <c r="P14" s="26">
        <v>3</v>
      </c>
      <c r="Q14" s="27"/>
      <c r="R14" s="23">
        <v>280</v>
      </c>
      <c r="S14" s="23">
        <v>131</v>
      </c>
      <c r="T14" s="23">
        <v>110</v>
      </c>
      <c r="U14" s="23">
        <v>110</v>
      </c>
      <c r="V14" s="23"/>
      <c r="W14" s="19">
        <f t="shared" si="1"/>
        <v>55</v>
      </c>
      <c r="X14" s="20" t="str">
        <f t="shared" si="2"/>
        <v/>
      </c>
      <c r="Y14" s="20">
        <f t="shared" si="3"/>
        <v>0.46785714285714286</v>
      </c>
      <c r="Z14" s="19">
        <f t="shared" si="4"/>
        <v>74.5</v>
      </c>
      <c r="AA14" s="19">
        <f t="shared" si="5"/>
        <v>0.2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8</v>
      </c>
      <c r="E15" s="23">
        <v>13</v>
      </c>
      <c r="F15" s="23"/>
      <c r="G15" s="23"/>
      <c r="H15" s="23"/>
      <c r="I15" s="23"/>
      <c r="J15" s="23"/>
      <c r="K15" s="24">
        <f t="shared" si="8"/>
        <v>13</v>
      </c>
      <c r="L15" s="23">
        <v>28</v>
      </c>
      <c r="M15" s="23"/>
      <c r="N15" s="23"/>
      <c r="O15" s="24">
        <f t="shared" si="6"/>
        <v>28</v>
      </c>
      <c r="P15" s="26">
        <v>9</v>
      </c>
      <c r="Q15" s="23"/>
      <c r="R15" s="23">
        <v>280</v>
      </c>
      <c r="S15" s="23">
        <v>135</v>
      </c>
      <c r="T15" s="23">
        <v>112</v>
      </c>
      <c r="U15" s="23">
        <v>112</v>
      </c>
      <c r="V15" s="23"/>
      <c r="W15" s="19">
        <f t="shared" si="1"/>
        <v>4</v>
      </c>
      <c r="X15" s="20" t="str">
        <f t="shared" si="2"/>
        <v/>
      </c>
      <c r="Y15" s="20">
        <f t="shared" si="3"/>
        <v>0.48214285714285715</v>
      </c>
      <c r="Z15" s="19">
        <f t="shared" si="4"/>
        <v>5.1785714285714288</v>
      </c>
      <c r="AA15" s="19">
        <f t="shared" si="5"/>
        <v>2.8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32</v>
      </c>
      <c r="E17" s="23">
        <v>193</v>
      </c>
      <c r="F17" s="23"/>
      <c r="G17" s="23"/>
      <c r="H17" s="23"/>
      <c r="I17" s="23"/>
      <c r="J17" s="23"/>
      <c r="K17" s="24">
        <f t="shared" si="8"/>
        <v>193</v>
      </c>
      <c r="L17" s="23">
        <v>196</v>
      </c>
      <c r="M17" s="23">
        <v>2</v>
      </c>
      <c r="N17" s="23"/>
      <c r="O17" s="24">
        <f t="shared" si="6"/>
        <v>198</v>
      </c>
      <c r="P17" s="24">
        <f t="shared" si="7"/>
        <v>27</v>
      </c>
      <c r="Q17" s="23"/>
      <c r="R17" s="23">
        <v>954</v>
      </c>
      <c r="S17" s="23">
        <v>629</v>
      </c>
      <c r="T17" s="23">
        <v>672</v>
      </c>
      <c r="U17" s="23">
        <v>670</v>
      </c>
      <c r="V17" s="23"/>
      <c r="W17" s="19">
        <f t="shared" si="1"/>
        <v>3.393939393939394</v>
      </c>
      <c r="X17" s="20" t="str">
        <f t="shared" si="2"/>
        <v/>
      </c>
      <c r="Y17" s="20">
        <f t="shared" si="3"/>
        <v>0.65932914046121593</v>
      </c>
      <c r="Z17" s="19">
        <f t="shared" si="4"/>
        <v>1.6414141414141414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7</v>
      </c>
      <c r="E18" s="23">
        <v>46</v>
      </c>
      <c r="F18" s="23"/>
      <c r="G18" s="23"/>
      <c r="H18" s="23"/>
      <c r="I18" s="23"/>
      <c r="J18" s="23"/>
      <c r="K18" s="24">
        <f t="shared" si="8"/>
        <v>46</v>
      </c>
      <c r="L18" s="23">
        <v>45</v>
      </c>
      <c r="M18" s="23">
        <v>2</v>
      </c>
      <c r="N18" s="23"/>
      <c r="O18" s="24">
        <f t="shared" si="6"/>
        <v>47</v>
      </c>
      <c r="P18" s="24">
        <f t="shared" si="7"/>
        <v>6</v>
      </c>
      <c r="Q18" s="23"/>
      <c r="R18" s="23">
        <v>249</v>
      </c>
      <c r="S18" s="23">
        <v>166</v>
      </c>
      <c r="T18" s="23">
        <v>162</v>
      </c>
      <c r="U18" s="23">
        <v>162</v>
      </c>
      <c r="V18" s="23"/>
      <c r="W18" s="19">
        <f t="shared" si="1"/>
        <v>3.4468085106382977</v>
      </c>
      <c r="X18" s="20" t="str">
        <f t="shared" si="2"/>
        <v/>
      </c>
      <c r="Y18" s="20">
        <f t="shared" si="3"/>
        <v>0.66666666666666663</v>
      </c>
      <c r="Z18" s="19">
        <f t="shared" si="4"/>
        <v>1.7659574468085106</v>
      </c>
      <c r="AA18" s="19">
        <f t="shared" si="5"/>
        <v>4.7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16</v>
      </c>
      <c r="E24" s="23">
        <v>15</v>
      </c>
      <c r="F24" s="23"/>
      <c r="G24" s="23">
        <v>1</v>
      </c>
      <c r="H24" s="23"/>
      <c r="I24" s="23">
        <v>145</v>
      </c>
      <c r="J24" s="23">
        <v>4</v>
      </c>
      <c r="K24" s="24">
        <f t="shared" si="8"/>
        <v>165</v>
      </c>
      <c r="L24" s="23">
        <v>170</v>
      </c>
      <c r="M24" s="23"/>
      <c r="N24" s="23"/>
      <c r="O24" s="24">
        <f t="shared" si="6"/>
        <v>170</v>
      </c>
      <c r="P24" s="24">
        <f t="shared" si="7"/>
        <v>11</v>
      </c>
      <c r="Q24" s="23"/>
      <c r="R24" s="23">
        <v>756</v>
      </c>
      <c r="S24" s="23">
        <v>293</v>
      </c>
      <c r="T24" s="23">
        <v>301</v>
      </c>
      <c r="U24" s="23"/>
      <c r="V24" s="23"/>
      <c r="W24" s="19">
        <f t="shared" si="1"/>
        <v>1.7705882352941176</v>
      </c>
      <c r="X24" s="20" t="str">
        <f t="shared" si="2"/>
        <v/>
      </c>
      <c r="Y24" s="20">
        <f t="shared" si="3"/>
        <v>0.38756613756613756</v>
      </c>
      <c r="Z24" s="19">
        <f t="shared" si="4"/>
        <v>2.723529411764706</v>
      </c>
      <c r="AA24" s="19">
        <f t="shared" si="5"/>
        <v>6.2962962962962967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6</v>
      </c>
      <c r="E26" s="23">
        <v>21</v>
      </c>
      <c r="F26" s="23"/>
      <c r="G26" s="23"/>
      <c r="H26" s="23"/>
      <c r="I26" s="23"/>
      <c r="J26" s="23">
        <v>9</v>
      </c>
      <c r="K26" s="24">
        <f t="shared" si="8"/>
        <v>30</v>
      </c>
      <c r="L26" s="23">
        <v>4</v>
      </c>
      <c r="M26" s="23">
        <v>20</v>
      </c>
      <c r="N26" s="23">
        <v>5</v>
      </c>
      <c r="O26" s="24">
        <f t="shared" si="6"/>
        <v>29</v>
      </c>
      <c r="P26" s="24">
        <f t="shared" si="7"/>
        <v>7</v>
      </c>
      <c r="Q26" s="23"/>
      <c r="R26" s="23">
        <v>224</v>
      </c>
      <c r="S26" s="23">
        <v>190</v>
      </c>
      <c r="T26" s="23">
        <v>243</v>
      </c>
      <c r="U26" s="23">
        <v>242</v>
      </c>
      <c r="V26" s="23"/>
      <c r="W26" s="19">
        <f t="shared" si="1"/>
        <v>8.3793103448275854</v>
      </c>
      <c r="X26" s="20">
        <f t="shared" si="2"/>
        <v>0.17241379310344829</v>
      </c>
      <c r="Y26" s="20">
        <f t="shared" si="3"/>
        <v>0.8482142857142857</v>
      </c>
      <c r="Z26" s="19">
        <f t="shared" si="4"/>
        <v>1.1724137931034482</v>
      </c>
      <c r="AA26" s="19">
        <f t="shared" si="5"/>
        <v>3.625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/>
      <c r="H28" s="23"/>
      <c r="I28" s="23"/>
      <c r="J28" s="23">
        <v>17</v>
      </c>
      <c r="K28" s="24">
        <f t="shared" si="8"/>
        <v>29</v>
      </c>
      <c r="L28" s="23">
        <v>6</v>
      </c>
      <c r="M28" s="23">
        <v>20</v>
      </c>
      <c r="N28" s="23">
        <v>3</v>
      </c>
      <c r="O28" s="24">
        <f t="shared" si="6"/>
        <v>29</v>
      </c>
      <c r="P28" s="24">
        <f t="shared" si="7"/>
        <v>6</v>
      </c>
      <c r="Q28" s="23"/>
      <c r="R28" s="23">
        <v>168</v>
      </c>
      <c r="S28" s="23">
        <v>155</v>
      </c>
      <c r="T28" s="23">
        <v>169</v>
      </c>
      <c r="U28" s="23">
        <v>168</v>
      </c>
      <c r="V28" s="23"/>
      <c r="W28" s="19">
        <f t="shared" si="1"/>
        <v>5.8275862068965516</v>
      </c>
      <c r="X28" s="20">
        <f t="shared" si="2"/>
        <v>0.10344827586206896</v>
      </c>
      <c r="Y28" s="20">
        <f t="shared" si="3"/>
        <v>0.92261904761904767</v>
      </c>
      <c r="Z28" s="19">
        <f t="shared" si="4"/>
        <v>0.44827586206896552</v>
      </c>
      <c r="AA28" s="19">
        <f t="shared" si="5"/>
        <v>4.833333333333333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15</v>
      </c>
      <c r="F30" s="23"/>
      <c r="G30" s="23"/>
      <c r="H30" s="23"/>
      <c r="I30" s="23"/>
      <c r="J30" s="23">
        <v>1</v>
      </c>
      <c r="K30" s="24">
        <f t="shared" si="8"/>
        <v>16</v>
      </c>
      <c r="L30" s="23">
        <v>11</v>
      </c>
      <c r="M30" s="23">
        <v>6</v>
      </c>
      <c r="N30" s="23"/>
      <c r="O30" s="24">
        <f t="shared" si="6"/>
        <v>17</v>
      </c>
      <c r="P30" s="24">
        <f t="shared" si="7"/>
        <v>2</v>
      </c>
      <c r="Q30" s="23"/>
      <c r="R30" s="23">
        <v>168</v>
      </c>
      <c r="S30" s="23">
        <v>81</v>
      </c>
      <c r="T30" s="23">
        <v>70</v>
      </c>
      <c r="U30" s="23">
        <v>70</v>
      </c>
      <c r="V30" s="23"/>
      <c r="W30" s="19">
        <f t="shared" si="1"/>
        <v>4.117647058823529</v>
      </c>
      <c r="X30" s="20" t="str">
        <f t="shared" si="2"/>
        <v/>
      </c>
      <c r="Y30" s="20">
        <f t="shared" si="3"/>
        <v>0.48214285714285715</v>
      </c>
      <c r="Z30" s="19">
        <f t="shared" si="4"/>
        <v>5.117647058823529</v>
      </c>
      <c r="AA30" s="19">
        <f t="shared" si="5"/>
        <v>2.8333333333333335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15</v>
      </c>
      <c r="E34" s="23">
        <v>104</v>
      </c>
      <c r="F34" s="23"/>
      <c r="G34" s="23">
        <v>4</v>
      </c>
      <c r="H34" s="23"/>
      <c r="I34" s="23"/>
      <c r="J34" s="23">
        <v>34</v>
      </c>
      <c r="K34" s="24">
        <f t="shared" si="8"/>
        <v>142</v>
      </c>
      <c r="L34" s="23">
        <v>66</v>
      </c>
      <c r="M34" s="23">
        <v>64</v>
      </c>
      <c r="N34" s="23">
        <v>4</v>
      </c>
      <c r="O34" s="24">
        <f t="shared" si="6"/>
        <v>134</v>
      </c>
      <c r="P34" s="24">
        <f t="shared" si="7"/>
        <v>23</v>
      </c>
      <c r="Q34" s="23"/>
      <c r="R34" s="23">
        <v>672</v>
      </c>
      <c r="S34" s="23">
        <v>636</v>
      </c>
      <c r="T34" s="23">
        <v>567</v>
      </c>
      <c r="U34" s="23">
        <v>565</v>
      </c>
      <c r="V34" s="23"/>
      <c r="W34" s="19">
        <f t="shared" si="1"/>
        <v>4.2313432835820892</v>
      </c>
      <c r="X34" s="20">
        <f t="shared" si="2"/>
        <v>2.9850746268656716E-2</v>
      </c>
      <c r="Y34" s="20">
        <f t="shared" si="3"/>
        <v>0.9464285714285714</v>
      </c>
      <c r="Z34" s="19">
        <f t="shared" si="4"/>
        <v>0.26865671641791045</v>
      </c>
      <c r="AA34" s="19">
        <f t="shared" si="5"/>
        <v>5.583333333333333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102</v>
      </c>
      <c r="F35" s="23"/>
      <c r="G35" s="23">
        <v>37</v>
      </c>
      <c r="H35" s="23"/>
      <c r="I35" s="23"/>
      <c r="J35" s="23">
        <v>77</v>
      </c>
      <c r="K35" s="24">
        <f t="shared" si="8"/>
        <v>216</v>
      </c>
      <c r="L35" s="23">
        <v>179</v>
      </c>
      <c r="M35" s="23">
        <v>32</v>
      </c>
      <c r="N35" s="23"/>
      <c r="O35" s="24">
        <f t="shared" si="6"/>
        <v>211</v>
      </c>
      <c r="P35" s="24">
        <f t="shared" si="7"/>
        <v>47</v>
      </c>
      <c r="Q35" s="23"/>
      <c r="R35" s="23">
        <v>1222</v>
      </c>
      <c r="S35" s="23">
        <v>1178</v>
      </c>
      <c r="T35" s="23">
        <v>988</v>
      </c>
      <c r="U35" s="23">
        <v>956</v>
      </c>
      <c r="V35" s="23"/>
      <c r="W35" s="19">
        <f t="shared" si="1"/>
        <v>4.6824644549763033</v>
      </c>
      <c r="X35" s="20" t="str">
        <f t="shared" si="2"/>
        <v/>
      </c>
      <c r="Y35" s="20">
        <f t="shared" si="3"/>
        <v>0.96399345335515552</v>
      </c>
      <c r="Z35" s="19">
        <f t="shared" si="4"/>
        <v>0.20853080568720378</v>
      </c>
      <c r="AA35" s="19">
        <f t="shared" si="5"/>
        <v>5.1463414634146343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4646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242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224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238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224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110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26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5262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189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223</v>
      </c>
      <c r="E66" s="18">
        <f t="shared" si="9"/>
        <v>893</v>
      </c>
      <c r="F66" s="18">
        <f t="shared" si="9"/>
        <v>0</v>
      </c>
      <c r="G66" s="18">
        <f t="shared" si="9"/>
        <v>68</v>
      </c>
      <c r="H66" s="18">
        <f t="shared" si="9"/>
        <v>0</v>
      </c>
      <c r="I66" s="18">
        <f t="shared" si="9"/>
        <v>145</v>
      </c>
      <c r="J66" s="18">
        <f t="shared" si="9"/>
        <v>249</v>
      </c>
      <c r="K66" s="18">
        <f t="shared" si="9"/>
        <v>1355</v>
      </c>
      <c r="L66" s="18">
        <f t="shared" si="9"/>
        <v>1072</v>
      </c>
      <c r="M66" s="18">
        <f t="shared" si="9"/>
        <v>249</v>
      </c>
      <c r="N66" s="18">
        <f t="shared" si="9"/>
        <v>32</v>
      </c>
      <c r="O66" s="18">
        <f t="shared" si="9"/>
        <v>1353</v>
      </c>
      <c r="P66" s="18">
        <f t="shared" si="9"/>
        <v>225</v>
      </c>
      <c r="Q66" s="18">
        <f t="shared" si="9"/>
        <v>0</v>
      </c>
      <c r="R66" s="18">
        <f t="shared" si="9"/>
        <v>7590</v>
      </c>
      <c r="S66" s="18">
        <f t="shared" si="9"/>
        <v>5836</v>
      </c>
      <c r="T66" s="18">
        <f t="shared" si="9"/>
        <v>5611</v>
      </c>
      <c r="U66" s="18">
        <f t="shared" si="9"/>
        <v>5236</v>
      </c>
      <c r="V66" s="18">
        <f t="shared" si="9"/>
        <v>0</v>
      </c>
      <c r="W66" s="19">
        <f t="shared" ref="W66:W78" si="10">IF(S66&gt;0,T66/O66,"")</f>
        <v>4.1470805617147084</v>
      </c>
      <c r="X66" s="20">
        <f t="shared" ref="X66:X78" si="11">IF(N66&gt;0,(N66/O66),"")</f>
        <v>2.3651145602365115E-2</v>
      </c>
      <c r="Y66" s="20">
        <f t="shared" ref="Y66:Y78" si="12">IF(S66&gt;0,(S66/R66),"")</f>
        <v>0.76890645586297757</v>
      </c>
      <c r="Z66" s="19">
        <f t="shared" ref="Z66:Z78" si="13">IF(S66&gt;0,(R66-S66)/O66,"")</f>
        <v>1.2963784183296378</v>
      </c>
      <c r="AA66" s="19">
        <f t="shared" ref="AA66:AA78" si="14">IF(S66&gt;0,O66/C66,"")</f>
        <v>4.884476534296029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71</v>
      </c>
      <c r="E67" s="23">
        <f t="shared" si="15"/>
        <v>282</v>
      </c>
      <c r="F67" s="23">
        <f t="shared" si="15"/>
        <v>0</v>
      </c>
      <c r="G67" s="23">
        <f t="shared" si="15"/>
        <v>3</v>
      </c>
      <c r="H67" s="23">
        <f t="shared" si="15"/>
        <v>0</v>
      </c>
      <c r="I67" s="23">
        <f t="shared" si="15"/>
        <v>0</v>
      </c>
      <c r="J67" s="23">
        <f t="shared" si="15"/>
        <v>101</v>
      </c>
      <c r="K67" s="24">
        <f>SUM(E67:J67)</f>
        <v>386</v>
      </c>
      <c r="L67" s="23">
        <f>+L8+L9</f>
        <v>267</v>
      </c>
      <c r="M67" s="23">
        <f t="shared" ref="M67:N67" si="16">+M8+M9</f>
        <v>102</v>
      </c>
      <c r="N67" s="23">
        <f t="shared" si="16"/>
        <v>20</v>
      </c>
      <c r="O67" s="24">
        <f t="shared" ref="O67:O70" si="17">SUM(L67:N67)</f>
        <v>389</v>
      </c>
      <c r="P67" s="24">
        <f t="shared" ref="P67:P68" si="18">+D67+K67-O67</f>
        <v>68</v>
      </c>
      <c r="Q67" s="23"/>
      <c r="R67" s="23">
        <f>+R8+R9</f>
        <v>1945</v>
      </c>
      <c r="S67" s="23">
        <f t="shared" ref="S67:U67" si="19">+S8+S9</f>
        <v>1865</v>
      </c>
      <c r="T67" s="23">
        <f t="shared" si="19"/>
        <v>1896</v>
      </c>
      <c r="U67" s="23">
        <f t="shared" si="19"/>
        <v>1861</v>
      </c>
      <c r="V67" s="23"/>
      <c r="W67" s="19">
        <f t="shared" si="10"/>
        <v>4.8740359897172238</v>
      </c>
      <c r="X67" s="20">
        <f t="shared" si="11"/>
        <v>5.1413881748071981E-2</v>
      </c>
      <c r="Y67" s="20">
        <f t="shared" si="12"/>
        <v>0.95886889460154245</v>
      </c>
      <c r="Z67" s="19">
        <f t="shared" si="13"/>
        <v>0.20565552699228792</v>
      </c>
      <c r="AA67" s="19">
        <f t="shared" si="14"/>
        <v>5.1184210526315788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13</v>
      </c>
      <c r="E68" s="23">
        <f t="shared" si="20"/>
        <v>73</v>
      </c>
      <c r="F68" s="23">
        <f t="shared" si="20"/>
        <v>0</v>
      </c>
      <c r="G68" s="23">
        <f t="shared" si="20"/>
        <v>23</v>
      </c>
      <c r="H68" s="23">
        <f t="shared" si="20"/>
        <v>0</v>
      </c>
      <c r="I68" s="23">
        <f t="shared" si="20"/>
        <v>0</v>
      </c>
      <c r="J68" s="23">
        <f t="shared" si="20"/>
        <v>6</v>
      </c>
      <c r="K68" s="24">
        <f t="shared" ref="K68:K70" si="21">SUM(E68:J68)</f>
        <v>102</v>
      </c>
      <c r="L68" s="23">
        <f>+L13</f>
        <v>98</v>
      </c>
      <c r="M68" s="23">
        <f t="shared" ref="M68:N70" si="22">+M13</f>
        <v>1</v>
      </c>
      <c r="N68" s="23">
        <f t="shared" si="22"/>
        <v>0</v>
      </c>
      <c r="O68" s="24">
        <f t="shared" si="17"/>
        <v>99</v>
      </c>
      <c r="P68" s="24">
        <f t="shared" si="18"/>
        <v>16</v>
      </c>
      <c r="Q68" s="23"/>
      <c r="R68" s="23">
        <f>+R13</f>
        <v>672</v>
      </c>
      <c r="S68" s="23">
        <f t="shared" ref="S68:U70" si="23">+S13</f>
        <v>377</v>
      </c>
      <c r="T68" s="23">
        <f t="shared" si="23"/>
        <v>321</v>
      </c>
      <c r="U68" s="23">
        <f t="shared" si="23"/>
        <v>320</v>
      </c>
      <c r="V68" s="23"/>
      <c r="W68" s="19">
        <f t="shared" si="10"/>
        <v>3.2424242424242422</v>
      </c>
      <c r="X68" s="20" t="str">
        <f t="shared" si="11"/>
        <v/>
      </c>
      <c r="Y68" s="20">
        <f t="shared" si="12"/>
        <v>0.56101190476190477</v>
      </c>
      <c r="Z68" s="19">
        <f t="shared" si="13"/>
        <v>2.9797979797979797</v>
      </c>
      <c r="AA68" s="19">
        <f t="shared" si="14"/>
        <v>4.125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17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17</v>
      </c>
      <c r="L69" s="23">
        <f>+L14</f>
        <v>2</v>
      </c>
      <c r="M69" s="23">
        <f t="shared" si="22"/>
        <v>0</v>
      </c>
      <c r="N69" s="23">
        <f t="shared" si="22"/>
        <v>0</v>
      </c>
      <c r="O69" s="24">
        <f t="shared" si="17"/>
        <v>2</v>
      </c>
      <c r="P69" s="26">
        <f>P14</f>
        <v>3</v>
      </c>
      <c r="Q69" s="23"/>
      <c r="R69" s="23">
        <f>+R14</f>
        <v>280</v>
      </c>
      <c r="S69" s="23">
        <f t="shared" si="23"/>
        <v>131</v>
      </c>
      <c r="T69" s="23">
        <f t="shared" si="23"/>
        <v>110</v>
      </c>
      <c r="U69" s="23">
        <f t="shared" si="23"/>
        <v>110</v>
      </c>
      <c r="V69" s="23"/>
      <c r="W69" s="19">
        <f t="shared" si="10"/>
        <v>55</v>
      </c>
      <c r="X69" s="20" t="str">
        <f t="shared" si="11"/>
        <v/>
      </c>
      <c r="Y69" s="20">
        <f t="shared" si="12"/>
        <v>0.46785714285714286</v>
      </c>
      <c r="Z69" s="19">
        <f t="shared" si="13"/>
        <v>74.5</v>
      </c>
      <c r="AA69" s="19">
        <f t="shared" si="14"/>
        <v>0.2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8</v>
      </c>
      <c r="E70" s="23">
        <f t="shared" si="20"/>
        <v>13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13</v>
      </c>
      <c r="L70" s="23">
        <f>+L15</f>
        <v>28</v>
      </c>
      <c r="M70" s="23">
        <f t="shared" si="22"/>
        <v>0</v>
      </c>
      <c r="N70" s="23">
        <f t="shared" si="22"/>
        <v>0</v>
      </c>
      <c r="O70" s="24">
        <f t="shared" si="17"/>
        <v>28</v>
      </c>
      <c r="P70" s="26">
        <f>P15</f>
        <v>9</v>
      </c>
      <c r="Q70" s="23"/>
      <c r="R70" s="23">
        <f>+R15</f>
        <v>280</v>
      </c>
      <c r="S70" s="23">
        <f t="shared" si="23"/>
        <v>135</v>
      </c>
      <c r="T70" s="23">
        <f t="shared" si="23"/>
        <v>112</v>
      </c>
      <c r="U70" s="23">
        <f t="shared" si="23"/>
        <v>112</v>
      </c>
      <c r="V70" s="23"/>
      <c r="W70" s="19">
        <f t="shared" si="10"/>
        <v>4</v>
      </c>
      <c r="X70" s="20" t="str">
        <f t="shared" si="11"/>
        <v/>
      </c>
      <c r="Y70" s="20">
        <f t="shared" si="12"/>
        <v>0.48214285714285715</v>
      </c>
      <c r="Z70" s="19">
        <f t="shared" si="13"/>
        <v>5.1785714285714288</v>
      </c>
      <c r="AA70" s="19">
        <f t="shared" si="14"/>
        <v>2.8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32</v>
      </c>
      <c r="E71" s="23">
        <f t="shared" si="24"/>
        <v>193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193</v>
      </c>
      <c r="L71" s="23">
        <f>+L17</f>
        <v>196</v>
      </c>
      <c r="M71" s="23">
        <f t="shared" ref="M71:N72" si="25">+M17</f>
        <v>2</v>
      </c>
      <c r="N71" s="23">
        <f t="shared" si="25"/>
        <v>0</v>
      </c>
      <c r="O71" s="24">
        <f>SUM(L71:N71)</f>
        <v>198</v>
      </c>
      <c r="P71" s="24">
        <f>+D71+K71-O71</f>
        <v>27</v>
      </c>
      <c r="Q71" s="23"/>
      <c r="R71" s="23">
        <f>+R17</f>
        <v>954</v>
      </c>
      <c r="S71" s="23">
        <f t="shared" ref="S71:U72" si="26">+S17</f>
        <v>629</v>
      </c>
      <c r="T71" s="23">
        <f t="shared" si="26"/>
        <v>672</v>
      </c>
      <c r="U71" s="23">
        <f t="shared" si="26"/>
        <v>670</v>
      </c>
      <c r="V71" s="23"/>
      <c r="W71" s="19">
        <f t="shared" si="10"/>
        <v>3.393939393939394</v>
      </c>
      <c r="X71" s="20" t="str">
        <f t="shared" si="11"/>
        <v/>
      </c>
      <c r="Y71" s="20">
        <f t="shared" si="12"/>
        <v>0.65932914046121593</v>
      </c>
      <c r="Z71" s="19">
        <f t="shared" si="13"/>
        <v>1.6414141414141414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7</v>
      </c>
      <c r="E72" s="23">
        <f t="shared" si="24"/>
        <v>46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46</v>
      </c>
      <c r="L72" s="23">
        <f>+L18</f>
        <v>45</v>
      </c>
      <c r="M72" s="23">
        <f t="shared" si="25"/>
        <v>2</v>
      </c>
      <c r="N72" s="23">
        <f t="shared" si="25"/>
        <v>0</v>
      </c>
      <c r="O72" s="24">
        <f t="shared" ref="O72:O75" si="28">SUM(L72:N72)</f>
        <v>47</v>
      </c>
      <c r="P72" s="24">
        <f t="shared" ref="P72:P78" si="29">+D72+K72-O72</f>
        <v>6</v>
      </c>
      <c r="Q72" s="23"/>
      <c r="R72" s="23">
        <f>+R18</f>
        <v>249</v>
      </c>
      <c r="S72" s="23">
        <f t="shared" si="26"/>
        <v>166</v>
      </c>
      <c r="T72" s="23">
        <f t="shared" si="26"/>
        <v>162</v>
      </c>
      <c r="U72" s="23">
        <f t="shared" si="26"/>
        <v>162</v>
      </c>
      <c r="V72" s="23"/>
      <c r="W72" s="19">
        <f t="shared" si="10"/>
        <v>3.4468085106382977</v>
      </c>
      <c r="X72" s="20" t="str">
        <f t="shared" si="11"/>
        <v/>
      </c>
      <c r="Y72" s="20">
        <f t="shared" si="12"/>
        <v>0.66666666666666663</v>
      </c>
      <c r="Z72" s="19">
        <f t="shared" si="13"/>
        <v>1.7659574468085106</v>
      </c>
      <c r="AA72" s="19">
        <f t="shared" si="14"/>
        <v>4.7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16</v>
      </c>
      <c r="E73" s="23">
        <f t="shared" si="30"/>
        <v>15</v>
      </c>
      <c r="F73" s="23">
        <f t="shared" si="30"/>
        <v>0</v>
      </c>
      <c r="G73" s="23">
        <f t="shared" si="30"/>
        <v>1</v>
      </c>
      <c r="H73" s="23">
        <f t="shared" si="30"/>
        <v>0</v>
      </c>
      <c r="I73" s="23">
        <f t="shared" si="30"/>
        <v>145</v>
      </c>
      <c r="J73" s="23">
        <f t="shared" si="30"/>
        <v>4</v>
      </c>
      <c r="K73" s="24">
        <f t="shared" si="27"/>
        <v>165</v>
      </c>
      <c r="L73" s="23">
        <f>+L24</f>
        <v>170</v>
      </c>
      <c r="M73" s="23">
        <f t="shared" ref="M73:N73" si="31">+M24</f>
        <v>0</v>
      </c>
      <c r="N73" s="23">
        <f t="shared" si="31"/>
        <v>0</v>
      </c>
      <c r="O73" s="24">
        <f t="shared" si="28"/>
        <v>170</v>
      </c>
      <c r="P73" s="24">
        <f t="shared" si="29"/>
        <v>11</v>
      </c>
      <c r="Q73" s="27"/>
      <c r="R73" s="23">
        <f>+R24</f>
        <v>756</v>
      </c>
      <c r="S73" s="23">
        <f t="shared" ref="S73:U73" si="32">+S24</f>
        <v>293</v>
      </c>
      <c r="T73" s="23">
        <f t="shared" si="32"/>
        <v>301</v>
      </c>
      <c r="U73" s="23">
        <f t="shared" si="32"/>
        <v>0</v>
      </c>
      <c r="V73" s="23"/>
      <c r="W73" s="19">
        <f t="shared" si="10"/>
        <v>1.7705882352941176</v>
      </c>
      <c r="X73" s="20" t="str">
        <f t="shared" si="11"/>
        <v/>
      </c>
      <c r="Y73" s="20">
        <f t="shared" si="12"/>
        <v>0.38756613756613756</v>
      </c>
      <c r="Z73" s="19">
        <f t="shared" si="13"/>
        <v>2.723529411764706</v>
      </c>
      <c r="AA73" s="19">
        <f t="shared" si="14"/>
        <v>6.2962962962962967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6</v>
      </c>
      <c r="E74" s="23">
        <f t="shared" si="33"/>
        <v>21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9</v>
      </c>
      <c r="K74" s="24">
        <f t="shared" si="27"/>
        <v>30</v>
      </c>
      <c r="L74" s="23">
        <f>+L26</f>
        <v>4</v>
      </c>
      <c r="M74" s="23">
        <f t="shared" ref="M74:N74" si="34">+M26</f>
        <v>20</v>
      </c>
      <c r="N74" s="23">
        <f t="shared" si="34"/>
        <v>5</v>
      </c>
      <c r="O74" s="24">
        <f t="shared" si="28"/>
        <v>29</v>
      </c>
      <c r="P74" s="24">
        <f t="shared" si="29"/>
        <v>7</v>
      </c>
      <c r="Q74" s="23"/>
      <c r="R74" s="23">
        <f>+R26</f>
        <v>224</v>
      </c>
      <c r="S74" s="23">
        <f t="shared" ref="S74:U74" si="35">+S26</f>
        <v>190</v>
      </c>
      <c r="T74" s="23">
        <f t="shared" si="35"/>
        <v>243</v>
      </c>
      <c r="U74" s="23">
        <f t="shared" si="35"/>
        <v>242</v>
      </c>
      <c r="V74" s="23"/>
      <c r="W74" s="19">
        <f t="shared" si="10"/>
        <v>8.3793103448275854</v>
      </c>
      <c r="X74" s="20">
        <f t="shared" si="11"/>
        <v>0.17241379310344829</v>
      </c>
      <c r="Y74" s="20">
        <f t="shared" si="12"/>
        <v>0.8482142857142857</v>
      </c>
      <c r="Z74" s="19">
        <f t="shared" si="13"/>
        <v>1.1724137931034482</v>
      </c>
      <c r="AA74" s="19">
        <f t="shared" si="14"/>
        <v>3.625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29</v>
      </c>
      <c r="L75" s="23">
        <f>+L28</f>
        <v>6</v>
      </c>
      <c r="M75" s="23">
        <f t="shared" ref="M75:N75" si="37">+M28</f>
        <v>20</v>
      </c>
      <c r="N75" s="23">
        <f t="shared" si="37"/>
        <v>3</v>
      </c>
      <c r="O75" s="24">
        <f t="shared" si="28"/>
        <v>29</v>
      </c>
      <c r="P75" s="24">
        <f t="shared" si="29"/>
        <v>6</v>
      </c>
      <c r="Q75" s="23"/>
      <c r="R75" s="23">
        <f>+R28</f>
        <v>168</v>
      </c>
      <c r="S75" s="23">
        <f t="shared" ref="S75:U75" si="38">+S28</f>
        <v>155</v>
      </c>
      <c r="T75" s="23">
        <f t="shared" si="38"/>
        <v>169</v>
      </c>
      <c r="U75" s="23">
        <f t="shared" si="38"/>
        <v>168</v>
      </c>
      <c r="V75" s="23"/>
      <c r="W75" s="19">
        <f t="shared" si="10"/>
        <v>5.8275862068965516</v>
      </c>
      <c r="X75" s="20">
        <f t="shared" si="11"/>
        <v>0.10344827586206896</v>
      </c>
      <c r="Y75" s="20">
        <f t="shared" si="12"/>
        <v>0.92261904761904767</v>
      </c>
      <c r="Z75" s="19">
        <f t="shared" si="13"/>
        <v>0.44827586206896552</v>
      </c>
      <c r="AA75" s="19">
        <f t="shared" si="14"/>
        <v>4.833333333333333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15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1</v>
      </c>
      <c r="K76" s="24">
        <f>SUM(E76:J76)</f>
        <v>16</v>
      </c>
      <c r="L76" s="23">
        <f>+L30</f>
        <v>11</v>
      </c>
      <c r="M76" s="23">
        <f t="shared" ref="M76:N76" si="40">+M30</f>
        <v>6</v>
      </c>
      <c r="N76" s="23">
        <f t="shared" si="40"/>
        <v>0</v>
      </c>
      <c r="O76" s="24">
        <f>SUM(L76:N76)</f>
        <v>17</v>
      </c>
      <c r="P76" s="24">
        <f t="shared" si="29"/>
        <v>2</v>
      </c>
      <c r="Q76" s="23"/>
      <c r="R76" s="23">
        <f>+R30</f>
        <v>168</v>
      </c>
      <c r="S76" s="23">
        <f t="shared" ref="S76:U76" si="41">+S30</f>
        <v>81</v>
      </c>
      <c r="T76" s="23">
        <f t="shared" si="41"/>
        <v>70</v>
      </c>
      <c r="U76" s="23">
        <f t="shared" si="41"/>
        <v>70</v>
      </c>
      <c r="V76" s="23"/>
      <c r="W76" s="19">
        <f t="shared" si="10"/>
        <v>4.117647058823529</v>
      </c>
      <c r="X76" s="20" t="str">
        <f t="shared" si="11"/>
        <v/>
      </c>
      <c r="Y76" s="20">
        <f t="shared" si="12"/>
        <v>0.48214285714285715</v>
      </c>
      <c r="Z76" s="19">
        <f t="shared" si="13"/>
        <v>5.117647058823529</v>
      </c>
      <c r="AA76" s="19">
        <f t="shared" si="14"/>
        <v>2.8333333333333335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57</v>
      </c>
      <c r="E77" s="23">
        <f t="shared" si="42"/>
        <v>206</v>
      </c>
      <c r="F77" s="23">
        <f t="shared" si="42"/>
        <v>0</v>
      </c>
      <c r="G77" s="23">
        <f t="shared" si="42"/>
        <v>41</v>
      </c>
      <c r="H77" s="23">
        <f t="shared" si="42"/>
        <v>0</v>
      </c>
      <c r="I77" s="23">
        <f t="shared" si="42"/>
        <v>0</v>
      </c>
      <c r="J77" s="23">
        <f t="shared" si="42"/>
        <v>111</v>
      </c>
      <c r="K77" s="24">
        <f>SUM(E77:J77)</f>
        <v>358</v>
      </c>
      <c r="L77" s="23">
        <f>+L34+L35</f>
        <v>245</v>
      </c>
      <c r="M77" s="23">
        <f t="shared" ref="M77:N77" si="43">+M34+M35</f>
        <v>96</v>
      </c>
      <c r="N77" s="23">
        <f t="shared" si="43"/>
        <v>4</v>
      </c>
      <c r="O77" s="24">
        <f>SUM(L77:N77)</f>
        <v>345</v>
      </c>
      <c r="P77" s="24">
        <f t="shared" si="29"/>
        <v>70</v>
      </c>
      <c r="Q77" s="23"/>
      <c r="R77" s="23">
        <f>+R34+R35</f>
        <v>1894</v>
      </c>
      <c r="S77" s="23">
        <f t="shared" ref="S77:U77" si="44">+S34+S35</f>
        <v>1814</v>
      </c>
      <c r="T77" s="23">
        <f t="shared" si="44"/>
        <v>1555</v>
      </c>
      <c r="U77" s="23">
        <f t="shared" si="44"/>
        <v>1521</v>
      </c>
      <c r="V77" s="23"/>
      <c r="W77" s="19">
        <f t="shared" si="10"/>
        <v>4.5072463768115938</v>
      </c>
      <c r="X77" s="20">
        <f t="shared" si="11"/>
        <v>1.1594202898550725E-2</v>
      </c>
      <c r="Y77" s="20">
        <f t="shared" si="12"/>
        <v>0.95776135163674758</v>
      </c>
      <c r="Z77" s="19">
        <f t="shared" si="13"/>
        <v>0.2318840579710145</v>
      </c>
      <c r="AA77" s="19">
        <f t="shared" si="14"/>
        <v>5.3076923076923075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183</v>
      </c>
      <c r="E80" s="43">
        <f t="shared" si="47"/>
        <v>742</v>
      </c>
      <c r="F80" s="43">
        <f t="shared" si="47"/>
        <v>0</v>
      </c>
      <c r="G80" s="43">
        <f t="shared" si="47"/>
        <v>45</v>
      </c>
      <c r="H80" s="43">
        <f t="shared" si="47"/>
        <v>0</v>
      </c>
      <c r="I80" s="43">
        <f t="shared" si="47"/>
        <v>145</v>
      </c>
      <c r="J80" s="43">
        <f t="shared" si="47"/>
        <v>216</v>
      </c>
      <c r="K80" s="43">
        <f t="shared" si="47"/>
        <v>1148</v>
      </c>
      <c r="L80" s="43">
        <f t="shared" si="47"/>
        <v>923</v>
      </c>
      <c r="M80" s="43">
        <f t="shared" si="47"/>
        <v>202</v>
      </c>
      <c r="N80" s="43">
        <f t="shared" si="47"/>
        <v>24</v>
      </c>
      <c r="O80" s="43">
        <f t="shared" si="47"/>
        <v>1149</v>
      </c>
      <c r="P80" s="43">
        <f t="shared" si="47"/>
        <v>182</v>
      </c>
      <c r="Q80" s="43">
        <f t="shared" si="47"/>
        <v>0</v>
      </c>
      <c r="R80" s="43">
        <f t="shared" si="47"/>
        <v>5798</v>
      </c>
      <c r="S80" s="43">
        <f t="shared" si="47"/>
        <v>4767</v>
      </c>
      <c r="T80" s="43">
        <f t="shared" si="47"/>
        <v>4586</v>
      </c>
      <c r="U80" s="43">
        <f t="shared" si="47"/>
        <v>4214</v>
      </c>
      <c r="V80" s="43"/>
      <c r="W80" s="19">
        <f t="shared" ref="W80" si="48">IF(S80&gt;0,T80/O80,"")</f>
        <v>3.991296779808529</v>
      </c>
      <c r="X80" s="20">
        <f t="shared" ref="X80" si="49">IF(N80&gt;0,(N80/O80),"")</f>
        <v>2.0887728459530026E-2</v>
      </c>
      <c r="Y80" s="20">
        <f t="shared" ref="Y80" si="50">IF(S80&gt;0,(S80/R80),"")</f>
        <v>0.82218006209037597</v>
      </c>
      <c r="Z80" s="19">
        <f t="shared" ref="Z80" si="51">IF(S80&gt;0,(R80-S80)/O80,"")</f>
        <v>0.89730200174064401</v>
      </c>
      <c r="AA80" s="19">
        <f t="shared" ref="AA80" si="52">IF(S80&gt;0,O80/C80,"")</f>
        <v>5.394366197183099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223</v>
      </c>
      <c r="E86" s="18">
        <f t="shared" si="53"/>
        <v>893</v>
      </c>
      <c r="F86" s="18">
        <f t="shared" si="53"/>
        <v>0</v>
      </c>
      <c r="G86" s="18">
        <f t="shared" si="53"/>
        <v>68</v>
      </c>
      <c r="H86" s="18">
        <f t="shared" si="53"/>
        <v>0</v>
      </c>
      <c r="I86" s="18">
        <f t="shared" si="53"/>
        <v>145</v>
      </c>
      <c r="J86" s="18">
        <f t="shared" si="53"/>
        <v>249</v>
      </c>
      <c r="K86" s="18">
        <f t="shared" si="53"/>
        <v>1355</v>
      </c>
      <c r="L86" s="18">
        <f t="shared" si="53"/>
        <v>1072</v>
      </c>
      <c r="M86" s="18">
        <f t="shared" si="53"/>
        <v>249</v>
      </c>
      <c r="N86" s="18">
        <f t="shared" si="53"/>
        <v>32</v>
      </c>
      <c r="O86" s="18">
        <f t="shared" si="53"/>
        <v>1353</v>
      </c>
      <c r="P86" s="18">
        <f t="shared" si="53"/>
        <v>225</v>
      </c>
      <c r="Q86" s="18">
        <f t="shared" si="53"/>
        <v>0</v>
      </c>
      <c r="R86" s="18">
        <f t="shared" si="53"/>
        <v>7590</v>
      </c>
      <c r="S86" s="18">
        <f t="shared" si="53"/>
        <v>5836</v>
      </c>
      <c r="T86" s="18">
        <f t="shared" si="53"/>
        <v>5611</v>
      </c>
      <c r="U86" s="18">
        <f t="shared" si="53"/>
        <v>5236</v>
      </c>
      <c r="V86" s="18">
        <f t="shared" si="53"/>
        <v>0</v>
      </c>
      <c r="W86" s="19">
        <f t="shared" ref="W86:W95" si="54">IF(S86&gt;0,T86/O86,"")</f>
        <v>4.1470805617147084</v>
      </c>
      <c r="X86" s="20">
        <f t="shared" ref="X86:X95" si="55">IF(N86&gt;0,(N86/O86),"")</f>
        <v>2.3651145602365115E-2</v>
      </c>
      <c r="Y86" s="20">
        <f t="shared" ref="Y86:Y95" si="56">IF(S86&gt;0,(S86/R86),"")</f>
        <v>0.76890645586297757</v>
      </c>
      <c r="Z86" s="19">
        <f t="shared" ref="Z86:Z95" si="57">IF(S86&gt;0,(R86-S86)/O86,"")</f>
        <v>1.2963784183296378</v>
      </c>
      <c r="AA86" s="19">
        <f t="shared" ref="AA86:AA95" si="58">IF(S86&gt;0,O86/C86,"")</f>
        <v>4.884476534296029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104</v>
      </c>
      <c r="E87" s="23">
        <f t="shared" si="59"/>
        <v>342</v>
      </c>
      <c r="F87" s="23">
        <f t="shared" si="59"/>
        <v>0</v>
      </c>
      <c r="G87" s="23">
        <f t="shared" si="59"/>
        <v>40</v>
      </c>
      <c r="H87" s="23">
        <f t="shared" si="59"/>
        <v>0</v>
      </c>
      <c r="I87" s="23">
        <f t="shared" si="59"/>
        <v>0</v>
      </c>
      <c r="J87" s="23">
        <f t="shared" si="59"/>
        <v>134</v>
      </c>
      <c r="K87" s="24">
        <f>SUM(E87:J87)</f>
        <v>516</v>
      </c>
      <c r="L87" s="23">
        <f t="shared" si="59"/>
        <v>431</v>
      </c>
      <c r="M87" s="23">
        <f t="shared" si="59"/>
        <v>86</v>
      </c>
      <c r="N87" s="23">
        <f t="shared" si="59"/>
        <v>5</v>
      </c>
      <c r="O87" s="24">
        <f t="shared" ref="O87:O90" si="60">SUM(L87:N87)</f>
        <v>522</v>
      </c>
      <c r="P87" s="24">
        <f t="shared" ref="P87:P90" si="61">+D87+K87-O87</f>
        <v>98</v>
      </c>
      <c r="Q87" s="23"/>
      <c r="R87" s="23">
        <f t="shared" ref="R87:U87" si="62">+R8+R18+R35</f>
        <v>2744</v>
      </c>
      <c r="S87" s="23">
        <f t="shared" si="62"/>
        <v>2566</v>
      </c>
      <c r="T87" s="23">
        <f t="shared" si="62"/>
        <v>2479</v>
      </c>
      <c r="U87" s="23">
        <f t="shared" si="62"/>
        <v>2419</v>
      </c>
      <c r="V87" s="23"/>
      <c r="W87" s="19">
        <f t="shared" si="54"/>
        <v>4.7490421455938696</v>
      </c>
      <c r="X87" s="20">
        <f t="shared" si="55"/>
        <v>9.5785440613026813E-3</v>
      </c>
      <c r="Y87" s="20">
        <f t="shared" si="56"/>
        <v>0.935131195335277</v>
      </c>
      <c r="Z87" s="19">
        <f t="shared" si="57"/>
        <v>0.34099616858237547</v>
      </c>
      <c r="AA87" s="19">
        <f t="shared" si="58"/>
        <v>5.0679611650485441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31</v>
      </c>
      <c r="E88" s="23">
        <f t="shared" si="63"/>
        <v>192</v>
      </c>
      <c r="F88" s="23">
        <f t="shared" si="63"/>
        <v>0</v>
      </c>
      <c r="G88" s="23">
        <f t="shared" si="63"/>
        <v>4</v>
      </c>
      <c r="H88" s="23">
        <f t="shared" si="63"/>
        <v>0</v>
      </c>
      <c r="I88" s="23">
        <f t="shared" si="63"/>
        <v>0</v>
      </c>
      <c r="J88" s="23">
        <f t="shared" si="63"/>
        <v>78</v>
      </c>
      <c r="K88" s="24">
        <f t="shared" ref="K88:K90" si="64">SUM(E88:J88)</f>
        <v>274</v>
      </c>
      <c r="L88" s="23">
        <f t="shared" si="63"/>
        <v>126</v>
      </c>
      <c r="M88" s="23">
        <f t="shared" si="63"/>
        <v>114</v>
      </c>
      <c r="N88" s="23">
        <f t="shared" si="63"/>
        <v>19</v>
      </c>
      <c r="O88" s="24">
        <f t="shared" si="60"/>
        <v>259</v>
      </c>
      <c r="P88" s="24">
        <f t="shared" si="61"/>
        <v>46</v>
      </c>
      <c r="Q88" s="23"/>
      <c r="R88" s="23">
        <f t="shared" ref="R88:U88" si="65">+R34+R9</f>
        <v>1344</v>
      </c>
      <c r="S88" s="23">
        <f t="shared" si="65"/>
        <v>1279</v>
      </c>
      <c r="T88" s="23">
        <f t="shared" si="65"/>
        <v>1134</v>
      </c>
      <c r="U88" s="23">
        <f t="shared" si="65"/>
        <v>1125</v>
      </c>
      <c r="V88" s="23"/>
      <c r="W88" s="19">
        <f t="shared" si="54"/>
        <v>4.3783783783783781</v>
      </c>
      <c r="X88" s="20">
        <f t="shared" si="55"/>
        <v>7.3359073359073365E-2</v>
      </c>
      <c r="Y88" s="20">
        <f t="shared" si="56"/>
        <v>0.95163690476190477</v>
      </c>
      <c r="Z88" s="19">
        <f t="shared" si="57"/>
        <v>0.25096525096525096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6</v>
      </c>
      <c r="E89" s="23">
        <f t="shared" si="66"/>
        <v>21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9</v>
      </c>
      <c r="K89" s="24">
        <f t="shared" si="64"/>
        <v>30</v>
      </c>
      <c r="L89" s="23">
        <f t="shared" si="66"/>
        <v>4</v>
      </c>
      <c r="M89" s="23">
        <f t="shared" si="66"/>
        <v>20</v>
      </c>
      <c r="N89" s="23">
        <f t="shared" si="66"/>
        <v>5</v>
      </c>
      <c r="O89" s="24">
        <f t="shared" si="60"/>
        <v>29</v>
      </c>
      <c r="P89" s="24">
        <f t="shared" si="61"/>
        <v>7</v>
      </c>
      <c r="Q89" s="23"/>
      <c r="R89" s="23">
        <f t="shared" ref="R89:U89" si="67">+R26</f>
        <v>224</v>
      </c>
      <c r="S89" s="23">
        <f t="shared" si="67"/>
        <v>190</v>
      </c>
      <c r="T89" s="23">
        <f t="shared" si="67"/>
        <v>243</v>
      </c>
      <c r="U89" s="23">
        <f t="shared" si="67"/>
        <v>242</v>
      </c>
      <c r="V89" s="23"/>
      <c r="W89" s="19">
        <f t="shared" si="54"/>
        <v>8.3793103448275854</v>
      </c>
      <c r="X89" s="20">
        <f t="shared" si="55"/>
        <v>0.17241379310344829</v>
      </c>
      <c r="Y89" s="20">
        <f t="shared" si="56"/>
        <v>0.8482142857142857</v>
      </c>
      <c r="Z89" s="19">
        <f t="shared" si="57"/>
        <v>1.1724137931034482</v>
      </c>
      <c r="AA89" s="19">
        <f t="shared" si="58"/>
        <v>3.625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29</v>
      </c>
      <c r="L90" s="23">
        <f t="shared" si="68"/>
        <v>6</v>
      </c>
      <c r="M90" s="23">
        <f t="shared" si="68"/>
        <v>20</v>
      </c>
      <c r="N90" s="23">
        <f t="shared" si="68"/>
        <v>3</v>
      </c>
      <c r="O90" s="24">
        <f t="shared" si="60"/>
        <v>29</v>
      </c>
      <c r="P90" s="24">
        <f t="shared" si="61"/>
        <v>6</v>
      </c>
      <c r="Q90" s="23"/>
      <c r="R90" s="23">
        <f t="shared" ref="R90:U90" si="69">+R28</f>
        <v>168</v>
      </c>
      <c r="S90" s="23">
        <f t="shared" si="69"/>
        <v>155</v>
      </c>
      <c r="T90" s="23">
        <f t="shared" si="69"/>
        <v>169</v>
      </c>
      <c r="U90" s="23">
        <f t="shared" si="69"/>
        <v>168</v>
      </c>
      <c r="V90" s="23"/>
      <c r="W90" s="19">
        <f t="shared" si="54"/>
        <v>5.8275862068965516</v>
      </c>
      <c r="X90" s="20">
        <f t="shared" si="55"/>
        <v>0.10344827586206896</v>
      </c>
      <c r="Y90" s="20">
        <f t="shared" si="56"/>
        <v>0.92261904761904767</v>
      </c>
      <c r="Z90" s="19">
        <f t="shared" si="57"/>
        <v>0.44827586206896552</v>
      </c>
      <c r="AA90" s="19">
        <f t="shared" si="58"/>
        <v>4.833333333333333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13</v>
      </c>
      <c r="E91" s="23">
        <f t="shared" si="70"/>
        <v>73</v>
      </c>
      <c r="F91" s="23">
        <f t="shared" si="70"/>
        <v>0</v>
      </c>
      <c r="G91" s="23">
        <f t="shared" si="70"/>
        <v>23</v>
      </c>
      <c r="H91" s="23">
        <f t="shared" si="70"/>
        <v>0</v>
      </c>
      <c r="I91" s="23">
        <f t="shared" si="70"/>
        <v>0</v>
      </c>
      <c r="J91" s="23">
        <f t="shared" si="70"/>
        <v>6</v>
      </c>
      <c r="K91" s="24">
        <f>SUM(E91:J91)</f>
        <v>102</v>
      </c>
      <c r="L91" s="23">
        <f t="shared" si="70"/>
        <v>98</v>
      </c>
      <c r="M91" s="23">
        <f t="shared" si="70"/>
        <v>1</v>
      </c>
      <c r="N91" s="23">
        <f t="shared" si="70"/>
        <v>0</v>
      </c>
      <c r="O91" s="24">
        <f>SUM(L91:N91)</f>
        <v>99</v>
      </c>
      <c r="P91" s="24">
        <f>+D91+K91-O91</f>
        <v>16</v>
      </c>
      <c r="Q91" s="23"/>
      <c r="R91" s="23">
        <f t="shared" ref="R91:U91" si="71">+R13</f>
        <v>672</v>
      </c>
      <c r="S91" s="23">
        <f t="shared" si="71"/>
        <v>377</v>
      </c>
      <c r="T91" s="23">
        <f t="shared" si="71"/>
        <v>321</v>
      </c>
      <c r="U91" s="23">
        <f t="shared" si="71"/>
        <v>320</v>
      </c>
      <c r="V91" s="23"/>
      <c r="W91" s="19">
        <f t="shared" si="54"/>
        <v>3.2424242424242422</v>
      </c>
      <c r="X91" s="20" t="str">
        <f t="shared" si="55"/>
        <v/>
      </c>
      <c r="Y91" s="20">
        <f t="shared" si="56"/>
        <v>0.56101190476190477</v>
      </c>
      <c r="Z91" s="19">
        <f t="shared" si="57"/>
        <v>2.9797979797979797</v>
      </c>
      <c r="AA91" s="19">
        <f t="shared" si="58"/>
        <v>4.125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15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1</v>
      </c>
      <c r="K92" s="24">
        <f t="shared" ref="K92:K95" si="73">SUM(E92:J92)</f>
        <v>16</v>
      </c>
      <c r="L92" s="23">
        <f t="shared" si="72"/>
        <v>11</v>
      </c>
      <c r="M92" s="23">
        <f t="shared" si="72"/>
        <v>6</v>
      </c>
      <c r="N92" s="23">
        <f t="shared" si="72"/>
        <v>0</v>
      </c>
      <c r="O92" s="24">
        <f t="shared" ref="O92:O95" si="74">SUM(L92:N92)</f>
        <v>17</v>
      </c>
      <c r="P92" s="24">
        <f t="shared" ref="P92:P96" si="75">+D92+K92-O92</f>
        <v>2</v>
      </c>
      <c r="Q92" s="23"/>
      <c r="R92" s="23">
        <f t="shared" ref="R92:U92" si="76">+R30</f>
        <v>168</v>
      </c>
      <c r="S92" s="23">
        <f t="shared" si="76"/>
        <v>81</v>
      </c>
      <c r="T92" s="23">
        <f t="shared" si="76"/>
        <v>70</v>
      </c>
      <c r="U92" s="23">
        <f t="shared" si="76"/>
        <v>70</v>
      </c>
      <c r="V92" s="23"/>
      <c r="W92" s="19">
        <f t="shared" si="54"/>
        <v>4.117647058823529</v>
      </c>
      <c r="X92" s="20" t="str">
        <f t="shared" si="55"/>
        <v/>
      </c>
      <c r="Y92" s="20">
        <f t="shared" si="56"/>
        <v>0.48214285714285715</v>
      </c>
      <c r="Z92" s="19">
        <f t="shared" si="57"/>
        <v>5.117647058823529</v>
      </c>
      <c r="AA92" s="19">
        <f t="shared" si="58"/>
        <v>2.8333333333333335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12</v>
      </c>
      <c r="E93" s="23">
        <f t="shared" si="77"/>
        <v>30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30</v>
      </c>
      <c r="L93" s="23">
        <f t="shared" si="77"/>
        <v>30</v>
      </c>
      <c r="M93" s="23">
        <f t="shared" si="77"/>
        <v>0</v>
      </c>
      <c r="N93" s="23">
        <f t="shared" si="77"/>
        <v>0</v>
      </c>
      <c r="O93" s="24">
        <f t="shared" si="74"/>
        <v>30</v>
      </c>
      <c r="P93" s="24">
        <f t="shared" si="75"/>
        <v>12</v>
      </c>
      <c r="Q93" s="27"/>
      <c r="R93" s="23">
        <f t="shared" ref="R93:U93" si="78">+R14+R15</f>
        <v>560</v>
      </c>
      <c r="S93" s="23">
        <f t="shared" si="78"/>
        <v>266</v>
      </c>
      <c r="T93" s="23">
        <f t="shared" si="78"/>
        <v>222</v>
      </c>
      <c r="U93" s="23">
        <f t="shared" si="78"/>
        <v>222</v>
      </c>
      <c r="V93" s="23"/>
      <c r="W93" s="19">
        <f t="shared" si="54"/>
        <v>7.4</v>
      </c>
      <c r="X93" s="20" t="str">
        <f t="shared" si="55"/>
        <v/>
      </c>
      <c r="Y93" s="20">
        <f t="shared" si="56"/>
        <v>0.47499999999999998</v>
      </c>
      <c r="Z93" s="19">
        <f t="shared" si="57"/>
        <v>9.8000000000000007</v>
      </c>
      <c r="AA93" s="19">
        <f t="shared" si="58"/>
        <v>1.5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32</v>
      </c>
      <c r="E94" s="23">
        <f t="shared" si="79"/>
        <v>193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193</v>
      </c>
      <c r="L94" s="23">
        <f>+L17</f>
        <v>196</v>
      </c>
      <c r="M94" s="23">
        <f t="shared" ref="M94:N94" si="80">+M17</f>
        <v>2</v>
      </c>
      <c r="N94" s="23">
        <f t="shared" si="80"/>
        <v>0</v>
      </c>
      <c r="O94" s="24">
        <f t="shared" si="74"/>
        <v>198</v>
      </c>
      <c r="P94" s="24">
        <f t="shared" si="75"/>
        <v>27</v>
      </c>
      <c r="Q94" s="23"/>
      <c r="R94" s="23">
        <f>+R17</f>
        <v>954</v>
      </c>
      <c r="S94" s="23">
        <f t="shared" ref="S94:U94" si="81">+S17</f>
        <v>629</v>
      </c>
      <c r="T94" s="23">
        <f t="shared" si="81"/>
        <v>672</v>
      </c>
      <c r="U94" s="23">
        <f t="shared" si="81"/>
        <v>670</v>
      </c>
      <c r="V94" s="23"/>
      <c r="W94" s="19">
        <f t="shared" si="54"/>
        <v>3.393939393939394</v>
      </c>
      <c r="X94" s="20" t="str">
        <f t="shared" si="55"/>
        <v/>
      </c>
      <c r="Y94" s="20">
        <f t="shared" si="56"/>
        <v>0.65932914046121593</v>
      </c>
      <c r="Z94" s="19">
        <f t="shared" si="57"/>
        <v>1.6414141414141414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16</v>
      </c>
      <c r="E95" s="23">
        <f t="shared" si="82"/>
        <v>15</v>
      </c>
      <c r="F95" s="23">
        <f t="shared" si="82"/>
        <v>0</v>
      </c>
      <c r="G95" s="23">
        <f t="shared" si="82"/>
        <v>1</v>
      </c>
      <c r="H95" s="23">
        <f t="shared" si="82"/>
        <v>0</v>
      </c>
      <c r="I95" s="23">
        <f t="shared" si="82"/>
        <v>145</v>
      </c>
      <c r="J95" s="23">
        <f t="shared" si="82"/>
        <v>4</v>
      </c>
      <c r="K95" s="24">
        <f t="shared" si="73"/>
        <v>165</v>
      </c>
      <c r="L95" s="23">
        <f>+L24</f>
        <v>170</v>
      </c>
      <c r="M95" s="23">
        <f t="shared" ref="M95:N95" si="83">+M24</f>
        <v>0</v>
      </c>
      <c r="N95" s="23">
        <f t="shared" si="83"/>
        <v>0</v>
      </c>
      <c r="O95" s="24">
        <f t="shared" si="74"/>
        <v>170</v>
      </c>
      <c r="P95" s="24">
        <f t="shared" si="75"/>
        <v>11</v>
      </c>
      <c r="Q95" s="23"/>
      <c r="R95" s="23">
        <f>+R24</f>
        <v>756</v>
      </c>
      <c r="S95" s="23">
        <f t="shared" ref="S95:U95" si="84">+S24</f>
        <v>293</v>
      </c>
      <c r="T95" s="23">
        <f t="shared" si="84"/>
        <v>301</v>
      </c>
      <c r="U95" s="23">
        <f t="shared" si="84"/>
        <v>0</v>
      </c>
      <c r="V95" s="23"/>
      <c r="W95" s="19">
        <f t="shared" si="54"/>
        <v>1.7705882352941176</v>
      </c>
      <c r="X95" s="20" t="str">
        <f t="shared" si="55"/>
        <v/>
      </c>
      <c r="Y95" s="20">
        <f t="shared" si="56"/>
        <v>0.38756613756613756</v>
      </c>
      <c r="Z95" s="19">
        <f t="shared" si="57"/>
        <v>2.723529411764706</v>
      </c>
      <c r="AA95" s="19">
        <f t="shared" si="58"/>
        <v>6.2962962962962967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5019</v>
      </c>
      <c r="D100" s="45">
        <f>U8+U9+U13+U15+U17+U18+U24+U34+U35</f>
        <v>4646</v>
      </c>
      <c r="E100" s="45">
        <f>C100-D100</f>
        <v>373</v>
      </c>
    </row>
    <row r="101" spans="1:5" ht="22.5" x14ac:dyDescent="0.2">
      <c r="A101" s="22" t="s">
        <v>102</v>
      </c>
      <c r="B101" s="44" t="s">
        <v>168</v>
      </c>
      <c r="C101" s="45">
        <f>T26</f>
        <v>243</v>
      </c>
      <c r="D101" s="45">
        <f>U26</f>
        <v>242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169</v>
      </c>
      <c r="D102" s="45">
        <f>U28</f>
        <v>168</v>
      </c>
      <c r="E102" s="45">
        <f t="shared" si="85"/>
        <v>1</v>
      </c>
    </row>
    <row r="103" spans="1:5" ht="22.5" x14ac:dyDescent="0.2">
      <c r="A103" s="22" t="s">
        <v>170</v>
      </c>
      <c r="B103" s="44" t="s">
        <v>171</v>
      </c>
      <c r="C103" s="45">
        <f>T30</f>
        <v>70</v>
      </c>
      <c r="D103" s="45">
        <f>U30</f>
        <v>70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110</v>
      </c>
      <c r="D104" s="45">
        <f>U14</f>
        <v>110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5611</v>
      </c>
      <c r="D105" s="45">
        <f t="shared" ref="D105:E105" si="86">SUM(D100:D104)</f>
        <v>5236</v>
      </c>
      <c r="E105" s="45">
        <f t="shared" si="86"/>
        <v>375</v>
      </c>
    </row>
    <row r="106" spans="1:5" x14ac:dyDescent="0.2">
      <c r="A106" s="22" t="s">
        <v>173</v>
      </c>
      <c r="B106" s="44" t="s">
        <v>174</v>
      </c>
      <c r="C106" s="45">
        <v>26</v>
      </c>
      <c r="D106" s="45">
        <v>0</v>
      </c>
      <c r="E106" s="45">
        <f t="shared" si="85"/>
        <v>26</v>
      </c>
    </row>
    <row r="107" spans="1:5" x14ac:dyDescent="0.2">
      <c r="A107" s="22" t="s">
        <v>135</v>
      </c>
      <c r="B107" s="44" t="s">
        <v>175</v>
      </c>
      <c r="C107" s="45">
        <f>C50</f>
        <v>26</v>
      </c>
      <c r="D107" s="45">
        <f>C50</f>
        <v>26</v>
      </c>
      <c r="E107" s="45">
        <f t="shared" si="85"/>
        <v>0</v>
      </c>
    </row>
  </sheetData>
  <mergeCells count="45"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R64:S64"/>
    <mergeCell ref="T64:U64"/>
    <mergeCell ref="V64:V65"/>
    <mergeCell ref="W64:AA64"/>
    <mergeCell ref="I1:O1"/>
    <mergeCell ref="I60:O60"/>
    <mergeCell ref="F47:I47"/>
    <mergeCell ref="D61:S61"/>
    <mergeCell ref="L64:O64"/>
    <mergeCell ref="P64:P65"/>
    <mergeCell ref="Q64:Q65"/>
    <mergeCell ref="T5:U5"/>
    <mergeCell ref="V5:V6"/>
    <mergeCell ref="W5:AA5"/>
    <mergeCell ref="E39:F39"/>
    <mergeCell ref="E43:F43"/>
    <mergeCell ref="A64:A65"/>
    <mergeCell ref="B64:B65"/>
    <mergeCell ref="C64:C65"/>
    <mergeCell ref="D64:D65"/>
    <mergeCell ref="E64:K64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34" zoomScale="75" zoomScaleNormal="75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225</v>
      </c>
      <c r="E7" s="18">
        <f t="shared" si="0"/>
        <v>892</v>
      </c>
      <c r="F7" s="18">
        <f>SUM(F8:F36)</f>
        <v>0</v>
      </c>
      <c r="G7" s="18">
        <f>SUM(G8:G36)</f>
        <v>113</v>
      </c>
      <c r="H7" s="18">
        <f>SUM(H8:H36)</f>
        <v>0</v>
      </c>
      <c r="I7" s="18">
        <f>SUM(I8:I36)</f>
        <v>185</v>
      </c>
      <c r="J7" s="18">
        <f t="shared" si="0"/>
        <v>256</v>
      </c>
      <c r="K7" s="18">
        <f t="shared" si="0"/>
        <v>1446</v>
      </c>
      <c r="L7" s="18">
        <f t="shared" si="0"/>
        <v>1195</v>
      </c>
      <c r="M7" s="18">
        <f t="shared" si="0"/>
        <v>256</v>
      </c>
      <c r="N7" s="18">
        <f>SUM(N8:N36)</f>
        <v>33</v>
      </c>
      <c r="O7" s="18">
        <f t="shared" si="0"/>
        <v>1484</v>
      </c>
      <c r="P7" s="18">
        <f t="shared" si="0"/>
        <v>187</v>
      </c>
      <c r="Q7" s="18">
        <f t="shared" si="0"/>
        <v>0</v>
      </c>
      <c r="R7" s="18">
        <f t="shared" si="0"/>
        <v>8334</v>
      </c>
      <c r="S7" s="18">
        <f t="shared" si="0"/>
        <v>6458</v>
      </c>
      <c r="T7" s="18">
        <f t="shared" si="0"/>
        <v>6525</v>
      </c>
      <c r="U7" s="18">
        <f t="shared" si="0"/>
        <v>6114</v>
      </c>
      <c r="V7" s="18">
        <f t="shared" si="0"/>
        <v>0</v>
      </c>
      <c r="W7" s="19">
        <f t="shared" ref="W7:W36" si="1">IF(S7&gt;0,T7/O7,"")</f>
        <v>4.3969002695417787</v>
      </c>
      <c r="X7" s="20">
        <f t="shared" ref="X7:X36" si="2">IF(N7&gt;0,(N7/O7),"")</f>
        <v>2.2237196765498651E-2</v>
      </c>
      <c r="Y7" s="20">
        <f t="shared" ref="Y7:Y36" si="3">IF(S7&gt;0,(S7/R7),"")</f>
        <v>0.77489800815934728</v>
      </c>
      <c r="Z7" s="19">
        <f t="shared" ref="Z7:Z36" si="4">IF(S7&gt;0,(R7-S7)/O7,"")</f>
        <v>1.2641509433962264</v>
      </c>
      <c r="AA7" s="19">
        <f t="shared" ref="AA7:AA36" si="5">IF(S7&gt;0,O7/C7,"")</f>
        <v>5.3574007220216604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45</v>
      </c>
      <c r="E8" s="23">
        <v>171</v>
      </c>
      <c r="F8" s="23"/>
      <c r="G8" s="23">
        <v>6</v>
      </c>
      <c r="H8" s="23"/>
      <c r="I8" s="23"/>
      <c r="J8" s="23">
        <v>69</v>
      </c>
      <c r="K8" s="24">
        <f>SUM(E8:J8)</f>
        <v>246</v>
      </c>
      <c r="L8" s="23">
        <v>200</v>
      </c>
      <c r="M8" s="23">
        <v>43</v>
      </c>
      <c r="N8" s="23">
        <v>8</v>
      </c>
      <c r="O8" s="24">
        <f t="shared" ref="O8:O36" si="6">SUM(L8:N8)</f>
        <v>251</v>
      </c>
      <c r="P8" s="24">
        <f t="shared" ref="P8:P36" si="7">+D8+K8-O8</f>
        <v>40</v>
      </c>
      <c r="Q8" s="23"/>
      <c r="R8" s="23">
        <v>1471</v>
      </c>
      <c r="S8" s="23">
        <v>1447</v>
      </c>
      <c r="T8" s="23">
        <v>1347</v>
      </c>
      <c r="U8" s="23">
        <v>1335</v>
      </c>
      <c r="V8" s="23"/>
      <c r="W8" s="19">
        <f t="shared" si="1"/>
        <v>5.3665338645418323</v>
      </c>
      <c r="X8" s="20">
        <f t="shared" si="2"/>
        <v>3.1872509960159362E-2</v>
      </c>
      <c r="Y8" s="20">
        <f t="shared" si="3"/>
        <v>0.98368456832087015</v>
      </c>
      <c r="Z8" s="19">
        <f t="shared" si="4"/>
        <v>9.5617529880478086E-2</v>
      </c>
      <c r="AA8" s="19">
        <f t="shared" si="5"/>
        <v>4.8269230769230766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91</v>
      </c>
      <c r="F9" s="23"/>
      <c r="G9" s="23"/>
      <c r="H9" s="23"/>
      <c r="I9" s="23"/>
      <c r="J9" s="23">
        <v>35</v>
      </c>
      <c r="K9" s="24">
        <f t="shared" ref="K9:K36" si="8">SUM(E9:J9)</f>
        <v>126</v>
      </c>
      <c r="L9" s="23">
        <v>66</v>
      </c>
      <c r="M9" s="23">
        <v>48</v>
      </c>
      <c r="N9" s="23">
        <v>12</v>
      </c>
      <c r="O9" s="24">
        <f t="shared" si="6"/>
        <v>126</v>
      </c>
      <c r="P9" s="24">
        <f t="shared" si="7"/>
        <v>23</v>
      </c>
      <c r="Q9" s="23"/>
      <c r="R9" s="23">
        <v>744</v>
      </c>
      <c r="S9" s="23">
        <v>723</v>
      </c>
      <c r="T9" s="23">
        <v>743</v>
      </c>
      <c r="U9" s="23">
        <v>740</v>
      </c>
      <c r="V9" s="23"/>
      <c r="W9" s="19">
        <f t="shared" si="1"/>
        <v>5.8968253968253972</v>
      </c>
      <c r="X9" s="20">
        <f t="shared" si="2"/>
        <v>9.5238095238095233E-2</v>
      </c>
      <c r="Y9" s="20">
        <f t="shared" si="3"/>
        <v>0.97177419354838712</v>
      </c>
      <c r="Z9" s="19">
        <f t="shared" si="4"/>
        <v>0.16666666666666666</v>
      </c>
      <c r="AA9" s="19">
        <f t="shared" si="5"/>
        <v>5.25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16</v>
      </c>
      <c r="E13" s="23">
        <v>67</v>
      </c>
      <c r="F13" s="23"/>
      <c r="G13" s="23">
        <v>34</v>
      </c>
      <c r="H13" s="23"/>
      <c r="I13" s="23"/>
      <c r="J13" s="23">
        <v>6</v>
      </c>
      <c r="K13" s="24">
        <f t="shared" si="8"/>
        <v>107</v>
      </c>
      <c r="L13" s="23">
        <v>110</v>
      </c>
      <c r="M13" s="23">
        <v>9</v>
      </c>
      <c r="N13" s="23"/>
      <c r="O13" s="24">
        <f t="shared" si="6"/>
        <v>119</v>
      </c>
      <c r="P13" s="24">
        <f t="shared" si="7"/>
        <v>4</v>
      </c>
      <c r="Q13" s="23"/>
      <c r="R13" s="23">
        <v>741</v>
      </c>
      <c r="S13" s="23">
        <v>320</v>
      </c>
      <c r="T13" s="23">
        <v>397</v>
      </c>
      <c r="U13" s="23">
        <v>388</v>
      </c>
      <c r="V13" s="23"/>
      <c r="W13" s="19">
        <f t="shared" si="1"/>
        <v>3.3361344537815127</v>
      </c>
      <c r="X13" s="20" t="str">
        <f t="shared" si="2"/>
        <v/>
      </c>
      <c r="Y13" s="20">
        <f t="shared" si="3"/>
        <v>0.4318488529014845</v>
      </c>
      <c r="Z13" s="19">
        <f t="shared" si="4"/>
        <v>3.53781512605042</v>
      </c>
      <c r="AA13" s="19">
        <f t="shared" si="5"/>
        <v>4.958333333333333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3</v>
      </c>
      <c r="E14" s="23">
        <v>26</v>
      </c>
      <c r="F14" s="23"/>
      <c r="G14" s="23"/>
      <c r="H14" s="23"/>
      <c r="I14" s="23"/>
      <c r="J14" s="23"/>
      <c r="K14" s="24">
        <f t="shared" si="8"/>
        <v>26</v>
      </c>
      <c r="L14" s="23">
        <v>3</v>
      </c>
      <c r="M14" s="23"/>
      <c r="N14" s="23"/>
      <c r="O14" s="24">
        <f t="shared" si="6"/>
        <v>3</v>
      </c>
      <c r="P14" s="26">
        <v>3</v>
      </c>
      <c r="Q14" s="27"/>
      <c r="R14" s="23">
        <v>307</v>
      </c>
      <c r="S14" s="23">
        <v>98</v>
      </c>
      <c r="T14" s="23">
        <v>123</v>
      </c>
      <c r="U14" s="23">
        <v>122</v>
      </c>
      <c r="V14" s="23"/>
      <c r="W14" s="19">
        <f t="shared" si="1"/>
        <v>41</v>
      </c>
      <c r="X14" s="20" t="str">
        <f t="shared" si="2"/>
        <v/>
      </c>
      <c r="Y14" s="20">
        <f t="shared" si="3"/>
        <v>0.31921824104234525</v>
      </c>
      <c r="Z14" s="19">
        <f t="shared" si="4"/>
        <v>69.666666666666671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9</v>
      </c>
      <c r="E15" s="23">
        <v>18</v>
      </c>
      <c r="F15" s="23"/>
      <c r="G15" s="23"/>
      <c r="H15" s="23"/>
      <c r="I15" s="23"/>
      <c r="J15" s="23"/>
      <c r="K15" s="24">
        <f t="shared" si="8"/>
        <v>18</v>
      </c>
      <c r="L15" s="23">
        <v>43</v>
      </c>
      <c r="M15" s="23"/>
      <c r="N15" s="23"/>
      <c r="O15" s="24">
        <f t="shared" si="6"/>
        <v>43</v>
      </c>
      <c r="P15" s="26">
        <v>7</v>
      </c>
      <c r="Q15" s="23"/>
      <c r="R15" s="23">
        <v>314</v>
      </c>
      <c r="S15" s="23">
        <v>205</v>
      </c>
      <c r="T15" s="23">
        <v>269</v>
      </c>
      <c r="U15" s="23">
        <v>262</v>
      </c>
      <c r="V15" s="23"/>
      <c r="W15" s="19">
        <f t="shared" si="1"/>
        <v>6.2558139534883717</v>
      </c>
      <c r="X15" s="20" t="str">
        <f t="shared" si="2"/>
        <v/>
      </c>
      <c r="Y15" s="20">
        <f t="shared" si="3"/>
        <v>0.65286624203821653</v>
      </c>
      <c r="Z15" s="19">
        <f t="shared" si="4"/>
        <v>2.5348837209302326</v>
      </c>
      <c r="AA15" s="19">
        <f t="shared" si="5"/>
        <v>4.3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27</v>
      </c>
      <c r="E17" s="23">
        <v>187</v>
      </c>
      <c r="F17" s="23"/>
      <c r="G17" s="23"/>
      <c r="H17" s="23"/>
      <c r="I17" s="23"/>
      <c r="J17" s="23">
        <v>1</v>
      </c>
      <c r="K17" s="24">
        <f t="shared" si="8"/>
        <v>188</v>
      </c>
      <c r="L17" s="23">
        <v>191</v>
      </c>
      <c r="M17" s="23">
        <v>7</v>
      </c>
      <c r="N17" s="23"/>
      <c r="O17" s="24">
        <f t="shared" si="6"/>
        <v>198</v>
      </c>
      <c r="P17" s="24">
        <f t="shared" si="7"/>
        <v>17</v>
      </c>
      <c r="Q17" s="23"/>
      <c r="R17" s="23">
        <v>1048</v>
      </c>
      <c r="S17" s="23">
        <v>657</v>
      </c>
      <c r="T17" s="23">
        <v>677</v>
      </c>
      <c r="U17" s="23">
        <v>676</v>
      </c>
      <c r="V17" s="23"/>
      <c r="W17" s="19">
        <f t="shared" si="1"/>
        <v>3.4191919191919191</v>
      </c>
      <c r="X17" s="20" t="str">
        <f t="shared" si="2"/>
        <v/>
      </c>
      <c r="Y17" s="20">
        <f t="shared" si="3"/>
        <v>0.62690839694656486</v>
      </c>
      <c r="Z17" s="19">
        <f t="shared" si="4"/>
        <v>1.9747474747474747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6</v>
      </c>
      <c r="E18" s="23">
        <v>53</v>
      </c>
      <c r="F18" s="23"/>
      <c r="G18" s="23"/>
      <c r="H18" s="23"/>
      <c r="I18" s="23"/>
      <c r="J18" s="23">
        <v>2</v>
      </c>
      <c r="K18" s="24">
        <f t="shared" si="8"/>
        <v>55</v>
      </c>
      <c r="L18" s="23">
        <v>56</v>
      </c>
      <c r="M18" s="23">
        <v>2</v>
      </c>
      <c r="N18" s="23"/>
      <c r="O18" s="24">
        <f t="shared" si="6"/>
        <v>58</v>
      </c>
      <c r="P18" s="24">
        <f t="shared" si="7"/>
        <v>3</v>
      </c>
      <c r="Q18" s="23"/>
      <c r="R18" s="23">
        <v>257</v>
      </c>
      <c r="S18" s="23">
        <v>176</v>
      </c>
      <c r="T18" s="23">
        <v>183</v>
      </c>
      <c r="U18" s="23">
        <v>181</v>
      </c>
      <c r="V18" s="23"/>
      <c r="W18" s="19">
        <f t="shared" si="1"/>
        <v>3.1551724137931036</v>
      </c>
      <c r="X18" s="20" t="str">
        <f t="shared" si="2"/>
        <v/>
      </c>
      <c r="Y18" s="20">
        <f t="shared" si="3"/>
        <v>0.68482490272373542</v>
      </c>
      <c r="Z18" s="19">
        <f t="shared" si="4"/>
        <v>1.396551724137931</v>
      </c>
      <c r="AA18" s="19">
        <f t="shared" si="5"/>
        <v>5.8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11</v>
      </c>
      <c r="E24" s="23">
        <v>12</v>
      </c>
      <c r="F24" s="23"/>
      <c r="G24" s="23"/>
      <c r="H24" s="23"/>
      <c r="I24" s="23">
        <v>185</v>
      </c>
      <c r="J24" s="23">
        <v>9</v>
      </c>
      <c r="K24" s="24">
        <f t="shared" si="8"/>
        <v>206</v>
      </c>
      <c r="L24" s="23">
        <v>205</v>
      </c>
      <c r="M24" s="23"/>
      <c r="N24" s="23"/>
      <c r="O24" s="24">
        <f t="shared" si="6"/>
        <v>205</v>
      </c>
      <c r="P24" s="24">
        <f t="shared" si="7"/>
        <v>12</v>
      </c>
      <c r="Q24" s="23"/>
      <c r="R24" s="23">
        <v>777</v>
      </c>
      <c r="S24" s="23">
        <v>378</v>
      </c>
      <c r="T24" s="23">
        <v>374</v>
      </c>
      <c r="U24" s="23"/>
      <c r="V24" s="23"/>
      <c r="W24" s="19">
        <f t="shared" si="1"/>
        <v>1.8243902439024391</v>
      </c>
      <c r="X24" s="20" t="str">
        <f t="shared" si="2"/>
        <v/>
      </c>
      <c r="Y24" s="20">
        <f t="shared" si="3"/>
        <v>0.48648648648648651</v>
      </c>
      <c r="Z24" s="19">
        <f t="shared" si="4"/>
        <v>1.9463414634146341</v>
      </c>
      <c r="AA24" s="19">
        <f t="shared" si="5"/>
        <v>7.5925925925925926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20</v>
      </c>
      <c r="F26" s="23"/>
      <c r="G26" s="23"/>
      <c r="H26" s="23"/>
      <c r="I26" s="23"/>
      <c r="J26" s="23">
        <v>14</v>
      </c>
      <c r="K26" s="24">
        <f t="shared" si="8"/>
        <v>34</v>
      </c>
      <c r="L26" s="23">
        <v>2</v>
      </c>
      <c r="M26" s="23">
        <v>24</v>
      </c>
      <c r="N26" s="23">
        <v>10</v>
      </c>
      <c r="O26" s="24">
        <f t="shared" si="6"/>
        <v>36</v>
      </c>
      <c r="P26" s="24">
        <f t="shared" si="7"/>
        <v>5</v>
      </c>
      <c r="Q26" s="23"/>
      <c r="R26" s="23">
        <v>248</v>
      </c>
      <c r="S26" s="23">
        <v>212</v>
      </c>
      <c r="T26" s="23">
        <v>188</v>
      </c>
      <c r="U26" s="23">
        <v>188</v>
      </c>
      <c r="V26" s="23"/>
      <c r="W26" s="19">
        <f t="shared" si="1"/>
        <v>5.2222222222222223</v>
      </c>
      <c r="X26" s="20">
        <f t="shared" si="2"/>
        <v>0.27777777777777779</v>
      </c>
      <c r="Y26" s="20">
        <f t="shared" si="3"/>
        <v>0.85483870967741937</v>
      </c>
      <c r="Z26" s="19">
        <f t="shared" si="4"/>
        <v>1</v>
      </c>
      <c r="AA26" s="19">
        <f t="shared" si="5"/>
        <v>4.5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14</v>
      </c>
      <c r="F28" s="23"/>
      <c r="G28" s="23"/>
      <c r="H28" s="23"/>
      <c r="I28" s="23"/>
      <c r="J28" s="23">
        <v>21</v>
      </c>
      <c r="K28" s="24">
        <f t="shared" si="8"/>
        <v>35</v>
      </c>
      <c r="L28" s="23">
        <v>4</v>
      </c>
      <c r="M28" s="23">
        <v>31</v>
      </c>
      <c r="N28" s="23"/>
      <c r="O28" s="24">
        <f t="shared" si="6"/>
        <v>35</v>
      </c>
      <c r="P28" s="24">
        <f t="shared" si="7"/>
        <v>6</v>
      </c>
      <c r="Q28" s="23"/>
      <c r="R28" s="23">
        <v>186</v>
      </c>
      <c r="S28" s="23">
        <v>177</v>
      </c>
      <c r="T28" s="23">
        <v>141</v>
      </c>
      <c r="U28" s="23">
        <v>141</v>
      </c>
      <c r="V28" s="23"/>
      <c r="W28" s="19">
        <f t="shared" si="1"/>
        <v>4.0285714285714285</v>
      </c>
      <c r="X28" s="20" t="str">
        <f t="shared" si="2"/>
        <v/>
      </c>
      <c r="Y28" s="20">
        <f t="shared" si="3"/>
        <v>0.95161290322580649</v>
      </c>
      <c r="Z28" s="19">
        <f t="shared" si="4"/>
        <v>0.25714285714285712</v>
      </c>
      <c r="AA28" s="19">
        <f t="shared" si="5"/>
        <v>5.833333333333333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2</v>
      </c>
      <c r="E30" s="23">
        <v>23</v>
      </c>
      <c r="F30" s="23"/>
      <c r="G30" s="23"/>
      <c r="H30" s="23"/>
      <c r="I30" s="23"/>
      <c r="J30" s="23">
        <v>8</v>
      </c>
      <c r="K30" s="24">
        <f t="shared" si="8"/>
        <v>31</v>
      </c>
      <c r="L30" s="23">
        <v>26</v>
      </c>
      <c r="M30" s="23">
        <v>6</v>
      </c>
      <c r="N30" s="23"/>
      <c r="O30" s="24">
        <f t="shared" si="6"/>
        <v>32</v>
      </c>
      <c r="P30" s="24">
        <f t="shared" si="7"/>
        <v>1</v>
      </c>
      <c r="Q30" s="23"/>
      <c r="R30" s="23">
        <v>186</v>
      </c>
      <c r="S30" s="23">
        <v>92</v>
      </c>
      <c r="T30" s="23">
        <v>118</v>
      </c>
      <c r="U30" s="23">
        <v>118</v>
      </c>
      <c r="V30" s="23"/>
      <c r="W30" s="19">
        <f t="shared" si="1"/>
        <v>3.6875</v>
      </c>
      <c r="X30" s="20" t="str">
        <f t="shared" si="2"/>
        <v/>
      </c>
      <c r="Y30" s="20">
        <f t="shared" si="3"/>
        <v>0.4946236559139785</v>
      </c>
      <c r="Z30" s="19">
        <f t="shared" si="4"/>
        <v>2.9375</v>
      </c>
      <c r="AA30" s="19">
        <f t="shared" si="5"/>
        <v>5.333333333333333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23</v>
      </c>
      <c r="E34" s="23">
        <v>122</v>
      </c>
      <c r="F34" s="23"/>
      <c r="G34" s="23">
        <v>12</v>
      </c>
      <c r="H34" s="23"/>
      <c r="I34" s="23"/>
      <c r="J34" s="23">
        <v>30</v>
      </c>
      <c r="K34" s="24">
        <f t="shared" si="8"/>
        <v>164</v>
      </c>
      <c r="L34" s="23">
        <v>106</v>
      </c>
      <c r="M34" s="23">
        <v>55</v>
      </c>
      <c r="N34" s="23">
        <v>2</v>
      </c>
      <c r="O34" s="24">
        <f t="shared" si="6"/>
        <v>163</v>
      </c>
      <c r="P34" s="24">
        <f t="shared" si="7"/>
        <v>24</v>
      </c>
      <c r="Q34" s="23"/>
      <c r="R34" s="23">
        <v>744</v>
      </c>
      <c r="S34" s="59">
        <v>689</v>
      </c>
      <c r="T34" s="23">
        <v>690</v>
      </c>
      <c r="U34" s="23">
        <v>690</v>
      </c>
      <c r="V34" s="23"/>
      <c r="W34" s="19">
        <f t="shared" si="1"/>
        <v>4.2331288343558287</v>
      </c>
      <c r="X34" s="20">
        <f t="shared" si="2"/>
        <v>1.2269938650306749E-2</v>
      </c>
      <c r="Y34" s="20">
        <f t="shared" si="3"/>
        <v>0.92607526881720426</v>
      </c>
      <c r="Z34" s="19">
        <f t="shared" si="4"/>
        <v>0.33742331288343558</v>
      </c>
      <c r="AA34" s="19">
        <f t="shared" si="5"/>
        <v>6.791666666666667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47</v>
      </c>
      <c r="E35" s="23">
        <v>88</v>
      </c>
      <c r="F35" s="23"/>
      <c r="G35" s="23">
        <v>61</v>
      </c>
      <c r="H35" s="23"/>
      <c r="I35" s="23"/>
      <c r="J35" s="23">
        <v>61</v>
      </c>
      <c r="K35" s="24">
        <f t="shared" si="8"/>
        <v>210</v>
      </c>
      <c r="L35" s="23">
        <v>183</v>
      </c>
      <c r="M35" s="23">
        <v>31</v>
      </c>
      <c r="N35" s="23">
        <v>1</v>
      </c>
      <c r="O35" s="24">
        <f t="shared" si="6"/>
        <v>215</v>
      </c>
      <c r="P35" s="24">
        <f t="shared" si="7"/>
        <v>42</v>
      </c>
      <c r="Q35" s="23"/>
      <c r="R35" s="23">
        <v>1311</v>
      </c>
      <c r="S35" s="23">
        <v>1284</v>
      </c>
      <c r="T35" s="23">
        <v>1275</v>
      </c>
      <c r="U35" s="23">
        <v>1273</v>
      </c>
      <c r="V35" s="23"/>
      <c r="W35" s="19">
        <f t="shared" si="1"/>
        <v>5.9302325581395348</v>
      </c>
      <c r="X35" s="20">
        <f t="shared" si="2"/>
        <v>4.6511627906976744E-3</v>
      </c>
      <c r="Y35" s="20">
        <f t="shared" si="3"/>
        <v>0.97940503432494275</v>
      </c>
      <c r="Z35" s="19">
        <f t="shared" si="4"/>
        <v>0.12558139534883722</v>
      </c>
      <c r="AA35" s="19">
        <f t="shared" si="5"/>
        <v>5.2439024390243905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5545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188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259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122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6114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225</v>
      </c>
      <c r="E66" s="18">
        <f t="shared" si="9"/>
        <v>892</v>
      </c>
      <c r="F66" s="18">
        <f t="shared" si="9"/>
        <v>0</v>
      </c>
      <c r="G66" s="18">
        <f t="shared" si="9"/>
        <v>113</v>
      </c>
      <c r="H66" s="18">
        <f t="shared" si="9"/>
        <v>0</v>
      </c>
      <c r="I66" s="18">
        <f t="shared" si="9"/>
        <v>185</v>
      </c>
      <c r="J66" s="18">
        <f t="shared" si="9"/>
        <v>256</v>
      </c>
      <c r="K66" s="18">
        <f t="shared" si="9"/>
        <v>1446</v>
      </c>
      <c r="L66" s="18">
        <f t="shared" si="9"/>
        <v>1195</v>
      </c>
      <c r="M66" s="18">
        <f t="shared" si="9"/>
        <v>256</v>
      </c>
      <c r="N66" s="18">
        <f t="shared" si="9"/>
        <v>33</v>
      </c>
      <c r="O66" s="18">
        <f t="shared" si="9"/>
        <v>1484</v>
      </c>
      <c r="P66" s="18">
        <f t="shared" si="9"/>
        <v>187</v>
      </c>
      <c r="Q66" s="18">
        <f t="shared" si="9"/>
        <v>0</v>
      </c>
      <c r="R66" s="18">
        <f t="shared" si="9"/>
        <v>8334</v>
      </c>
      <c r="S66" s="18">
        <f t="shared" si="9"/>
        <v>6458</v>
      </c>
      <c r="T66" s="18">
        <f t="shared" si="9"/>
        <v>6525</v>
      </c>
      <c r="U66" s="18">
        <f t="shared" si="9"/>
        <v>6114</v>
      </c>
      <c r="V66" s="18">
        <f t="shared" si="9"/>
        <v>0</v>
      </c>
      <c r="W66" s="19">
        <f t="shared" ref="W66:W78" si="10">IF(S66&gt;0,T66/O66,"")</f>
        <v>4.3969002695417787</v>
      </c>
      <c r="X66" s="20">
        <f t="shared" ref="X66:X78" si="11">IF(N66&gt;0,(N66/O66),"")</f>
        <v>2.2237196765498651E-2</v>
      </c>
      <c r="Y66" s="20">
        <f t="shared" ref="Y66:Y78" si="12">IF(S66&gt;0,(S66/R66),"")</f>
        <v>0.77489800815934728</v>
      </c>
      <c r="Z66" s="19">
        <f t="shared" ref="Z66:Z78" si="13">IF(S66&gt;0,(R66-S66)/O66,"")</f>
        <v>1.2641509433962264</v>
      </c>
      <c r="AA66" s="19">
        <f t="shared" ref="AA66:AA78" si="14">IF(S66&gt;0,O66/C66,"")</f>
        <v>5.3574007220216604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68</v>
      </c>
      <c r="E67" s="23">
        <f t="shared" si="15"/>
        <v>262</v>
      </c>
      <c r="F67" s="23">
        <f t="shared" si="15"/>
        <v>0</v>
      </c>
      <c r="G67" s="23">
        <f t="shared" si="15"/>
        <v>6</v>
      </c>
      <c r="H67" s="23">
        <f t="shared" si="15"/>
        <v>0</v>
      </c>
      <c r="I67" s="23">
        <f t="shared" si="15"/>
        <v>0</v>
      </c>
      <c r="J67" s="23">
        <f t="shared" si="15"/>
        <v>104</v>
      </c>
      <c r="K67" s="24">
        <f>SUM(E67:J67)</f>
        <v>372</v>
      </c>
      <c r="L67" s="23">
        <f>+L8+L9</f>
        <v>266</v>
      </c>
      <c r="M67" s="23">
        <f t="shared" ref="M67:N67" si="16">+M8+M9</f>
        <v>91</v>
      </c>
      <c r="N67" s="23">
        <f t="shared" si="16"/>
        <v>20</v>
      </c>
      <c r="O67" s="24">
        <f t="shared" ref="O67:O70" si="17">SUM(L67:N67)</f>
        <v>377</v>
      </c>
      <c r="P67" s="24">
        <f t="shared" ref="P67:P68" si="18">+D67+K67-O67</f>
        <v>63</v>
      </c>
      <c r="Q67" s="23"/>
      <c r="R67" s="23">
        <f>+R8+R9</f>
        <v>2215</v>
      </c>
      <c r="S67" s="23">
        <f t="shared" ref="S67:U67" si="19">+S8+S9</f>
        <v>2170</v>
      </c>
      <c r="T67" s="23">
        <f t="shared" si="19"/>
        <v>2090</v>
      </c>
      <c r="U67" s="23">
        <f t="shared" si="19"/>
        <v>2075</v>
      </c>
      <c r="V67" s="23"/>
      <c r="W67" s="19">
        <f t="shared" si="10"/>
        <v>5.5437665782493371</v>
      </c>
      <c r="X67" s="20">
        <f t="shared" si="11"/>
        <v>5.3050397877984087E-2</v>
      </c>
      <c r="Y67" s="20">
        <f t="shared" si="12"/>
        <v>0.97968397291196385</v>
      </c>
      <c r="Z67" s="19">
        <f t="shared" si="13"/>
        <v>0.11936339522546419</v>
      </c>
      <c r="AA67" s="19">
        <f t="shared" si="14"/>
        <v>4.9605263157894735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16</v>
      </c>
      <c r="E68" s="23">
        <f t="shared" si="20"/>
        <v>67</v>
      </c>
      <c r="F68" s="23">
        <f t="shared" si="20"/>
        <v>0</v>
      </c>
      <c r="G68" s="23">
        <f t="shared" si="20"/>
        <v>34</v>
      </c>
      <c r="H68" s="23">
        <f t="shared" si="20"/>
        <v>0</v>
      </c>
      <c r="I68" s="23">
        <f t="shared" si="20"/>
        <v>0</v>
      </c>
      <c r="J68" s="23">
        <f t="shared" si="20"/>
        <v>6</v>
      </c>
      <c r="K68" s="24">
        <f t="shared" ref="K68:K70" si="21">SUM(E68:J68)</f>
        <v>107</v>
      </c>
      <c r="L68" s="23">
        <f>+L13</f>
        <v>110</v>
      </c>
      <c r="M68" s="23">
        <f t="shared" ref="M68:N70" si="22">+M13</f>
        <v>9</v>
      </c>
      <c r="N68" s="23">
        <f t="shared" si="22"/>
        <v>0</v>
      </c>
      <c r="O68" s="24">
        <f t="shared" si="17"/>
        <v>119</v>
      </c>
      <c r="P68" s="24">
        <f t="shared" si="18"/>
        <v>4</v>
      </c>
      <c r="Q68" s="23"/>
      <c r="R68" s="23">
        <f>+R13</f>
        <v>741</v>
      </c>
      <c r="S68" s="23">
        <f t="shared" ref="S68:U70" si="23">+S13</f>
        <v>320</v>
      </c>
      <c r="T68" s="23">
        <f t="shared" si="23"/>
        <v>397</v>
      </c>
      <c r="U68" s="23">
        <f t="shared" si="23"/>
        <v>388</v>
      </c>
      <c r="V68" s="23"/>
      <c r="W68" s="19">
        <f t="shared" si="10"/>
        <v>3.3361344537815127</v>
      </c>
      <c r="X68" s="20" t="str">
        <f t="shared" si="11"/>
        <v/>
      </c>
      <c r="Y68" s="20">
        <f t="shared" si="12"/>
        <v>0.4318488529014845</v>
      </c>
      <c r="Z68" s="19">
        <f t="shared" si="13"/>
        <v>3.53781512605042</v>
      </c>
      <c r="AA68" s="19">
        <f t="shared" si="14"/>
        <v>4.958333333333333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3</v>
      </c>
      <c r="E69" s="23">
        <f t="shared" si="20"/>
        <v>26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26</v>
      </c>
      <c r="L69" s="23">
        <f>+L14</f>
        <v>3</v>
      </c>
      <c r="M69" s="23">
        <f t="shared" si="22"/>
        <v>0</v>
      </c>
      <c r="N69" s="23">
        <f t="shared" si="22"/>
        <v>0</v>
      </c>
      <c r="O69" s="24">
        <f t="shared" si="17"/>
        <v>3</v>
      </c>
      <c r="P69" s="26">
        <f>P14</f>
        <v>3</v>
      </c>
      <c r="Q69" s="23"/>
      <c r="R69" s="23">
        <f>+R14</f>
        <v>307</v>
      </c>
      <c r="S69" s="23">
        <f t="shared" si="23"/>
        <v>98</v>
      </c>
      <c r="T69" s="23">
        <f t="shared" si="23"/>
        <v>123</v>
      </c>
      <c r="U69" s="23">
        <f t="shared" si="23"/>
        <v>122</v>
      </c>
      <c r="V69" s="23"/>
      <c r="W69" s="19">
        <f t="shared" si="10"/>
        <v>41</v>
      </c>
      <c r="X69" s="20" t="str">
        <f t="shared" si="11"/>
        <v/>
      </c>
      <c r="Y69" s="20">
        <f t="shared" si="12"/>
        <v>0.31921824104234525</v>
      </c>
      <c r="Z69" s="19">
        <f t="shared" si="13"/>
        <v>69.666666666666671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9</v>
      </c>
      <c r="E70" s="23">
        <f t="shared" si="20"/>
        <v>18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18</v>
      </c>
      <c r="L70" s="23">
        <f>+L15</f>
        <v>43</v>
      </c>
      <c r="M70" s="23">
        <f t="shared" si="22"/>
        <v>0</v>
      </c>
      <c r="N70" s="23">
        <f t="shared" si="22"/>
        <v>0</v>
      </c>
      <c r="O70" s="24">
        <f t="shared" si="17"/>
        <v>43</v>
      </c>
      <c r="P70" s="26">
        <f>P15</f>
        <v>7</v>
      </c>
      <c r="Q70" s="23"/>
      <c r="R70" s="23">
        <f>+R15</f>
        <v>314</v>
      </c>
      <c r="S70" s="23">
        <f t="shared" si="23"/>
        <v>205</v>
      </c>
      <c r="T70" s="23">
        <f t="shared" si="23"/>
        <v>269</v>
      </c>
      <c r="U70" s="23">
        <f t="shared" si="23"/>
        <v>262</v>
      </c>
      <c r="V70" s="23"/>
      <c r="W70" s="19">
        <f t="shared" si="10"/>
        <v>6.2558139534883717</v>
      </c>
      <c r="X70" s="20" t="str">
        <f t="shared" si="11"/>
        <v/>
      </c>
      <c r="Y70" s="20">
        <f t="shared" si="12"/>
        <v>0.65286624203821653</v>
      </c>
      <c r="Z70" s="19">
        <f t="shared" si="13"/>
        <v>2.5348837209302326</v>
      </c>
      <c r="AA70" s="19">
        <f t="shared" si="14"/>
        <v>4.3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27</v>
      </c>
      <c r="E71" s="23">
        <f t="shared" si="24"/>
        <v>187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188</v>
      </c>
      <c r="L71" s="23">
        <f>+L17</f>
        <v>191</v>
      </c>
      <c r="M71" s="23">
        <f t="shared" ref="M71:N72" si="25">+M17</f>
        <v>7</v>
      </c>
      <c r="N71" s="23">
        <f t="shared" si="25"/>
        <v>0</v>
      </c>
      <c r="O71" s="24">
        <f>SUM(L71:N71)</f>
        <v>198</v>
      </c>
      <c r="P71" s="24">
        <f>+D71+K71-O71</f>
        <v>17</v>
      </c>
      <c r="Q71" s="23"/>
      <c r="R71" s="23">
        <f>+R17</f>
        <v>1048</v>
      </c>
      <c r="S71" s="23">
        <f t="shared" ref="S71:U72" si="26">+S17</f>
        <v>657</v>
      </c>
      <c r="T71" s="23">
        <f t="shared" si="26"/>
        <v>677</v>
      </c>
      <c r="U71" s="23">
        <f t="shared" si="26"/>
        <v>676</v>
      </c>
      <c r="V71" s="23"/>
      <c r="W71" s="19">
        <f t="shared" si="10"/>
        <v>3.4191919191919191</v>
      </c>
      <c r="X71" s="20" t="str">
        <f t="shared" si="11"/>
        <v/>
      </c>
      <c r="Y71" s="20">
        <f t="shared" si="12"/>
        <v>0.62690839694656486</v>
      </c>
      <c r="Z71" s="19">
        <f t="shared" si="13"/>
        <v>1.9747474747474747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6</v>
      </c>
      <c r="E72" s="23">
        <f t="shared" si="24"/>
        <v>53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55</v>
      </c>
      <c r="L72" s="23">
        <f>+L18</f>
        <v>56</v>
      </c>
      <c r="M72" s="23">
        <f t="shared" si="25"/>
        <v>2</v>
      </c>
      <c r="N72" s="23">
        <f t="shared" si="25"/>
        <v>0</v>
      </c>
      <c r="O72" s="24">
        <f t="shared" ref="O72:O75" si="28">SUM(L72:N72)</f>
        <v>58</v>
      </c>
      <c r="P72" s="24">
        <f t="shared" ref="P72:P78" si="29">+D72+K72-O72</f>
        <v>3</v>
      </c>
      <c r="Q72" s="23"/>
      <c r="R72" s="23">
        <f>+R18</f>
        <v>257</v>
      </c>
      <c r="S72" s="23">
        <f t="shared" si="26"/>
        <v>176</v>
      </c>
      <c r="T72" s="23">
        <f t="shared" si="26"/>
        <v>183</v>
      </c>
      <c r="U72" s="23">
        <f t="shared" si="26"/>
        <v>181</v>
      </c>
      <c r="V72" s="23"/>
      <c r="W72" s="19">
        <f t="shared" si="10"/>
        <v>3.1551724137931036</v>
      </c>
      <c r="X72" s="20" t="str">
        <f t="shared" si="11"/>
        <v/>
      </c>
      <c r="Y72" s="20">
        <f t="shared" si="12"/>
        <v>0.68482490272373542</v>
      </c>
      <c r="Z72" s="19">
        <f t="shared" si="13"/>
        <v>1.396551724137931</v>
      </c>
      <c r="AA72" s="19">
        <f t="shared" si="14"/>
        <v>5.8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11</v>
      </c>
      <c r="E73" s="23">
        <f t="shared" si="30"/>
        <v>12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185</v>
      </c>
      <c r="J73" s="23">
        <f t="shared" si="30"/>
        <v>9</v>
      </c>
      <c r="K73" s="24">
        <f t="shared" si="27"/>
        <v>206</v>
      </c>
      <c r="L73" s="23">
        <f>+L24</f>
        <v>205</v>
      </c>
      <c r="M73" s="23">
        <f t="shared" ref="M73:N73" si="31">+M24</f>
        <v>0</v>
      </c>
      <c r="N73" s="23">
        <f t="shared" si="31"/>
        <v>0</v>
      </c>
      <c r="O73" s="24">
        <f t="shared" si="28"/>
        <v>205</v>
      </c>
      <c r="P73" s="24">
        <f t="shared" si="29"/>
        <v>12</v>
      </c>
      <c r="Q73" s="27"/>
      <c r="R73" s="23">
        <f>+R24</f>
        <v>777</v>
      </c>
      <c r="S73" s="23">
        <f t="shared" ref="S73:U73" si="32">+S24</f>
        <v>378</v>
      </c>
      <c r="T73" s="23">
        <f t="shared" si="32"/>
        <v>374</v>
      </c>
      <c r="U73" s="23">
        <f t="shared" si="32"/>
        <v>0</v>
      </c>
      <c r="V73" s="23"/>
      <c r="W73" s="19">
        <f t="shared" si="10"/>
        <v>1.8243902439024391</v>
      </c>
      <c r="X73" s="20" t="str">
        <f t="shared" si="11"/>
        <v/>
      </c>
      <c r="Y73" s="20">
        <f t="shared" si="12"/>
        <v>0.48648648648648651</v>
      </c>
      <c r="Z73" s="19">
        <f t="shared" si="13"/>
        <v>1.9463414634146341</v>
      </c>
      <c r="AA73" s="19">
        <f t="shared" si="14"/>
        <v>7.5925925925925926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20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14</v>
      </c>
      <c r="K74" s="24">
        <f t="shared" si="27"/>
        <v>34</v>
      </c>
      <c r="L74" s="23">
        <f>+L26</f>
        <v>2</v>
      </c>
      <c r="M74" s="23">
        <f t="shared" ref="M74:N74" si="34">+M26</f>
        <v>24</v>
      </c>
      <c r="N74" s="23">
        <f t="shared" si="34"/>
        <v>10</v>
      </c>
      <c r="O74" s="24">
        <f t="shared" si="28"/>
        <v>36</v>
      </c>
      <c r="P74" s="24">
        <f t="shared" si="29"/>
        <v>5</v>
      </c>
      <c r="Q74" s="23"/>
      <c r="R74" s="23">
        <f>+R26</f>
        <v>248</v>
      </c>
      <c r="S74" s="23">
        <f t="shared" ref="S74:U74" si="35">+S26</f>
        <v>212</v>
      </c>
      <c r="T74" s="23">
        <f t="shared" si="35"/>
        <v>188</v>
      </c>
      <c r="U74" s="23">
        <f t="shared" si="35"/>
        <v>188</v>
      </c>
      <c r="V74" s="23"/>
      <c r="W74" s="19">
        <f t="shared" si="10"/>
        <v>5.2222222222222223</v>
      </c>
      <c r="X74" s="20">
        <f t="shared" si="11"/>
        <v>0.27777777777777779</v>
      </c>
      <c r="Y74" s="20">
        <f t="shared" si="12"/>
        <v>0.85483870967741937</v>
      </c>
      <c r="Z74" s="19">
        <f t="shared" si="13"/>
        <v>1</v>
      </c>
      <c r="AA74" s="19">
        <f t="shared" si="14"/>
        <v>4.5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14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21</v>
      </c>
      <c r="K75" s="24">
        <f t="shared" si="27"/>
        <v>35</v>
      </c>
      <c r="L75" s="23">
        <f>+L28</f>
        <v>4</v>
      </c>
      <c r="M75" s="23">
        <f t="shared" ref="M75:N75" si="37">+M28</f>
        <v>31</v>
      </c>
      <c r="N75" s="23">
        <f t="shared" si="37"/>
        <v>0</v>
      </c>
      <c r="O75" s="24">
        <f t="shared" si="28"/>
        <v>35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177</v>
      </c>
      <c r="T75" s="23">
        <f t="shared" si="38"/>
        <v>141</v>
      </c>
      <c r="U75" s="23">
        <f t="shared" si="38"/>
        <v>141</v>
      </c>
      <c r="V75" s="23"/>
      <c r="W75" s="19">
        <f t="shared" si="10"/>
        <v>4.0285714285714285</v>
      </c>
      <c r="X75" s="20" t="str">
        <f t="shared" si="11"/>
        <v/>
      </c>
      <c r="Y75" s="20">
        <f t="shared" si="12"/>
        <v>0.95161290322580649</v>
      </c>
      <c r="Z75" s="19">
        <f t="shared" si="13"/>
        <v>0.25714285714285712</v>
      </c>
      <c r="AA75" s="19">
        <f t="shared" si="14"/>
        <v>5.833333333333333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2</v>
      </c>
      <c r="E76" s="23">
        <f t="shared" si="39"/>
        <v>23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8</v>
      </c>
      <c r="K76" s="24">
        <f>SUM(E76:J76)</f>
        <v>31</v>
      </c>
      <c r="L76" s="23">
        <f>+L30</f>
        <v>26</v>
      </c>
      <c r="M76" s="23">
        <f t="shared" ref="M76:N76" si="40">+M30</f>
        <v>6</v>
      </c>
      <c r="N76" s="23">
        <f t="shared" si="40"/>
        <v>0</v>
      </c>
      <c r="O76" s="24">
        <f>SUM(L76:N76)</f>
        <v>32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92</v>
      </c>
      <c r="T76" s="23">
        <f t="shared" si="41"/>
        <v>118</v>
      </c>
      <c r="U76" s="23">
        <f t="shared" si="41"/>
        <v>118</v>
      </c>
      <c r="V76" s="23"/>
      <c r="W76" s="19">
        <f t="shared" si="10"/>
        <v>3.6875</v>
      </c>
      <c r="X76" s="20" t="str">
        <f t="shared" si="11"/>
        <v/>
      </c>
      <c r="Y76" s="20">
        <f t="shared" si="12"/>
        <v>0.4946236559139785</v>
      </c>
      <c r="Z76" s="19">
        <f t="shared" si="13"/>
        <v>2.9375</v>
      </c>
      <c r="AA76" s="19">
        <f t="shared" si="14"/>
        <v>5.333333333333333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70</v>
      </c>
      <c r="E77" s="23">
        <f t="shared" si="42"/>
        <v>210</v>
      </c>
      <c r="F77" s="23">
        <f t="shared" si="42"/>
        <v>0</v>
      </c>
      <c r="G77" s="23">
        <f t="shared" si="42"/>
        <v>73</v>
      </c>
      <c r="H77" s="23">
        <f t="shared" si="42"/>
        <v>0</v>
      </c>
      <c r="I77" s="23">
        <f t="shared" si="42"/>
        <v>0</v>
      </c>
      <c r="J77" s="23">
        <f t="shared" si="42"/>
        <v>91</v>
      </c>
      <c r="K77" s="24">
        <f>SUM(E77:J77)</f>
        <v>374</v>
      </c>
      <c r="L77" s="23">
        <f>+L34+L35</f>
        <v>289</v>
      </c>
      <c r="M77" s="23">
        <f t="shared" ref="M77:N77" si="43">+M34+M35</f>
        <v>86</v>
      </c>
      <c r="N77" s="23">
        <f t="shared" si="43"/>
        <v>3</v>
      </c>
      <c r="O77" s="24">
        <f>SUM(L77:N77)</f>
        <v>378</v>
      </c>
      <c r="P77" s="24">
        <f t="shared" si="29"/>
        <v>66</v>
      </c>
      <c r="Q77" s="23"/>
      <c r="R77" s="23">
        <f>+R34+R35</f>
        <v>2055</v>
      </c>
      <c r="S77" s="23">
        <f t="shared" ref="S77:U77" si="44">+S34+S35</f>
        <v>1973</v>
      </c>
      <c r="T77" s="23">
        <f t="shared" si="44"/>
        <v>1965</v>
      </c>
      <c r="U77" s="23">
        <f t="shared" si="44"/>
        <v>1963</v>
      </c>
      <c r="V77" s="23"/>
      <c r="W77" s="19">
        <f t="shared" si="10"/>
        <v>5.1984126984126986</v>
      </c>
      <c r="X77" s="20">
        <f t="shared" si="11"/>
        <v>7.9365079365079361E-3</v>
      </c>
      <c r="Y77" s="20">
        <f t="shared" si="12"/>
        <v>0.96009732360097322</v>
      </c>
      <c r="Z77" s="19">
        <f t="shared" si="13"/>
        <v>0.21693121693121692</v>
      </c>
      <c r="AA77" s="19">
        <f t="shared" si="14"/>
        <v>5.8153846153846152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182</v>
      </c>
      <c r="E80" s="43">
        <f t="shared" si="47"/>
        <v>724</v>
      </c>
      <c r="F80" s="43">
        <f t="shared" si="47"/>
        <v>0</v>
      </c>
      <c r="G80" s="43">
        <f t="shared" si="47"/>
        <v>79</v>
      </c>
      <c r="H80" s="43">
        <f t="shared" si="47"/>
        <v>0</v>
      </c>
      <c r="I80" s="43">
        <f t="shared" si="47"/>
        <v>185</v>
      </c>
      <c r="J80" s="43">
        <f t="shared" si="47"/>
        <v>207</v>
      </c>
      <c r="K80" s="43">
        <f t="shared" si="47"/>
        <v>1195</v>
      </c>
      <c r="L80" s="43">
        <f t="shared" si="47"/>
        <v>1007</v>
      </c>
      <c r="M80" s="43">
        <f t="shared" si="47"/>
        <v>186</v>
      </c>
      <c r="N80" s="43">
        <f t="shared" si="47"/>
        <v>23</v>
      </c>
      <c r="O80" s="43">
        <f t="shared" si="47"/>
        <v>1216</v>
      </c>
      <c r="P80" s="43">
        <f t="shared" si="47"/>
        <v>161</v>
      </c>
      <c r="Q80" s="43">
        <f t="shared" si="47"/>
        <v>0</v>
      </c>
      <c r="R80" s="43">
        <f t="shared" si="47"/>
        <v>6352</v>
      </c>
      <c r="S80" s="43">
        <f t="shared" si="47"/>
        <v>5354</v>
      </c>
      <c r="T80" s="43">
        <f t="shared" si="47"/>
        <v>5289</v>
      </c>
      <c r="U80" s="43">
        <f t="shared" si="47"/>
        <v>4895</v>
      </c>
      <c r="V80" s="43"/>
      <c r="W80" s="19">
        <f t="shared" ref="W80" si="48">IF(S80&gt;0,T80/O80,"")</f>
        <v>4.3495065789473681</v>
      </c>
      <c r="X80" s="20">
        <f t="shared" ref="X80" si="49">IF(N80&gt;0,(N80/O80),"")</f>
        <v>1.8914473684210526E-2</v>
      </c>
      <c r="Y80" s="20">
        <f t="shared" ref="Y80" si="50">IF(S80&gt;0,(S80/R80),"")</f>
        <v>0.84288413098236781</v>
      </c>
      <c r="Z80" s="19">
        <f t="shared" ref="Z80" si="51">IF(S80&gt;0,(R80-S80)/O80,"")</f>
        <v>0.82072368421052633</v>
      </c>
      <c r="AA80" s="19">
        <f t="shared" ref="AA80" si="52">IF(S80&gt;0,O80/C80,"")</f>
        <v>5.708920187793427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225</v>
      </c>
      <c r="E86" s="18">
        <f t="shared" si="53"/>
        <v>892</v>
      </c>
      <c r="F86" s="18">
        <f t="shared" si="53"/>
        <v>0</v>
      </c>
      <c r="G86" s="18">
        <f t="shared" si="53"/>
        <v>113</v>
      </c>
      <c r="H86" s="18">
        <f t="shared" si="53"/>
        <v>0</v>
      </c>
      <c r="I86" s="18">
        <f t="shared" si="53"/>
        <v>185</v>
      </c>
      <c r="J86" s="18">
        <f t="shared" si="53"/>
        <v>256</v>
      </c>
      <c r="K86" s="18">
        <f t="shared" si="53"/>
        <v>1446</v>
      </c>
      <c r="L86" s="18">
        <f t="shared" si="53"/>
        <v>1195</v>
      </c>
      <c r="M86" s="18">
        <f t="shared" si="53"/>
        <v>256</v>
      </c>
      <c r="N86" s="18">
        <f t="shared" si="53"/>
        <v>33</v>
      </c>
      <c r="O86" s="18">
        <f t="shared" si="53"/>
        <v>1484</v>
      </c>
      <c r="P86" s="18">
        <f t="shared" si="53"/>
        <v>187</v>
      </c>
      <c r="Q86" s="18">
        <f t="shared" si="53"/>
        <v>0</v>
      </c>
      <c r="R86" s="18">
        <f t="shared" si="53"/>
        <v>8334</v>
      </c>
      <c r="S86" s="18">
        <f t="shared" si="53"/>
        <v>6458</v>
      </c>
      <c r="T86" s="18">
        <f t="shared" si="53"/>
        <v>6525</v>
      </c>
      <c r="U86" s="18">
        <f t="shared" si="53"/>
        <v>6114</v>
      </c>
      <c r="V86" s="18">
        <f t="shared" si="53"/>
        <v>0</v>
      </c>
      <c r="W86" s="19">
        <f t="shared" ref="W86:W95" si="54">IF(S86&gt;0,T86/O86,"")</f>
        <v>4.3969002695417787</v>
      </c>
      <c r="X86" s="20">
        <f t="shared" ref="X86:X95" si="55">IF(N86&gt;0,(N86/O86),"")</f>
        <v>2.2237196765498651E-2</v>
      </c>
      <c r="Y86" s="20">
        <f t="shared" ref="Y86:Y95" si="56">IF(S86&gt;0,(S86/R86),"")</f>
        <v>0.77489800815934728</v>
      </c>
      <c r="Z86" s="19">
        <f t="shared" ref="Z86:Z95" si="57">IF(S86&gt;0,(R86-S86)/O86,"")</f>
        <v>1.2641509433962264</v>
      </c>
      <c r="AA86" s="19">
        <f t="shared" ref="AA86:AA95" si="58">IF(S86&gt;0,O86/C86,"")</f>
        <v>5.3574007220216604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98</v>
      </c>
      <c r="E87" s="23">
        <f t="shared" si="59"/>
        <v>312</v>
      </c>
      <c r="F87" s="23">
        <f t="shared" si="59"/>
        <v>0</v>
      </c>
      <c r="G87" s="23">
        <f t="shared" si="59"/>
        <v>67</v>
      </c>
      <c r="H87" s="23">
        <f t="shared" si="59"/>
        <v>0</v>
      </c>
      <c r="I87" s="23">
        <f t="shared" si="59"/>
        <v>0</v>
      </c>
      <c r="J87" s="23">
        <f t="shared" si="59"/>
        <v>132</v>
      </c>
      <c r="K87" s="24">
        <f>SUM(E87:J87)</f>
        <v>511</v>
      </c>
      <c r="L87" s="23">
        <f t="shared" si="59"/>
        <v>439</v>
      </c>
      <c r="M87" s="23">
        <f t="shared" si="59"/>
        <v>76</v>
      </c>
      <c r="N87" s="23">
        <f t="shared" si="59"/>
        <v>9</v>
      </c>
      <c r="O87" s="24">
        <f t="shared" ref="O87:O90" si="60">SUM(L87:N87)</f>
        <v>524</v>
      </c>
      <c r="P87" s="24">
        <f t="shared" ref="P87:P90" si="61">+D87+K87-O87</f>
        <v>85</v>
      </c>
      <c r="Q87" s="23"/>
      <c r="R87" s="23">
        <f t="shared" ref="R87:U87" si="62">+R8+R18+R35</f>
        <v>3039</v>
      </c>
      <c r="S87" s="23">
        <f t="shared" si="62"/>
        <v>2907</v>
      </c>
      <c r="T87" s="23">
        <f t="shared" si="62"/>
        <v>2805</v>
      </c>
      <c r="U87" s="23">
        <f t="shared" si="62"/>
        <v>2789</v>
      </c>
      <c r="V87" s="23"/>
      <c r="W87" s="19">
        <f t="shared" si="54"/>
        <v>5.3530534351145036</v>
      </c>
      <c r="X87" s="20">
        <f t="shared" si="55"/>
        <v>1.717557251908397E-2</v>
      </c>
      <c r="Y87" s="20">
        <f t="shared" si="56"/>
        <v>0.95656465942744329</v>
      </c>
      <c r="Z87" s="19">
        <f t="shared" si="57"/>
        <v>0.25190839694656486</v>
      </c>
      <c r="AA87" s="19">
        <f t="shared" si="58"/>
        <v>5.0873786407766994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46</v>
      </c>
      <c r="E88" s="23">
        <f t="shared" si="63"/>
        <v>213</v>
      </c>
      <c r="F88" s="23">
        <f t="shared" si="63"/>
        <v>0</v>
      </c>
      <c r="G88" s="23">
        <f t="shared" si="63"/>
        <v>12</v>
      </c>
      <c r="H88" s="23">
        <f t="shared" si="63"/>
        <v>0</v>
      </c>
      <c r="I88" s="23">
        <f t="shared" si="63"/>
        <v>0</v>
      </c>
      <c r="J88" s="23">
        <f t="shared" si="63"/>
        <v>65</v>
      </c>
      <c r="K88" s="24">
        <f t="shared" ref="K88:K90" si="64">SUM(E88:J88)</f>
        <v>290</v>
      </c>
      <c r="L88" s="23">
        <f t="shared" si="63"/>
        <v>172</v>
      </c>
      <c r="M88" s="23">
        <f t="shared" si="63"/>
        <v>103</v>
      </c>
      <c r="N88" s="23">
        <f t="shared" si="63"/>
        <v>14</v>
      </c>
      <c r="O88" s="24">
        <f t="shared" si="60"/>
        <v>289</v>
      </c>
      <c r="P88" s="24">
        <f t="shared" si="61"/>
        <v>47</v>
      </c>
      <c r="Q88" s="23"/>
      <c r="R88" s="23">
        <f t="shared" ref="R88:U88" si="65">+R34+R9</f>
        <v>1488</v>
      </c>
      <c r="S88" s="23">
        <f t="shared" si="65"/>
        <v>1412</v>
      </c>
      <c r="T88" s="23">
        <f t="shared" si="65"/>
        <v>1433</v>
      </c>
      <c r="U88" s="23">
        <f t="shared" si="65"/>
        <v>1430</v>
      </c>
      <c r="V88" s="23"/>
      <c r="W88" s="19">
        <f t="shared" si="54"/>
        <v>4.9584775086505193</v>
      </c>
      <c r="X88" s="20">
        <f t="shared" si="55"/>
        <v>4.8442906574394463E-2</v>
      </c>
      <c r="Y88" s="20">
        <f t="shared" si="56"/>
        <v>0.94892473118279574</v>
      </c>
      <c r="Z88" s="19">
        <f t="shared" si="57"/>
        <v>0.26297577854671278</v>
      </c>
      <c r="AA88" s="19">
        <f t="shared" si="58"/>
        <v>6.020833333333333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20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14</v>
      </c>
      <c r="K89" s="24">
        <f t="shared" si="64"/>
        <v>34</v>
      </c>
      <c r="L89" s="23">
        <f t="shared" si="66"/>
        <v>2</v>
      </c>
      <c r="M89" s="23">
        <f t="shared" si="66"/>
        <v>24</v>
      </c>
      <c r="N89" s="23">
        <f t="shared" si="66"/>
        <v>10</v>
      </c>
      <c r="O89" s="24">
        <f t="shared" si="60"/>
        <v>36</v>
      </c>
      <c r="P89" s="24">
        <f t="shared" si="61"/>
        <v>5</v>
      </c>
      <c r="Q89" s="23"/>
      <c r="R89" s="23">
        <f t="shared" ref="R89:U89" si="67">+R26</f>
        <v>248</v>
      </c>
      <c r="S89" s="23">
        <f t="shared" si="67"/>
        <v>212</v>
      </c>
      <c r="T89" s="23">
        <f t="shared" si="67"/>
        <v>188</v>
      </c>
      <c r="U89" s="23">
        <f t="shared" si="67"/>
        <v>188</v>
      </c>
      <c r="V89" s="23"/>
      <c r="W89" s="19">
        <f t="shared" si="54"/>
        <v>5.2222222222222223</v>
      </c>
      <c r="X89" s="20">
        <f t="shared" si="55"/>
        <v>0.27777777777777779</v>
      </c>
      <c r="Y89" s="20">
        <f t="shared" si="56"/>
        <v>0.85483870967741937</v>
      </c>
      <c r="Z89" s="19">
        <f t="shared" si="57"/>
        <v>1</v>
      </c>
      <c r="AA89" s="19">
        <f t="shared" si="58"/>
        <v>4.5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14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21</v>
      </c>
      <c r="K90" s="24">
        <f t="shared" si="64"/>
        <v>35</v>
      </c>
      <c r="L90" s="23">
        <f t="shared" si="68"/>
        <v>4</v>
      </c>
      <c r="M90" s="23">
        <f t="shared" si="68"/>
        <v>31</v>
      </c>
      <c r="N90" s="23">
        <f t="shared" si="68"/>
        <v>0</v>
      </c>
      <c r="O90" s="24">
        <f t="shared" si="60"/>
        <v>35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177</v>
      </c>
      <c r="T90" s="23">
        <f t="shared" si="69"/>
        <v>141</v>
      </c>
      <c r="U90" s="23">
        <f t="shared" si="69"/>
        <v>141</v>
      </c>
      <c r="V90" s="23"/>
      <c r="W90" s="19">
        <f t="shared" si="54"/>
        <v>4.0285714285714285</v>
      </c>
      <c r="X90" s="20" t="str">
        <f t="shared" si="55"/>
        <v/>
      </c>
      <c r="Y90" s="20">
        <f t="shared" si="56"/>
        <v>0.95161290322580649</v>
      </c>
      <c r="Z90" s="19">
        <f t="shared" si="57"/>
        <v>0.25714285714285712</v>
      </c>
      <c r="AA90" s="19">
        <f t="shared" si="58"/>
        <v>5.833333333333333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16</v>
      </c>
      <c r="E91" s="23">
        <f t="shared" si="70"/>
        <v>67</v>
      </c>
      <c r="F91" s="23">
        <f t="shared" si="70"/>
        <v>0</v>
      </c>
      <c r="G91" s="23">
        <f t="shared" si="70"/>
        <v>34</v>
      </c>
      <c r="H91" s="23">
        <f t="shared" si="70"/>
        <v>0</v>
      </c>
      <c r="I91" s="23">
        <f t="shared" si="70"/>
        <v>0</v>
      </c>
      <c r="J91" s="23">
        <f t="shared" si="70"/>
        <v>6</v>
      </c>
      <c r="K91" s="24">
        <f>SUM(E91:J91)</f>
        <v>107</v>
      </c>
      <c r="L91" s="23">
        <f t="shared" si="70"/>
        <v>110</v>
      </c>
      <c r="M91" s="23">
        <f t="shared" si="70"/>
        <v>9</v>
      </c>
      <c r="N91" s="23">
        <f t="shared" si="70"/>
        <v>0</v>
      </c>
      <c r="O91" s="24">
        <f>SUM(L91:N91)</f>
        <v>119</v>
      </c>
      <c r="P91" s="24">
        <f>+D91+K91-O91</f>
        <v>4</v>
      </c>
      <c r="Q91" s="23"/>
      <c r="R91" s="23">
        <f t="shared" ref="R91:U91" si="71">+R13</f>
        <v>741</v>
      </c>
      <c r="S91" s="23">
        <f t="shared" si="71"/>
        <v>320</v>
      </c>
      <c r="T91" s="23">
        <f t="shared" si="71"/>
        <v>397</v>
      </c>
      <c r="U91" s="23">
        <f t="shared" si="71"/>
        <v>388</v>
      </c>
      <c r="V91" s="23"/>
      <c r="W91" s="19">
        <f t="shared" si="54"/>
        <v>3.3361344537815127</v>
      </c>
      <c r="X91" s="20" t="str">
        <f t="shared" si="55"/>
        <v/>
      </c>
      <c r="Y91" s="20">
        <f t="shared" si="56"/>
        <v>0.4318488529014845</v>
      </c>
      <c r="Z91" s="19">
        <f t="shared" si="57"/>
        <v>3.53781512605042</v>
      </c>
      <c r="AA91" s="19">
        <f t="shared" si="58"/>
        <v>4.958333333333333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2</v>
      </c>
      <c r="E92" s="23">
        <f t="shared" si="72"/>
        <v>23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8</v>
      </c>
      <c r="K92" s="24">
        <f t="shared" ref="K92:K95" si="73">SUM(E92:J92)</f>
        <v>31</v>
      </c>
      <c r="L92" s="23">
        <f t="shared" si="72"/>
        <v>26</v>
      </c>
      <c r="M92" s="23">
        <f t="shared" si="72"/>
        <v>6</v>
      </c>
      <c r="N92" s="23">
        <f t="shared" si="72"/>
        <v>0</v>
      </c>
      <c r="O92" s="24">
        <f t="shared" ref="O92:O95" si="74">SUM(L92:N92)</f>
        <v>32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92</v>
      </c>
      <c r="T92" s="23">
        <f t="shared" si="76"/>
        <v>118</v>
      </c>
      <c r="U92" s="23">
        <f t="shared" si="76"/>
        <v>118</v>
      </c>
      <c r="V92" s="23"/>
      <c r="W92" s="19">
        <f t="shared" si="54"/>
        <v>3.6875</v>
      </c>
      <c r="X92" s="20" t="str">
        <f t="shared" si="55"/>
        <v/>
      </c>
      <c r="Y92" s="20">
        <f t="shared" si="56"/>
        <v>0.4946236559139785</v>
      </c>
      <c r="Z92" s="19">
        <f t="shared" si="57"/>
        <v>2.9375</v>
      </c>
      <c r="AA92" s="19">
        <f t="shared" si="58"/>
        <v>5.333333333333333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12</v>
      </c>
      <c r="E93" s="23">
        <f t="shared" si="77"/>
        <v>44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44</v>
      </c>
      <c r="L93" s="23">
        <f t="shared" si="77"/>
        <v>46</v>
      </c>
      <c r="M93" s="23">
        <f t="shared" si="77"/>
        <v>0</v>
      </c>
      <c r="N93" s="23">
        <f t="shared" si="77"/>
        <v>0</v>
      </c>
      <c r="O93" s="24">
        <f t="shared" si="74"/>
        <v>46</v>
      </c>
      <c r="P93" s="24">
        <f t="shared" si="75"/>
        <v>10</v>
      </c>
      <c r="Q93" s="27"/>
      <c r="R93" s="23">
        <f t="shared" ref="R93:U93" si="78">+R14+R15</f>
        <v>621</v>
      </c>
      <c r="S93" s="23">
        <f t="shared" si="78"/>
        <v>303</v>
      </c>
      <c r="T93" s="23">
        <f t="shared" si="78"/>
        <v>392</v>
      </c>
      <c r="U93" s="23">
        <f t="shared" si="78"/>
        <v>384</v>
      </c>
      <c r="V93" s="23"/>
      <c r="W93" s="19">
        <f t="shared" si="54"/>
        <v>8.5217391304347831</v>
      </c>
      <c r="X93" s="20" t="str">
        <f t="shared" si="55"/>
        <v/>
      </c>
      <c r="Y93" s="20">
        <f t="shared" si="56"/>
        <v>0.48792270531400966</v>
      </c>
      <c r="Z93" s="19">
        <f t="shared" si="57"/>
        <v>6.9130434782608692</v>
      </c>
      <c r="AA93" s="19">
        <f t="shared" si="58"/>
        <v>2.2999999999999998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27</v>
      </c>
      <c r="E94" s="23">
        <f t="shared" si="79"/>
        <v>187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188</v>
      </c>
      <c r="L94" s="23">
        <f>+L17</f>
        <v>191</v>
      </c>
      <c r="M94" s="23">
        <f t="shared" ref="M94:N94" si="80">+M17</f>
        <v>7</v>
      </c>
      <c r="N94" s="23">
        <f t="shared" si="80"/>
        <v>0</v>
      </c>
      <c r="O94" s="24">
        <f t="shared" si="74"/>
        <v>198</v>
      </c>
      <c r="P94" s="24">
        <f t="shared" si="75"/>
        <v>17</v>
      </c>
      <c r="Q94" s="23"/>
      <c r="R94" s="23">
        <f>+R17</f>
        <v>1048</v>
      </c>
      <c r="S94" s="23">
        <f t="shared" ref="S94:U94" si="81">+S17</f>
        <v>657</v>
      </c>
      <c r="T94" s="23">
        <f t="shared" si="81"/>
        <v>677</v>
      </c>
      <c r="U94" s="23">
        <f t="shared" si="81"/>
        <v>676</v>
      </c>
      <c r="V94" s="23"/>
      <c r="W94" s="19">
        <f t="shared" si="54"/>
        <v>3.4191919191919191</v>
      </c>
      <c r="X94" s="20" t="str">
        <f t="shared" si="55"/>
        <v/>
      </c>
      <c r="Y94" s="20">
        <f t="shared" si="56"/>
        <v>0.62690839694656486</v>
      </c>
      <c r="Z94" s="19">
        <f t="shared" si="57"/>
        <v>1.9747474747474747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11</v>
      </c>
      <c r="E95" s="23">
        <f t="shared" si="82"/>
        <v>12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185</v>
      </c>
      <c r="J95" s="23">
        <f t="shared" si="82"/>
        <v>9</v>
      </c>
      <c r="K95" s="24">
        <f t="shared" si="73"/>
        <v>206</v>
      </c>
      <c r="L95" s="23">
        <f>+L24</f>
        <v>205</v>
      </c>
      <c r="M95" s="23">
        <f t="shared" ref="M95:N95" si="83">+M24</f>
        <v>0</v>
      </c>
      <c r="N95" s="23">
        <f t="shared" si="83"/>
        <v>0</v>
      </c>
      <c r="O95" s="24">
        <f t="shared" si="74"/>
        <v>205</v>
      </c>
      <c r="P95" s="24">
        <f t="shared" si="75"/>
        <v>12</v>
      </c>
      <c r="Q95" s="23"/>
      <c r="R95" s="23">
        <f>+R24</f>
        <v>777</v>
      </c>
      <c r="S95" s="23">
        <f t="shared" ref="S95:U95" si="84">+S24</f>
        <v>378</v>
      </c>
      <c r="T95" s="23">
        <f t="shared" si="84"/>
        <v>374</v>
      </c>
      <c r="U95" s="23">
        <f t="shared" si="84"/>
        <v>0</v>
      </c>
      <c r="V95" s="23"/>
      <c r="W95" s="19">
        <f t="shared" si="54"/>
        <v>1.8243902439024391</v>
      </c>
      <c r="X95" s="20" t="str">
        <f t="shared" si="55"/>
        <v/>
      </c>
      <c r="Y95" s="20">
        <f t="shared" si="56"/>
        <v>0.48648648648648651</v>
      </c>
      <c r="Z95" s="19">
        <f t="shared" si="57"/>
        <v>1.9463414634146341</v>
      </c>
      <c r="AA95" s="19">
        <f t="shared" si="58"/>
        <v>7.5925925925925926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5955</v>
      </c>
      <c r="D100" s="45">
        <f>U8+U9+U13+U15+U17+U18+U24+U34+U35</f>
        <v>5545</v>
      </c>
      <c r="E100" s="45">
        <f>C100-D100</f>
        <v>410</v>
      </c>
    </row>
    <row r="101" spans="1:5" ht="22.5" x14ac:dyDescent="0.2">
      <c r="A101" s="22" t="s">
        <v>102</v>
      </c>
      <c r="B101" s="44" t="s">
        <v>168</v>
      </c>
      <c r="C101" s="45">
        <f>T26</f>
        <v>188</v>
      </c>
      <c r="D101" s="45">
        <f>U26</f>
        <v>188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141</v>
      </c>
      <c r="D102" s="45">
        <f>U28</f>
        <v>141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118</v>
      </c>
      <c r="D103" s="45">
        <f>U30</f>
        <v>118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123</v>
      </c>
      <c r="D104" s="45">
        <f>U14</f>
        <v>122</v>
      </c>
      <c r="E104" s="45">
        <f t="shared" si="85"/>
        <v>1</v>
      </c>
    </row>
    <row r="105" spans="1:5" x14ac:dyDescent="0.2">
      <c r="A105" s="22"/>
      <c r="B105" s="44" t="s">
        <v>179</v>
      </c>
      <c r="C105" s="45">
        <f>SUM(C100:C104)</f>
        <v>6525</v>
      </c>
      <c r="D105" s="45">
        <f t="shared" ref="D105:E105" si="86">SUM(D100:D104)</f>
        <v>6114</v>
      </c>
      <c r="E105" s="45">
        <f t="shared" si="86"/>
        <v>411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B37" zoomScale="80" zoomScaleNormal="80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190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v>187</v>
      </c>
      <c r="E7" s="18">
        <f t="shared" ref="E7:V7" si="0">SUM(E8:E36)</f>
        <v>847</v>
      </c>
      <c r="F7" s="18">
        <f>SUM(F8:F36)</f>
        <v>0</v>
      </c>
      <c r="G7" s="18">
        <f>SUM(G8:G36)</f>
        <v>103</v>
      </c>
      <c r="H7" s="18">
        <f>SUM(H8:H36)</f>
        <v>0</v>
      </c>
      <c r="I7" s="18">
        <f>SUM(I8:I36)</f>
        <v>150</v>
      </c>
      <c r="J7" s="18">
        <f t="shared" si="0"/>
        <v>206</v>
      </c>
      <c r="K7" s="18">
        <f t="shared" si="0"/>
        <v>1306</v>
      </c>
      <c r="L7" s="18">
        <f t="shared" si="0"/>
        <v>1067</v>
      </c>
      <c r="M7" s="18">
        <f t="shared" si="0"/>
        <v>206</v>
      </c>
      <c r="N7" s="18">
        <f>SUM(N8:N36)</f>
        <v>46</v>
      </c>
      <c r="O7" s="18">
        <f t="shared" si="0"/>
        <v>1319</v>
      </c>
      <c r="P7" s="18">
        <f t="shared" si="0"/>
        <v>174</v>
      </c>
      <c r="Q7" s="18">
        <f t="shared" si="0"/>
        <v>0</v>
      </c>
      <c r="R7" s="18">
        <f t="shared" si="0"/>
        <v>8108</v>
      </c>
      <c r="S7" s="18">
        <f t="shared" si="0"/>
        <v>6115</v>
      </c>
      <c r="T7" s="18">
        <f t="shared" si="0"/>
        <v>6286</v>
      </c>
      <c r="U7" s="18">
        <f t="shared" si="0"/>
        <v>5914</v>
      </c>
      <c r="V7" s="18">
        <f t="shared" si="0"/>
        <v>0</v>
      </c>
      <c r="W7" s="19">
        <f t="shared" ref="W7:W36" si="1">IF(S7&gt;0,T7/O7,"")</f>
        <v>4.7657316148597424</v>
      </c>
      <c r="X7" s="20">
        <f t="shared" ref="X7:X36" si="2">IF(N7&gt;0,(N7/O7),"")</f>
        <v>3.4874905231235785E-2</v>
      </c>
      <c r="Y7" s="20">
        <f t="shared" ref="Y7:Y36" si="3">IF(S7&gt;0,(S7/R7),"")</f>
        <v>0.75419338924518997</v>
      </c>
      <c r="Z7" s="19">
        <f t="shared" ref="Z7:Z36" si="4">IF(S7&gt;0,(R7-S7)/O7,"")</f>
        <v>1.5109931766489766</v>
      </c>
      <c r="AA7" s="19">
        <f t="shared" ref="AA7:AA36" si="5">IF(S7&gt;0,O7/C7,"")</f>
        <v>4.7617328519855597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40</v>
      </c>
      <c r="E8" s="23">
        <v>183</v>
      </c>
      <c r="F8" s="23"/>
      <c r="G8" s="23">
        <v>5</v>
      </c>
      <c r="H8" s="23"/>
      <c r="I8" s="23"/>
      <c r="J8" s="23">
        <v>51</v>
      </c>
      <c r="K8" s="24">
        <f>SUM(E8:J8)</f>
        <v>239</v>
      </c>
      <c r="L8" s="23">
        <v>188</v>
      </c>
      <c r="M8" s="23">
        <v>39</v>
      </c>
      <c r="N8" s="23">
        <v>9</v>
      </c>
      <c r="O8" s="24">
        <f t="shared" ref="O8:O36" si="6">SUM(L8:N8)</f>
        <v>236</v>
      </c>
      <c r="P8" s="24">
        <f t="shared" ref="P8:P36" si="7">+D8+K8-O8</f>
        <v>43</v>
      </c>
      <c r="Q8" s="23"/>
      <c r="R8" s="23">
        <v>1515</v>
      </c>
      <c r="S8" s="23">
        <v>1412</v>
      </c>
      <c r="T8" s="23">
        <v>1525</v>
      </c>
      <c r="U8" s="23">
        <v>1502</v>
      </c>
      <c r="V8" s="23"/>
      <c r="W8" s="19">
        <f t="shared" si="1"/>
        <v>6.4618644067796609</v>
      </c>
      <c r="X8" s="20">
        <f t="shared" si="2"/>
        <v>3.8135593220338986E-2</v>
      </c>
      <c r="Y8" s="20">
        <f t="shared" si="3"/>
        <v>0.93201320132013199</v>
      </c>
      <c r="Z8" s="19">
        <f t="shared" si="4"/>
        <v>0.4364406779661017</v>
      </c>
      <c r="AA8" s="19">
        <f t="shared" si="5"/>
        <v>4.5384615384615383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85</v>
      </c>
      <c r="F9" s="23"/>
      <c r="G9" s="23"/>
      <c r="H9" s="23"/>
      <c r="I9" s="23"/>
      <c r="J9" s="23">
        <v>34</v>
      </c>
      <c r="K9" s="24">
        <f t="shared" ref="K9:K36" si="8">SUM(E9:J9)</f>
        <v>119</v>
      </c>
      <c r="L9" s="23">
        <v>53</v>
      </c>
      <c r="M9" s="23">
        <v>42</v>
      </c>
      <c r="N9" s="23">
        <v>24</v>
      </c>
      <c r="O9" s="24">
        <f t="shared" si="6"/>
        <v>119</v>
      </c>
      <c r="P9" s="24">
        <f t="shared" si="7"/>
        <v>23</v>
      </c>
      <c r="Q9" s="23"/>
      <c r="R9" s="23">
        <v>720</v>
      </c>
      <c r="S9" s="23">
        <v>684</v>
      </c>
      <c r="T9" s="23">
        <v>731</v>
      </c>
      <c r="U9" s="23">
        <v>726</v>
      </c>
      <c r="V9" s="23"/>
      <c r="W9" s="19">
        <f t="shared" si="1"/>
        <v>6.1428571428571432</v>
      </c>
      <c r="X9" s="20">
        <f t="shared" si="2"/>
        <v>0.20168067226890757</v>
      </c>
      <c r="Y9" s="20">
        <f t="shared" si="3"/>
        <v>0.95</v>
      </c>
      <c r="Z9" s="19">
        <f t="shared" si="4"/>
        <v>0.30252100840336132</v>
      </c>
      <c r="AA9" s="19">
        <f t="shared" si="5"/>
        <v>4.958333333333333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4</v>
      </c>
      <c r="E13" s="23">
        <v>61</v>
      </c>
      <c r="F13" s="23"/>
      <c r="G13" s="23">
        <v>30</v>
      </c>
      <c r="H13" s="23"/>
      <c r="I13" s="23"/>
      <c r="J13" s="23">
        <v>2</v>
      </c>
      <c r="K13" s="24">
        <f t="shared" si="8"/>
        <v>93</v>
      </c>
      <c r="L13" s="23">
        <v>91</v>
      </c>
      <c r="M13" s="23">
        <v>1</v>
      </c>
      <c r="N13" s="23"/>
      <c r="O13" s="24">
        <f t="shared" si="6"/>
        <v>92</v>
      </c>
      <c r="P13" s="24">
        <f t="shared" si="7"/>
        <v>5</v>
      </c>
      <c r="Q13" s="23"/>
      <c r="R13" s="23">
        <v>720</v>
      </c>
      <c r="S13" s="23">
        <v>293</v>
      </c>
      <c r="T13" s="23">
        <v>383</v>
      </c>
      <c r="U13" s="23">
        <v>379</v>
      </c>
      <c r="V13" s="23"/>
      <c r="W13" s="19">
        <f t="shared" si="1"/>
        <v>4.1630434782608692</v>
      </c>
      <c r="X13" s="20" t="str">
        <f t="shared" si="2"/>
        <v/>
      </c>
      <c r="Y13" s="20">
        <f t="shared" si="3"/>
        <v>0.40694444444444444</v>
      </c>
      <c r="Z13" s="19">
        <f t="shared" si="4"/>
        <v>4.6413043478260869</v>
      </c>
      <c r="AA13" s="19">
        <f t="shared" si="5"/>
        <v>3.8333333333333335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3</v>
      </c>
      <c r="E14" s="23">
        <v>30</v>
      </c>
      <c r="F14" s="23"/>
      <c r="G14" s="23"/>
      <c r="H14" s="23"/>
      <c r="I14" s="23"/>
      <c r="J14" s="23"/>
      <c r="K14" s="24">
        <f t="shared" si="8"/>
        <v>30</v>
      </c>
      <c r="L14" s="23">
        <v>5</v>
      </c>
      <c r="M14" s="23"/>
      <c r="N14" s="23"/>
      <c r="O14" s="24">
        <f t="shared" si="6"/>
        <v>5</v>
      </c>
      <c r="P14" s="26">
        <v>4</v>
      </c>
      <c r="Q14" s="27"/>
      <c r="R14" s="23">
        <v>300</v>
      </c>
      <c r="S14" s="23">
        <v>154</v>
      </c>
      <c r="T14" s="23">
        <v>149</v>
      </c>
      <c r="U14" s="23">
        <v>149</v>
      </c>
      <c r="V14" s="23"/>
      <c r="W14" s="19">
        <f t="shared" si="1"/>
        <v>29.8</v>
      </c>
      <c r="X14" s="20" t="str">
        <f t="shared" si="2"/>
        <v/>
      </c>
      <c r="Y14" s="20">
        <f t="shared" si="3"/>
        <v>0.51333333333333331</v>
      </c>
      <c r="Z14" s="19">
        <f t="shared" si="4"/>
        <v>29.2</v>
      </c>
      <c r="AA14" s="19">
        <f t="shared" si="5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8</v>
      </c>
      <c r="F15" s="23"/>
      <c r="G15" s="23"/>
      <c r="H15" s="23"/>
      <c r="I15" s="23"/>
      <c r="J15" s="23"/>
      <c r="K15" s="24">
        <f t="shared" si="8"/>
        <v>8</v>
      </c>
      <c r="L15" s="23">
        <v>33</v>
      </c>
      <c r="M15" s="23"/>
      <c r="N15" s="23"/>
      <c r="O15" s="24">
        <f t="shared" si="6"/>
        <v>33</v>
      </c>
      <c r="P15" s="26">
        <v>6</v>
      </c>
      <c r="Q15" s="23"/>
      <c r="R15" s="23">
        <v>300</v>
      </c>
      <c r="S15" s="23">
        <v>163</v>
      </c>
      <c r="T15" s="23">
        <v>154</v>
      </c>
      <c r="U15" s="23">
        <v>154</v>
      </c>
      <c r="V15" s="23"/>
      <c r="W15" s="19">
        <f t="shared" si="1"/>
        <v>4.666666666666667</v>
      </c>
      <c r="X15" s="20" t="str">
        <f t="shared" si="2"/>
        <v/>
      </c>
      <c r="Y15" s="20">
        <f t="shared" si="3"/>
        <v>0.54333333333333333</v>
      </c>
      <c r="Z15" s="19">
        <f t="shared" si="4"/>
        <v>4.1515151515151514</v>
      </c>
      <c r="AA15" s="19">
        <f t="shared" si="5"/>
        <v>3.3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17</v>
      </c>
      <c r="E17" s="23">
        <v>197</v>
      </c>
      <c r="F17" s="23"/>
      <c r="G17" s="23"/>
      <c r="H17" s="23"/>
      <c r="I17" s="23"/>
      <c r="J17" s="23">
        <v>1</v>
      </c>
      <c r="K17" s="24">
        <f t="shared" si="8"/>
        <v>198</v>
      </c>
      <c r="L17" s="23">
        <v>185</v>
      </c>
      <c r="M17" s="23">
        <v>5</v>
      </c>
      <c r="N17" s="23"/>
      <c r="O17" s="24">
        <f t="shared" si="6"/>
        <v>190</v>
      </c>
      <c r="P17" s="24">
        <f t="shared" si="7"/>
        <v>25</v>
      </c>
      <c r="Q17" s="23"/>
      <c r="R17" s="23">
        <v>1020</v>
      </c>
      <c r="S17" s="23">
        <v>697</v>
      </c>
      <c r="T17" s="23">
        <v>609</v>
      </c>
      <c r="U17" s="23">
        <v>609</v>
      </c>
      <c r="V17" s="23"/>
      <c r="W17" s="19">
        <f t="shared" si="1"/>
        <v>3.2052631578947368</v>
      </c>
      <c r="X17" s="20" t="str">
        <f t="shared" si="2"/>
        <v/>
      </c>
      <c r="Y17" s="20">
        <f t="shared" si="3"/>
        <v>0.68333333333333335</v>
      </c>
      <c r="Z17" s="19">
        <f t="shared" si="4"/>
        <v>1.7</v>
      </c>
      <c r="AA17" s="19">
        <f t="shared" si="5"/>
        <v>5.4285714285714288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3</v>
      </c>
      <c r="E18" s="23">
        <v>49</v>
      </c>
      <c r="F18" s="23"/>
      <c r="G18" s="23"/>
      <c r="H18" s="23"/>
      <c r="I18" s="23"/>
      <c r="J18" s="23">
        <v>2</v>
      </c>
      <c r="K18" s="24">
        <f t="shared" si="8"/>
        <v>51</v>
      </c>
      <c r="L18" s="23">
        <v>50</v>
      </c>
      <c r="M18" s="23"/>
      <c r="N18" s="23"/>
      <c r="O18" s="24">
        <f t="shared" si="6"/>
        <v>50</v>
      </c>
      <c r="P18" s="24">
        <f t="shared" si="7"/>
        <v>4</v>
      </c>
      <c r="Q18" s="23"/>
      <c r="R18" s="23">
        <v>300</v>
      </c>
      <c r="S18" s="23">
        <v>172</v>
      </c>
      <c r="T18" s="23">
        <v>169</v>
      </c>
      <c r="U18" s="23">
        <v>169</v>
      </c>
      <c r="V18" s="23"/>
      <c r="W18" s="19">
        <f t="shared" si="1"/>
        <v>3.38</v>
      </c>
      <c r="X18" s="20" t="str">
        <f t="shared" si="2"/>
        <v/>
      </c>
      <c r="Y18" s="20">
        <f t="shared" si="3"/>
        <v>0.57333333333333336</v>
      </c>
      <c r="Z18" s="19">
        <f t="shared" si="4"/>
        <v>2.56</v>
      </c>
      <c r="AA18" s="19">
        <f t="shared" si="5"/>
        <v>5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.75" x14ac:dyDescent="0.25">
      <c r="A24" s="21" t="s">
        <v>69</v>
      </c>
      <c r="B24" s="28" t="s">
        <v>70</v>
      </c>
      <c r="C24" s="23">
        <v>27</v>
      </c>
      <c r="D24" s="23">
        <v>12</v>
      </c>
      <c r="E24" s="23">
        <v>8</v>
      </c>
      <c r="F24" s="23"/>
      <c r="G24" s="23"/>
      <c r="H24" s="23"/>
      <c r="I24" s="59">
        <v>150</v>
      </c>
      <c r="J24" s="23">
        <v>7</v>
      </c>
      <c r="K24" s="24">
        <f t="shared" si="8"/>
        <v>165</v>
      </c>
      <c r="L24" s="59">
        <v>174</v>
      </c>
      <c r="M24" s="23"/>
      <c r="N24" s="23"/>
      <c r="O24" s="24">
        <f t="shared" si="6"/>
        <v>174</v>
      </c>
      <c r="P24" s="24">
        <f t="shared" si="7"/>
        <v>3</v>
      </c>
      <c r="Q24" s="23"/>
      <c r="R24" s="23">
        <v>699</v>
      </c>
      <c r="S24" s="23">
        <v>316</v>
      </c>
      <c r="T24" s="59">
        <v>330</v>
      </c>
      <c r="U24" s="23"/>
      <c r="V24" s="23"/>
      <c r="W24" s="19">
        <f t="shared" si="1"/>
        <v>1.896551724137931</v>
      </c>
      <c r="X24" s="20" t="str">
        <f t="shared" si="2"/>
        <v/>
      </c>
      <c r="Y24" s="20">
        <f t="shared" si="3"/>
        <v>0.45207439198855509</v>
      </c>
      <c r="Z24" s="19">
        <f t="shared" si="4"/>
        <v>2.2011494252873565</v>
      </c>
      <c r="AA24" s="19">
        <f t="shared" si="5"/>
        <v>6.4444444444444446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5</v>
      </c>
      <c r="E26" s="23">
        <v>11</v>
      </c>
      <c r="F26" s="23"/>
      <c r="G26" s="23"/>
      <c r="H26" s="23"/>
      <c r="I26" s="23"/>
      <c r="J26" s="23">
        <v>10</v>
      </c>
      <c r="K26" s="24">
        <f t="shared" si="8"/>
        <v>21</v>
      </c>
      <c r="L26" s="23"/>
      <c r="M26" s="23">
        <v>16</v>
      </c>
      <c r="N26" s="23">
        <v>3</v>
      </c>
      <c r="O26" s="24">
        <f t="shared" si="6"/>
        <v>19</v>
      </c>
      <c r="P26" s="24">
        <f t="shared" si="7"/>
        <v>7</v>
      </c>
      <c r="Q26" s="23"/>
      <c r="R26" s="23">
        <v>215</v>
      </c>
      <c r="S26" s="23">
        <v>210</v>
      </c>
      <c r="T26" s="23">
        <v>182</v>
      </c>
      <c r="U26" s="23">
        <v>182</v>
      </c>
      <c r="V26" s="23"/>
      <c r="W26" s="19">
        <f t="shared" si="1"/>
        <v>9.5789473684210531</v>
      </c>
      <c r="X26" s="20">
        <f t="shared" si="2"/>
        <v>0.15789473684210525</v>
      </c>
      <c r="Y26" s="20">
        <f t="shared" si="3"/>
        <v>0.97674418604651159</v>
      </c>
      <c r="Z26" s="19">
        <f t="shared" si="4"/>
        <v>0.26315789473684209</v>
      </c>
      <c r="AA26" s="19">
        <f t="shared" si="5"/>
        <v>2.375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11</v>
      </c>
      <c r="F28" s="23"/>
      <c r="G28" s="23"/>
      <c r="H28" s="23"/>
      <c r="I28" s="23"/>
      <c r="J28" s="23">
        <v>26</v>
      </c>
      <c r="K28" s="24">
        <f t="shared" si="8"/>
        <v>37</v>
      </c>
      <c r="L28" s="23">
        <v>3</v>
      </c>
      <c r="M28" s="23">
        <v>31</v>
      </c>
      <c r="N28" s="23">
        <v>4</v>
      </c>
      <c r="O28" s="24">
        <f t="shared" si="6"/>
        <v>38</v>
      </c>
      <c r="P28" s="24">
        <f t="shared" si="7"/>
        <v>5</v>
      </c>
      <c r="Q28" s="23"/>
      <c r="R28" s="23">
        <v>180</v>
      </c>
      <c r="S28" s="23">
        <v>173</v>
      </c>
      <c r="T28" s="23">
        <v>223</v>
      </c>
      <c r="U28" s="23">
        <v>219</v>
      </c>
      <c r="V28" s="23"/>
      <c r="W28" s="19">
        <f t="shared" si="1"/>
        <v>5.8684210526315788</v>
      </c>
      <c r="X28" s="20">
        <f t="shared" si="2"/>
        <v>0.10526315789473684</v>
      </c>
      <c r="Y28" s="20">
        <f t="shared" si="3"/>
        <v>0.96111111111111114</v>
      </c>
      <c r="Z28" s="19">
        <f t="shared" si="4"/>
        <v>0.18421052631578946</v>
      </c>
      <c r="AA28" s="19">
        <f t="shared" si="5"/>
        <v>6.333333333333333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1</v>
      </c>
      <c r="E30" s="23">
        <v>19</v>
      </c>
      <c r="F30" s="23"/>
      <c r="G30" s="23">
        <v>1</v>
      </c>
      <c r="H30" s="23"/>
      <c r="I30" s="23"/>
      <c r="J30" s="23">
        <v>1</v>
      </c>
      <c r="K30" s="24">
        <f t="shared" si="8"/>
        <v>21</v>
      </c>
      <c r="L30" s="23">
        <v>17</v>
      </c>
      <c r="M30" s="23">
        <v>2</v>
      </c>
      <c r="N30" s="23"/>
      <c r="O30" s="24">
        <f t="shared" si="6"/>
        <v>19</v>
      </c>
      <c r="P30" s="24">
        <f t="shared" si="7"/>
        <v>3</v>
      </c>
      <c r="Q30" s="23"/>
      <c r="R30" s="23">
        <v>180</v>
      </c>
      <c r="S30" s="23">
        <v>80</v>
      </c>
      <c r="T30" s="23">
        <v>71</v>
      </c>
      <c r="U30" s="23">
        <v>71</v>
      </c>
      <c r="V30" s="23"/>
      <c r="W30" s="19">
        <f t="shared" si="1"/>
        <v>3.736842105263158</v>
      </c>
      <c r="X30" s="20" t="str">
        <f t="shared" si="2"/>
        <v/>
      </c>
      <c r="Y30" s="20">
        <f t="shared" si="3"/>
        <v>0.44444444444444442</v>
      </c>
      <c r="Z30" s="19">
        <f t="shared" si="4"/>
        <v>5.2631578947368425</v>
      </c>
      <c r="AA30" s="19">
        <f t="shared" si="5"/>
        <v>3.1666666666666665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24</v>
      </c>
      <c r="E34" s="23">
        <v>99</v>
      </c>
      <c r="F34" s="23"/>
      <c r="G34" s="23">
        <v>13</v>
      </c>
      <c r="H34" s="23"/>
      <c r="I34" s="23"/>
      <c r="J34" s="23">
        <v>19</v>
      </c>
      <c r="K34" s="24">
        <f t="shared" si="8"/>
        <v>131</v>
      </c>
      <c r="L34" s="23">
        <v>88</v>
      </c>
      <c r="M34" s="23">
        <v>48</v>
      </c>
      <c r="N34" s="23">
        <v>4</v>
      </c>
      <c r="O34" s="24">
        <v>140</v>
      </c>
      <c r="P34" s="24">
        <f t="shared" si="7"/>
        <v>15</v>
      </c>
      <c r="Q34" s="23"/>
      <c r="R34" s="23">
        <v>720</v>
      </c>
      <c r="S34" s="59">
        <v>630</v>
      </c>
      <c r="T34" s="59">
        <v>695</v>
      </c>
      <c r="U34" s="59">
        <v>694</v>
      </c>
      <c r="V34" s="23"/>
      <c r="W34" s="19">
        <f t="shared" si="1"/>
        <v>4.9642857142857144</v>
      </c>
      <c r="X34" s="20">
        <f t="shared" si="2"/>
        <v>2.8571428571428571E-2</v>
      </c>
      <c r="Y34" s="20">
        <f t="shared" si="3"/>
        <v>0.875</v>
      </c>
      <c r="Z34" s="19">
        <f t="shared" si="4"/>
        <v>0.6428571428571429</v>
      </c>
      <c r="AA34" s="19">
        <f t="shared" si="5"/>
        <v>5.833333333333333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86</v>
      </c>
      <c r="F35" s="23"/>
      <c r="G35" s="23">
        <v>54</v>
      </c>
      <c r="H35" s="23"/>
      <c r="I35" s="23"/>
      <c r="J35" s="23">
        <v>53</v>
      </c>
      <c r="K35" s="24">
        <f t="shared" si="8"/>
        <v>193</v>
      </c>
      <c r="L35" s="23">
        <v>180</v>
      </c>
      <c r="M35" s="23">
        <v>22</v>
      </c>
      <c r="N35" s="23">
        <v>2</v>
      </c>
      <c r="O35" s="24">
        <f t="shared" si="6"/>
        <v>204</v>
      </c>
      <c r="P35" s="24">
        <f t="shared" si="7"/>
        <v>31</v>
      </c>
      <c r="Q35" s="23"/>
      <c r="R35" s="23">
        <v>1239</v>
      </c>
      <c r="S35" s="23">
        <v>1131</v>
      </c>
      <c r="T35" s="23">
        <v>1065</v>
      </c>
      <c r="U35" s="23">
        <v>1060</v>
      </c>
      <c r="V35" s="23"/>
      <c r="W35" s="19">
        <f t="shared" si="1"/>
        <v>5.2205882352941178</v>
      </c>
      <c r="X35" s="20">
        <f t="shared" si="2"/>
        <v>9.8039215686274508E-3</v>
      </c>
      <c r="Y35" s="20">
        <f t="shared" si="3"/>
        <v>0.9128329297820823</v>
      </c>
      <c r="Z35" s="19">
        <f t="shared" si="4"/>
        <v>0.52941176470588236</v>
      </c>
      <c r="AA35" s="19">
        <f t="shared" si="5"/>
        <v>4.975609756097561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5293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149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290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149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149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33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5947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190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187</v>
      </c>
      <c r="E66" s="18">
        <f t="shared" si="9"/>
        <v>847</v>
      </c>
      <c r="F66" s="18">
        <f t="shared" si="9"/>
        <v>0</v>
      </c>
      <c r="G66" s="18">
        <f t="shared" si="9"/>
        <v>103</v>
      </c>
      <c r="H66" s="18">
        <f t="shared" si="9"/>
        <v>0</v>
      </c>
      <c r="I66" s="18">
        <f t="shared" si="9"/>
        <v>150</v>
      </c>
      <c r="J66" s="18">
        <f t="shared" si="9"/>
        <v>206</v>
      </c>
      <c r="K66" s="18">
        <f t="shared" si="9"/>
        <v>1306</v>
      </c>
      <c r="L66" s="18">
        <f t="shared" si="9"/>
        <v>1067</v>
      </c>
      <c r="M66" s="18">
        <f t="shared" si="9"/>
        <v>206</v>
      </c>
      <c r="N66" s="18">
        <f t="shared" si="9"/>
        <v>46</v>
      </c>
      <c r="O66" s="18">
        <f t="shared" si="9"/>
        <v>1319</v>
      </c>
      <c r="P66" s="18">
        <f t="shared" si="9"/>
        <v>174</v>
      </c>
      <c r="Q66" s="18">
        <f t="shared" si="9"/>
        <v>0</v>
      </c>
      <c r="R66" s="18">
        <f t="shared" si="9"/>
        <v>8108</v>
      </c>
      <c r="S66" s="18">
        <f t="shared" si="9"/>
        <v>6115</v>
      </c>
      <c r="T66" s="18">
        <f t="shared" si="9"/>
        <v>6286</v>
      </c>
      <c r="U66" s="18">
        <f t="shared" si="9"/>
        <v>5914</v>
      </c>
      <c r="V66" s="18">
        <f t="shared" si="9"/>
        <v>0</v>
      </c>
      <c r="W66" s="19">
        <f t="shared" ref="W66:W78" si="10">IF(S66&gt;0,T66/O66,"")</f>
        <v>4.7657316148597424</v>
      </c>
      <c r="X66" s="20">
        <f t="shared" ref="X66:X78" si="11">IF(N66&gt;0,(N66/O66),"")</f>
        <v>3.4874905231235785E-2</v>
      </c>
      <c r="Y66" s="20">
        <f t="shared" ref="Y66:Y78" si="12">IF(S66&gt;0,(S66/R66),"")</f>
        <v>0.75419338924518997</v>
      </c>
      <c r="Z66" s="19">
        <f t="shared" ref="Z66:Z78" si="13">IF(S66&gt;0,(R66-S66)/O66,"")</f>
        <v>1.5109931766489766</v>
      </c>
      <c r="AA66" s="19">
        <f t="shared" ref="AA66:AA78" si="14">IF(S66&gt;0,O66/C66,"")</f>
        <v>4.7617328519855597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63</v>
      </c>
      <c r="E67" s="23">
        <f t="shared" si="15"/>
        <v>268</v>
      </c>
      <c r="F67" s="23">
        <f t="shared" si="15"/>
        <v>0</v>
      </c>
      <c r="G67" s="23">
        <f t="shared" si="15"/>
        <v>5</v>
      </c>
      <c r="H67" s="23">
        <f t="shared" si="15"/>
        <v>0</v>
      </c>
      <c r="I67" s="23">
        <f t="shared" si="15"/>
        <v>0</v>
      </c>
      <c r="J67" s="23">
        <f t="shared" si="15"/>
        <v>85</v>
      </c>
      <c r="K67" s="24">
        <f>SUM(E67:J67)</f>
        <v>358</v>
      </c>
      <c r="L67" s="23">
        <f>+L8+L9</f>
        <v>241</v>
      </c>
      <c r="M67" s="23">
        <f t="shared" ref="M67:N67" si="16">+M8+M9</f>
        <v>81</v>
      </c>
      <c r="N67" s="23">
        <f t="shared" si="16"/>
        <v>33</v>
      </c>
      <c r="O67" s="24">
        <f t="shared" ref="O67:O70" si="17">SUM(L67:N67)</f>
        <v>355</v>
      </c>
      <c r="P67" s="24">
        <f t="shared" ref="P67:P68" si="18">+D67+K67-O67</f>
        <v>66</v>
      </c>
      <c r="Q67" s="23"/>
      <c r="R67" s="23">
        <f>+R8+R9</f>
        <v>2235</v>
      </c>
      <c r="S67" s="23">
        <f t="shared" ref="S67:U67" si="19">+S8+S9</f>
        <v>2096</v>
      </c>
      <c r="T67" s="23">
        <f t="shared" si="19"/>
        <v>2256</v>
      </c>
      <c r="U67" s="23">
        <f t="shared" si="19"/>
        <v>2228</v>
      </c>
      <c r="V67" s="23"/>
      <c r="W67" s="19">
        <f t="shared" si="10"/>
        <v>6.3549295774647891</v>
      </c>
      <c r="X67" s="20">
        <f t="shared" si="11"/>
        <v>9.295774647887324E-2</v>
      </c>
      <c r="Y67" s="20">
        <f t="shared" si="12"/>
        <v>0.93780760626398207</v>
      </c>
      <c r="Z67" s="19">
        <f t="shared" si="13"/>
        <v>0.39154929577464787</v>
      </c>
      <c r="AA67" s="19">
        <f t="shared" si="14"/>
        <v>4.6710526315789478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4</v>
      </c>
      <c r="E68" s="23">
        <f t="shared" si="20"/>
        <v>61</v>
      </c>
      <c r="F68" s="23">
        <f t="shared" si="20"/>
        <v>0</v>
      </c>
      <c r="G68" s="23">
        <f t="shared" si="20"/>
        <v>30</v>
      </c>
      <c r="H68" s="23">
        <f t="shared" si="20"/>
        <v>0</v>
      </c>
      <c r="I68" s="23">
        <f t="shared" si="20"/>
        <v>0</v>
      </c>
      <c r="J68" s="23">
        <f t="shared" si="20"/>
        <v>2</v>
      </c>
      <c r="K68" s="24">
        <f t="shared" ref="K68:K70" si="21">SUM(E68:J68)</f>
        <v>93</v>
      </c>
      <c r="L68" s="23">
        <f>+L13</f>
        <v>91</v>
      </c>
      <c r="M68" s="23">
        <f t="shared" ref="M68:N70" si="22">+M13</f>
        <v>1</v>
      </c>
      <c r="N68" s="23">
        <f t="shared" si="22"/>
        <v>0</v>
      </c>
      <c r="O68" s="24">
        <f t="shared" si="17"/>
        <v>92</v>
      </c>
      <c r="P68" s="24">
        <f t="shared" si="18"/>
        <v>5</v>
      </c>
      <c r="Q68" s="23"/>
      <c r="R68" s="23">
        <f>+R13</f>
        <v>720</v>
      </c>
      <c r="S68" s="23">
        <f t="shared" ref="S68:U70" si="23">+S13</f>
        <v>293</v>
      </c>
      <c r="T68" s="23">
        <f t="shared" si="23"/>
        <v>383</v>
      </c>
      <c r="U68" s="23">
        <f t="shared" si="23"/>
        <v>379</v>
      </c>
      <c r="V68" s="23"/>
      <c r="W68" s="19">
        <f t="shared" si="10"/>
        <v>4.1630434782608692</v>
      </c>
      <c r="X68" s="20" t="str">
        <f t="shared" si="11"/>
        <v/>
      </c>
      <c r="Y68" s="20">
        <f t="shared" si="12"/>
        <v>0.40694444444444444</v>
      </c>
      <c r="Z68" s="19">
        <f t="shared" si="13"/>
        <v>4.6413043478260869</v>
      </c>
      <c r="AA68" s="19">
        <f t="shared" si="14"/>
        <v>3.8333333333333335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3</v>
      </c>
      <c r="E69" s="23">
        <f t="shared" si="20"/>
        <v>30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30</v>
      </c>
      <c r="L69" s="23">
        <f>+L14</f>
        <v>5</v>
      </c>
      <c r="M69" s="23">
        <f t="shared" si="22"/>
        <v>0</v>
      </c>
      <c r="N69" s="23">
        <f t="shared" si="22"/>
        <v>0</v>
      </c>
      <c r="O69" s="24">
        <f t="shared" si="17"/>
        <v>5</v>
      </c>
      <c r="P69" s="26">
        <f>P14</f>
        <v>4</v>
      </c>
      <c r="Q69" s="23"/>
      <c r="R69" s="23">
        <f>+R14</f>
        <v>300</v>
      </c>
      <c r="S69" s="23">
        <f t="shared" si="23"/>
        <v>154</v>
      </c>
      <c r="T69" s="23">
        <f t="shared" si="23"/>
        <v>149</v>
      </c>
      <c r="U69" s="23">
        <f t="shared" si="23"/>
        <v>149</v>
      </c>
      <c r="V69" s="23"/>
      <c r="W69" s="19">
        <f t="shared" si="10"/>
        <v>29.8</v>
      </c>
      <c r="X69" s="20" t="str">
        <f t="shared" si="11"/>
        <v/>
      </c>
      <c r="Y69" s="20">
        <f t="shared" si="12"/>
        <v>0.51333333333333331</v>
      </c>
      <c r="Z69" s="19">
        <f t="shared" si="13"/>
        <v>29.2</v>
      </c>
      <c r="AA69" s="19">
        <f t="shared" si="14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8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8</v>
      </c>
      <c r="L70" s="23">
        <f>+L15</f>
        <v>33</v>
      </c>
      <c r="M70" s="23">
        <f t="shared" si="22"/>
        <v>0</v>
      </c>
      <c r="N70" s="23">
        <f t="shared" si="22"/>
        <v>0</v>
      </c>
      <c r="O70" s="24">
        <f t="shared" si="17"/>
        <v>33</v>
      </c>
      <c r="P70" s="26">
        <f>P15</f>
        <v>6</v>
      </c>
      <c r="Q70" s="23"/>
      <c r="R70" s="23">
        <f>+R15</f>
        <v>300</v>
      </c>
      <c r="S70" s="23">
        <f t="shared" si="23"/>
        <v>163</v>
      </c>
      <c r="T70" s="23">
        <f t="shared" si="23"/>
        <v>154</v>
      </c>
      <c r="U70" s="23">
        <f t="shared" si="23"/>
        <v>154</v>
      </c>
      <c r="V70" s="23"/>
      <c r="W70" s="19">
        <f t="shared" si="10"/>
        <v>4.666666666666667</v>
      </c>
      <c r="X70" s="20" t="str">
        <f t="shared" si="11"/>
        <v/>
      </c>
      <c r="Y70" s="20">
        <f t="shared" si="12"/>
        <v>0.54333333333333333</v>
      </c>
      <c r="Z70" s="19">
        <f t="shared" si="13"/>
        <v>4.1515151515151514</v>
      </c>
      <c r="AA70" s="19">
        <f t="shared" si="14"/>
        <v>3.3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17</v>
      </c>
      <c r="E71" s="23">
        <f t="shared" si="24"/>
        <v>197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198</v>
      </c>
      <c r="L71" s="23">
        <f>+L17</f>
        <v>185</v>
      </c>
      <c r="M71" s="23">
        <f t="shared" ref="M71:N72" si="25">+M17</f>
        <v>5</v>
      </c>
      <c r="N71" s="23">
        <f t="shared" si="25"/>
        <v>0</v>
      </c>
      <c r="O71" s="24">
        <f>SUM(L71:N71)</f>
        <v>190</v>
      </c>
      <c r="P71" s="24">
        <f>+D71+K71-O71</f>
        <v>25</v>
      </c>
      <c r="Q71" s="23"/>
      <c r="R71" s="23">
        <f>+R17</f>
        <v>1020</v>
      </c>
      <c r="S71" s="23">
        <f t="shared" ref="S71:U72" si="26">+S17</f>
        <v>697</v>
      </c>
      <c r="T71" s="23">
        <f t="shared" si="26"/>
        <v>609</v>
      </c>
      <c r="U71" s="23">
        <f t="shared" si="26"/>
        <v>609</v>
      </c>
      <c r="V71" s="23"/>
      <c r="W71" s="19">
        <f t="shared" si="10"/>
        <v>3.2052631578947368</v>
      </c>
      <c r="X71" s="20" t="str">
        <f t="shared" si="11"/>
        <v/>
      </c>
      <c r="Y71" s="20">
        <f t="shared" si="12"/>
        <v>0.68333333333333335</v>
      </c>
      <c r="Z71" s="19">
        <f t="shared" si="13"/>
        <v>1.7</v>
      </c>
      <c r="AA71" s="19">
        <f t="shared" si="14"/>
        <v>5.4285714285714288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3</v>
      </c>
      <c r="E72" s="23">
        <f t="shared" si="24"/>
        <v>49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51</v>
      </c>
      <c r="L72" s="23">
        <f>+L18</f>
        <v>50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50</v>
      </c>
      <c r="P72" s="24">
        <f t="shared" ref="P72:P78" si="29">+D72+K72-O72</f>
        <v>4</v>
      </c>
      <c r="Q72" s="23"/>
      <c r="R72" s="23">
        <f>+R18</f>
        <v>300</v>
      </c>
      <c r="S72" s="23">
        <f t="shared" si="26"/>
        <v>172</v>
      </c>
      <c r="T72" s="23">
        <f t="shared" si="26"/>
        <v>169</v>
      </c>
      <c r="U72" s="23">
        <f t="shared" si="26"/>
        <v>169</v>
      </c>
      <c r="V72" s="23"/>
      <c r="W72" s="19">
        <f t="shared" si="10"/>
        <v>3.38</v>
      </c>
      <c r="X72" s="20" t="str">
        <f t="shared" si="11"/>
        <v/>
      </c>
      <c r="Y72" s="20">
        <f t="shared" si="12"/>
        <v>0.57333333333333336</v>
      </c>
      <c r="Z72" s="19">
        <f t="shared" si="13"/>
        <v>2.56</v>
      </c>
      <c r="AA72" s="19">
        <f t="shared" si="14"/>
        <v>5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12</v>
      </c>
      <c r="E73" s="23">
        <f t="shared" si="30"/>
        <v>8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150</v>
      </c>
      <c r="J73" s="23">
        <f t="shared" si="30"/>
        <v>7</v>
      </c>
      <c r="K73" s="24">
        <f t="shared" si="27"/>
        <v>165</v>
      </c>
      <c r="L73" s="23">
        <f>+L24</f>
        <v>174</v>
      </c>
      <c r="M73" s="23">
        <f t="shared" ref="M73:N73" si="31">+M24</f>
        <v>0</v>
      </c>
      <c r="N73" s="23">
        <f t="shared" si="31"/>
        <v>0</v>
      </c>
      <c r="O73" s="24">
        <f t="shared" si="28"/>
        <v>174</v>
      </c>
      <c r="P73" s="24">
        <f t="shared" si="29"/>
        <v>3</v>
      </c>
      <c r="Q73" s="27"/>
      <c r="R73" s="23">
        <f>+R24</f>
        <v>699</v>
      </c>
      <c r="S73" s="23">
        <f t="shared" ref="S73:U73" si="32">+S24</f>
        <v>316</v>
      </c>
      <c r="T73" s="23">
        <f t="shared" si="32"/>
        <v>330</v>
      </c>
      <c r="U73" s="23">
        <f t="shared" si="32"/>
        <v>0</v>
      </c>
      <c r="V73" s="23"/>
      <c r="W73" s="19">
        <f t="shared" si="10"/>
        <v>1.896551724137931</v>
      </c>
      <c r="X73" s="20" t="str">
        <f t="shared" si="11"/>
        <v/>
      </c>
      <c r="Y73" s="20">
        <f t="shared" si="12"/>
        <v>0.45207439198855509</v>
      </c>
      <c r="Z73" s="19">
        <f t="shared" si="13"/>
        <v>2.2011494252873565</v>
      </c>
      <c r="AA73" s="19">
        <f t="shared" si="14"/>
        <v>6.4444444444444446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5</v>
      </c>
      <c r="E74" s="23">
        <f t="shared" si="33"/>
        <v>11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21</v>
      </c>
      <c r="L74" s="23">
        <f>+L26</f>
        <v>0</v>
      </c>
      <c r="M74" s="23">
        <f t="shared" ref="M74:N74" si="34">+M26</f>
        <v>16</v>
      </c>
      <c r="N74" s="23">
        <f t="shared" si="34"/>
        <v>3</v>
      </c>
      <c r="O74" s="24">
        <f t="shared" si="28"/>
        <v>19</v>
      </c>
      <c r="P74" s="24">
        <f t="shared" si="29"/>
        <v>7</v>
      </c>
      <c r="Q74" s="23"/>
      <c r="R74" s="23">
        <f>+R26</f>
        <v>215</v>
      </c>
      <c r="S74" s="23">
        <f t="shared" ref="S74:U74" si="35">+S26</f>
        <v>210</v>
      </c>
      <c r="T74" s="23">
        <f t="shared" si="35"/>
        <v>182</v>
      </c>
      <c r="U74" s="23">
        <f t="shared" si="35"/>
        <v>182</v>
      </c>
      <c r="V74" s="23"/>
      <c r="W74" s="19">
        <f t="shared" si="10"/>
        <v>9.5789473684210531</v>
      </c>
      <c r="X74" s="20">
        <f t="shared" si="11"/>
        <v>0.15789473684210525</v>
      </c>
      <c r="Y74" s="20">
        <f t="shared" si="12"/>
        <v>0.97674418604651159</v>
      </c>
      <c r="Z74" s="19">
        <f t="shared" si="13"/>
        <v>0.26315789473684209</v>
      </c>
      <c r="AA74" s="19">
        <f t="shared" si="14"/>
        <v>2.375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26</v>
      </c>
      <c r="K75" s="24">
        <f t="shared" si="27"/>
        <v>37</v>
      </c>
      <c r="L75" s="23">
        <f>+L28</f>
        <v>3</v>
      </c>
      <c r="M75" s="23">
        <f t="shared" ref="M75:N75" si="37">+M28</f>
        <v>31</v>
      </c>
      <c r="N75" s="23">
        <f t="shared" si="37"/>
        <v>4</v>
      </c>
      <c r="O75" s="24">
        <f t="shared" si="28"/>
        <v>38</v>
      </c>
      <c r="P75" s="24">
        <f t="shared" si="29"/>
        <v>5</v>
      </c>
      <c r="Q75" s="23"/>
      <c r="R75" s="23">
        <f>+R28</f>
        <v>180</v>
      </c>
      <c r="S75" s="23">
        <f t="shared" ref="S75:U75" si="38">+S28</f>
        <v>173</v>
      </c>
      <c r="T75" s="23">
        <f t="shared" si="38"/>
        <v>223</v>
      </c>
      <c r="U75" s="23">
        <f t="shared" si="38"/>
        <v>219</v>
      </c>
      <c r="V75" s="23"/>
      <c r="W75" s="19">
        <f t="shared" si="10"/>
        <v>5.8684210526315788</v>
      </c>
      <c r="X75" s="20">
        <f t="shared" si="11"/>
        <v>0.10526315789473684</v>
      </c>
      <c r="Y75" s="20">
        <f t="shared" si="12"/>
        <v>0.96111111111111114</v>
      </c>
      <c r="Z75" s="19">
        <f t="shared" si="13"/>
        <v>0.18421052631578946</v>
      </c>
      <c r="AA75" s="19">
        <f t="shared" si="14"/>
        <v>6.333333333333333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1</v>
      </c>
      <c r="E76" s="23">
        <f t="shared" si="39"/>
        <v>19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1</v>
      </c>
      <c r="K76" s="24">
        <f>SUM(E76:J76)</f>
        <v>21</v>
      </c>
      <c r="L76" s="23">
        <f>+L30</f>
        <v>17</v>
      </c>
      <c r="M76" s="23">
        <f t="shared" ref="M76:N76" si="40">+M30</f>
        <v>2</v>
      </c>
      <c r="N76" s="23">
        <f t="shared" si="40"/>
        <v>0</v>
      </c>
      <c r="O76" s="24">
        <f>SUM(L76:N76)</f>
        <v>19</v>
      </c>
      <c r="P76" s="24">
        <f t="shared" si="29"/>
        <v>3</v>
      </c>
      <c r="Q76" s="23"/>
      <c r="R76" s="23">
        <f>+R30</f>
        <v>180</v>
      </c>
      <c r="S76" s="23">
        <f t="shared" ref="S76:U76" si="41">+S30</f>
        <v>80</v>
      </c>
      <c r="T76" s="23">
        <f t="shared" si="41"/>
        <v>71</v>
      </c>
      <c r="U76" s="23">
        <f t="shared" si="41"/>
        <v>71</v>
      </c>
      <c r="V76" s="23"/>
      <c r="W76" s="19">
        <f t="shared" si="10"/>
        <v>3.736842105263158</v>
      </c>
      <c r="X76" s="20" t="str">
        <f t="shared" si="11"/>
        <v/>
      </c>
      <c r="Y76" s="20">
        <f t="shared" si="12"/>
        <v>0.44444444444444442</v>
      </c>
      <c r="Z76" s="19">
        <f t="shared" si="13"/>
        <v>5.2631578947368425</v>
      </c>
      <c r="AA76" s="19">
        <f t="shared" si="14"/>
        <v>3.1666666666666665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66</v>
      </c>
      <c r="E77" s="23">
        <f t="shared" si="42"/>
        <v>185</v>
      </c>
      <c r="F77" s="23">
        <f t="shared" si="42"/>
        <v>0</v>
      </c>
      <c r="G77" s="23">
        <f t="shared" si="42"/>
        <v>67</v>
      </c>
      <c r="H77" s="23">
        <f t="shared" si="42"/>
        <v>0</v>
      </c>
      <c r="I77" s="23">
        <f t="shared" si="42"/>
        <v>0</v>
      </c>
      <c r="J77" s="23">
        <f t="shared" si="42"/>
        <v>72</v>
      </c>
      <c r="K77" s="24">
        <f>SUM(E77:J77)</f>
        <v>324</v>
      </c>
      <c r="L77" s="23">
        <f>+L34+L35</f>
        <v>268</v>
      </c>
      <c r="M77" s="23">
        <f t="shared" ref="M77:N77" si="43">+M34+M35</f>
        <v>70</v>
      </c>
      <c r="N77" s="23">
        <f t="shared" si="43"/>
        <v>6</v>
      </c>
      <c r="O77" s="24">
        <f>SUM(L77:N77)</f>
        <v>344</v>
      </c>
      <c r="P77" s="24">
        <f t="shared" si="29"/>
        <v>46</v>
      </c>
      <c r="Q77" s="23"/>
      <c r="R77" s="23">
        <f>+R34+R35</f>
        <v>1959</v>
      </c>
      <c r="S77" s="23">
        <f t="shared" ref="S77:U77" si="44">+S34+S35</f>
        <v>1761</v>
      </c>
      <c r="T77" s="23">
        <f t="shared" si="44"/>
        <v>1760</v>
      </c>
      <c r="U77" s="23">
        <f t="shared" si="44"/>
        <v>1754</v>
      </c>
      <c r="V77" s="23"/>
      <c r="W77" s="19">
        <f t="shared" si="10"/>
        <v>5.1162790697674421</v>
      </c>
      <c r="X77" s="20">
        <f t="shared" si="11"/>
        <v>1.7441860465116279E-2</v>
      </c>
      <c r="Y77" s="20">
        <f t="shared" si="12"/>
        <v>0.89892802450229714</v>
      </c>
      <c r="Z77" s="19">
        <f t="shared" si="13"/>
        <v>0.57558139534883723</v>
      </c>
      <c r="AA77" s="19">
        <f t="shared" si="14"/>
        <v>5.2923076923076922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161</v>
      </c>
      <c r="E80" s="43">
        <f t="shared" si="47"/>
        <v>707</v>
      </c>
      <c r="F80" s="43">
        <f t="shared" si="47"/>
        <v>0</v>
      </c>
      <c r="G80" s="43">
        <f t="shared" si="47"/>
        <v>72</v>
      </c>
      <c r="H80" s="43">
        <f t="shared" si="47"/>
        <v>0</v>
      </c>
      <c r="I80" s="43">
        <f t="shared" si="47"/>
        <v>150</v>
      </c>
      <c r="J80" s="43">
        <f t="shared" si="47"/>
        <v>167</v>
      </c>
      <c r="K80" s="43">
        <f t="shared" si="47"/>
        <v>1096</v>
      </c>
      <c r="L80" s="43">
        <f t="shared" si="47"/>
        <v>918</v>
      </c>
      <c r="M80" s="43">
        <f t="shared" si="47"/>
        <v>156</v>
      </c>
      <c r="N80" s="43">
        <f t="shared" si="47"/>
        <v>39</v>
      </c>
      <c r="O80" s="43">
        <f t="shared" si="47"/>
        <v>1113</v>
      </c>
      <c r="P80" s="43">
        <f t="shared" si="47"/>
        <v>144</v>
      </c>
      <c r="Q80" s="43">
        <f t="shared" si="47"/>
        <v>0</v>
      </c>
      <c r="R80" s="43">
        <f t="shared" si="47"/>
        <v>6213</v>
      </c>
      <c r="S80" s="43">
        <f t="shared" si="47"/>
        <v>5042</v>
      </c>
      <c r="T80" s="43">
        <f t="shared" si="47"/>
        <v>5124</v>
      </c>
      <c r="U80" s="43">
        <f t="shared" si="47"/>
        <v>4760</v>
      </c>
      <c r="V80" s="43"/>
      <c r="W80" s="19">
        <f t="shared" ref="W80" si="48">IF(S80&gt;0,T80/O80,"")</f>
        <v>4.6037735849056602</v>
      </c>
      <c r="X80" s="20">
        <f t="shared" ref="X80" si="49">IF(N80&gt;0,(N80/O80),"")</f>
        <v>3.5040431266846361E-2</v>
      </c>
      <c r="Y80" s="20">
        <f t="shared" ref="Y80" si="50">IF(S80&gt;0,(S80/R80),"")</f>
        <v>0.81152422340254304</v>
      </c>
      <c r="Z80" s="19">
        <f t="shared" ref="Z80" si="51">IF(S80&gt;0,(R80-S80)/O80,"")</f>
        <v>1.0521114106019767</v>
      </c>
      <c r="AA80" s="19">
        <f t="shared" ref="AA80" si="52">IF(S80&gt;0,O80/C80,"")</f>
        <v>5.225352112676056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187</v>
      </c>
      <c r="E86" s="18">
        <f t="shared" si="53"/>
        <v>847</v>
      </c>
      <c r="F86" s="18">
        <f t="shared" si="53"/>
        <v>0</v>
      </c>
      <c r="G86" s="18">
        <f t="shared" si="53"/>
        <v>103</v>
      </c>
      <c r="H86" s="18">
        <f t="shared" si="53"/>
        <v>0</v>
      </c>
      <c r="I86" s="18">
        <f t="shared" si="53"/>
        <v>150</v>
      </c>
      <c r="J86" s="18">
        <f t="shared" si="53"/>
        <v>206</v>
      </c>
      <c r="K86" s="18">
        <f t="shared" si="53"/>
        <v>1306</v>
      </c>
      <c r="L86" s="18">
        <f t="shared" si="53"/>
        <v>1067</v>
      </c>
      <c r="M86" s="18">
        <f t="shared" si="53"/>
        <v>206</v>
      </c>
      <c r="N86" s="18">
        <f t="shared" si="53"/>
        <v>46</v>
      </c>
      <c r="O86" s="18">
        <f t="shared" si="53"/>
        <v>1319</v>
      </c>
      <c r="P86" s="18">
        <f t="shared" si="53"/>
        <v>174</v>
      </c>
      <c r="Q86" s="18">
        <f t="shared" si="53"/>
        <v>0</v>
      </c>
      <c r="R86" s="18">
        <f t="shared" si="53"/>
        <v>8108</v>
      </c>
      <c r="S86" s="18">
        <f t="shared" si="53"/>
        <v>6115</v>
      </c>
      <c r="T86" s="18">
        <f t="shared" si="53"/>
        <v>6286</v>
      </c>
      <c r="U86" s="18">
        <f t="shared" si="53"/>
        <v>5914</v>
      </c>
      <c r="V86" s="18">
        <f t="shared" si="53"/>
        <v>0</v>
      </c>
      <c r="W86" s="19">
        <f t="shared" ref="W86:W95" si="54">IF(S86&gt;0,T86/O86,"")</f>
        <v>4.7657316148597424</v>
      </c>
      <c r="X86" s="20">
        <f t="shared" ref="X86:X95" si="55">IF(N86&gt;0,(N86/O86),"")</f>
        <v>3.4874905231235785E-2</v>
      </c>
      <c r="Y86" s="20">
        <f t="shared" ref="Y86:Y95" si="56">IF(S86&gt;0,(S86/R86),"")</f>
        <v>0.75419338924518997</v>
      </c>
      <c r="Z86" s="19">
        <f t="shared" ref="Z86:Z95" si="57">IF(S86&gt;0,(R86-S86)/O86,"")</f>
        <v>1.5109931766489766</v>
      </c>
      <c r="AA86" s="19">
        <f t="shared" ref="AA86:AA95" si="58">IF(S86&gt;0,O86/C86,"")</f>
        <v>4.7617328519855597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85</v>
      </c>
      <c r="E87" s="23">
        <f t="shared" si="59"/>
        <v>318</v>
      </c>
      <c r="F87" s="23">
        <f t="shared" si="59"/>
        <v>0</v>
      </c>
      <c r="G87" s="23">
        <f t="shared" si="59"/>
        <v>59</v>
      </c>
      <c r="H87" s="23">
        <f t="shared" si="59"/>
        <v>0</v>
      </c>
      <c r="I87" s="23">
        <f t="shared" si="59"/>
        <v>0</v>
      </c>
      <c r="J87" s="23">
        <f t="shared" si="59"/>
        <v>106</v>
      </c>
      <c r="K87" s="24">
        <f>SUM(E87:J87)</f>
        <v>483</v>
      </c>
      <c r="L87" s="23">
        <f t="shared" si="59"/>
        <v>418</v>
      </c>
      <c r="M87" s="23">
        <f t="shared" si="59"/>
        <v>61</v>
      </c>
      <c r="N87" s="23">
        <f t="shared" si="59"/>
        <v>11</v>
      </c>
      <c r="O87" s="24">
        <f t="shared" ref="O87:O90" si="60">SUM(L87:N87)</f>
        <v>490</v>
      </c>
      <c r="P87" s="24">
        <f t="shared" ref="P87:P90" si="61">+D87+K87-O87</f>
        <v>78</v>
      </c>
      <c r="Q87" s="23"/>
      <c r="R87" s="23">
        <f t="shared" ref="R87:U87" si="62">+R8+R18+R35</f>
        <v>3054</v>
      </c>
      <c r="S87" s="23">
        <f t="shared" si="62"/>
        <v>2715</v>
      </c>
      <c r="T87" s="23">
        <f t="shared" si="62"/>
        <v>2759</v>
      </c>
      <c r="U87" s="23">
        <f t="shared" si="62"/>
        <v>2731</v>
      </c>
      <c r="V87" s="23"/>
      <c r="W87" s="19">
        <f t="shared" si="54"/>
        <v>5.630612244897959</v>
      </c>
      <c r="X87" s="20">
        <f t="shared" si="55"/>
        <v>2.2448979591836733E-2</v>
      </c>
      <c r="Y87" s="20">
        <f t="shared" si="56"/>
        <v>0.88899803536345778</v>
      </c>
      <c r="Z87" s="19">
        <f t="shared" si="57"/>
        <v>0.69183673469387752</v>
      </c>
      <c r="AA87" s="19">
        <f t="shared" si="58"/>
        <v>4.7572815533980579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47</v>
      </c>
      <c r="E88" s="23">
        <f t="shared" si="63"/>
        <v>184</v>
      </c>
      <c r="F88" s="23">
        <f t="shared" si="63"/>
        <v>0</v>
      </c>
      <c r="G88" s="23">
        <f t="shared" si="63"/>
        <v>13</v>
      </c>
      <c r="H88" s="23">
        <f t="shared" si="63"/>
        <v>0</v>
      </c>
      <c r="I88" s="23">
        <f t="shared" si="63"/>
        <v>0</v>
      </c>
      <c r="J88" s="23">
        <f t="shared" si="63"/>
        <v>53</v>
      </c>
      <c r="K88" s="24">
        <f t="shared" ref="K88:K90" si="64">SUM(E88:J88)</f>
        <v>250</v>
      </c>
      <c r="L88" s="23">
        <f t="shared" si="63"/>
        <v>141</v>
      </c>
      <c r="M88" s="23">
        <f t="shared" si="63"/>
        <v>90</v>
      </c>
      <c r="N88" s="23">
        <f t="shared" si="63"/>
        <v>28</v>
      </c>
      <c r="O88" s="24">
        <f t="shared" si="60"/>
        <v>259</v>
      </c>
      <c r="P88" s="24">
        <f t="shared" si="61"/>
        <v>38</v>
      </c>
      <c r="Q88" s="23"/>
      <c r="R88" s="23">
        <f t="shared" ref="R88:U88" si="65">+R34+R9</f>
        <v>1440</v>
      </c>
      <c r="S88" s="23">
        <f t="shared" si="65"/>
        <v>1314</v>
      </c>
      <c r="T88" s="23">
        <f t="shared" si="65"/>
        <v>1426</v>
      </c>
      <c r="U88" s="23">
        <f t="shared" si="65"/>
        <v>1420</v>
      </c>
      <c r="V88" s="23"/>
      <c r="W88" s="19">
        <f t="shared" si="54"/>
        <v>5.5057915057915059</v>
      </c>
      <c r="X88" s="20">
        <f t="shared" si="55"/>
        <v>0.10810810810810811</v>
      </c>
      <c r="Y88" s="20">
        <f t="shared" si="56"/>
        <v>0.91249999999999998</v>
      </c>
      <c r="Z88" s="19">
        <f t="shared" si="57"/>
        <v>0.48648648648648651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5</v>
      </c>
      <c r="E89" s="23">
        <f t="shared" si="66"/>
        <v>11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21</v>
      </c>
      <c r="L89" s="23">
        <f t="shared" si="66"/>
        <v>0</v>
      </c>
      <c r="M89" s="23">
        <f t="shared" si="66"/>
        <v>16</v>
      </c>
      <c r="N89" s="23">
        <f t="shared" si="66"/>
        <v>3</v>
      </c>
      <c r="O89" s="24">
        <f t="shared" si="60"/>
        <v>19</v>
      </c>
      <c r="P89" s="24">
        <f t="shared" si="61"/>
        <v>7</v>
      </c>
      <c r="Q89" s="23"/>
      <c r="R89" s="23">
        <f t="shared" ref="R89:U89" si="67">+R26</f>
        <v>215</v>
      </c>
      <c r="S89" s="23">
        <f t="shared" si="67"/>
        <v>210</v>
      </c>
      <c r="T89" s="23">
        <f t="shared" si="67"/>
        <v>182</v>
      </c>
      <c r="U89" s="23">
        <f t="shared" si="67"/>
        <v>182</v>
      </c>
      <c r="V89" s="23"/>
      <c r="W89" s="19">
        <f t="shared" si="54"/>
        <v>9.5789473684210531</v>
      </c>
      <c r="X89" s="20">
        <f t="shared" si="55"/>
        <v>0.15789473684210525</v>
      </c>
      <c r="Y89" s="20">
        <f t="shared" si="56"/>
        <v>0.97674418604651159</v>
      </c>
      <c r="Z89" s="19">
        <f t="shared" si="57"/>
        <v>0.26315789473684209</v>
      </c>
      <c r="AA89" s="19">
        <f t="shared" si="58"/>
        <v>2.375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26</v>
      </c>
      <c r="K90" s="24">
        <f t="shared" si="64"/>
        <v>37</v>
      </c>
      <c r="L90" s="23">
        <f t="shared" si="68"/>
        <v>3</v>
      </c>
      <c r="M90" s="23">
        <f t="shared" si="68"/>
        <v>31</v>
      </c>
      <c r="N90" s="23">
        <f t="shared" si="68"/>
        <v>4</v>
      </c>
      <c r="O90" s="24">
        <f t="shared" si="60"/>
        <v>38</v>
      </c>
      <c r="P90" s="24">
        <f t="shared" si="61"/>
        <v>5</v>
      </c>
      <c r="Q90" s="23"/>
      <c r="R90" s="23">
        <f t="shared" ref="R90:U90" si="69">+R28</f>
        <v>180</v>
      </c>
      <c r="S90" s="23">
        <f t="shared" si="69"/>
        <v>173</v>
      </c>
      <c r="T90" s="23">
        <f t="shared" si="69"/>
        <v>223</v>
      </c>
      <c r="U90" s="23">
        <f t="shared" si="69"/>
        <v>219</v>
      </c>
      <c r="V90" s="23"/>
      <c r="W90" s="19">
        <f t="shared" si="54"/>
        <v>5.8684210526315788</v>
      </c>
      <c r="X90" s="20">
        <f t="shared" si="55"/>
        <v>0.10526315789473684</v>
      </c>
      <c r="Y90" s="20">
        <f t="shared" si="56"/>
        <v>0.96111111111111114</v>
      </c>
      <c r="Z90" s="19">
        <f t="shared" si="57"/>
        <v>0.18421052631578946</v>
      </c>
      <c r="AA90" s="19">
        <f t="shared" si="58"/>
        <v>6.333333333333333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4</v>
      </c>
      <c r="E91" s="23">
        <f t="shared" si="70"/>
        <v>61</v>
      </c>
      <c r="F91" s="23">
        <f t="shared" si="70"/>
        <v>0</v>
      </c>
      <c r="G91" s="23">
        <f t="shared" si="70"/>
        <v>30</v>
      </c>
      <c r="H91" s="23">
        <f t="shared" si="70"/>
        <v>0</v>
      </c>
      <c r="I91" s="23">
        <f t="shared" si="70"/>
        <v>0</v>
      </c>
      <c r="J91" s="23">
        <f t="shared" si="70"/>
        <v>2</v>
      </c>
      <c r="K91" s="24">
        <f>SUM(E91:J91)</f>
        <v>93</v>
      </c>
      <c r="L91" s="23">
        <f t="shared" si="70"/>
        <v>91</v>
      </c>
      <c r="M91" s="23">
        <f t="shared" si="70"/>
        <v>1</v>
      </c>
      <c r="N91" s="23">
        <f t="shared" si="70"/>
        <v>0</v>
      </c>
      <c r="O91" s="24">
        <f>SUM(L91:N91)</f>
        <v>92</v>
      </c>
      <c r="P91" s="24">
        <f>+D91+K91-O91</f>
        <v>5</v>
      </c>
      <c r="Q91" s="23"/>
      <c r="R91" s="23">
        <f t="shared" ref="R91:U91" si="71">+R13</f>
        <v>720</v>
      </c>
      <c r="S91" s="23">
        <f t="shared" si="71"/>
        <v>293</v>
      </c>
      <c r="T91" s="23">
        <f t="shared" si="71"/>
        <v>383</v>
      </c>
      <c r="U91" s="23">
        <f t="shared" si="71"/>
        <v>379</v>
      </c>
      <c r="V91" s="23"/>
      <c r="W91" s="19">
        <f t="shared" si="54"/>
        <v>4.1630434782608692</v>
      </c>
      <c r="X91" s="20" t="str">
        <f t="shared" si="55"/>
        <v/>
      </c>
      <c r="Y91" s="20">
        <f t="shared" si="56"/>
        <v>0.40694444444444444</v>
      </c>
      <c r="Z91" s="19">
        <f t="shared" si="57"/>
        <v>4.6413043478260869</v>
      </c>
      <c r="AA91" s="19">
        <f t="shared" si="58"/>
        <v>3.8333333333333335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1</v>
      </c>
      <c r="E92" s="23">
        <f t="shared" si="72"/>
        <v>19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1</v>
      </c>
      <c r="K92" s="24">
        <f t="shared" ref="K92:K95" si="73">SUM(E92:J92)</f>
        <v>21</v>
      </c>
      <c r="L92" s="23">
        <f t="shared" si="72"/>
        <v>17</v>
      </c>
      <c r="M92" s="23">
        <f t="shared" si="72"/>
        <v>2</v>
      </c>
      <c r="N92" s="23">
        <f t="shared" si="72"/>
        <v>0</v>
      </c>
      <c r="O92" s="24">
        <f t="shared" ref="O92:O95" si="74">SUM(L92:N92)</f>
        <v>19</v>
      </c>
      <c r="P92" s="24">
        <f t="shared" ref="P92:P96" si="75">+D92+K92-O92</f>
        <v>3</v>
      </c>
      <c r="Q92" s="23"/>
      <c r="R92" s="23">
        <f t="shared" ref="R92:U92" si="76">+R30</f>
        <v>180</v>
      </c>
      <c r="S92" s="23">
        <f t="shared" si="76"/>
        <v>80</v>
      </c>
      <c r="T92" s="23">
        <f t="shared" si="76"/>
        <v>71</v>
      </c>
      <c r="U92" s="23">
        <f t="shared" si="76"/>
        <v>71</v>
      </c>
      <c r="V92" s="23"/>
      <c r="W92" s="19">
        <f t="shared" si="54"/>
        <v>3.736842105263158</v>
      </c>
      <c r="X92" s="20" t="str">
        <f t="shared" si="55"/>
        <v/>
      </c>
      <c r="Y92" s="20">
        <f t="shared" si="56"/>
        <v>0.44444444444444442</v>
      </c>
      <c r="Z92" s="19">
        <f t="shared" si="57"/>
        <v>5.2631578947368425</v>
      </c>
      <c r="AA92" s="19">
        <f t="shared" si="58"/>
        <v>3.1666666666666665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38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38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10</v>
      </c>
      <c r="Q93" s="27"/>
      <c r="R93" s="23">
        <f t="shared" ref="R93:U93" si="78">+R14+R15</f>
        <v>600</v>
      </c>
      <c r="S93" s="23">
        <f t="shared" si="78"/>
        <v>317</v>
      </c>
      <c r="T93" s="23">
        <f t="shared" si="78"/>
        <v>303</v>
      </c>
      <c r="U93" s="23">
        <f t="shared" si="78"/>
        <v>303</v>
      </c>
      <c r="V93" s="23"/>
      <c r="W93" s="19">
        <f t="shared" si="54"/>
        <v>7.9736842105263159</v>
      </c>
      <c r="X93" s="20" t="str">
        <f t="shared" si="55"/>
        <v/>
      </c>
      <c r="Y93" s="20">
        <f t="shared" si="56"/>
        <v>0.52833333333333332</v>
      </c>
      <c r="Z93" s="19">
        <f t="shared" si="57"/>
        <v>7.4473684210526319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17</v>
      </c>
      <c r="E94" s="23">
        <f t="shared" si="79"/>
        <v>197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198</v>
      </c>
      <c r="L94" s="23">
        <f>+L17</f>
        <v>185</v>
      </c>
      <c r="M94" s="23">
        <f t="shared" ref="M94:N94" si="80">+M17</f>
        <v>5</v>
      </c>
      <c r="N94" s="23">
        <f t="shared" si="80"/>
        <v>0</v>
      </c>
      <c r="O94" s="24">
        <f t="shared" si="74"/>
        <v>190</v>
      </c>
      <c r="P94" s="24">
        <f t="shared" si="75"/>
        <v>25</v>
      </c>
      <c r="Q94" s="23"/>
      <c r="R94" s="23">
        <f>+R17</f>
        <v>1020</v>
      </c>
      <c r="S94" s="23">
        <f t="shared" ref="S94:U94" si="81">+S17</f>
        <v>697</v>
      </c>
      <c r="T94" s="23">
        <f t="shared" si="81"/>
        <v>609</v>
      </c>
      <c r="U94" s="23">
        <f t="shared" si="81"/>
        <v>609</v>
      </c>
      <c r="V94" s="23"/>
      <c r="W94" s="19">
        <f t="shared" si="54"/>
        <v>3.2052631578947368</v>
      </c>
      <c r="X94" s="20" t="str">
        <f t="shared" si="55"/>
        <v/>
      </c>
      <c r="Y94" s="20">
        <f t="shared" si="56"/>
        <v>0.68333333333333335</v>
      </c>
      <c r="Z94" s="19">
        <f t="shared" si="57"/>
        <v>1.7</v>
      </c>
      <c r="AA94" s="19">
        <f t="shared" si="58"/>
        <v>5.4285714285714288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12</v>
      </c>
      <c r="E95" s="23">
        <f t="shared" si="82"/>
        <v>8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150</v>
      </c>
      <c r="J95" s="23">
        <f t="shared" si="82"/>
        <v>7</v>
      </c>
      <c r="K95" s="24">
        <f t="shared" si="73"/>
        <v>165</v>
      </c>
      <c r="L95" s="23">
        <f>+L24</f>
        <v>174</v>
      </c>
      <c r="M95" s="23">
        <f t="shared" ref="M95:N95" si="83">+M24</f>
        <v>0</v>
      </c>
      <c r="N95" s="23">
        <f t="shared" si="83"/>
        <v>0</v>
      </c>
      <c r="O95" s="24">
        <f t="shared" si="74"/>
        <v>174</v>
      </c>
      <c r="P95" s="24">
        <f t="shared" si="75"/>
        <v>3</v>
      </c>
      <c r="Q95" s="23"/>
      <c r="R95" s="23">
        <f>+R24</f>
        <v>699</v>
      </c>
      <c r="S95" s="23">
        <f t="shared" ref="S95:U95" si="84">+S24</f>
        <v>316</v>
      </c>
      <c r="T95" s="23">
        <f t="shared" si="84"/>
        <v>330</v>
      </c>
      <c r="U95" s="23">
        <f t="shared" si="84"/>
        <v>0</v>
      </c>
      <c r="V95" s="23"/>
      <c r="W95" s="19">
        <f t="shared" si="54"/>
        <v>1.896551724137931</v>
      </c>
      <c r="X95" s="20" t="str">
        <f t="shared" si="55"/>
        <v/>
      </c>
      <c r="Y95" s="20">
        <f t="shared" si="56"/>
        <v>0.45207439198855509</v>
      </c>
      <c r="Z95" s="19">
        <f t="shared" si="57"/>
        <v>2.2011494252873565</v>
      </c>
      <c r="AA95" s="19">
        <f t="shared" si="58"/>
        <v>6.4444444444444446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5661</v>
      </c>
      <c r="D100" s="45">
        <f>U8+U9+U13+U15+U17+U18+U24+U34+U35</f>
        <v>5293</v>
      </c>
      <c r="E100" s="45">
        <f>C100-D100</f>
        <v>368</v>
      </c>
    </row>
    <row r="101" spans="1:5" ht="22.5" x14ac:dyDescent="0.2">
      <c r="A101" s="22" t="s">
        <v>102</v>
      </c>
      <c r="B101" s="44" t="s">
        <v>168</v>
      </c>
      <c r="C101" s="45">
        <f>T26</f>
        <v>182</v>
      </c>
      <c r="D101" s="45">
        <f>U26</f>
        <v>182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223</v>
      </c>
      <c r="D102" s="45">
        <f>U28</f>
        <v>219</v>
      </c>
      <c r="E102" s="45">
        <f t="shared" si="85"/>
        <v>4</v>
      </c>
    </row>
    <row r="103" spans="1:5" ht="22.5" x14ac:dyDescent="0.2">
      <c r="A103" s="22" t="s">
        <v>170</v>
      </c>
      <c r="B103" s="44" t="s">
        <v>171</v>
      </c>
      <c r="C103" s="45">
        <f>T30</f>
        <v>71</v>
      </c>
      <c r="D103" s="45">
        <f>U30</f>
        <v>71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149</v>
      </c>
      <c r="D104" s="45">
        <f>U14</f>
        <v>149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6286</v>
      </c>
      <c r="D105" s="45">
        <f t="shared" ref="D105:E105" si="86">SUM(D100:D104)</f>
        <v>5914</v>
      </c>
      <c r="E105" s="45">
        <f t="shared" si="86"/>
        <v>372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33</v>
      </c>
      <c r="D107" s="45">
        <f>C50</f>
        <v>33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80" zoomScaleNormal="80" workbookViewId="0">
      <pane xSplit="4" ySplit="7" topLeftCell="E44" activePane="bottomRight" state="frozen"/>
      <selection pane="topRight" activeCell="E1" sqref="E1"/>
      <selection pane="bottomLeft" activeCell="A8" sqref="A8"/>
      <selection pane="bottomRight"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174</v>
      </c>
      <c r="E7" s="18">
        <f t="shared" si="0"/>
        <v>884</v>
      </c>
      <c r="F7" s="18">
        <f>SUM(F8:F36)</f>
        <v>72</v>
      </c>
      <c r="G7" s="18">
        <f>SUM(G8:G36)</f>
        <v>73</v>
      </c>
      <c r="H7" s="18">
        <f>SUM(H8:H36)</f>
        <v>0</v>
      </c>
      <c r="I7" s="18">
        <f>SUM(I8:I36)</f>
        <v>164</v>
      </c>
      <c r="J7" s="18">
        <f t="shared" si="0"/>
        <v>233</v>
      </c>
      <c r="K7" s="18">
        <f t="shared" si="0"/>
        <v>1426</v>
      </c>
      <c r="L7" s="18">
        <f t="shared" si="0"/>
        <v>1121</v>
      </c>
      <c r="M7" s="18">
        <f t="shared" si="0"/>
        <v>233</v>
      </c>
      <c r="N7" s="18">
        <f>SUM(N8:N36)</f>
        <v>43</v>
      </c>
      <c r="O7" s="18">
        <f t="shared" si="0"/>
        <v>1397</v>
      </c>
      <c r="P7" s="18">
        <f t="shared" si="0"/>
        <v>203</v>
      </c>
      <c r="Q7" s="18">
        <f t="shared" si="0"/>
        <v>0</v>
      </c>
      <c r="R7" s="18">
        <f t="shared" si="0"/>
        <v>8458</v>
      </c>
      <c r="S7" s="18">
        <f t="shared" si="0"/>
        <v>6288</v>
      </c>
      <c r="T7" s="18">
        <f t="shared" si="0"/>
        <v>6182</v>
      </c>
      <c r="U7" s="18">
        <f t="shared" si="0"/>
        <v>5751</v>
      </c>
      <c r="V7" s="18">
        <f t="shared" si="0"/>
        <v>0</v>
      </c>
      <c r="W7" s="19">
        <f t="shared" ref="W7:W36" si="1">IF(S7&gt;0,T7/O7,"")</f>
        <v>4.4251968503937009</v>
      </c>
      <c r="X7" s="20">
        <f t="shared" ref="X7:X36" si="2">IF(N7&gt;0,(N7/O7),"")</f>
        <v>3.0780243378668574E-2</v>
      </c>
      <c r="Y7" s="20">
        <f t="shared" ref="Y7:Y36" si="3">IF(S7&gt;0,(S7/R7),"")</f>
        <v>0.74343816505083948</v>
      </c>
      <c r="Z7" s="19">
        <f t="shared" ref="Z7:Z36" si="4">IF(S7&gt;0,(R7-S7)/O7,"")</f>
        <v>1.5533285612025769</v>
      </c>
      <c r="AA7" s="19">
        <f t="shared" ref="AA7:AA36" si="5">IF(S7&gt;0,O7/C7,"")</f>
        <v>5.0433212996389889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43</v>
      </c>
      <c r="E8" s="23">
        <v>193</v>
      </c>
      <c r="F8" s="23"/>
      <c r="G8" s="23">
        <v>8</v>
      </c>
      <c r="H8" s="23"/>
      <c r="I8" s="23"/>
      <c r="J8" s="23">
        <v>60</v>
      </c>
      <c r="K8" s="24">
        <f>SUM(E8:J8)</f>
        <v>261</v>
      </c>
      <c r="L8" s="23">
        <v>195</v>
      </c>
      <c r="M8" s="23">
        <v>49</v>
      </c>
      <c r="N8" s="23">
        <v>17</v>
      </c>
      <c r="O8" s="24">
        <f t="shared" ref="O8:O36" si="6">SUM(L8:N8)</f>
        <v>261</v>
      </c>
      <c r="P8" s="24">
        <f t="shared" ref="P8:P36" si="7">+D8+K8-O8</f>
        <v>43</v>
      </c>
      <c r="Q8" s="23"/>
      <c r="R8" s="23">
        <v>1523</v>
      </c>
      <c r="S8" s="23">
        <v>1302</v>
      </c>
      <c r="T8" s="23">
        <v>1293</v>
      </c>
      <c r="U8" s="23">
        <v>1279</v>
      </c>
      <c r="V8" s="23"/>
      <c r="W8" s="19">
        <f t="shared" si="1"/>
        <v>4.9540229885057467</v>
      </c>
      <c r="X8" s="20">
        <f t="shared" si="2"/>
        <v>6.5134099616858232E-2</v>
      </c>
      <c r="Y8" s="20">
        <f t="shared" si="3"/>
        <v>0.85489166119500981</v>
      </c>
      <c r="Z8" s="19">
        <f t="shared" si="4"/>
        <v>0.84674329501915713</v>
      </c>
      <c r="AA8" s="19">
        <f t="shared" si="5"/>
        <v>5.0192307692307692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93</v>
      </c>
      <c r="F9" s="23"/>
      <c r="G9" s="23">
        <v>1</v>
      </c>
      <c r="H9" s="23"/>
      <c r="I9" s="23"/>
      <c r="J9" s="23">
        <v>38</v>
      </c>
      <c r="K9" s="24">
        <f t="shared" ref="K9:K36" si="8">SUM(E9:J9)</f>
        <v>132</v>
      </c>
      <c r="L9" s="23">
        <v>71</v>
      </c>
      <c r="M9" s="23">
        <v>43</v>
      </c>
      <c r="N9" s="23">
        <v>18</v>
      </c>
      <c r="O9" s="24">
        <f t="shared" si="6"/>
        <v>132</v>
      </c>
      <c r="P9" s="24">
        <f t="shared" si="7"/>
        <v>23</v>
      </c>
      <c r="Q9" s="23"/>
      <c r="R9" s="23">
        <v>744</v>
      </c>
      <c r="S9" s="23">
        <v>705</v>
      </c>
      <c r="T9" s="23">
        <v>712</v>
      </c>
      <c r="U9" s="23">
        <v>703</v>
      </c>
      <c r="V9" s="23"/>
      <c r="W9" s="19">
        <f t="shared" si="1"/>
        <v>5.3939393939393936</v>
      </c>
      <c r="X9" s="20">
        <f t="shared" si="2"/>
        <v>0.13636363636363635</v>
      </c>
      <c r="Y9" s="20">
        <f t="shared" si="3"/>
        <v>0.94758064516129037</v>
      </c>
      <c r="Z9" s="19">
        <f t="shared" si="4"/>
        <v>0.29545454545454547</v>
      </c>
      <c r="AA9" s="19">
        <f t="shared" si="5"/>
        <v>5.5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5</v>
      </c>
      <c r="E13" s="23">
        <v>59</v>
      </c>
      <c r="F13" s="23"/>
      <c r="G13" s="23">
        <v>44</v>
      </c>
      <c r="H13" s="23"/>
      <c r="I13" s="23"/>
      <c r="J13" s="23">
        <v>5</v>
      </c>
      <c r="K13" s="24">
        <f t="shared" si="8"/>
        <v>108</v>
      </c>
      <c r="L13" s="23">
        <v>102</v>
      </c>
      <c r="M13" s="23">
        <v>2</v>
      </c>
      <c r="N13" s="23"/>
      <c r="O13" s="24">
        <f t="shared" si="6"/>
        <v>104</v>
      </c>
      <c r="P13" s="24">
        <f t="shared" si="7"/>
        <v>9</v>
      </c>
      <c r="Q13" s="23"/>
      <c r="R13" s="23">
        <v>744</v>
      </c>
      <c r="S13" s="23">
        <v>289</v>
      </c>
      <c r="T13" s="23">
        <v>284</v>
      </c>
      <c r="U13" s="23">
        <v>283</v>
      </c>
      <c r="V13" s="23"/>
      <c r="W13" s="19">
        <f t="shared" si="1"/>
        <v>2.7307692307692308</v>
      </c>
      <c r="X13" s="20" t="str">
        <f t="shared" si="2"/>
        <v/>
      </c>
      <c r="Y13" s="20">
        <f t="shared" si="3"/>
        <v>0.38844086021505375</v>
      </c>
      <c r="Z13" s="19">
        <f t="shared" si="4"/>
        <v>4.375</v>
      </c>
      <c r="AA13" s="19">
        <f t="shared" si="5"/>
        <v>4.333333333333333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30</v>
      </c>
      <c r="F14" s="23"/>
      <c r="G14" s="23"/>
      <c r="H14" s="23"/>
      <c r="I14" s="23"/>
      <c r="J14" s="23"/>
      <c r="K14" s="24">
        <f t="shared" si="8"/>
        <v>30</v>
      </c>
      <c r="L14" s="23">
        <v>3</v>
      </c>
      <c r="M14" s="23"/>
      <c r="N14" s="23"/>
      <c r="O14" s="24">
        <f t="shared" si="6"/>
        <v>3</v>
      </c>
      <c r="P14" s="26">
        <v>7</v>
      </c>
      <c r="Q14" s="27"/>
      <c r="R14" s="23">
        <v>310</v>
      </c>
      <c r="S14" s="23">
        <v>192</v>
      </c>
      <c r="T14" s="23">
        <v>171</v>
      </c>
      <c r="U14" s="23">
        <v>165</v>
      </c>
      <c r="V14" s="23"/>
      <c r="W14" s="19">
        <f t="shared" si="1"/>
        <v>57</v>
      </c>
      <c r="X14" s="20" t="str">
        <f t="shared" si="2"/>
        <v/>
      </c>
      <c r="Y14" s="20">
        <f t="shared" si="3"/>
        <v>0.61935483870967745</v>
      </c>
      <c r="Z14" s="19">
        <f t="shared" si="4"/>
        <v>39.333333333333336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13</v>
      </c>
      <c r="F15" s="23"/>
      <c r="G15" s="23"/>
      <c r="H15" s="23"/>
      <c r="I15" s="23"/>
      <c r="J15" s="23"/>
      <c r="K15" s="24">
        <f t="shared" si="8"/>
        <v>13</v>
      </c>
      <c r="L15" s="23">
        <v>37</v>
      </c>
      <c r="M15" s="23"/>
      <c r="N15" s="23"/>
      <c r="O15" s="24">
        <f t="shared" si="6"/>
        <v>37</v>
      </c>
      <c r="P15" s="26">
        <v>6</v>
      </c>
      <c r="Q15" s="23"/>
      <c r="R15" s="23">
        <v>310</v>
      </c>
      <c r="S15" s="23">
        <v>147</v>
      </c>
      <c r="T15" s="23">
        <v>83</v>
      </c>
      <c r="U15" s="23">
        <v>77</v>
      </c>
      <c r="V15" s="23"/>
      <c r="W15" s="19">
        <f t="shared" si="1"/>
        <v>2.2432432432432434</v>
      </c>
      <c r="X15" s="20" t="str">
        <f t="shared" si="2"/>
        <v/>
      </c>
      <c r="Y15" s="20">
        <f t="shared" si="3"/>
        <v>0.47419354838709676</v>
      </c>
      <c r="Z15" s="19">
        <f t="shared" si="4"/>
        <v>4.4054054054054053</v>
      </c>
      <c r="AA15" s="19">
        <f t="shared" si="5"/>
        <v>3.7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25</v>
      </c>
      <c r="E17" s="23">
        <v>196</v>
      </c>
      <c r="F17" s="23"/>
      <c r="G17" s="23"/>
      <c r="H17" s="23"/>
      <c r="I17" s="23"/>
      <c r="J17" s="23"/>
      <c r="K17" s="24">
        <f t="shared" si="8"/>
        <v>196</v>
      </c>
      <c r="L17" s="23">
        <v>196</v>
      </c>
      <c r="M17" s="23">
        <v>4</v>
      </c>
      <c r="N17" s="23"/>
      <c r="O17" s="24">
        <f t="shared" si="6"/>
        <v>200</v>
      </c>
      <c r="P17" s="24">
        <f t="shared" si="7"/>
        <v>21</v>
      </c>
      <c r="Q17" s="23"/>
      <c r="R17" s="23">
        <v>1054</v>
      </c>
      <c r="S17" s="23">
        <v>717</v>
      </c>
      <c r="T17" s="23">
        <v>795</v>
      </c>
      <c r="U17" s="23">
        <v>788</v>
      </c>
      <c r="V17" s="23"/>
      <c r="W17" s="19">
        <f t="shared" si="1"/>
        <v>3.9750000000000001</v>
      </c>
      <c r="X17" s="20" t="str">
        <f t="shared" si="2"/>
        <v/>
      </c>
      <c r="Y17" s="20">
        <f t="shared" si="3"/>
        <v>0.68026565464895639</v>
      </c>
      <c r="Z17" s="19">
        <f t="shared" si="4"/>
        <v>1.6850000000000001</v>
      </c>
      <c r="AA17" s="19">
        <f t="shared" si="5"/>
        <v>5.7142857142857144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49</v>
      </c>
      <c r="F18" s="23"/>
      <c r="G18" s="23"/>
      <c r="H18" s="23"/>
      <c r="I18" s="23"/>
      <c r="J18" s="23"/>
      <c r="K18" s="24">
        <f t="shared" si="8"/>
        <v>49</v>
      </c>
      <c r="L18" s="23">
        <v>51</v>
      </c>
      <c r="M18" s="23"/>
      <c r="N18" s="23"/>
      <c r="O18" s="24">
        <f t="shared" si="6"/>
        <v>51</v>
      </c>
      <c r="P18" s="24">
        <f t="shared" si="7"/>
        <v>2</v>
      </c>
      <c r="Q18" s="23"/>
      <c r="R18" s="23">
        <v>312</v>
      </c>
      <c r="S18" s="23">
        <v>150</v>
      </c>
      <c r="T18" s="23">
        <v>163</v>
      </c>
      <c r="U18" s="23">
        <v>163</v>
      </c>
      <c r="V18" s="23"/>
      <c r="W18" s="19">
        <f t="shared" si="1"/>
        <v>3.1960784313725492</v>
      </c>
      <c r="X18" s="20" t="str">
        <f t="shared" si="2"/>
        <v/>
      </c>
      <c r="Y18" s="20">
        <f t="shared" si="3"/>
        <v>0.48076923076923078</v>
      </c>
      <c r="Z18" s="19">
        <f t="shared" si="4"/>
        <v>3.1764705882352939</v>
      </c>
      <c r="AA18" s="19">
        <f t="shared" si="5"/>
        <v>5.0999999999999996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3</v>
      </c>
      <c r="E24" s="23">
        <v>17</v>
      </c>
      <c r="F24" s="23"/>
      <c r="G24" s="23"/>
      <c r="H24" s="23"/>
      <c r="I24" s="23">
        <v>163</v>
      </c>
      <c r="J24" s="23">
        <v>12</v>
      </c>
      <c r="K24" s="24">
        <f t="shared" si="8"/>
        <v>192</v>
      </c>
      <c r="L24" s="23">
        <v>179</v>
      </c>
      <c r="M24" s="23">
        <v>1</v>
      </c>
      <c r="N24" s="23"/>
      <c r="O24" s="24">
        <f t="shared" si="6"/>
        <v>180</v>
      </c>
      <c r="P24" s="24">
        <f t="shared" si="7"/>
        <v>15</v>
      </c>
      <c r="Q24" s="23"/>
      <c r="R24" s="23">
        <v>802</v>
      </c>
      <c r="S24" s="23">
        <v>411</v>
      </c>
      <c r="T24" s="23">
        <v>373</v>
      </c>
      <c r="U24" s="23">
        <v>0</v>
      </c>
      <c r="V24" s="23"/>
      <c r="W24" s="19">
        <f t="shared" si="1"/>
        <v>2.0722222222222224</v>
      </c>
      <c r="X24" s="20" t="str">
        <f t="shared" si="2"/>
        <v/>
      </c>
      <c r="Y24" s="20">
        <f t="shared" si="3"/>
        <v>0.51246882793017456</v>
      </c>
      <c r="Z24" s="19">
        <f t="shared" si="4"/>
        <v>2.1722222222222221</v>
      </c>
      <c r="AA24" s="19">
        <f t="shared" si="5"/>
        <v>6.666666666666667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9</v>
      </c>
      <c r="F26" s="23"/>
      <c r="G26" s="23"/>
      <c r="H26" s="23"/>
      <c r="I26" s="23"/>
      <c r="J26" s="23">
        <v>6</v>
      </c>
      <c r="K26" s="24">
        <f t="shared" si="8"/>
        <v>15</v>
      </c>
      <c r="L26" s="23"/>
      <c r="M26" s="23">
        <v>12</v>
      </c>
      <c r="N26" s="23">
        <v>3</v>
      </c>
      <c r="O26" s="24">
        <f t="shared" si="6"/>
        <v>15</v>
      </c>
      <c r="P26" s="24">
        <f t="shared" si="7"/>
        <v>7</v>
      </c>
      <c r="Q26" s="23"/>
      <c r="R26" s="23">
        <v>225</v>
      </c>
      <c r="S26" s="23">
        <v>217</v>
      </c>
      <c r="T26" s="23">
        <v>211</v>
      </c>
      <c r="U26" s="23">
        <v>211</v>
      </c>
      <c r="V26" s="23"/>
      <c r="W26" s="19">
        <f t="shared" si="1"/>
        <v>14.066666666666666</v>
      </c>
      <c r="X26" s="20">
        <f t="shared" si="2"/>
        <v>0.2</v>
      </c>
      <c r="Y26" s="20">
        <f t="shared" si="3"/>
        <v>0.96444444444444444</v>
      </c>
      <c r="Z26" s="19">
        <f t="shared" si="4"/>
        <v>0.53333333333333333</v>
      </c>
      <c r="AA26" s="19">
        <f t="shared" si="5"/>
        <v>1.875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11</v>
      </c>
      <c r="F28" s="23"/>
      <c r="G28" s="23"/>
      <c r="H28" s="23"/>
      <c r="I28" s="23"/>
      <c r="J28" s="23">
        <v>18</v>
      </c>
      <c r="K28" s="24">
        <f t="shared" si="8"/>
        <v>29</v>
      </c>
      <c r="L28" s="23">
        <v>5</v>
      </c>
      <c r="M28" s="23">
        <v>23</v>
      </c>
      <c r="N28" s="23"/>
      <c r="O28" s="24">
        <f t="shared" si="6"/>
        <v>28</v>
      </c>
      <c r="P28" s="24">
        <f t="shared" si="7"/>
        <v>6</v>
      </c>
      <c r="Q28" s="23"/>
      <c r="R28" s="23">
        <v>186</v>
      </c>
      <c r="S28" s="23">
        <v>169</v>
      </c>
      <c r="T28" s="23">
        <v>154</v>
      </c>
      <c r="U28" s="23">
        <v>145</v>
      </c>
      <c r="V28" s="23"/>
      <c r="W28" s="19">
        <f t="shared" si="1"/>
        <v>5.5</v>
      </c>
      <c r="X28" s="20" t="str">
        <f t="shared" si="2"/>
        <v/>
      </c>
      <c r="Y28" s="20">
        <f t="shared" si="3"/>
        <v>0.90860215053763438</v>
      </c>
      <c r="Z28" s="19">
        <f t="shared" si="4"/>
        <v>0.6071428571428571</v>
      </c>
      <c r="AA28" s="19">
        <f t="shared" si="5"/>
        <v>4.666666666666667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23</v>
      </c>
      <c r="F30" s="23"/>
      <c r="G30" s="23"/>
      <c r="H30" s="23"/>
      <c r="I30" s="23"/>
      <c r="J30" s="23">
        <v>2</v>
      </c>
      <c r="K30" s="24">
        <f t="shared" si="8"/>
        <v>25</v>
      </c>
      <c r="L30" s="23">
        <v>19</v>
      </c>
      <c r="M30" s="23">
        <v>5</v>
      </c>
      <c r="N30" s="23"/>
      <c r="O30" s="24">
        <f t="shared" si="6"/>
        <v>24</v>
      </c>
      <c r="P30" s="24">
        <f t="shared" si="7"/>
        <v>4</v>
      </c>
      <c r="Q30" s="23"/>
      <c r="R30" s="23">
        <v>186</v>
      </c>
      <c r="S30" s="23">
        <v>82</v>
      </c>
      <c r="T30" s="23">
        <v>83</v>
      </c>
      <c r="U30" s="23">
        <v>79</v>
      </c>
      <c r="V30" s="23"/>
      <c r="W30" s="19">
        <f t="shared" si="1"/>
        <v>3.4583333333333335</v>
      </c>
      <c r="X30" s="20" t="str">
        <f t="shared" si="2"/>
        <v/>
      </c>
      <c r="Y30" s="20">
        <f t="shared" si="3"/>
        <v>0.44086021505376344</v>
      </c>
      <c r="Z30" s="19">
        <f t="shared" si="4"/>
        <v>4.333333333333333</v>
      </c>
      <c r="AA30" s="19">
        <f t="shared" si="5"/>
        <v>4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15</v>
      </c>
      <c r="E34" s="23">
        <v>102</v>
      </c>
      <c r="F34" s="23"/>
      <c r="G34" s="23">
        <v>20</v>
      </c>
      <c r="H34" s="23"/>
      <c r="I34" s="23">
        <v>1</v>
      </c>
      <c r="J34" s="23">
        <v>36</v>
      </c>
      <c r="K34" s="24">
        <f t="shared" si="8"/>
        <v>159</v>
      </c>
      <c r="L34" s="23">
        <v>94</v>
      </c>
      <c r="M34" s="23">
        <v>54</v>
      </c>
      <c r="N34" s="23">
        <v>5</v>
      </c>
      <c r="O34" s="24">
        <f t="shared" si="6"/>
        <v>153</v>
      </c>
      <c r="P34" s="24">
        <f t="shared" si="7"/>
        <v>21</v>
      </c>
      <c r="Q34" s="23"/>
      <c r="R34" s="23">
        <v>744</v>
      </c>
      <c r="S34" s="23">
        <v>671</v>
      </c>
      <c r="T34" s="23">
        <v>625</v>
      </c>
      <c r="U34" s="23">
        <v>625</v>
      </c>
      <c r="V34" s="23"/>
      <c r="W34" s="19">
        <f t="shared" si="1"/>
        <v>4.0849673202614376</v>
      </c>
      <c r="X34" s="20">
        <f t="shared" si="2"/>
        <v>3.2679738562091505E-2</v>
      </c>
      <c r="Y34" s="20">
        <f t="shared" si="3"/>
        <v>0.9018817204301075</v>
      </c>
      <c r="Z34" s="19">
        <f t="shared" si="4"/>
        <v>0.47712418300653597</v>
      </c>
      <c r="AA34" s="19">
        <f t="shared" si="5"/>
        <v>6.375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31</v>
      </c>
      <c r="E35" s="23">
        <v>89</v>
      </c>
      <c r="F35" s="23">
        <v>72</v>
      </c>
      <c r="G35" s="23"/>
      <c r="H35" s="23"/>
      <c r="I35" s="23"/>
      <c r="J35" s="23">
        <v>56</v>
      </c>
      <c r="K35" s="24">
        <f t="shared" si="8"/>
        <v>217</v>
      </c>
      <c r="L35" s="23">
        <v>169</v>
      </c>
      <c r="M35" s="23">
        <v>40</v>
      </c>
      <c r="N35" s="23"/>
      <c r="O35" s="24">
        <f t="shared" si="6"/>
        <v>209</v>
      </c>
      <c r="P35" s="24">
        <f t="shared" si="7"/>
        <v>39</v>
      </c>
      <c r="Q35" s="23"/>
      <c r="R35" s="23">
        <v>1318</v>
      </c>
      <c r="S35" s="23">
        <v>1236</v>
      </c>
      <c r="T35" s="23">
        <v>1235</v>
      </c>
      <c r="U35" s="23">
        <v>1233</v>
      </c>
      <c r="V35" s="23"/>
      <c r="W35" s="19">
        <f t="shared" si="1"/>
        <v>5.9090909090909092</v>
      </c>
      <c r="X35" s="20" t="str">
        <f t="shared" si="2"/>
        <v/>
      </c>
      <c r="Y35" s="20">
        <f t="shared" si="3"/>
        <v>0.93778452200303486</v>
      </c>
      <c r="Z35" s="19">
        <f t="shared" si="4"/>
        <v>0.3923444976076555</v>
      </c>
      <c r="AA35" s="19">
        <f t="shared" si="5"/>
        <v>5.0975609756097562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5151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211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241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224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241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165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33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5784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182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174</v>
      </c>
      <c r="E66" s="18">
        <f t="shared" si="9"/>
        <v>884</v>
      </c>
      <c r="F66" s="18">
        <f t="shared" si="9"/>
        <v>72</v>
      </c>
      <c r="G66" s="18">
        <f t="shared" si="9"/>
        <v>73</v>
      </c>
      <c r="H66" s="18">
        <f t="shared" si="9"/>
        <v>0</v>
      </c>
      <c r="I66" s="18">
        <f t="shared" si="9"/>
        <v>164</v>
      </c>
      <c r="J66" s="18">
        <f t="shared" si="9"/>
        <v>233</v>
      </c>
      <c r="K66" s="18">
        <f t="shared" si="9"/>
        <v>1426</v>
      </c>
      <c r="L66" s="18">
        <f t="shared" si="9"/>
        <v>1121</v>
      </c>
      <c r="M66" s="18">
        <f t="shared" si="9"/>
        <v>233</v>
      </c>
      <c r="N66" s="18">
        <f t="shared" si="9"/>
        <v>43</v>
      </c>
      <c r="O66" s="18">
        <f t="shared" si="9"/>
        <v>1397</v>
      </c>
      <c r="P66" s="18">
        <f t="shared" si="9"/>
        <v>203</v>
      </c>
      <c r="Q66" s="18">
        <f t="shared" si="9"/>
        <v>0</v>
      </c>
      <c r="R66" s="18">
        <f t="shared" si="9"/>
        <v>8458</v>
      </c>
      <c r="S66" s="18">
        <f t="shared" si="9"/>
        <v>6288</v>
      </c>
      <c r="T66" s="18">
        <f t="shared" si="9"/>
        <v>6182</v>
      </c>
      <c r="U66" s="18">
        <f t="shared" si="9"/>
        <v>5751</v>
      </c>
      <c r="V66" s="18">
        <f t="shared" si="9"/>
        <v>0</v>
      </c>
      <c r="W66" s="19">
        <f t="shared" ref="W66:W78" si="10">IF(S66&gt;0,T66/O66,"")</f>
        <v>4.4251968503937009</v>
      </c>
      <c r="X66" s="20">
        <f t="shared" ref="X66:X78" si="11">IF(N66&gt;0,(N66/O66),"")</f>
        <v>3.0780243378668574E-2</v>
      </c>
      <c r="Y66" s="20">
        <f t="shared" ref="Y66:Y78" si="12">IF(S66&gt;0,(S66/R66),"")</f>
        <v>0.74343816505083948</v>
      </c>
      <c r="Z66" s="19">
        <f t="shared" ref="Z66:Z78" si="13">IF(S66&gt;0,(R66-S66)/O66,"")</f>
        <v>1.5533285612025769</v>
      </c>
      <c r="AA66" s="19">
        <f t="shared" ref="AA66:AA78" si="14">IF(S66&gt;0,O66/C66,"")</f>
        <v>5.0433212996389889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66</v>
      </c>
      <c r="E67" s="23">
        <f t="shared" si="15"/>
        <v>286</v>
      </c>
      <c r="F67" s="23">
        <f t="shared" si="15"/>
        <v>0</v>
      </c>
      <c r="G67" s="23">
        <f t="shared" si="15"/>
        <v>9</v>
      </c>
      <c r="H67" s="23">
        <f t="shared" si="15"/>
        <v>0</v>
      </c>
      <c r="I67" s="23">
        <f t="shared" si="15"/>
        <v>0</v>
      </c>
      <c r="J67" s="23">
        <f t="shared" si="15"/>
        <v>98</v>
      </c>
      <c r="K67" s="24">
        <f>SUM(E67:J67)</f>
        <v>393</v>
      </c>
      <c r="L67" s="23">
        <f>+L8+L9</f>
        <v>266</v>
      </c>
      <c r="M67" s="23">
        <f t="shared" ref="M67:N67" si="16">+M8+M9</f>
        <v>92</v>
      </c>
      <c r="N67" s="23">
        <f t="shared" si="16"/>
        <v>35</v>
      </c>
      <c r="O67" s="24">
        <f t="shared" ref="O67:O70" si="17">SUM(L67:N67)</f>
        <v>393</v>
      </c>
      <c r="P67" s="24">
        <f t="shared" ref="P67:P68" si="18">+D67+K67-O67</f>
        <v>66</v>
      </c>
      <c r="Q67" s="23"/>
      <c r="R67" s="23">
        <f>+R8+R9</f>
        <v>2267</v>
      </c>
      <c r="S67" s="23">
        <f t="shared" ref="S67:U67" si="19">+S8+S9</f>
        <v>2007</v>
      </c>
      <c r="T67" s="23">
        <f t="shared" si="19"/>
        <v>2005</v>
      </c>
      <c r="U67" s="23">
        <f t="shared" si="19"/>
        <v>1982</v>
      </c>
      <c r="V67" s="23"/>
      <c r="W67" s="19">
        <f t="shared" si="10"/>
        <v>5.1017811704834601</v>
      </c>
      <c r="X67" s="20">
        <f t="shared" si="11"/>
        <v>8.9058524173027995E-2</v>
      </c>
      <c r="Y67" s="20">
        <f t="shared" si="12"/>
        <v>0.88531098367887073</v>
      </c>
      <c r="Z67" s="19">
        <f t="shared" si="13"/>
        <v>0.66157760814249367</v>
      </c>
      <c r="AA67" s="19">
        <f t="shared" si="14"/>
        <v>5.1710526315789478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5</v>
      </c>
      <c r="E68" s="23">
        <f t="shared" si="20"/>
        <v>59</v>
      </c>
      <c r="F68" s="23">
        <f t="shared" si="20"/>
        <v>0</v>
      </c>
      <c r="G68" s="23">
        <f t="shared" si="20"/>
        <v>44</v>
      </c>
      <c r="H68" s="23">
        <f t="shared" si="20"/>
        <v>0</v>
      </c>
      <c r="I68" s="23">
        <f t="shared" si="20"/>
        <v>0</v>
      </c>
      <c r="J68" s="23">
        <f t="shared" si="20"/>
        <v>5</v>
      </c>
      <c r="K68" s="24">
        <f t="shared" ref="K68:K70" si="21">SUM(E68:J68)</f>
        <v>108</v>
      </c>
      <c r="L68" s="23">
        <f>+L13</f>
        <v>102</v>
      </c>
      <c r="M68" s="23">
        <f t="shared" ref="M68:N70" si="22">+M13</f>
        <v>2</v>
      </c>
      <c r="N68" s="23">
        <f t="shared" si="22"/>
        <v>0</v>
      </c>
      <c r="O68" s="24">
        <f t="shared" si="17"/>
        <v>104</v>
      </c>
      <c r="P68" s="24">
        <f t="shared" si="18"/>
        <v>9</v>
      </c>
      <c r="Q68" s="23"/>
      <c r="R68" s="23">
        <f>+R13</f>
        <v>744</v>
      </c>
      <c r="S68" s="23">
        <f t="shared" ref="S68:U70" si="23">+S13</f>
        <v>289</v>
      </c>
      <c r="T68" s="23">
        <f t="shared" si="23"/>
        <v>284</v>
      </c>
      <c r="U68" s="23">
        <f t="shared" si="23"/>
        <v>283</v>
      </c>
      <c r="V68" s="23"/>
      <c r="W68" s="19">
        <f t="shared" si="10"/>
        <v>2.7307692307692308</v>
      </c>
      <c r="X68" s="20" t="str">
        <f t="shared" si="11"/>
        <v/>
      </c>
      <c r="Y68" s="20">
        <f t="shared" si="12"/>
        <v>0.38844086021505375</v>
      </c>
      <c r="Z68" s="19">
        <f t="shared" si="13"/>
        <v>4.375</v>
      </c>
      <c r="AA68" s="19">
        <f t="shared" si="14"/>
        <v>4.333333333333333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30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30</v>
      </c>
      <c r="L69" s="23">
        <f>+L14</f>
        <v>3</v>
      </c>
      <c r="M69" s="23">
        <f t="shared" si="22"/>
        <v>0</v>
      </c>
      <c r="N69" s="23">
        <f t="shared" si="22"/>
        <v>0</v>
      </c>
      <c r="O69" s="24">
        <f t="shared" si="17"/>
        <v>3</v>
      </c>
      <c r="P69" s="26">
        <f>P14</f>
        <v>7</v>
      </c>
      <c r="Q69" s="23"/>
      <c r="R69" s="23">
        <f>+R14</f>
        <v>310</v>
      </c>
      <c r="S69" s="23">
        <f t="shared" si="23"/>
        <v>192</v>
      </c>
      <c r="T69" s="23">
        <f t="shared" si="23"/>
        <v>171</v>
      </c>
      <c r="U69" s="23">
        <f t="shared" si="23"/>
        <v>165</v>
      </c>
      <c r="V69" s="23"/>
      <c r="W69" s="19">
        <f t="shared" si="10"/>
        <v>57</v>
      </c>
      <c r="X69" s="20" t="str">
        <f t="shared" si="11"/>
        <v/>
      </c>
      <c r="Y69" s="20">
        <f t="shared" si="12"/>
        <v>0.61935483870967745</v>
      </c>
      <c r="Z69" s="19">
        <f t="shared" si="13"/>
        <v>39.333333333333336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13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13</v>
      </c>
      <c r="L70" s="23">
        <f>+L15</f>
        <v>37</v>
      </c>
      <c r="M70" s="23">
        <f t="shared" si="22"/>
        <v>0</v>
      </c>
      <c r="N70" s="23">
        <f t="shared" si="22"/>
        <v>0</v>
      </c>
      <c r="O70" s="24">
        <f t="shared" si="17"/>
        <v>37</v>
      </c>
      <c r="P70" s="26">
        <f>P15</f>
        <v>6</v>
      </c>
      <c r="Q70" s="23"/>
      <c r="R70" s="23">
        <f>+R15</f>
        <v>310</v>
      </c>
      <c r="S70" s="23">
        <f t="shared" si="23"/>
        <v>147</v>
      </c>
      <c r="T70" s="23">
        <f t="shared" si="23"/>
        <v>83</v>
      </c>
      <c r="U70" s="23">
        <f t="shared" si="23"/>
        <v>77</v>
      </c>
      <c r="V70" s="23"/>
      <c r="W70" s="19">
        <f t="shared" si="10"/>
        <v>2.2432432432432434</v>
      </c>
      <c r="X70" s="20" t="str">
        <f t="shared" si="11"/>
        <v/>
      </c>
      <c r="Y70" s="20">
        <f t="shared" si="12"/>
        <v>0.47419354838709676</v>
      </c>
      <c r="Z70" s="19">
        <f t="shared" si="13"/>
        <v>4.4054054054054053</v>
      </c>
      <c r="AA70" s="19">
        <f t="shared" si="14"/>
        <v>3.7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25</v>
      </c>
      <c r="E71" s="23">
        <f t="shared" si="24"/>
        <v>196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196</v>
      </c>
      <c r="L71" s="23">
        <f>+L17</f>
        <v>196</v>
      </c>
      <c r="M71" s="23">
        <f t="shared" ref="M71:N72" si="25">+M17</f>
        <v>4</v>
      </c>
      <c r="N71" s="23">
        <f t="shared" si="25"/>
        <v>0</v>
      </c>
      <c r="O71" s="24">
        <f>SUM(L71:N71)</f>
        <v>200</v>
      </c>
      <c r="P71" s="24">
        <f>+D71+K71-O71</f>
        <v>21</v>
      </c>
      <c r="Q71" s="23"/>
      <c r="R71" s="23">
        <f>+R17</f>
        <v>1054</v>
      </c>
      <c r="S71" s="23">
        <f t="shared" ref="S71:U72" si="26">+S17</f>
        <v>717</v>
      </c>
      <c r="T71" s="23">
        <f t="shared" si="26"/>
        <v>795</v>
      </c>
      <c r="U71" s="23">
        <f t="shared" si="26"/>
        <v>788</v>
      </c>
      <c r="V71" s="23"/>
      <c r="W71" s="19">
        <f t="shared" si="10"/>
        <v>3.9750000000000001</v>
      </c>
      <c r="X71" s="20" t="str">
        <f t="shared" si="11"/>
        <v/>
      </c>
      <c r="Y71" s="20">
        <f t="shared" si="12"/>
        <v>0.68026565464895639</v>
      </c>
      <c r="Z71" s="19">
        <f t="shared" si="13"/>
        <v>1.6850000000000001</v>
      </c>
      <c r="AA71" s="19">
        <f t="shared" si="14"/>
        <v>5.7142857142857144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4</v>
      </c>
      <c r="E72" s="23">
        <f t="shared" si="24"/>
        <v>49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49</v>
      </c>
      <c r="L72" s="23">
        <f>+L18</f>
        <v>51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51</v>
      </c>
      <c r="P72" s="24">
        <f t="shared" ref="P72:P78" si="29">+D72+K72-O72</f>
        <v>2</v>
      </c>
      <c r="Q72" s="23"/>
      <c r="R72" s="23">
        <f>+R18</f>
        <v>312</v>
      </c>
      <c r="S72" s="23">
        <f t="shared" si="26"/>
        <v>150</v>
      </c>
      <c r="T72" s="23">
        <f t="shared" si="26"/>
        <v>163</v>
      </c>
      <c r="U72" s="23">
        <f t="shared" si="26"/>
        <v>163</v>
      </c>
      <c r="V72" s="23"/>
      <c r="W72" s="19">
        <f t="shared" si="10"/>
        <v>3.1960784313725492</v>
      </c>
      <c r="X72" s="20" t="str">
        <f t="shared" si="11"/>
        <v/>
      </c>
      <c r="Y72" s="20">
        <f t="shared" si="12"/>
        <v>0.48076923076923078</v>
      </c>
      <c r="Z72" s="19">
        <f t="shared" si="13"/>
        <v>3.1764705882352939</v>
      </c>
      <c r="AA72" s="19">
        <f t="shared" si="14"/>
        <v>5.0999999999999996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3</v>
      </c>
      <c r="E73" s="23">
        <f t="shared" si="30"/>
        <v>17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163</v>
      </c>
      <c r="J73" s="23">
        <f t="shared" si="30"/>
        <v>12</v>
      </c>
      <c r="K73" s="24">
        <f t="shared" si="27"/>
        <v>192</v>
      </c>
      <c r="L73" s="23">
        <f>+L24</f>
        <v>179</v>
      </c>
      <c r="M73" s="23">
        <f t="shared" ref="M73:N73" si="31">+M24</f>
        <v>1</v>
      </c>
      <c r="N73" s="23">
        <f t="shared" si="31"/>
        <v>0</v>
      </c>
      <c r="O73" s="24">
        <f t="shared" si="28"/>
        <v>180</v>
      </c>
      <c r="P73" s="24">
        <f t="shared" si="29"/>
        <v>15</v>
      </c>
      <c r="Q73" s="27"/>
      <c r="R73" s="23">
        <f>+R24</f>
        <v>802</v>
      </c>
      <c r="S73" s="23">
        <f t="shared" ref="S73:U73" si="32">+S24</f>
        <v>411</v>
      </c>
      <c r="T73" s="23">
        <f t="shared" si="32"/>
        <v>373</v>
      </c>
      <c r="U73" s="23">
        <f t="shared" si="32"/>
        <v>0</v>
      </c>
      <c r="V73" s="23"/>
      <c r="W73" s="19">
        <f t="shared" si="10"/>
        <v>2.0722222222222224</v>
      </c>
      <c r="X73" s="20" t="str">
        <f t="shared" si="11"/>
        <v/>
      </c>
      <c r="Y73" s="20">
        <f t="shared" si="12"/>
        <v>0.51246882793017456</v>
      </c>
      <c r="Z73" s="19">
        <f t="shared" si="13"/>
        <v>2.1722222222222221</v>
      </c>
      <c r="AA73" s="19">
        <f t="shared" si="14"/>
        <v>6.666666666666667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9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6</v>
      </c>
      <c r="K74" s="24">
        <f t="shared" si="27"/>
        <v>15</v>
      </c>
      <c r="L74" s="23">
        <f>+L26</f>
        <v>0</v>
      </c>
      <c r="M74" s="23">
        <f t="shared" ref="M74:N74" si="34">+M26</f>
        <v>12</v>
      </c>
      <c r="N74" s="23">
        <f t="shared" si="34"/>
        <v>3</v>
      </c>
      <c r="O74" s="24">
        <f t="shared" si="28"/>
        <v>15</v>
      </c>
      <c r="P74" s="24">
        <f t="shared" si="29"/>
        <v>7</v>
      </c>
      <c r="Q74" s="23"/>
      <c r="R74" s="23">
        <f>+R26</f>
        <v>225</v>
      </c>
      <c r="S74" s="23">
        <f t="shared" ref="S74:U74" si="35">+S26</f>
        <v>217</v>
      </c>
      <c r="T74" s="23">
        <f t="shared" si="35"/>
        <v>211</v>
      </c>
      <c r="U74" s="23">
        <f t="shared" si="35"/>
        <v>211</v>
      </c>
      <c r="V74" s="23"/>
      <c r="W74" s="19">
        <f t="shared" si="10"/>
        <v>14.066666666666666</v>
      </c>
      <c r="X74" s="20">
        <f t="shared" si="11"/>
        <v>0.2</v>
      </c>
      <c r="Y74" s="20">
        <f t="shared" si="12"/>
        <v>0.96444444444444444</v>
      </c>
      <c r="Z74" s="19">
        <f t="shared" si="13"/>
        <v>0.53333333333333333</v>
      </c>
      <c r="AA74" s="19">
        <f t="shared" si="14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18</v>
      </c>
      <c r="K75" s="24">
        <f t="shared" si="27"/>
        <v>29</v>
      </c>
      <c r="L75" s="23">
        <f>+L28</f>
        <v>5</v>
      </c>
      <c r="M75" s="23">
        <f t="shared" ref="M75:N75" si="37">+M28</f>
        <v>23</v>
      </c>
      <c r="N75" s="23">
        <f t="shared" si="37"/>
        <v>0</v>
      </c>
      <c r="O75" s="24">
        <f t="shared" si="28"/>
        <v>28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169</v>
      </c>
      <c r="T75" s="23">
        <f t="shared" si="38"/>
        <v>154</v>
      </c>
      <c r="U75" s="23">
        <f t="shared" si="38"/>
        <v>145</v>
      </c>
      <c r="V75" s="23"/>
      <c r="W75" s="19">
        <f t="shared" si="10"/>
        <v>5.5</v>
      </c>
      <c r="X75" s="20" t="str">
        <f t="shared" si="11"/>
        <v/>
      </c>
      <c r="Y75" s="20">
        <f t="shared" si="12"/>
        <v>0.90860215053763438</v>
      </c>
      <c r="Z75" s="19">
        <f t="shared" si="13"/>
        <v>0.6071428571428571</v>
      </c>
      <c r="AA75" s="19">
        <f t="shared" si="14"/>
        <v>4.666666666666667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23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2</v>
      </c>
      <c r="K76" s="24">
        <f>SUM(E76:J76)</f>
        <v>25</v>
      </c>
      <c r="L76" s="23">
        <f>+L30</f>
        <v>19</v>
      </c>
      <c r="M76" s="23">
        <f t="shared" ref="M76:N76" si="40">+M30</f>
        <v>5</v>
      </c>
      <c r="N76" s="23">
        <f t="shared" si="40"/>
        <v>0</v>
      </c>
      <c r="O76" s="24">
        <f>SUM(L76:N76)</f>
        <v>24</v>
      </c>
      <c r="P76" s="24">
        <f t="shared" si="29"/>
        <v>4</v>
      </c>
      <c r="Q76" s="23"/>
      <c r="R76" s="23">
        <f>+R30</f>
        <v>186</v>
      </c>
      <c r="S76" s="23">
        <f t="shared" ref="S76:U76" si="41">+S30</f>
        <v>82</v>
      </c>
      <c r="T76" s="23">
        <f t="shared" si="41"/>
        <v>83</v>
      </c>
      <c r="U76" s="23">
        <f t="shared" si="41"/>
        <v>79</v>
      </c>
      <c r="V76" s="23"/>
      <c r="W76" s="19">
        <f t="shared" si="10"/>
        <v>3.4583333333333335</v>
      </c>
      <c r="X76" s="20" t="str">
        <f t="shared" si="11"/>
        <v/>
      </c>
      <c r="Y76" s="20">
        <f t="shared" si="12"/>
        <v>0.44086021505376344</v>
      </c>
      <c r="Z76" s="19">
        <f t="shared" si="13"/>
        <v>4.333333333333333</v>
      </c>
      <c r="AA76" s="19">
        <f t="shared" si="14"/>
        <v>4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46</v>
      </c>
      <c r="E77" s="23">
        <f t="shared" si="42"/>
        <v>191</v>
      </c>
      <c r="F77" s="23">
        <f t="shared" si="42"/>
        <v>72</v>
      </c>
      <c r="G77" s="23">
        <f t="shared" si="42"/>
        <v>20</v>
      </c>
      <c r="H77" s="23">
        <f t="shared" si="42"/>
        <v>0</v>
      </c>
      <c r="I77" s="23">
        <f t="shared" si="42"/>
        <v>1</v>
      </c>
      <c r="J77" s="23">
        <f t="shared" si="42"/>
        <v>92</v>
      </c>
      <c r="K77" s="24">
        <f>SUM(E77:J77)</f>
        <v>376</v>
      </c>
      <c r="L77" s="23">
        <f>+L34+L35</f>
        <v>263</v>
      </c>
      <c r="M77" s="23">
        <f t="shared" ref="M77:N77" si="43">+M34+M35</f>
        <v>94</v>
      </c>
      <c r="N77" s="23">
        <f t="shared" si="43"/>
        <v>5</v>
      </c>
      <c r="O77" s="24">
        <f>SUM(L77:N77)</f>
        <v>362</v>
      </c>
      <c r="P77" s="24">
        <f t="shared" si="29"/>
        <v>60</v>
      </c>
      <c r="Q77" s="23"/>
      <c r="R77" s="23">
        <f>+R34+R35</f>
        <v>2062</v>
      </c>
      <c r="S77" s="23">
        <f t="shared" ref="S77:U77" si="44">+S34+S35</f>
        <v>1907</v>
      </c>
      <c r="T77" s="23">
        <f t="shared" si="44"/>
        <v>1860</v>
      </c>
      <c r="U77" s="23">
        <f t="shared" si="44"/>
        <v>1858</v>
      </c>
      <c r="V77" s="23"/>
      <c r="W77" s="19">
        <f t="shared" si="10"/>
        <v>5.1381215469613259</v>
      </c>
      <c r="X77" s="20">
        <f t="shared" si="11"/>
        <v>1.3812154696132596E-2</v>
      </c>
      <c r="Y77" s="20">
        <f t="shared" si="12"/>
        <v>0.92483026188166828</v>
      </c>
      <c r="Z77" s="19">
        <f t="shared" si="13"/>
        <v>0.42817679558011051</v>
      </c>
      <c r="AA77" s="19">
        <f t="shared" si="14"/>
        <v>5.569230769230769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144</v>
      </c>
      <c r="E80" s="43">
        <f t="shared" si="47"/>
        <v>739</v>
      </c>
      <c r="F80" s="43">
        <f t="shared" si="47"/>
        <v>72</v>
      </c>
      <c r="G80" s="43">
        <f t="shared" si="47"/>
        <v>29</v>
      </c>
      <c r="H80" s="43">
        <f t="shared" si="47"/>
        <v>0</v>
      </c>
      <c r="I80" s="43">
        <f t="shared" si="47"/>
        <v>164</v>
      </c>
      <c r="J80" s="43">
        <f t="shared" si="47"/>
        <v>202</v>
      </c>
      <c r="K80" s="43">
        <f t="shared" si="47"/>
        <v>1206</v>
      </c>
      <c r="L80" s="43">
        <f t="shared" si="47"/>
        <v>955</v>
      </c>
      <c r="M80" s="43">
        <f t="shared" si="47"/>
        <v>191</v>
      </c>
      <c r="N80" s="43">
        <f t="shared" si="47"/>
        <v>40</v>
      </c>
      <c r="O80" s="43">
        <f t="shared" si="47"/>
        <v>1186</v>
      </c>
      <c r="P80" s="43">
        <f t="shared" si="47"/>
        <v>164</v>
      </c>
      <c r="Q80" s="43">
        <f t="shared" si="47"/>
        <v>0</v>
      </c>
      <c r="R80" s="43">
        <f t="shared" si="47"/>
        <v>6497</v>
      </c>
      <c r="S80" s="43">
        <f t="shared" si="47"/>
        <v>5192</v>
      </c>
      <c r="T80" s="43">
        <f t="shared" si="47"/>
        <v>5196</v>
      </c>
      <c r="U80" s="43">
        <f t="shared" si="47"/>
        <v>4791</v>
      </c>
      <c r="V80" s="43"/>
      <c r="W80" s="19">
        <f t="shared" ref="W80" si="48">IF(S80&gt;0,T80/O80,"")</f>
        <v>4.3811129848229342</v>
      </c>
      <c r="X80" s="20">
        <f t="shared" ref="X80" si="49">IF(N80&gt;0,(N80/O80),"")</f>
        <v>3.3726812816188868E-2</v>
      </c>
      <c r="Y80" s="20">
        <f t="shared" ref="Y80" si="50">IF(S80&gt;0,(S80/R80),"")</f>
        <v>0.7991380637217177</v>
      </c>
      <c r="Z80" s="19">
        <f t="shared" ref="Z80" si="51">IF(S80&gt;0,(R80-S80)/O80,"")</f>
        <v>1.1003372681281618</v>
      </c>
      <c r="AA80" s="19">
        <f t="shared" ref="AA80" si="52">IF(S80&gt;0,O80/C80,"")</f>
        <v>5.568075117370892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174</v>
      </c>
      <c r="E86" s="18">
        <f t="shared" si="53"/>
        <v>884</v>
      </c>
      <c r="F86" s="18">
        <f t="shared" si="53"/>
        <v>72</v>
      </c>
      <c r="G86" s="18">
        <f t="shared" si="53"/>
        <v>73</v>
      </c>
      <c r="H86" s="18">
        <f t="shared" si="53"/>
        <v>0</v>
      </c>
      <c r="I86" s="18">
        <f t="shared" si="53"/>
        <v>164</v>
      </c>
      <c r="J86" s="18">
        <f t="shared" si="53"/>
        <v>233</v>
      </c>
      <c r="K86" s="18">
        <f t="shared" si="53"/>
        <v>1426</v>
      </c>
      <c r="L86" s="18">
        <f t="shared" si="53"/>
        <v>1121</v>
      </c>
      <c r="M86" s="18">
        <f t="shared" si="53"/>
        <v>233</v>
      </c>
      <c r="N86" s="18">
        <f t="shared" si="53"/>
        <v>43</v>
      </c>
      <c r="O86" s="18">
        <f t="shared" si="53"/>
        <v>1397</v>
      </c>
      <c r="P86" s="18">
        <f t="shared" si="53"/>
        <v>203</v>
      </c>
      <c r="Q86" s="18">
        <f t="shared" si="53"/>
        <v>0</v>
      </c>
      <c r="R86" s="18">
        <f t="shared" si="53"/>
        <v>8458</v>
      </c>
      <c r="S86" s="18">
        <f t="shared" si="53"/>
        <v>6288</v>
      </c>
      <c r="T86" s="18">
        <f t="shared" si="53"/>
        <v>6182</v>
      </c>
      <c r="U86" s="18">
        <f t="shared" si="53"/>
        <v>5751</v>
      </c>
      <c r="V86" s="18">
        <f t="shared" si="53"/>
        <v>0</v>
      </c>
      <c r="W86" s="19">
        <f t="shared" ref="W86:W95" si="54">IF(S86&gt;0,T86/O86,"")</f>
        <v>4.4251968503937009</v>
      </c>
      <c r="X86" s="20">
        <f t="shared" ref="X86:X95" si="55">IF(N86&gt;0,(N86/O86),"")</f>
        <v>3.0780243378668574E-2</v>
      </c>
      <c r="Y86" s="20">
        <f t="shared" ref="Y86:Y95" si="56">IF(S86&gt;0,(S86/R86),"")</f>
        <v>0.74343816505083948</v>
      </c>
      <c r="Z86" s="19">
        <f t="shared" ref="Z86:Z95" si="57">IF(S86&gt;0,(R86-S86)/O86,"")</f>
        <v>1.5533285612025769</v>
      </c>
      <c r="AA86" s="19">
        <f t="shared" ref="AA86:AA95" si="58">IF(S86&gt;0,O86/C86,"")</f>
        <v>5.0433212996389889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78</v>
      </c>
      <c r="E87" s="23">
        <f t="shared" si="59"/>
        <v>331</v>
      </c>
      <c r="F87" s="23">
        <f t="shared" si="59"/>
        <v>72</v>
      </c>
      <c r="G87" s="23">
        <f t="shared" si="59"/>
        <v>8</v>
      </c>
      <c r="H87" s="23">
        <f t="shared" si="59"/>
        <v>0</v>
      </c>
      <c r="I87" s="23">
        <f t="shared" si="59"/>
        <v>0</v>
      </c>
      <c r="J87" s="23">
        <f t="shared" si="59"/>
        <v>116</v>
      </c>
      <c r="K87" s="24">
        <f>SUM(E87:J87)</f>
        <v>527</v>
      </c>
      <c r="L87" s="23">
        <f t="shared" si="59"/>
        <v>415</v>
      </c>
      <c r="M87" s="23">
        <f t="shared" si="59"/>
        <v>89</v>
      </c>
      <c r="N87" s="23">
        <f t="shared" si="59"/>
        <v>17</v>
      </c>
      <c r="O87" s="24">
        <f t="shared" ref="O87:O90" si="60">SUM(L87:N87)</f>
        <v>521</v>
      </c>
      <c r="P87" s="24">
        <f t="shared" ref="P87:P90" si="61">+D87+K87-O87</f>
        <v>84</v>
      </c>
      <c r="Q87" s="23"/>
      <c r="R87" s="23">
        <f t="shared" ref="R87:U87" si="62">+R8+R18+R35</f>
        <v>3153</v>
      </c>
      <c r="S87" s="23">
        <f t="shared" si="62"/>
        <v>2688</v>
      </c>
      <c r="T87" s="23">
        <f t="shared" si="62"/>
        <v>2691</v>
      </c>
      <c r="U87" s="23">
        <f t="shared" si="62"/>
        <v>2675</v>
      </c>
      <c r="V87" s="23"/>
      <c r="W87" s="19">
        <f t="shared" si="54"/>
        <v>5.1650671785028788</v>
      </c>
      <c r="X87" s="20">
        <f t="shared" si="55"/>
        <v>3.2629558541266791E-2</v>
      </c>
      <c r="Y87" s="20">
        <f t="shared" si="56"/>
        <v>0.85252140818268318</v>
      </c>
      <c r="Z87" s="19">
        <f t="shared" si="57"/>
        <v>0.8925143953934741</v>
      </c>
      <c r="AA87" s="19">
        <f t="shared" si="58"/>
        <v>5.058252427184466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38</v>
      </c>
      <c r="E88" s="23">
        <f t="shared" si="63"/>
        <v>195</v>
      </c>
      <c r="F88" s="23">
        <f t="shared" si="63"/>
        <v>0</v>
      </c>
      <c r="G88" s="23">
        <f t="shared" si="63"/>
        <v>21</v>
      </c>
      <c r="H88" s="23">
        <f t="shared" si="63"/>
        <v>0</v>
      </c>
      <c r="I88" s="23">
        <f t="shared" si="63"/>
        <v>1</v>
      </c>
      <c r="J88" s="23">
        <f t="shared" si="63"/>
        <v>74</v>
      </c>
      <c r="K88" s="24">
        <f t="shared" ref="K88:K90" si="64">SUM(E88:J88)</f>
        <v>291</v>
      </c>
      <c r="L88" s="23">
        <f t="shared" si="63"/>
        <v>165</v>
      </c>
      <c r="M88" s="23">
        <f t="shared" si="63"/>
        <v>97</v>
      </c>
      <c r="N88" s="23">
        <f t="shared" si="63"/>
        <v>23</v>
      </c>
      <c r="O88" s="24">
        <f t="shared" si="60"/>
        <v>285</v>
      </c>
      <c r="P88" s="24">
        <f t="shared" si="61"/>
        <v>44</v>
      </c>
      <c r="Q88" s="23"/>
      <c r="R88" s="23">
        <f t="shared" ref="R88:U88" si="65">+R34+R9</f>
        <v>1488</v>
      </c>
      <c r="S88" s="23">
        <f t="shared" si="65"/>
        <v>1376</v>
      </c>
      <c r="T88" s="23">
        <f t="shared" si="65"/>
        <v>1337</v>
      </c>
      <c r="U88" s="23">
        <f t="shared" si="65"/>
        <v>1328</v>
      </c>
      <c r="V88" s="23"/>
      <c r="W88" s="19">
        <f t="shared" si="54"/>
        <v>4.6912280701754385</v>
      </c>
      <c r="X88" s="20">
        <f t="shared" si="55"/>
        <v>8.0701754385964913E-2</v>
      </c>
      <c r="Y88" s="20">
        <f t="shared" si="56"/>
        <v>0.92473118279569888</v>
      </c>
      <c r="Z88" s="19">
        <f t="shared" si="57"/>
        <v>0.39298245614035088</v>
      </c>
      <c r="AA88" s="19">
        <f t="shared" si="58"/>
        <v>5.9375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9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6</v>
      </c>
      <c r="K89" s="24">
        <f t="shared" si="64"/>
        <v>15</v>
      </c>
      <c r="L89" s="23">
        <f t="shared" si="66"/>
        <v>0</v>
      </c>
      <c r="M89" s="23">
        <f t="shared" si="66"/>
        <v>12</v>
      </c>
      <c r="N89" s="23">
        <f t="shared" si="66"/>
        <v>3</v>
      </c>
      <c r="O89" s="24">
        <f t="shared" si="60"/>
        <v>15</v>
      </c>
      <c r="P89" s="24">
        <f t="shared" si="61"/>
        <v>7</v>
      </c>
      <c r="Q89" s="23"/>
      <c r="R89" s="23">
        <f t="shared" ref="R89:U89" si="67">+R26</f>
        <v>225</v>
      </c>
      <c r="S89" s="23">
        <f t="shared" si="67"/>
        <v>217</v>
      </c>
      <c r="T89" s="23">
        <f t="shared" si="67"/>
        <v>211</v>
      </c>
      <c r="U89" s="23">
        <f t="shared" si="67"/>
        <v>211</v>
      </c>
      <c r="V89" s="23"/>
      <c r="W89" s="19">
        <f t="shared" si="54"/>
        <v>14.066666666666666</v>
      </c>
      <c r="X89" s="20">
        <f t="shared" si="55"/>
        <v>0.2</v>
      </c>
      <c r="Y89" s="20">
        <f t="shared" si="56"/>
        <v>0.96444444444444444</v>
      </c>
      <c r="Z89" s="19">
        <f t="shared" si="57"/>
        <v>0.53333333333333333</v>
      </c>
      <c r="AA89" s="19">
        <f t="shared" si="58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18</v>
      </c>
      <c r="K90" s="24">
        <f t="shared" si="64"/>
        <v>29</v>
      </c>
      <c r="L90" s="23">
        <f t="shared" si="68"/>
        <v>5</v>
      </c>
      <c r="M90" s="23">
        <f t="shared" si="68"/>
        <v>23</v>
      </c>
      <c r="N90" s="23">
        <f t="shared" si="68"/>
        <v>0</v>
      </c>
      <c r="O90" s="24">
        <f t="shared" si="60"/>
        <v>28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169</v>
      </c>
      <c r="T90" s="23">
        <f t="shared" si="69"/>
        <v>154</v>
      </c>
      <c r="U90" s="23">
        <f t="shared" si="69"/>
        <v>145</v>
      </c>
      <c r="V90" s="23"/>
      <c r="W90" s="19">
        <f t="shared" si="54"/>
        <v>5.5</v>
      </c>
      <c r="X90" s="20" t="str">
        <f t="shared" si="55"/>
        <v/>
      </c>
      <c r="Y90" s="20">
        <f t="shared" si="56"/>
        <v>0.90860215053763438</v>
      </c>
      <c r="Z90" s="19">
        <f t="shared" si="57"/>
        <v>0.6071428571428571</v>
      </c>
      <c r="AA90" s="19">
        <f t="shared" si="58"/>
        <v>4.666666666666667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5</v>
      </c>
      <c r="E91" s="23">
        <f t="shared" si="70"/>
        <v>59</v>
      </c>
      <c r="F91" s="23">
        <f t="shared" si="70"/>
        <v>0</v>
      </c>
      <c r="G91" s="23">
        <f t="shared" si="70"/>
        <v>44</v>
      </c>
      <c r="H91" s="23">
        <f t="shared" si="70"/>
        <v>0</v>
      </c>
      <c r="I91" s="23">
        <f t="shared" si="70"/>
        <v>0</v>
      </c>
      <c r="J91" s="23">
        <f t="shared" si="70"/>
        <v>5</v>
      </c>
      <c r="K91" s="24">
        <f>SUM(E91:J91)</f>
        <v>108</v>
      </c>
      <c r="L91" s="23">
        <f t="shared" si="70"/>
        <v>102</v>
      </c>
      <c r="M91" s="23">
        <f t="shared" si="70"/>
        <v>2</v>
      </c>
      <c r="N91" s="23">
        <f t="shared" si="70"/>
        <v>0</v>
      </c>
      <c r="O91" s="24">
        <f>SUM(L91:N91)</f>
        <v>104</v>
      </c>
      <c r="P91" s="24">
        <f>+D91+K91-O91</f>
        <v>9</v>
      </c>
      <c r="Q91" s="23"/>
      <c r="R91" s="23">
        <f t="shared" ref="R91:U91" si="71">+R13</f>
        <v>744</v>
      </c>
      <c r="S91" s="23">
        <f t="shared" si="71"/>
        <v>289</v>
      </c>
      <c r="T91" s="23">
        <f t="shared" si="71"/>
        <v>284</v>
      </c>
      <c r="U91" s="23">
        <f t="shared" si="71"/>
        <v>283</v>
      </c>
      <c r="V91" s="23"/>
      <c r="W91" s="19">
        <f t="shared" si="54"/>
        <v>2.7307692307692308</v>
      </c>
      <c r="X91" s="20" t="str">
        <f t="shared" si="55"/>
        <v/>
      </c>
      <c r="Y91" s="20">
        <f t="shared" si="56"/>
        <v>0.38844086021505375</v>
      </c>
      <c r="Z91" s="19">
        <f t="shared" si="57"/>
        <v>4.375</v>
      </c>
      <c r="AA91" s="19">
        <f t="shared" si="58"/>
        <v>4.333333333333333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23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2</v>
      </c>
      <c r="K92" s="24">
        <f t="shared" ref="K92:K95" si="73">SUM(E92:J92)</f>
        <v>25</v>
      </c>
      <c r="L92" s="23">
        <f t="shared" si="72"/>
        <v>19</v>
      </c>
      <c r="M92" s="23">
        <f t="shared" si="72"/>
        <v>5</v>
      </c>
      <c r="N92" s="23">
        <f t="shared" si="72"/>
        <v>0</v>
      </c>
      <c r="O92" s="24">
        <f t="shared" ref="O92:O95" si="74">SUM(L92:N92)</f>
        <v>24</v>
      </c>
      <c r="P92" s="24">
        <f t="shared" ref="P92:P96" si="75">+D92+K92-O92</f>
        <v>4</v>
      </c>
      <c r="Q92" s="23"/>
      <c r="R92" s="23">
        <f t="shared" ref="R92:U92" si="76">+R30</f>
        <v>186</v>
      </c>
      <c r="S92" s="23">
        <f t="shared" si="76"/>
        <v>82</v>
      </c>
      <c r="T92" s="23">
        <f t="shared" si="76"/>
        <v>83</v>
      </c>
      <c r="U92" s="23">
        <f t="shared" si="76"/>
        <v>79</v>
      </c>
      <c r="V92" s="23"/>
      <c r="W92" s="19">
        <f t="shared" si="54"/>
        <v>3.4583333333333335</v>
      </c>
      <c r="X92" s="20" t="str">
        <f t="shared" si="55"/>
        <v/>
      </c>
      <c r="Y92" s="20">
        <f t="shared" si="56"/>
        <v>0.44086021505376344</v>
      </c>
      <c r="Z92" s="19">
        <f t="shared" si="57"/>
        <v>4.333333333333333</v>
      </c>
      <c r="AA92" s="19">
        <f t="shared" si="58"/>
        <v>4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43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43</v>
      </c>
      <c r="L93" s="23">
        <f t="shared" si="77"/>
        <v>40</v>
      </c>
      <c r="M93" s="23">
        <f t="shared" si="77"/>
        <v>0</v>
      </c>
      <c r="N93" s="23">
        <f t="shared" si="77"/>
        <v>0</v>
      </c>
      <c r="O93" s="24">
        <f t="shared" si="74"/>
        <v>40</v>
      </c>
      <c r="P93" s="24">
        <f t="shared" si="75"/>
        <v>13</v>
      </c>
      <c r="Q93" s="27"/>
      <c r="R93" s="23">
        <f t="shared" ref="R93:U93" si="78">+R14+R15</f>
        <v>620</v>
      </c>
      <c r="S93" s="23">
        <f t="shared" si="78"/>
        <v>339</v>
      </c>
      <c r="T93" s="23">
        <f t="shared" si="78"/>
        <v>254</v>
      </c>
      <c r="U93" s="23">
        <f t="shared" si="78"/>
        <v>242</v>
      </c>
      <c r="V93" s="23"/>
      <c r="W93" s="19">
        <f t="shared" si="54"/>
        <v>6.35</v>
      </c>
      <c r="X93" s="20" t="str">
        <f t="shared" si="55"/>
        <v/>
      </c>
      <c r="Y93" s="20">
        <f t="shared" si="56"/>
        <v>0.54677419354838708</v>
      </c>
      <c r="Z93" s="19">
        <f t="shared" si="57"/>
        <v>7.0250000000000004</v>
      </c>
      <c r="AA93" s="19">
        <f t="shared" si="58"/>
        <v>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25</v>
      </c>
      <c r="E94" s="23">
        <f t="shared" si="79"/>
        <v>196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196</v>
      </c>
      <c r="L94" s="23">
        <f>+L17</f>
        <v>196</v>
      </c>
      <c r="M94" s="23">
        <f t="shared" ref="M94:N94" si="80">+M17</f>
        <v>4</v>
      </c>
      <c r="N94" s="23">
        <f t="shared" si="80"/>
        <v>0</v>
      </c>
      <c r="O94" s="24">
        <f t="shared" si="74"/>
        <v>200</v>
      </c>
      <c r="P94" s="24">
        <f t="shared" si="75"/>
        <v>21</v>
      </c>
      <c r="Q94" s="23"/>
      <c r="R94" s="23">
        <f>+R17</f>
        <v>1054</v>
      </c>
      <c r="S94" s="23">
        <f t="shared" ref="S94:U94" si="81">+S17</f>
        <v>717</v>
      </c>
      <c r="T94" s="23">
        <f t="shared" si="81"/>
        <v>795</v>
      </c>
      <c r="U94" s="23">
        <f t="shared" si="81"/>
        <v>788</v>
      </c>
      <c r="V94" s="23"/>
      <c r="W94" s="19">
        <f t="shared" si="54"/>
        <v>3.9750000000000001</v>
      </c>
      <c r="X94" s="20" t="str">
        <f t="shared" si="55"/>
        <v/>
      </c>
      <c r="Y94" s="20">
        <f t="shared" si="56"/>
        <v>0.68026565464895639</v>
      </c>
      <c r="Z94" s="19">
        <f t="shared" si="57"/>
        <v>1.6850000000000001</v>
      </c>
      <c r="AA94" s="19">
        <f t="shared" si="58"/>
        <v>5.7142857142857144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3</v>
      </c>
      <c r="E95" s="23">
        <f t="shared" si="82"/>
        <v>17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163</v>
      </c>
      <c r="J95" s="23">
        <f t="shared" si="82"/>
        <v>12</v>
      </c>
      <c r="K95" s="24">
        <f t="shared" si="73"/>
        <v>192</v>
      </c>
      <c r="L95" s="23">
        <f>+L24</f>
        <v>179</v>
      </c>
      <c r="M95" s="23">
        <f t="shared" ref="M95:N95" si="83">+M24</f>
        <v>1</v>
      </c>
      <c r="N95" s="23">
        <f t="shared" si="83"/>
        <v>0</v>
      </c>
      <c r="O95" s="24">
        <f t="shared" si="74"/>
        <v>180</v>
      </c>
      <c r="P95" s="24">
        <f t="shared" si="75"/>
        <v>15</v>
      </c>
      <c r="Q95" s="23"/>
      <c r="R95" s="23">
        <f>+R24</f>
        <v>802</v>
      </c>
      <c r="S95" s="23">
        <f t="shared" ref="S95:U95" si="84">+S24</f>
        <v>411</v>
      </c>
      <c r="T95" s="23">
        <f t="shared" si="84"/>
        <v>373</v>
      </c>
      <c r="U95" s="23">
        <f t="shared" si="84"/>
        <v>0</v>
      </c>
      <c r="V95" s="23"/>
      <c r="W95" s="19">
        <f t="shared" si="54"/>
        <v>2.0722222222222224</v>
      </c>
      <c r="X95" s="20" t="str">
        <f t="shared" si="55"/>
        <v/>
      </c>
      <c r="Y95" s="20">
        <f t="shared" si="56"/>
        <v>0.51246882793017456</v>
      </c>
      <c r="Z95" s="19">
        <f t="shared" si="57"/>
        <v>2.1722222222222221</v>
      </c>
      <c r="AA95" s="19">
        <f t="shared" si="58"/>
        <v>6.666666666666667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5563</v>
      </c>
      <c r="D100" s="45">
        <f>U8+U9+U13+U15+U17+U18+U24+U34+U35</f>
        <v>5151</v>
      </c>
      <c r="E100" s="45">
        <f>C100-D100</f>
        <v>412</v>
      </c>
    </row>
    <row r="101" spans="1:5" ht="22.5" x14ac:dyDescent="0.2">
      <c r="A101" s="22" t="s">
        <v>102</v>
      </c>
      <c r="B101" s="44" t="s">
        <v>168</v>
      </c>
      <c r="C101" s="45">
        <f>T26</f>
        <v>211</v>
      </c>
      <c r="D101" s="45">
        <f>U26</f>
        <v>211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154</v>
      </c>
      <c r="D102" s="45">
        <f>U28</f>
        <v>145</v>
      </c>
      <c r="E102" s="45">
        <f t="shared" si="85"/>
        <v>9</v>
      </c>
    </row>
    <row r="103" spans="1:5" ht="22.5" x14ac:dyDescent="0.2">
      <c r="A103" s="22" t="s">
        <v>170</v>
      </c>
      <c r="B103" s="44" t="s">
        <v>171</v>
      </c>
      <c r="C103" s="45">
        <f>T30</f>
        <v>83</v>
      </c>
      <c r="D103" s="45">
        <f>U30</f>
        <v>79</v>
      </c>
      <c r="E103" s="45">
        <f t="shared" si="85"/>
        <v>4</v>
      </c>
    </row>
    <row r="104" spans="1:5" x14ac:dyDescent="0.2">
      <c r="A104" s="22" t="s">
        <v>133</v>
      </c>
      <c r="B104" s="44" t="s">
        <v>172</v>
      </c>
      <c r="C104" s="45">
        <f>T14</f>
        <v>171</v>
      </c>
      <c r="D104" s="45">
        <f>U14</f>
        <v>165</v>
      </c>
      <c r="E104" s="45">
        <f t="shared" si="85"/>
        <v>6</v>
      </c>
    </row>
    <row r="105" spans="1:5" x14ac:dyDescent="0.2">
      <c r="A105" s="22"/>
      <c r="B105" s="44" t="s">
        <v>179</v>
      </c>
      <c r="C105" s="45">
        <f>SUM(C100:C104)</f>
        <v>6182</v>
      </c>
      <c r="D105" s="45">
        <f t="shared" ref="D105:E105" si="86">SUM(D100:D104)</f>
        <v>5751</v>
      </c>
      <c r="E105" s="45">
        <f t="shared" si="86"/>
        <v>431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33</v>
      </c>
      <c r="D107" s="45">
        <f>C50</f>
        <v>33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Q64:Q65"/>
    <mergeCell ref="R64:S64"/>
    <mergeCell ref="P5:P6"/>
    <mergeCell ref="Q5:Q6"/>
    <mergeCell ref="R5:S5"/>
    <mergeCell ref="B5:B6"/>
    <mergeCell ref="C5:C6"/>
    <mergeCell ref="D5:D6"/>
    <mergeCell ref="E5:K5"/>
    <mergeCell ref="L5:O5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37" zoomScale="80" zoomScaleNormal="80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203</v>
      </c>
      <c r="E7" s="18">
        <f t="shared" si="0"/>
        <v>882</v>
      </c>
      <c r="F7" s="18">
        <f>SUM(F8:F36)</f>
        <v>0</v>
      </c>
      <c r="G7" s="18">
        <f>SUM(G8:G36)</f>
        <v>93</v>
      </c>
      <c r="H7" s="18">
        <f>SUM(H8:H36)</f>
        <v>0</v>
      </c>
      <c r="I7" s="18">
        <f>SUM(I8:I36)</f>
        <v>164</v>
      </c>
      <c r="J7" s="18">
        <f t="shared" si="0"/>
        <v>249</v>
      </c>
      <c r="K7" s="18">
        <f t="shared" si="0"/>
        <v>1388</v>
      </c>
      <c r="L7" s="18">
        <f t="shared" si="0"/>
        <v>1086</v>
      </c>
      <c r="M7" s="18">
        <f t="shared" si="0"/>
        <v>249</v>
      </c>
      <c r="N7" s="18">
        <f>SUM(N8:N36)</f>
        <v>55</v>
      </c>
      <c r="O7" s="18">
        <f t="shared" si="0"/>
        <v>1390</v>
      </c>
      <c r="P7" s="18">
        <f t="shared" si="0"/>
        <v>201</v>
      </c>
      <c r="Q7" s="18">
        <f t="shared" si="0"/>
        <v>0</v>
      </c>
      <c r="R7" s="18">
        <f t="shared" si="0"/>
        <v>8221</v>
      </c>
      <c r="S7" s="18">
        <f t="shared" si="0"/>
        <v>6544</v>
      </c>
      <c r="T7" s="18">
        <f t="shared" si="0"/>
        <v>6309</v>
      </c>
      <c r="U7" s="18">
        <f t="shared" si="0"/>
        <v>5764</v>
      </c>
      <c r="V7" s="18">
        <f t="shared" si="0"/>
        <v>0</v>
      </c>
      <c r="W7" s="19">
        <f t="shared" ref="W7:W36" si="1">IF(S7&gt;0,T7/O7,"")</f>
        <v>4.5388489208633089</v>
      </c>
      <c r="X7" s="20">
        <f t="shared" ref="X7:X36" si="2">IF(N7&gt;0,(N7/O7),"")</f>
        <v>3.9568345323741004E-2</v>
      </c>
      <c r="Y7" s="20">
        <f t="shared" ref="Y7:Y36" si="3">IF(S7&gt;0,(S7/R7),"")</f>
        <v>0.79601021773506875</v>
      </c>
      <c r="Z7" s="19">
        <f t="shared" ref="Z7:Z36" si="4">IF(S7&gt;0,(R7-S7)/O7,"")</f>
        <v>1.2064748201438849</v>
      </c>
      <c r="AA7" s="19">
        <f t="shared" ref="AA7:AA36" si="5">IF(S7&gt;0,O7/C7,"")</f>
        <v>5.0180505415162457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43</v>
      </c>
      <c r="E8" s="23">
        <v>200</v>
      </c>
      <c r="F8" s="23"/>
      <c r="G8" s="23">
        <v>7</v>
      </c>
      <c r="H8" s="23"/>
      <c r="I8" s="23"/>
      <c r="J8" s="23">
        <v>67</v>
      </c>
      <c r="K8" s="24">
        <f>SUM(E8:J8)</f>
        <v>274</v>
      </c>
      <c r="L8" s="23">
        <v>223</v>
      </c>
      <c r="M8" s="23">
        <v>46</v>
      </c>
      <c r="N8" s="23">
        <v>10</v>
      </c>
      <c r="O8" s="24">
        <f t="shared" ref="O8:O36" si="6">SUM(L8:N8)</f>
        <v>279</v>
      </c>
      <c r="P8" s="24">
        <f t="shared" ref="P8:P36" si="7">+D8+K8-O8</f>
        <v>38</v>
      </c>
      <c r="Q8" s="23"/>
      <c r="R8" s="23">
        <v>1537</v>
      </c>
      <c r="S8" s="23">
        <v>1415</v>
      </c>
      <c r="T8" s="23">
        <v>1445</v>
      </c>
      <c r="U8" s="23">
        <v>1422</v>
      </c>
      <c r="V8" s="23"/>
      <c r="W8" s="19">
        <f t="shared" si="1"/>
        <v>5.1792114695340503</v>
      </c>
      <c r="X8" s="20">
        <f t="shared" si="2"/>
        <v>3.5842293906810034E-2</v>
      </c>
      <c r="Y8" s="20">
        <f t="shared" si="3"/>
        <v>0.92062459336369551</v>
      </c>
      <c r="Z8" s="19">
        <f t="shared" si="4"/>
        <v>0.43727598566308246</v>
      </c>
      <c r="AA8" s="19">
        <f t="shared" si="5"/>
        <v>5.365384615384615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104</v>
      </c>
      <c r="F9" s="23"/>
      <c r="G9" s="23"/>
      <c r="H9" s="23"/>
      <c r="I9" s="23"/>
      <c r="J9" s="23">
        <v>35</v>
      </c>
      <c r="K9" s="24">
        <f t="shared" ref="K9:K36" si="8">SUM(E9:J9)</f>
        <v>139</v>
      </c>
      <c r="L9" s="23">
        <v>61</v>
      </c>
      <c r="M9" s="23">
        <v>54</v>
      </c>
      <c r="N9" s="23">
        <v>27</v>
      </c>
      <c r="O9" s="24">
        <f t="shared" si="6"/>
        <v>142</v>
      </c>
      <c r="P9" s="24">
        <f t="shared" si="7"/>
        <v>20</v>
      </c>
      <c r="Q9" s="23"/>
      <c r="R9" s="23">
        <v>720</v>
      </c>
      <c r="S9" s="23">
        <v>682</v>
      </c>
      <c r="T9" s="23">
        <v>706</v>
      </c>
      <c r="U9" s="23">
        <v>702</v>
      </c>
      <c r="V9" s="23"/>
      <c r="W9" s="19">
        <f t="shared" si="1"/>
        <v>4.971830985915493</v>
      </c>
      <c r="X9" s="20">
        <f t="shared" si="2"/>
        <v>0.19014084507042253</v>
      </c>
      <c r="Y9" s="20">
        <f t="shared" si="3"/>
        <v>0.94722222222222219</v>
      </c>
      <c r="Z9" s="19">
        <f t="shared" si="4"/>
        <v>0.26760563380281688</v>
      </c>
      <c r="AA9" s="19">
        <f t="shared" si="5"/>
        <v>5.916666666666667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9</v>
      </c>
      <c r="E13" s="23">
        <v>67</v>
      </c>
      <c r="F13" s="23"/>
      <c r="G13" s="23">
        <v>31</v>
      </c>
      <c r="H13" s="23"/>
      <c r="I13" s="23"/>
      <c r="J13" s="23">
        <v>7</v>
      </c>
      <c r="K13" s="24">
        <f t="shared" si="8"/>
        <v>105</v>
      </c>
      <c r="L13" s="23">
        <v>96</v>
      </c>
      <c r="M13" s="23">
        <v>10</v>
      </c>
      <c r="N13" s="23"/>
      <c r="O13" s="24">
        <f t="shared" si="6"/>
        <v>106</v>
      </c>
      <c r="P13" s="24">
        <f t="shared" si="7"/>
        <v>8</v>
      </c>
      <c r="Q13" s="23"/>
      <c r="R13" s="23">
        <v>699</v>
      </c>
      <c r="S13" s="23">
        <v>324</v>
      </c>
      <c r="T13" s="23">
        <v>374</v>
      </c>
      <c r="U13" s="23">
        <v>365</v>
      </c>
      <c r="V13" s="23"/>
      <c r="W13" s="19">
        <f t="shared" si="1"/>
        <v>3.5283018867924527</v>
      </c>
      <c r="X13" s="20" t="str">
        <f t="shared" si="2"/>
        <v/>
      </c>
      <c r="Y13" s="20">
        <f t="shared" si="3"/>
        <v>0.46351931330472101</v>
      </c>
      <c r="Z13" s="19">
        <f t="shared" si="4"/>
        <v>3.5377358490566038</v>
      </c>
      <c r="AA13" s="19">
        <f t="shared" si="5"/>
        <v>4.416666666666667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7</v>
      </c>
      <c r="E14" s="23">
        <v>31</v>
      </c>
      <c r="F14" s="23"/>
      <c r="G14" s="23"/>
      <c r="H14" s="23"/>
      <c r="I14" s="23"/>
      <c r="J14" s="23">
        <v>2</v>
      </c>
      <c r="K14" s="24">
        <f t="shared" si="8"/>
        <v>33</v>
      </c>
      <c r="L14" s="23">
        <v>2</v>
      </c>
      <c r="M14" s="23"/>
      <c r="N14" s="23">
        <v>1</v>
      </c>
      <c r="O14" s="24">
        <f t="shared" si="6"/>
        <v>3</v>
      </c>
      <c r="P14" s="26">
        <v>7</v>
      </c>
      <c r="Q14" s="27"/>
      <c r="R14" s="23">
        <v>300</v>
      </c>
      <c r="S14" s="23">
        <v>166</v>
      </c>
      <c r="T14" s="23">
        <v>187</v>
      </c>
      <c r="U14" s="23">
        <v>187</v>
      </c>
      <c r="V14" s="23"/>
      <c r="W14" s="19">
        <f t="shared" si="1"/>
        <v>62.333333333333336</v>
      </c>
      <c r="X14" s="20">
        <f t="shared" si="2"/>
        <v>0.33333333333333331</v>
      </c>
      <c r="Y14" s="20">
        <f t="shared" si="3"/>
        <v>0.55333333333333334</v>
      </c>
      <c r="Z14" s="19">
        <f t="shared" si="4"/>
        <v>44.666666666666664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14</v>
      </c>
      <c r="F15" s="23"/>
      <c r="G15" s="23"/>
      <c r="H15" s="23"/>
      <c r="I15" s="23"/>
      <c r="J15" s="23"/>
      <c r="K15" s="24">
        <f t="shared" si="8"/>
        <v>14</v>
      </c>
      <c r="L15" s="23">
        <v>44</v>
      </c>
      <c r="M15" s="23"/>
      <c r="N15" s="23"/>
      <c r="O15" s="24">
        <f t="shared" si="6"/>
        <v>44</v>
      </c>
      <c r="P15" s="26">
        <v>6</v>
      </c>
      <c r="Q15" s="23"/>
      <c r="R15" s="23">
        <v>300</v>
      </c>
      <c r="S15" s="23">
        <v>281</v>
      </c>
      <c r="T15" s="23">
        <v>276</v>
      </c>
      <c r="U15" s="23">
        <v>271</v>
      </c>
      <c r="V15" s="23"/>
      <c r="W15" s="19">
        <f t="shared" si="1"/>
        <v>6.2727272727272725</v>
      </c>
      <c r="X15" s="20" t="str">
        <f t="shared" si="2"/>
        <v/>
      </c>
      <c r="Y15" s="20">
        <f t="shared" si="3"/>
        <v>0.93666666666666665</v>
      </c>
      <c r="Z15" s="19">
        <f t="shared" si="4"/>
        <v>0.43181818181818182</v>
      </c>
      <c r="AA15" s="19">
        <f t="shared" si="5"/>
        <v>4.4000000000000004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21</v>
      </c>
      <c r="E17" s="23">
        <v>183</v>
      </c>
      <c r="F17" s="23"/>
      <c r="G17" s="23"/>
      <c r="H17" s="23"/>
      <c r="I17" s="23"/>
      <c r="J17" s="23">
        <v>1</v>
      </c>
      <c r="K17" s="24">
        <f t="shared" si="8"/>
        <v>184</v>
      </c>
      <c r="L17" s="23">
        <v>182</v>
      </c>
      <c r="M17" s="23">
        <v>1</v>
      </c>
      <c r="N17" s="23"/>
      <c r="O17" s="24">
        <f t="shared" si="6"/>
        <v>183</v>
      </c>
      <c r="P17" s="24">
        <f t="shared" si="7"/>
        <v>22</v>
      </c>
      <c r="Q17" s="23"/>
      <c r="R17" s="23">
        <v>1020</v>
      </c>
      <c r="S17" s="23">
        <v>688</v>
      </c>
      <c r="T17" s="23">
        <v>676</v>
      </c>
      <c r="U17" s="23">
        <v>659</v>
      </c>
      <c r="V17" s="23"/>
      <c r="W17" s="19">
        <f t="shared" si="1"/>
        <v>3.6939890710382515</v>
      </c>
      <c r="X17" s="20" t="str">
        <f t="shared" si="2"/>
        <v/>
      </c>
      <c r="Y17" s="20">
        <f t="shared" si="3"/>
        <v>0.67450980392156867</v>
      </c>
      <c r="Z17" s="19">
        <f t="shared" si="4"/>
        <v>1.8142076502732241</v>
      </c>
      <c r="AA17" s="19">
        <f t="shared" si="5"/>
        <v>5.2285714285714286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36</v>
      </c>
      <c r="F18" s="23"/>
      <c r="G18" s="23"/>
      <c r="H18" s="23"/>
      <c r="I18" s="23"/>
      <c r="J18" s="23"/>
      <c r="K18" s="24">
        <f t="shared" si="8"/>
        <v>36</v>
      </c>
      <c r="L18" s="23">
        <v>36</v>
      </c>
      <c r="M18" s="23"/>
      <c r="N18" s="23"/>
      <c r="O18" s="24">
        <f t="shared" si="6"/>
        <v>36</v>
      </c>
      <c r="P18" s="24">
        <f t="shared" si="7"/>
        <v>2</v>
      </c>
      <c r="Q18" s="23"/>
      <c r="R18" s="23">
        <v>300</v>
      </c>
      <c r="S18" s="23">
        <v>127</v>
      </c>
      <c r="T18" s="23">
        <v>132</v>
      </c>
      <c r="U18" s="23">
        <v>132</v>
      </c>
      <c r="V18" s="23"/>
      <c r="W18" s="19">
        <f t="shared" si="1"/>
        <v>3.6666666666666665</v>
      </c>
      <c r="X18" s="20" t="str">
        <f t="shared" si="2"/>
        <v/>
      </c>
      <c r="Y18" s="20">
        <f t="shared" si="3"/>
        <v>0.42333333333333334</v>
      </c>
      <c r="Z18" s="19">
        <f t="shared" si="4"/>
        <v>4.8055555555555554</v>
      </c>
      <c r="AA18" s="19">
        <f t="shared" si="5"/>
        <v>3.6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15</v>
      </c>
      <c r="E24" s="23">
        <v>17</v>
      </c>
      <c r="F24" s="23"/>
      <c r="G24" s="23"/>
      <c r="H24" s="23"/>
      <c r="I24" s="23">
        <v>164</v>
      </c>
      <c r="J24" s="23">
        <v>4</v>
      </c>
      <c r="K24" s="24">
        <f t="shared" si="8"/>
        <v>185</v>
      </c>
      <c r="L24" s="23">
        <v>182</v>
      </c>
      <c r="M24" s="23"/>
      <c r="N24" s="23">
        <v>2</v>
      </c>
      <c r="O24" s="24">
        <f t="shared" si="6"/>
        <v>184</v>
      </c>
      <c r="P24" s="24">
        <f t="shared" si="7"/>
        <v>16</v>
      </c>
      <c r="Q24" s="23"/>
      <c r="R24" s="23">
        <v>749</v>
      </c>
      <c r="S24" s="23">
        <v>443</v>
      </c>
      <c r="T24" s="23">
        <v>459</v>
      </c>
      <c r="U24" s="23"/>
      <c r="V24" s="23"/>
      <c r="W24" s="19">
        <f t="shared" si="1"/>
        <v>2.4945652173913042</v>
      </c>
      <c r="X24" s="20">
        <f t="shared" si="2"/>
        <v>1.0869565217391304E-2</v>
      </c>
      <c r="Y24" s="20">
        <f t="shared" si="3"/>
        <v>0.59145527369826434</v>
      </c>
      <c r="Z24" s="19">
        <f t="shared" si="4"/>
        <v>1.6630434782608696</v>
      </c>
      <c r="AA24" s="19">
        <f t="shared" si="5"/>
        <v>6.8148148148148149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9</v>
      </c>
      <c r="F26" s="23"/>
      <c r="G26" s="23"/>
      <c r="H26" s="23"/>
      <c r="I26" s="23"/>
      <c r="J26" s="23">
        <v>12</v>
      </c>
      <c r="K26" s="24">
        <f t="shared" si="8"/>
        <v>21</v>
      </c>
      <c r="L26" s="23"/>
      <c r="M26" s="23">
        <v>12</v>
      </c>
      <c r="N26" s="23">
        <v>8</v>
      </c>
      <c r="O26" s="24">
        <f t="shared" si="6"/>
        <v>20</v>
      </c>
      <c r="P26" s="24">
        <f t="shared" si="7"/>
        <v>8</v>
      </c>
      <c r="Q26" s="23"/>
      <c r="R26" s="23">
        <v>240</v>
      </c>
      <c r="S26" s="23">
        <v>235</v>
      </c>
      <c r="T26" s="23">
        <v>229</v>
      </c>
      <c r="U26" s="23">
        <v>229</v>
      </c>
      <c r="V26" s="23"/>
      <c r="W26" s="19">
        <f t="shared" si="1"/>
        <v>11.45</v>
      </c>
      <c r="X26" s="20">
        <f t="shared" si="2"/>
        <v>0.4</v>
      </c>
      <c r="Y26" s="20">
        <f t="shared" si="3"/>
        <v>0.97916666666666663</v>
      </c>
      <c r="Z26" s="19">
        <f t="shared" si="4"/>
        <v>0.25</v>
      </c>
      <c r="AA26" s="19">
        <f t="shared" si="5"/>
        <v>2.5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11</v>
      </c>
      <c r="F28" s="23"/>
      <c r="G28" s="23"/>
      <c r="H28" s="23"/>
      <c r="I28" s="23"/>
      <c r="J28" s="23">
        <v>22</v>
      </c>
      <c r="K28" s="24">
        <f t="shared" si="8"/>
        <v>33</v>
      </c>
      <c r="L28" s="23">
        <v>3</v>
      </c>
      <c r="M28" s="23">
        <v>29</v>
      </c>
      <c r="N28" s="23">
        <v>1</v>
      </c>
      <c r="O28" s="24">
        <f t="shared" si="6"/>
        <v>33</v>
      </c>
      <c r="P28" s="24">
        <f t="shared" si="7"/>
        <v>6</v>
      </c>
      <c r="Q28" s="23"/>
      <c r="R28" s="23">
        <v>180</v>
      </c>
      <c r="S28" s="23">
        <v>167</v>
      </c>
      <c r="T28" s="23">
        <v>156</v>
      </c>
      <c r="U28" s="23">
        <v>156</v>
      </c>
      <c r="V28" s="23"/>
      <c r="W28" s="19">
        <f t="shared" si="1"/>
        <v>4.7272727272727275</v>
      </c>
      <c r="X28" s="20">
        <f t="shared" si="2"/>
        <v>3.0303030303030304E-2</v>
      </c>
      <c r="Y28" s="20">
        <f t="shared" si="3"/>
        <v>0.92777777777777781</v>
      </c>
      <c r="Z28" s="19">
        <f t="shared" si="4"/>
        <v>0.39393939393939392</v>
      </c>
      <c r="AA28" s="19">
        <f t="shared" si="5"/>
        <v>5.5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27</v>
      </c>
      <c r="F30" s="23"/>
      <c r="G30" s="23"/>
      <c r="H30" s="23"/>
      <c r="I30" s="23"/>
      <c r="J30" s="23">
        <v>9</v>
      </c>
      <c r="K30" s="24">
        <f t="shared" si="8"/>
        <v>36</v>
      </c>
      <c r="L30" s="23">
        <v>28</v>
      </c>
      <c r="M30" s="23">
        <v>8</v>
      </c>
      <c r="N30" s="23"/>
      <c r="O30" s="24">
        <f t="shared" si="6"/>
        <v>36</v>
      </c>
      <c r="P30" s="24">
        <f t="shared" si="7"/>
        <v>4</v>
      </c>
      <c r="Q30" s="23"/>
      <c r="R30" s="23">
        <v>180</v>
      </c>
      <c r="S30" s="23">
        <v>100</v>
      </c>
      <c r="T30" s="23">
        <v>98</v>
      </c>
      <c r="U30" s="23">
        <v>96</v>
      </c>
      <c r="V30" s="23"/>
      <c r="W30" s="19">
        <f t="shared" si="1"/>
        <v>2.7222222222222223</v>
      </c>
      <c r="X30" s="20" t="str">
        <f t="shared" si="2"/>
        <v/>
      </c>
      <c r="Y30" s="20">
        <f t="shared" si="3"/>
        <v>0.55555555555555558</v>
      </c>
      <c r="Z30" s="19">
        <f t="shared" si="4"/>
        <v>2.2222222222222223</v>
      </c>
      <c r="AA30" s="19">
        <f t="shared" si="5"/>
        <v>6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21</v>
      </c>
      <c r="E34" s="23">
        <v>90</v>
      </c>
      <c r="F34" s="23"/>
      <c r="G34" s="23">
        <v>18</v>
      </c>
      <c r="H34" s="23"/>
      <c r="I34" s="23"/>
      <c r="J34" s="23">
        <v>31</v>
      </c>
      <c r="K34" s="24">
        <f t="shared" si="8"/>
        <v>139</v>
      </c>
      <c r="L34" s="23">
        <v>81</v>
      </c>
      <c r="M34" s="23">
        <v>55</v>
      </c>
      <c r="N34" s="23">
        <v>2</v>
      </c>
      <c r="O34" s="24">
        <f t="shared" si="6"/>
        <v>138</v>
      </c>
      <c r="P34" s="24">
        <f t="shared" si="7"/>
        <v>22</v>
      </c>
      <c r="Q34" s="23"/>
      <c r="R34" s="23">
        <v>720</v>
      </c>
      <c r="S34" s="23">
        <v>676</v>
      </c>
      <c r="T34" s="23">
        <v>622</v>
      </c>
      <c r="U34" s="23">
        <v>620</v>
      </c>
      <c r="V34" s="23"/>
      <c r="W34" s="19">
        <f t="shared" si="1"/>
        <v>4.5072463768115938</v>
      </c>
      <c r="X34" s="20">
        <f t="shared" si="2"/>
        <v>1.4492753623188406E-2</v>
      </c>
      <c r="Y34" s="20">
        <f t="shared" si="3"/>
        <v>0.93888888888888888</v>
      </c>
      <c r="Z34" s="19">
        <f t="shared" si="4"/>
        <v>0.3188405797101449</v>
      </c>
      <c r="AA34" s="19">
        <f t="shared" si="5"/>
        <v>5.75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39</v>
      </c>
      <c r="E35" s="23">
        <v>93</v>
      </c>
      <c r="F35" s="23"/>
      <c r="G35" s="23">
        <v>37</v>
      </c>
      <c r="H35" s="23"/>
      <c r="I35" s="23"/>
      <c r="J35" s="23">
        <v>59</v>
      </c>
      <c r="K35" s="24">
        <f t="shared" si="8"/>
        <v>189</v>
      </c>
      <c r="L35" s="23">
        <v>148</v>
      </c>
      <c r="M35" s="23">
        <v>34</v>
      </c>
      <c r="N35" s="23">
        <v>4</v>
      </c>
      <c r="O35" s="24">
        <f t="shared" si="6"/>
        <v>186</v>
      </c>
      <c r="P35" s="24">
        <f t="shared" si="7"/>
        <v>42</v>
      </c>
      <c r="Q35" s="23"/>
      <c r="R35" s="23">
        <v>1276</v>
      </c>
      <c r="S35" s="23">
        <v>1240</v>
      </c>
      <c r="T35" s="23">
        <v>949</v>
      </c>
      <c r="U35" s="23">
        <v>925</v>
      </c>
      <c r="V35" s="23"/>
      <c r="W35" s="19">
        <f t="shared" si="1"/>
        <v>5.102150537634409</v>
      </c>
      <c r="X35" s="20">
        <f t="shared" si="2"/>
        <v>2.1505376344086023E-2</v>
      </c>
      <c r="Y35" s="20">
        <f t="shared" si="3"/>
        <v>0.97178683385579934</v>
      </c>
      <c r="Z35" s="19">
        <f t="shared" si="4"/>
        <v>0.19354838709677419</v>
      </c>
      <c r="AA35" s="19">
        <f t="shared" si="5"/>
        <v>4.5365853658536581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5096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229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229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252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229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187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28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5792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183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203</v>
      </c>
      <c r="E66" s="18">
        <f t="shared" si="9"/>
        <v>882</v>
      </c>
      <c r="F66" s="18">
        <f t="shared" si="9"/>
        <v>0</v>
      </c>
      <c r="G66" s="18">
        <f t="shared" si="9"/>
        <v>93</v>
      </c>
      <c r="H66" s="18">
        <f t="shared" si="9"/>
        <v>0</v>
      </c>
      <c r="I66" s="18">
        <f t="shared" si="9"/>
        <v>164</v>
      </c>
      <c r="J66" s="18">
        <f t="shared" si="9"/>
        <v>249</v>
      </c>
      <c r="K66" s="18">
        <f t="shared" si="9"/>
        <v>1388</v>
      </c>
      <c r="L66" s="18">
        <f t="shared" si="9"/>
        <v>1086</v>
      </c>
      <c r="M66" s="18">
        <f t="shared" si="9"/>
        <v>249</v>
      </c>
      <c r="N66" s="18">
        <f t="shared" si="9"/>
        <v>55</v>
      </c>
      <c r="O66" s="18">
        <f t="shared" si="9"/>
        <v>1390</v>
      </c>
      <c r="P66" s="18">
        <f t="shared" si="9"/>
        <v>201</v>
      </c>
      <c r="Q66" s="18">
        <f t="shared" si="9"/>
        <v>0</v>
      </c>
      <c r="R66" s="18">
        <f t="shared" si="9"/>
        <v>8221</v>
      </c>
      <c r="S66" s="18">
        <f t="shared" si="9"/>
        <v>6544</v>
      </c>
      <c r="T66" s="18">
        <f t="shared" si="9"/>
        <v>6309</v>
      </c>
      <c r="U66" s="18">
        <f t="shared" si="9"/>
        <v>5764</v>
      </c>
      <c r="V66" s="18">
        <f t="shared" si="9"/>
        <v>0</v>
      </c>
      <c r="W66" s="19">
        <f t="shared" ref="W66:W78" si="10">IF(S66&gt;0,T66/O66,"")</f>
        <v>4.5388489208633089</v>
      </c>
      <c r="X66" s="20">
        <f t="shared" ref="X66:X78" si="11">IF(N66&gt;0,(N66/O66),"")</f>
        <v>3.9568345323741004E-2</v>
      </c>
      <c r="Y66" s="20">
        <f t="shared" ref="Y66:Y78" si="12">IF(S66&gt;0,(S66/R66),"")</f>
        <v>0.79601021773506875</v>
      </c>
      <c r="Z66" s="19">
        <f t="shared" ref="Z66:Z78" si="13">IF(S66&gt;0,(R66-S66)/O66,"")</f>
        <v>1.2064748201438849</v>
      </c>
      <c r="AA66" s="19">
        <f t="shared" ref="AA66:AA78" si="14">IF(S66&gt;0,O66/C66,"")</f>
        <v>5.0180505415162457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66</v>
      </c>
      <c r="E67" s="23">
        <f t="shared" si="15"/>
        <v>304</v>
      </c>
      <c r="F67" s="23">
        <f t="shared" si="15"/>
        <v>0</v>
      </c>
      <c r="G67" s="23">
        <f t="shared" si="15"/>
        <v>7</v>
      </c>
      <c r="H67" s="23">
        <f t="shared" si="15"/>
        <v>0</v>
      </c>
      <c r="I67" s="23">
        <f t="shared" si="15"/>
        <v>0</v>
      </c>
      <c r="J67" s="23">
        <f t="shared" si="15"/>
        <v>102</v>
      </c>
      <c r="K67" s="24">
        <f>SUM(E67:J67)</f>
        <v>413</v>
      </c>
      <c r="L67" s="23">
        <f>+L8+L9</f>
        <v>284</v>
      </c>
      <c r="M67" s="23">
        <f t="shared" ref="M67:N67" si="16">+M8+M9</f>
        <v>100</v>
      </c>
      <c r="N67" s="23">
        <f t="shared" si="16"/>
        <v>37</v>
      </c>
      <c r="O67" s="24">
        <f t="shared" ref="O67:O70" si="17">SUM(L67:N67)</f>
        <v>421</v>
      </c>
      <c r="P67" s="24">
        <f t="shared" ref="P67:P68" si="18">+D67+K67-O67</f>
        <v>58</v>
      </c>
      <c r="Q67" s="23"/>
      <c r="R67" s="23">
        <f>+R8+R9</f>
        <v>2257</v>
      </c>
      <c r="S67" s="23">
        <f t="shared" ref="S67:U67" si="19">+S8+S9</f>
        <v>2097</v>
      </c>
      <c r="T67" s="23">
        <f t="shared" si="19"/>
        <v>2151</v>
      </c>
      <c r="U67" s="23">
        <f t="shared" si="19"/>
        <v>2124</v>
      </c>
      <c r="V67" s="23"/>
      <c r="W67" s="19">
        <f t="shared" si="10"/>
        <v>5.1092636579572446</v>
      </c>
      <c r="X67" s="20">
        <f t="shared" si="11"/>
        <v>8.7885985748218529E-2</v>
      </c>
      <c r="Y67" s="20">
        <f t="shared" si="12"/>
        <v>0.92910943730615858</v>
      </c>
      <c r="Z67" s="19">
        <f t="shared" si="13"/>
        <v>0.38004750593824227</v>
      </c>
      <c r="AA67" s="19">
        <f t="shared" si="14"/>
        <v>5.5394736842105265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9</v>
      </c>
      <c r="E68" s="23">
        <f t="shared" si="20"/>
        <v>67</v>
      </c>
      <c r="F68" s="23">
        <f t="shared" si="20"/>
        <v>0</v>
      </c>
      <c r="G68" s="23">
        <f t="shared" si="20"/>
        <v>31</v>
      </c>
      <c r="H68" s="23">
        <f t="shared" si="20"/>
        <v>0</v>
      </c>
      <c r="I68" s="23">
        <f t="shared" si="20"/>
        <v>0</v>
      </c>
      <c r="J68" s="23">
        <f t="shared" si="20"/>
        <v>7</v>
      </c>
      <c r="K68" s="24">
        <f t="shared" ref="K68:K70" si="21">SUM(E68:J68)</f>
        <v>105</v>
      </c>
      <c r="L68" s="23">
        <f>+L13</f>
        <v>96</v>
      </c>
      <c r="M68" s="23">
        <f t="shared" ref="M68:N70" si="22">+M13</f>
        <v>10</v>
      </c>
      <c r="N68" s="23">
        <f t="shared" si="22"/>
        <v>0</v>
      </c>
      <c r="O68" s="24">
        <f t="shared" si="17"/>
        <v>106</v>
      </c>
      <c r="P68" s="24">
        <f t="shared" si="18"/>
        <v>8</v>
      </c>
      <c r="Q68" s="23"/>
      <c r="R68" s="23">
        <f>+R13</f>
        <v>699</v>
      </c>
      <c r="S68" s="23">
        <f t="shared" ref="S68:U70" si="23">+S13</f>
        <v>324</v>
      </c>
      <c r="T68" s="23">
        <f t="shared" si="23"/>
        <v>374</v>
      </c>
      <c r="U68" s="23">
        <f t="shared" si="23"/>
        <v>365</v>
      </c>
      <c r="V68" s="23"/>
      <c r="W68" s="19">
        <f t="shared" si="10"/>
        <v>3.5283018867924527</v>
      </c>
      <c r="X68" s="20" t="str">
        <f t="shared" si="11"/>
        <v/>
      </c>
      <c r="Y68" s="20">
        <f t="shared" si="12"/>
        <v>0.46351931330472101</v>
      </c>
      <c r="Z68" s="19">
        <f t="shared" si="13"/>
        <v>3.5377358490566038</v>
      </c>
      <c r="AA68" s="19">
        <f t="shared" si="14"/>
        <v>4.416666666666667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7</v>
      </c>
      <c r="E69" s="23">
        <f t="shared" si="20"/>
        <v>31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2</v>
      </c>
      <c r="K69" s="24">
        <f t="shared" si="21"/>
        <v>33</v>
      </c>
      <c r="L69" s="23">
        <f>+L14</f>
        <v>2</v>
      </c>
      <c r="M69" s="23">
        <f t="shared" si="22"/>
        <v>0</v>
      </c>
      <c r="N69" s="23">
        <f t="shared" si="22"/>
        <v>1</v>
      </c>
      <c r="O69" s="24">
        <f t="shared" si="17"/>
        <v>3</v>
      </c>
      <c r="P69" s="26">
        <f>P14</f>
        <v>7</v>
      </c>
      <c r="Q69" s="23"/>
      <c r="R69" s="23">
        <f>+R14</f>
        <v>300</v>
      </c>
      <c r="S69" s="23">
        <f t="shared" si="23"/>
        <v>166</v>
      </c>
      <c r="T69" s="23">
        <f t="shared" si="23"/>
        <v>187</v>
      </c>
      <c r="U69" s="23">
        <f t="shared" si="23"/>
        <v>187</v>
      </c>
      <c r="V69" s="23"/>
      <c r="W69" s="19">
        <f t="shared" si="10"/>
        <v>62.333333333333336</v>
      </c>
      <c r="X69" s="20">
        <f t="shared" si="11"/>
        <v>0.33333333333333331</v>
      </c>
      <c r="Y69" s="20">
        <f t="shared" si="12"/>
        <v>0.55333333333333334</v>
      </c>
      <c r="Z69" s="19">
        <f t="shared" si="13"/>
        <v>44.666666666666664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14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</v>
      </c>
      <c r="L70" s="23">
        <f>+L15</f>
        <v>44</v>
      </c>
      <c r="M70" s="23">
        <f t="shared" si="22"/>
        <v>0</v>
      </c>
      <c r="N70" s="23">
        <f t="shared" si="22"/>
        <v>0</v>
      </c>
      <c r="O70" s="24">
        <f t="shared" si="17"/>
        <v>44</v>
      </c>
      <c r="P70" s="26">
        <f>P15</f>
        <v>6</v>
      </c>
      <c r="Q70" s="23"/>
      <c r="R70" s="23">
        <f>+R15</f>
        <v>300</v>
      </c>
      <c r="S70" s="23">
        <f t="shared" si="23"/>
        <v>281</v>
      </c>
      <c r="T70" s="23">
        <f t="shared" si="23"/>
        <v>276</v>
      </c>
      <c r="U70" s="23">
        <f t="shared" si="23"/>
        <v>271</v>
      </c>
      <c r="V70" s="23"/>
      <c r="W70" s="19">
        <f t="shared" si="10"/>
        <v>6.2727272727272725</v>
      </c>
      <c r="X70" s="20" t="str">
        <f t="shared" si="11"/>
        <v/>
      </c>
      <c r="Y70" s="20">
        <f t="shared" si="12"/>
        <v>0.93666666666666665</v>
      </c>
      <c r="Z70" s="19">
        <f t="shared" si="13"/>
        <v>0.43181818181818182</v>
      </c>
      <c r="AA70" s="19">
        <f t="shared" si="14"/>
        <v>4.4000000000000004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21</v>
      </c>
      <c r="E71" s="23">
        <f t="shared" si="24"/>
        <v>183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184</v>
      </c>
      <c r="L71" s="23">
        <f>+L17</f>
        <v>182</v>
      </c>
      <c r="M71" s="23">
        <f t="shared" ref="M71:N72" si="25">+M17</f>
        <v>1</v>
      </c>
      <c r="N71" s="23">
        <f t="shared" si="25"/>
        <v>0</v>
      </c>
      <c r="O71" s="24">
        <f>SUM(L71:N71)</f>
        <v>183</v>
      </c>
      <c r="P71" s="24">
        <f>+D71+K71-O71</f>
        <v>22</v>
      </c>
      <c r="Q71" s="23"/>
      <c r="R71" s="23">
        <f>+R17</f>
        <v>1020</v>
      </c>
      <c r="S71" s="23">
        <f t="shared" ref="S71:U72" si="26">+S17</f>
        <v>688</v>
      </c>
      <c r="T71" s="23">
        <f t="shared" si="26"/>
        <v>676</v>
      </c>
      <c r="U71" s="23">
        <f t="shared" si="26"/>
        <v>659</v>
      </c>
      <c r="V71" s="23"/>
      <c r="W71" s="19">
        <f t="shared" si="10"/>
        <v>3.6939890710382515</v>
      </c>
      <c r="X71" s="20" t="str">
        <f t="shared" si="11"/>
        <v/>
      </c>
      <c r="Y71" s="20">
        <f t="shared" si="12"/>
        <v>0.67450980392156867</v>
      </c>
      <c r="Z71" s="19">
        <f t="shared" si="13"/>
        <v>1.8142076502732241</v>
      </c>
      <c r="AA71" s="19">
        <f t="shared" si="14"/>
        <v>5.2285714285714286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2</v>
      </c>
      <c r="E72" s="23">
        <f t="shared" si="24"/>
        <v>36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36</v>
      </c>
      <c r="L72" s="23">
        <f>+L18</f>
        <v>36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36</v>
      </c>
      <c r="P72" s="24">
        <f t="shared" ref="P72:P78" si="29">+D72+K72-O72</f>
        <v>2</v>
      </c>
      <c r="Q72" s="23"/>
      <c r="R72" s="23">
        <f>+R18</f>
        <v>300</v>
      </c>
      <c r="S72" s="23">
        <f t="shared" si="26"/>
        <v>127</v>
      </c>
      <c r="T72" s="23">
        <f t="shared" si="26"/>
        <v>132</v>
      </c>
      <c r="U72" s="23">
        <f t="shared" si="26"/>
        <v>132</v>
      </c>
      <c r="V72" s="23"/>
      <c r="W72" s="19">
        <f t="shared" si="10"/>
        <v>3.6666666666666665</v>
      </c>
      <c r="X72" s="20" t="str">
        <f t="shared" si="11"/>
        <v/>
      </c>
      <c r="Y72" s="20">
        <f t="shared" si="12"/>
        <v>0.42333333333333334</v>
      </c>
      <c r="Z72" s="19">
        <f t="shared" si="13"/>
        <v>4.8055555555555554</v>
      </c>
      <c r="AA72" s="19">
        <f t="shared" si="14"/>
        <v>3.6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15</v>
      </c>
      <c r="E73" s="23">
        <f t="shared" si="30"/>
        <v>17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164</v>
      </c>
      <c r="J73" s="23">
        <f t="shared" si="30"/>
        <v>4</v>
      </c>
      <c r="K73" s="24">
        <f t="shared" si="27"/>
        <v>185</v>
      </c>
      <c r="L73" s="23">
        <f>+L24</f>
        <v>182</v>
      </c>
      <c r="M73" s="23">
        <f t="shared" ref="M73:N73" si="31">+M24</f>
        <v>0</v>
      </c>
      <c r="N73" s="23">
        <f t="shared" si="31"/>
        <v>2</v>
      </c>
      <c r="O73" s="24">
        <f t="shared" si="28"/>
        <v>184</v>
      </c>
      <c r="P73" s="24">
        <f t="shared" si="29"/>
        <v>16</v>
      </c>
      <c r="Q73" s="27"/>
      <c r="R73" s="23">
        <f>+R24</f>
        <v>749</v>
      </c>
      <c r="S73" s="23">
        <f t="shared" ref="S73:U73" si="32">+S24</f>
        <v>443</v>
      </c>
      <c r="T73" s="23">
        <f t="shared" si="32"/>
        <v>459</v>
      </c>
      <c r="U73" s="23">
        <f t="shared" si="32"/>
        <v>0</v>
      </c>
      <c r="V73" s="23"/>
      <c r="W73" s="19">
        <f t="shared" si="10"/>
        <v>2.4945652173913042</v>
      </c>
      <c r="X73" s="20">
        <f t="shared" si="11"/>
        <v>1.0869565217391304E-2</v>
      </c>
      <c r="Y73" s="20">
        <f t="shared" si="12"/>
        <v>0.59145527369826434</v>
      </c>
      <c r="Z73" s="19">
        <f t="shared" si="13"/>
        <v>1.6630434782608696</v>
      </c>
      <c r="AA73" s="19">
        <f t="shared" si="14"/>
        <v>6.8148148148148149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9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12</v>
      </c>
      <c r="K74" s="24">
        <f t="shared" si="27"/>
        <v>21</v>
      </c>
      <c r="L74" s="23">
        <f>+L26</f>
        <v>0</v>
      </c>
      <c r="M74" s="23">
        <f t="shared" ref="M74:N74" si="34">+M26</f>
        <v>12</v>
      </c>
      <c r="N74" s="23">
        <f t="shared" si="34"/>
        <v>8</v>
      </c>
      <c r="O74" s="24">
        <f t="shared" si="28"/>
        <v>20</v>
      </c>
      <c r="P74" s="24">
        <f t="shared" si="29"/>
        <v>8</v>
      </c>
      <c r="Q74" s="23"/>
      <c r="R74" s="23">
        <f>+R26</f>
        <v>240</v>
      </c>
      <c r="S74" s="23">
        <f t="shared" ref="S74:U74" si="35">+S26</f>
        <v>235</v>
      </c>
      <c r="T74" s="23">
        <f t="shared" si="35"/>
        <v>229</v>
      </c>
      <c r="U74" s="23">
        <f t="shared" si="35"/>
        <v>229</v>
      </c>
      <c r="V74" s="23"/>
      <c r="W74" s="19">
        <f t="shared" si="10"/>
        <v>11.45</v>
      </c>
      <c r="X74" s="20">
        <f t="shared" si="11"/>
        <v>0.4</v>
      </c>
      <c r="Y74" s="20">
        <f t="shared" si="12"/>
        <v>0.97916666666666663</v>
      </c>
      <c r="Z74" s="19">
        <f t="shared" si="13"/>
        <v>0.25</v>
      </c>
      <c r="AA74" s="19">
        <f t="shared" si="14"/>
        <v>2.5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22</v>
      </c>
      <c r="K75" s="24">
        <f t="shared" si="27"/>
        <v>33</v>
      </c>
      <c r="L75" s="23">
        <f>+L28</f>
        <v>3</v>
      </c>
      <c r="M75" s="23">
        <f t="shared" ref="M75:N75" si="37">+M28</f>
        <v>29</v>
      </c>
      <c r="N75" s="23">
        <f t="shared" si="37"/>
        <v>1</v>
      </c>
      <c r="O75" s="24">
        <f t="shared" si="28"/>
        <v>33</v>
      </c>
      <c r="P75" s="24">
        <f t="shared" si="29"/>
        <v>6</v>
      </c>
      <c r="Q75" s="23"/>
      <c r="R75" s="23">
        <f>+R28</f>
        <v>180</v>
      </c>
      <c r="S75" s="23">
        <f t="shared" ref="S75:U75" si="38">+S28</f>
        <v>167</v>
      </c>
      <c r="T75" s="23">
        <f t="shared" si="38"/>
        <v>156</v>
      </c>
      <c r="U75" s="23">
        <f t="shared" si="38"/>
        <v>156</v>
      </c>
      <c r="V75" s="23"/>
      <c r="W75" s="19">
        <f t="shared" si="10"/>
        <v>4.7272727272727275</v>
      </c>
      <c r="X75" s="20">
        <f t="shared" si="11"/>
        <v>3.0303030303030304E-2</v>
      </c>
      <c r="Y75" s="20">
        <f t="shared" si="12"/>
        <v>0.92777777777777781</v>
      </c>
      <c r="Z75" s="19">
        <f t="shared" si="13"/>
        <v>0.39393939393939392</v>
      </c>
      <c r="AA75" s="19">
        <f t="shared" si="14"/>
        <v>5.5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27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9</v>
      </c>
      <c r="K76" s="24">
        <f>SUM(E76:J76)</f>
        <v>36</v>
      </c>
      <c r="L76" s="23">
        <f>+L30</f>
        <v>28</v>
      </c>
      <c r="M76" s="23">
        <f t="shared" ref="M76:N76" si="40">+M30</f>
        <v>8</v>
      </c>
      <c r="N76" s="23">
        <f t="shared" si="40"/>
        <v>0</v>
      </c>
      <c r="O76" s="24">
        <f>SUM(L76:N76)</f>
        <v>36</v>
      </c>
      <c r="P76" s="24">
        <f t="shared" si="29"/>
        <v>4</v>
      </c>
      <c r="Q76" s="23"/>
      <c r="R76" s="23">
        <f>+R30</f>
        <v>180</v>
      </c>
      <c r="S76" s="23">
        <f t="shared" ref="S76:U76" si="41">+S30</f>
        <v>100</v>
      </c>
      <c r="T76" s="23">
        <f t="shared" si="41"/>
        <v>98</v>
      </c>
      <c r="U76" s="23">
        <f t="shared" si="41"/>
        <v>96</v>
      </c>
      <c r="V76" s="23"/>
      <c r="W76" s="19">
        <f t="shared" si="10"/>
        <v>2.7222222222222223</v>
      </c>
      <c r="X76" s="20" t="str">
        <f t="shared" si="11"/>
        <v/>
      </c>
      <c r="Y76" s="20">
        <f t="shared" si="12"/>
        <v>0.55555555555555558</v>
      </c>
      <c r="Z76" s="19">
        <f t="shared" si="13"/>
        <v>2.2222222222222223</v>
      </c>
      <c r="AA76" s="19">
        <f t="shared" si="14"/>
        <v>6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60</v>
      </c>
      <c r="E77" s="23">
        <f t="shared" si="42"/>
        <v>183</v>
      </c>
      <c r="F77" s="23">
        <f t="shared" si="42"/>
        <v>0</v>
      </c>
      <c r="G77" s="23">
        <f t="shared" si="42"/>
        <v>55</v>
      </c>
      <c r="H77" s="23">
        <f t="shared" si="42"/>
        <v>0</v>
      </c>
      <c r="I77" s="23">
        <f t="shared" si="42"/>
        <v>0</v>
      </c>
      <c r="J77" s="23">
        <f t="shared" si="42"/>
        <v>90</v>
      </c>
      <c r="K77" s="24">
        <f>SUM(E77:J77)</f>
        <v>328</v>
      </c>
      <c r="L77" s="23">
        <f>+L34+L35</f>
        <v>229</v>
      </c>
      <c r="M77" s="23">
        <f t="shared" ref="M77:N77" si="43">+M34+M35</f>
        <v>89</v>
      </c>
      <c r="N77" s="23">
        <f t="shared" si="43"/>
        <v>6</v>
      </c>
      <c r="O77" s="24">
        <f>SUM(L77:N77)</f>
        <v>324</v>
      </c>
      <c r="P77" s="24">
        <f t="shared" si="29"/>
        <v>64</v>
      </c>
      <c r="Q77" s="23"/>
      <c r="R77" s="23">
        <f>+R34+R35</f>
        <v>1996</v>
      </c>
      <c r="S77" s="23">
        <f t="shared" ref="S77:U77" si="44">+S34+S35</f>
        <v>1916</v>
      </c>
      <c r="T77" s="23">
        <f t="shared" si="44"/>
        <v>1571</v>
      </c>
      <c r="U77" s="23">
        <f t="shared" si="44"/>
        <v>1545</v>
      </c>
      <c r="V77" s="23"/>
      <c r="W77" s="19">
        <f t="shared" si="10"/>
        <v>4.8487654320987659</v>
      </c>
      <c r="X77" s="20">
        <f t="shared" si="11"/>
        <v>1.8518518518518517E-2</v>
      </c>
      <c r="Y77" s="20">
        <f t="shared" si="12"/>
        <v>0.95991983967935868</v>
      </c>
      <c r="Z77" s="19">
        <f t="shared" si="13"/>
        <v>0.24691358024691357</v>
      </c>
      <c r="AA77" s="19">
        <f t="shared" si="14"/>
        <v>4.9846153846153847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164</v>
      </c>
      <c r="E80" s="43">
        <f t="shared" si="47"/>
        <v>723</v>
      </c>
      <c r="F80" s="43">
        <f t="shared" si="47"/>
        <v>0</v>
      </c>
      <c r="G80" s="43">
        <f t="shared" si="47"/>
        <v>62</v>
      </c>
      <c r="H80" s="43">
        <f t="shared" si="47"/>
        <v>0</v>
      </c>
      <c r="I80" s="43">
        <f t="shared" si="47"/>
        <v>164</v>
      </c>
      <c r="J80" s="43">
        <f t="shared" si="47"/>
        <v>197</v>
      </c>
      <c r="K80" s="43">
        <f t="shared" si="47"/>
        <v>1146</v>
      </c>
      <c r="L80" s="43">
        <f t="shared" si="47"/>
        <v>913</v>
      </c>
      <c r="M80" s="43">
        <f t="shared" si="47"/>
        <v>190</v>
      </c>
      <c r="N80" s="43">
        <f t="shared" si="47"/>
        <v>45</v>
      </c>
      <c r="O80" s="43">
        <f t="shared" si="47"/>
        <v>1148</v>
      </c>
      <c r="P80" s="43">
        <f t="shared" si="47"/>
        <v>162</v>
      </c>
      <c r="Q80" s="43">
        <f t="shared" si="47"/>
        <v>0</v>
      </c>
      <c r="R80" s="43">
        <f t="shared" si="47"/>
        <v>6322</v>
      </c>
      <c r="S80" s="43">
        <f t="shared" si="47"/>
        <v>5271</v>
      </c>
      <c r="T80" s="43">
        <f t="shared" si="47"/>
        <v>4989</v>
      </c>
      <c r="U80" s="43">
        <f t="shared" si="47"/>
        <v>4460</v>
      </c>
      <c r="V80" s="43"/>
      <c r="W80" s="19">
        <f t="shared" ref="W80" si="48">IF(S80&gt;0,T80/O80,"")</f>
        <v>4.3458188153310102</v>
      </c>
      <c r="X80" s="20">
        <f t="shared" ref="X80" si="49">IF(N80&gt;0,(N80/O80),"")</f>
        <v>3.9198606271777001E-2</v>
      </c>
      <c r="Y80" s="20">
        <f t="shared" ref="Y80" si="50">IF(S80&gt;0,(S80/R80),"")</f>
        <v>0.83375514077823476</v>
      </c>
      <c r="Z80" s="19">
        <f t="shared" ref="Z80" si="51">IF(S80&gt;0,(R80-S80)/O80,"")</f>
        <v>0.91550522648083621</v>
      </c>
      <c r="AA80" s="19">
        <f t="shared" ref="AA80" si="52">IF(S80&gt;0,O80/C80,"")</f>
        <v>5.389671361502347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203</v>
      </c>
      <c r="E86" s="18">
        <f t="shared" si="53"/>
        <v>882</v>
      </c>
      <c r="F86" s="18">
        <f t="shared" si="53"/>
        <v>0</v>
      </c>
      <c r="G86" s="18">
        <f t="shared" si="53"/>
        <v>93</v>
      </c>
      <c r="H86" s="18">
        <f t="shared" si="53"/>
        <v>0</v>
      </c>
      <c r="I86" s="18">
        <f t="shared" si="53"/>
        <v>164</v>
      </c>
      <c r="J86" s="18">
        <f t="shared" si="53"/>
        <v>249</v>
      </c>
      <c r="K86" s="18">
        <f t="shared" si="53"/>
        <v>1388</v>
      </c>
      <c r="L86" s="18">
        <f t="shared" si="53"/>
        <v>1086</v>
      </c>
      <c r="M86" s="18">
        <f t="shared" si="53"/>
        <v>249</v>
      </c>
      <c r="N86" s="18">
        <f t="shared" si="53"/>
        <v>55</v>
      </c>
      <c r="O86" s="18">
        <f t="shared" si="53"/>
        <v>1390</v>
      </c>
      <c r="P86" s="18">
        <f t="shared" si="53"/>
        <v>201</v>
      </c>
      <c r="Q86" s="18">
        <f t="shared" si="53"/>
        <v>0</v>
      </c>
      <c r="R86" s="18">
        <f t="shared" si="53"/>
        <v>8221</v>
      </c>
      <c r="S86" s="18">
        <f t="shared" si="53"/>
        <v>6544</v>
      </c>
      <c r="T86" s="18">
        <f t="shared" si="53"/>
        <v>6309</v>
      </c>
      <c r="U86" s="18">
        <f t="shared" si="53"/>
        <v>5764</v>
      </c>
      <c r="V86" s="18">
        <f t="shared" si="53"/>
        <v>0</v>
      </c>
      <c r="W86" s="19">
        <f t="shared" ref="W86:W95" si="54">IF(S86&gt;0,T86/O86,"")</f>
        <v>4.5388489208633089</v>
      </c>
      <c r="X86" s="20">
        <f t="shared" ref="X86:X95" si="55">IF(N86&gt;0,(N86/O86),"")</f>
        <v>3.9568345323741004E-2</v>
      </c>
      <c r="Y86" s="20">
        <f t="shared" ref="Y86:Y95" si="56">IF(S86&gt;0,(S86/R86),"")</f>
        <v>0.79601021773506875</v>
      </c>
      <c r="Z86" s="19">
        <f t="shared" ref="Z86:Z95" si="57">IF(S86&gt;0,(R86-S86)/O86,"")</f>
        <v>1.2064748201438849</v>
      </c>
      <c r="AA86" s="19">
        <f t="shared" ref="AA86:AA95" si="58">IF(S86&gt;0,O86/C86,"")</f>
        <v>5.0180505415162457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84</v>
      </c>
      <c r="E87" s="23">
        <f t="shared" si="59"/>
        <v>329</v>
      </c>
      <c r="F87" s="23">
        <f t="shared" si="59"/>
        <v>0</v>
      </c>
      <c r="G87" s="23">
        <f t="shared" si="59"/>
        <v>44</v>
      </c>
      <c r="H87" s="23">
        <f t="shared" si="59"/>
        <v>0</v>
      </c>
      <c r="I87" s="23">
        <f t="shared" si="59"/>
        <v>0</v>
      </c>
      <c r="J87" s="23">
        <f t="shared" si="59"/>
        <v>126</v>
      </c>
      <c r="K87" s="24">
        <f>SUM(E87:J87)</f>
        <v>499</v>
      </c>
      <c r="L87" s="23">
        <f t="shared" si="59"/>
        <v>407</v>
      </c>
      <c r="M87" s="23">
        <f t="shared" si="59"/>
        <v>80</v>
      </c>
      <c r="N87" s="23">
        <f t="shared" si="59"/>
        <v>14</v>
      </c>
      <c r="O87" s="24">
        <f t="shared" ref="O87:O90" si="60">SUM(L87:N87)</f>
        <v>501</v>
      </c>
      <c r="P87" s="24">
        <f t="shared" ref="P87:P90" si="61">+D87+K87-O87</f>
        <v>82</v>
      </c>
      <c r="Q87" s="23"/>
      <c r="R87" s="23">
        <f t="shared" ref="R87:U87" si="62">+R8+R18+R35</f>
        <v>3113</v>
      </c>
      <c r="S87" s="23">
        <f t="shared" si="62"/>
        <v>2782</v>
      </c>
      <c r="T87" s="23">
        <f t="shared" si="62"/>
        <v>2526</v>
      </c>
      <c r="U87" s="23">
        <f t="shared" si="62"/>
        <v>2479</v>
      </c>
      <c r="V87" s="23"/>
      <c r="W87" s="19">
        <f t="shared" si="54"/>
        <v>5.0419161676646711</v>
      </c>
      <c r="X87" s="20">
        <f t="shared" si="55"/>
        <v>2.7944111776447105E-2</v>
      </c>
      <c r="Y87" s="20">
        <f t="shared" si="56"/>
        <v>0.89367169932540957</v>
      </c>
      <c r="Z87" s="19">
        <f t="shared" si="57"/>
        <v>0.66067864271457089</v>
      </c>
      <c r="AA87" s="19">
        <f t="shared" si="58"/>
        <v>4.8640776699029127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44</v>
      </c>
      <c r="E88" s="23">
        <f t="shared" si="63"/>
        <v>194</v>
      </c>
      <c r="F88" s="23">
        <f t="shared" si="63"/>
        <v>0</v>
      </c>
      <c r="G88" s="23">
        <f t="shared" si="63"/>
        <v>18</v>
      </c>
      <c r="H88" s="23">
        <f t="shared" si="63"/>
        <v>0</v>
      </c>
      <c r="I88" s="23">
        <f t="shared" si="63"/>
        <v>0</v>
      </c>
      <c r="J88" s="23">
        <f t="shared" si="63"/>
        <v>66</v>
      </c>
      <c r="K88" s="24">
        <f t="shared" ref="K88:K90" si="64">SUM(E88:J88)</f>
        <v>278</v>
      </c>
      <c r="L88" s="23">
        <f t="shared" si="63"/>
        <v>142</v>
      </c>
      <c r="M88" s="23">
        <f t="shared" si="63"/>
        <v>109</v>
      </c>
      <c r="N88" s="23">
        <f t="shared" si="63"/>
        <v>29</v>
      </c>
      <c r="O88" s="24">
        <f t="shared" si="60"/>
        <v>280</v>
      </c>
      <c r="P88" s="24">
        <f t="shared" si="61"/>
        <v>42</v>
      </c>
      <c r="Q88" s="23"/>
      <c r="R88" s="23">
        <f t="shared" ref="R88:U88" si="65">+R34+R9</f>
        <v>1440</v>
      </c>
      <c r="S88" s="23">
        <f t="shared" si="65"/>
        <v>1358</v>
      </c>
      <c r="T88" s="23">
        <f t="shared" si="65"/>
        <v>1328</v>
      </c>
      <c r="U88" s="23">
        <f t="shared" si="65"/>
        <v>1322</v>
      </c>
      <c r="V88" s="23"/>
      <c r="W88" s="19">
        <f t="shared" si="54"/>
        <v>4.7428571428571429</v>
      </c>
      <c r="X88" s="20">
        <f t="shared" si="55"/>
        <v>0.10357142857142858</v>
      </c>
      <c r="Y88" s="20">
        <f t="shared" si="56"/>
        <v>0.94305555555555554</v>
      </c>
      <c r="Z88" s="19">
        <f t="shared" si="57"/>
        <v>0.29285714285714287</v>
      </c>
      <c r="AA88" s="19">
        <f t="shared" si="58"/>
        <v>5.833333333333333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9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12</v>
      </c>
      <c r="K89" s="24">
        <f t="shared" si="64"/>
        <v>21</v>
      </c>
      <c r="L89" s="23">
        <f t="shared" si="66"/>
        <v>0</v>
      </c>
      <c r="M89" s="23">
        <f t="shared" si="66"/>
        <v>12</v>
      </c>
      <c r="N89" s="23">
        <f t="shared" si="66"/>
        <v>8</v>
      </c>
      <c r="O89" s="24">
        <f t="shared" si="60"/>
        <v>20</v>
      </c>
      <c r="P89" s="24">
        <f t="shared" si="61"/>
        <v>8</v>
      </c>
      <c r="Q89" s="23"/>
      <c r="R89" s="23">
        <f t="shared" ref="R89:U89" si="67">+R26</f>
        <v>240</v>
      </c>
      <c r="S89" s="23">
        <f t="shared" si="67"/>
        <v>235</v>
      </c>
      <c r="T89" s="23">
        <f t="shared" si="67"/>
        <v>229</v>
      </c>
      <c r="U89" s="23">
        <f t="shared" si="67"/>
        <v>229</v>
      </c>
      <c r="V89" s="23"/>
      <c r="W89" s="19">
        <f t="shared" si="54"/>
        <v>11.45</v>
      </c>
      <c r="X89" s="20">
        <f t="shared" si="55"/>
        <v>0.4</v>
      </c>
      <c r="Y89" s="20">
        <f t="shared" si="56"/>
        <v>0.97916666666666663</v>
      </c>
      <c r="Z89" s="19">
        <f t="shared" si="57"/>
        <v>0.25</v>
      </c>
      <c r="AA89" s="19">
        <f t="shared" si="58"/>
        <v>2.5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22</v>
      </c>
      <c r="K90" s="24">
        <f t="shared" si="64"/>
        <v>33</v>
      </c>
      <c r="L90" s="23">
        <f t="shared" si="68"/>
        <v>3</v>
      </c>
      <c r="M90" s="23">
        <f t="shared" si="68"/>
        <v>29</v>
      </c>
      <c r="N90" s="23">
        <f t="shared" si="68"/>
        <v>1</v>
      </c>
      <c r="O90" s="24">
        <f t="shared" si="60"/>
        <v>33</v>
      </c>
      <c r="P90" s="24">
        <f t="shared" si="61"/>
        <v>6</v>
      </c>
      <c r="Q90" s="23"/>
      <c r="R90" s="23">
        <f t="shared" ref="R90:U90" si="69">+R28</f>
        <v>180</v>
      </c>
      <c r="S90" s="23">
        <f t="shared" si="69"/>
        <v>167</v>
      </c>
      <c r="T90" s="23">
        <f t="shared" si="69"/>
        <v>156</v>
      </c>
      <c r="U90" s="23">
        <f t="shared" si="69"/>
        <v>156</v>
      </c>
      <c r="V90" s="23"/>
      <c r="W90" s="19">
        <f t="shared" si="54"/>
        <v>4.7272727272727275</v>
      </c>
      <c r="X90" s="20">
        <f t="shared" si="55"/>
        <v>3.0303030303030304E-2</v>
      </c>
      <c r="Y90" s="20">
        <f t="shared" si="56"/>
        <v>0.92777777777777781</v>
      </c>
      <c r="Z90" s="19">
        <f t="shared" si="57"/>
        <v>0.39393939393939392</v>
      </c>
      <c r="AA90" s="19">
        <f t="shared" si="58"/>
        <v>5.5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9</v>
      </c>
      <c r="E91" s="23">
        <f t="shared" si="70"/>
        <v>67</v>
      </c>
      <c r="F91" s="23">
        <f t="shared" si="70"/>
        <v>0</v>
      </c>
      <c r="G91" s="23">
        <f t="shared" si="70"/>
        <v>31</v>
      </c>
      <c r="H91" s="23">
        <f t="shared" si="70"/>
        <v>0</v>
      </c>
      <c r="I91" s="23">
        <f t="shared" si="70"/>
        <v>0</v>
      </c>
      <c r="J91" s="23">
        <f t="shared" si="70"/>
        <v>7</v>
      </c>
      <c r="K91" s="24">
        <f>SUM(E91:J91)</f>
        <v>105</v>
      </c>
      <c r="L91" s="23">
        <f t="shared" si="70"/>
        <v>96</v>
      </c>
      <c r="M91" s="23">
        <f t="shared" si="70"/>
        <v>10</v>
      </c>
      <c r="N91" s="23">
        <f t="shared" si="70"/>
        <v>0</v>
      </c>
      <c r="O91" s="24">
        <f>SUM(L91:N91)</f>
        <v>106</v>
      </c>
      <c r="P91" s="24">
        <f>+D91+K91-O91</f>
        <v>8</v>
      </c>
      <c r="Q91" s="23"/>
      <c r="R91" s="23">
        <f t="shared" ref="R91:U91" si="71">+R13</f>
        <v>699</v>
      </c>
      <c r="S91" s="23">
        <f t="shared" si="71"/>
        <v>324</v>
      </c>
      <c r="T91" s="23">
        <f t="shared" si="71"/>
        <v>374</v>
      </c>
      <c r="U91" s="23">
        <f t="shared" si="71"/>
        <v>365</v>
      </c>
      <c r="V91" s="23"/>
      <c r="W91" s="19">
        <f t="shared" si="54"/>
        <v>3.5283018867924527</v>
      </c>
      <c r="X91" s="20" t="str">
        <f t="shared" si="55"/>
        <v/>
      </c>
      <c r="Y91" s="20">
        <f t="shared" si="56"/>
        <v>0.46351931330472101</v>
      </c>
      <c r="Z91" s="19">
        <f t="shared" si="57"/>
        <v>3.5377358490566038</v>
      </c>
      <c r="AA91" s="19">
        <f t="shared" si="58"/>
        <v>4.416666666666667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27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9</v>
      </c>
      <c r="K92" s="24">
        <f t="shared" ref="K92:K95" si="73">SUM(E92:J92)</f>
        <v>36</v>
      </c>
      <c r="L92" s="23">
        <f t="shared" si="72"/>
        <v>28</v>
      </c>
      <c r="M92" s="23">
        <f t="shared" si="72"/>
        <v>8</v>
      </c>
      <c r="N92" s="23">
        <f t="shared" si="72"/>
        <v>0</v>
      </c>
      <c r="O92" s="24">
        <f t="shared" ref="O92:O95" si="74">SUM(L92:N92)</f>
        <v>36</v>
      </c>
      <c r="P92" s="24">
        <f t="shared" ref="P92:P96" si="75">+D92+K92-O92</f>
        <v>4</v>
      </c>
      <c r="Q92" s="23"/>
      <c r="R92" s="23">
        <f t="shared" ref="R92:U92" si="76">+R30</f>
        <v>180</v>
      </c>
      <c r="S92" s="23">
        <f t="shared" si="76"/>
        <v>100</v>
      </c>
      <c r="T92" s="23">
        <f t="shared" si="76"/>
        <v>98</v>
      </c>
      <c r="U92" s="23">
        <f t="shared" si="76"/>
        <v>96</v>
      </c>
      <c r="V92" s="23"/>
      <c r="W92" s="19">
        <f t="shared" si="54"/>
        <v>2.7222222222222223</v>
      </c>
      <c r="X92" s="20" t="str">
        <f t="shared" si="55"/>
        <v/>
      </c>
      <c r="Y92" s="20">
        <f t="shared" si="56"/>
        <v>0.55555555555555558</v>
      </c>
      <c r="Z92" s="19">
        <f t="shared" si="57"/>
        <v>2.2222222222222223</v>
      </c>
      <c r="AA92" s="19">
        <f t="shared" si="58"/>
        <v>6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13</v>
      </c>
      <c r="E93" s="23">
        <f t="shared" si="77"/>
        <v>45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2</v>
      </c>
      <c r="K93" s="24">
        <f t="shared" si="73"/>
        <v>47</v>
      </c>
      <c r="L93" s="23">
        <f t="shared" si="77"/>
        <v>46</v>
      </c>
      <c r="M93" s="23">
        <f t="shared" si="77"/>
        <v>0</v>
      </c>
      <c r="N93" s="23">
        <f t="shared" si="77"/>
        <v>1</v>
      </c>
      <c r="O93" s="24">
        <f t="shared" si="74"/>
        <v>47</v>
      </c>
      <c r="P93" s="24">
        <f t="shared" si="75"/>
        <v>13</v>
      </c>
      <c r="Q93" s="27"/>
      <c r="R93" s="23">
        <f t="shared" ref="R93:U93" si="78">+R14+R15</f>
        <v>600</v>
      </c>
      <c r="S93" s="23">
        <f t="shared" si="78"/>
        <v>447</v>
      </c>
      <c r="T93" s="23">
        <f t="shared" si="78"/>
        <v>463</v>
      </c>
      <c r="U93" s="23">
        <f t="shared" si="78"/>
        <v>458</v>
      </c>
      <c r="V93" s="23"/>
      <c r="W93" s="19">
        <f t="shared" si="54"/>
        <v>9.8510638297872344</v>
      </c>
      <c r="X93" s="20">
        <f t="shared" si="55"/>
        <v>2.1276595744680851E-2</v>
      </c>
      <c r="Y93" s="20">
        <f t="shared" si="56"/>
        <v>0.745</v>
      </c>
      <c r="Z93" s="19">
        <f t="shared" si="57"/>
        <v>3.2553191489361701</v>
      </c>
      <c r="AA93" s="19">
        <f t="shared" si="58"/>
        <v>2.35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21</v>
      </c>
      <c r="E94" s="23">
        <f t="shared" si="79"/>
        <v>183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184</v>
      </c>
      <c r="L94" s="23">
        <f>+L17</f>
        <v>182</v>
      </c>
      <c r="M94" s="23">
        <f t="shared" ref="M94:N94" si="80">+M17</f>
        <v>1</v>
      </c>
      <c r="N94" s="23">
        <f t="shared" si="80"/>
        <v>0</v>
      </c>
      <c r="O94" s="24">
        <f t="shared" si="74"/>
        <v>183</v>
      </c>
      <c r="P94" s="24">
        <f t="shared" si="75"/>
        <v>22</v>
      </c>
      <c r="Q94" s="23"/>
      <c r="R94" s="23">
        <f>+R17</f>
        <v>1020</v>
      </c>
      <c r="S94" s="23">
        <f t="shared" ref="S94:U94" si="81">+S17</f>
        <v>688</v>
      </c>
      <c r="T94" s="23">
        <f t="shared" si="81"/>
        <v>676</v>
      </c>
      <c r="U94" s="23">
        <f t="shared" si="81"/>
        <v>659</v>
      </c>
      <c r="V94" s="23"/>
      <c r="W94" s="19">
        <f t="shared" si="54"/>
        <v>3.6939890710382515</v>
      </c>
      <c r="X94" s="20" t="str">
        <f t="shared" si="55"/>
        <v/>
      </c>
      <c r="Y94" s="20">
        <f t="shared" si="56"/>
        <v>0.67450980392156867</v>
      </c>
      <c r="Z94" s="19">
        <f t="shared" si="57"/>
        <v>1.8142076502732241</v>
      </c>
      <c r="AA94" s="19">
        <f t="shared" si="58"/>
        <v>5.2285714285714286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15</v>
      </c>
      <c r="E95" s="23">
        <f t="shared" si="82"/>
        <v>17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164</v>
      </c>
      <c r="J95" s="23">
        <f t="shared" si="82"/>
        <v>4</v>
      </c>
      <c r="K95" s="24">
        <f t="shared" si="73"/>
        <v>185</v>
      </c>
      <c r="L95" s="23">
        <f>+L24</f>
        <v>182</v>
      </c>
      <c r="M95" s="23">
        <f t="shared" ref="M95:N95" si="83">+M24</f>
        <v>0</v>
      </c>
      <c r="N95" s="23">
        <f t="shared" si="83"/>
        <v>2</v>
      </c>
      <c r="O95" s="24">
        <f t="shared" si="74"/>
        <v>184</v>
      </c>
      <c r="P95" s="24">
        <f t="shared" si="75"/>
        <v>16</v>
      </c>
      <c r="Q95" s="23"/>
      <c r="R95" s="23">
        <f>+R24</f>
        <v>749</v>
      </c>
      <c r="S95" s="23">
        <f t="shared" ref="S95:U95" si="84">+S24</f>
        <v>443</v>
      </c>
      <c r="T95" s="23">
        <f t="shared" si="84"/>
        <v>459</v>
      </c>
      <c r="U95" s="23">
        <f t="shared" si="84"/>
        <v>0</v>
      </c>
      <c r="V95" s="23"/>
      <c r="W95" s="19">
        <f t="shared" si="54"/>
        <v>2.4945652173913042</v>
      </c>
      <c r="X95" s="20">
        <f t="shared" si="55"/>
        <v>1.0869565217391304E-2</v>
      </c>
      <c r="Y95" s="20">
        <f t="shared" si="56"/>
        <v>0.59145527369826434</v>
      </c>
      <c r="Z95" s="19">
        <f t="shared" si="57"/>
        <v>1.6630434782608696</v>
      </c>
      <c r="AA95" s="19">
        <f t="shared" si="58"/>
        <v>6.8148148148148149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5639</v>
      </c>
      <c r="D100" s="45">
        <f>U8+U9+U13+U15+U17+U18+U24+U34+U35</f>
        <v>5096</v>
      </c>
      <c r="E100" s="45">
        <f>C100-D100</f>
        <v>543</v>
      </c>
    </row>
    <row r="101" spans="1:5" ht="22.5" x14ac:dyDescent="0.2">
      <c r="A101" s="22" t="s">
        <v>102</v>
      </c>
      <c r="B101" s="44" t="s">
        <v>168</v>
      </c>
      <c r="C101" s="45">
        <f>T26</f>
        <v>229</v>
      </c>
      <c r="D101" s="45">
        <f>U26</f>
        <v>229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156</v>
      </c>
      <c r="D102" s="45">
        <f>U28</f>
        <v>156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98</v>
      </c>
      <c r="D103" s="45">
        <f>U30</f>
        <v>96</v>
      </c>
      <c r="E103" s="45">
        <f t="shared" si="85"/>
        <v>2</v>
      </c>
    </row>
    <row r="104" spans="1:5" x14ac:dyDescent="0.2">
      <c r="A104" s="22" t="s">
        <v>133</v>
      </c>
      <c r="B104" s="44" t="s">
        <v>172</v>
      </c>
      <c r="C104" s="45">
        <f>T14</f>
        <v>187</v>
      </c>
      <c r="D104" s="45">
        <f>U14</f>
        <v>187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6309</v>
      </c>
      <c r="D105" s="45">
        <f t="shared" ref="D105:E105" si="86">SUM(D100:D104)</f>
        <v>5764</v>
      </c>
      <c r="E105" s="45">
        <f t="shared" si="86"/>
        <v>545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28</v>
      </c>
      <c r="D107" s="45">
        <f>C50</f>
        <v>28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25" zoomScale="71" zoomScaleNormal="71" workbookViewId="0">
      <selection activeCell="B62" sqref="B62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201</v>
      </c>
      <c r="E7" s="18">
        <f t="shared" si="0"/>
        <v>915</v>
      </c>
      <c r="F7" s="18">
        <f>SUM(F8:F36)</f>
        <v>0</v>
      </c>
      <c r="G7" s="18">
        <f>SUM(G8:G36)</f>
        <v>69</v>
      </c>
      <c r="H7" s="18">
        <f>SUM(H8:H36)</f>
        <v>0</v>
      </c>
      <c r="I7" s="18">
        <f>SUM(I8:I36)</f>
        <v>165</v>
      </c>
      <c r="J7" s="18">
        <f t="shared" si="0"/>
        <v>219</v>
      </c>
      <c r="K7" s="18">
        <f t="shared" si="0"/>
        <v>1368</v>
      </c>
      <c r="L7" s="18">
        <f t="shared" si="0"/>
        <v>1086</v>
      </c>
      <c r="M7" s="18">
        <f t="shared" si="0"/>
        <v>219</v>
      </c>
      <c r="N7" s="18">
        <f>SUM(N8:N36)</f>
        <v>45</v>
      </c>
      <c r="O7" s="18">
        <f t="shared" si="0"/>
        <v>1350</v>
      </c>
      <c r="P7" s="18">
        <f t="shared" si="0"/>
        <v>219</v>
      </c>
      <c r="Q7" s="18">
        <f t="shared" si="0"/>
        <v>0</v>
      </c>
      <c r="R7" s="18">
        <f t="shared" si="0"/>
        <v>8513</v>
      </c>
      <c r="S7" s="18">
        <f t="shared" si="0"/>
        <v>6741</v>
      </c>
      <c r="T7" s="18">
        <f t="shared" si="0"/>
        <v>6526</v>
      </c>
      <c r="U7" s="18">
        <f t="shared" si="0"/>
        <v>6061</v>
      </c>
      <c r="V7" s="18">
        <f t="shared" si="0"/>
        <v>0</v>
      </c>
      <c r="W7" s="19">
        <f t="shared" ref="W7:W36" si="1">IF(S7&gt;0,T7/O7,"")</f>
        <v>4.8340740740740742</v>
      </c>
      <c r="X7" s="20">
        <f t="shared" ref="X7:X36" si="2">IF(N7&gt;0,(N7/O7),"")</f>
        <v>3.3333333333333333E-2</v>
      </c>
      <c r="Y7" s="20">
        <f t="shared" ref="Y7:Y36" si="3">IF(S7&gt;0,(S7/R7),"")</f>
        <v>0.79184776224597675</v>
      </c>
      <c r="Z7" s="19">
        <f t="shared" ref="Z7:Z36" si="4">IF(S7&gt;0,(R7-S7)/O7,"")</f>
        <v>1.3125925925925925</v>
      </c>
      <c r="AA7" s="19">
        <f t="shared" ref="AA7:AA36" si="5">IF(S7&gt;0,O7/C7,"")</f>
        <v>4.8736462093862816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38</v>
      </c>
      <c r="E8" s="23">
        <v>193</v>
      </c>
      <c r="F8" s="23"/>
      <c r="G8" s="23">
        <v>12</v>
      </c>
      <c r="H8" s="23"/>
      <c r="I8" s="23"/>
      <c r="J8" s="23">
        <v>61</v>
      </c>
      <c r="K8" s="24">
        <f>SUM(E8:J8)</f>
        <v>266</v>
      </c>
      <c r="L8" s="23">
        <v>201</v>
      </c>
      <c r="M8" s="23">
        <v>38</v>
      </c>
      <c r="N8" s="23">
        <v>15</v>
      </c>
      <c r="O8" s="24">
        <f t="shared" ref="O8:O36" si="6">SUM(L8:N8)</f>
        <v>254</v>
      </c>
      <c r="P8" s="24">
        <f t="shared" ref="P8:P36" si="7">+D8+K8-O8</f>
        <v>50</v>
      </c>
      <c r="Q8" s="23"/>
      <c r="R8" s="23">
        <v>1638</v>
      </c>
      <c r="S8" s="23">
        <v>1535</v>
      </c>
      <c r="T8" s="23">
        <v>1413</v>
      </c>
      <c r="U8" s="23">
        <v>1393</v>
      </c>
      <c r="V8" s="23"/>
      <c r="W8" s="19">
        <f t="shared" si="1"/>
        <v>5.5629921259842519</v>
      </c>
      <c r="X8" s="20">
        <f t="shared" si="2"/>
        <v>5.905511811023622E-2</v>
      </c>
      <c r="Y8" s="20">
        <f t="shared" si="3"/>
        <v>0.93711843711843712</v>
      </c>
      <c r="Z8" s="19">
        <f t="shared" si="4"/>
        <v>0.40551181102362205</v>
      </c>
      <c r="AA8" s="19">
        <f t="shared" si="5"/>
        <v>4.884615384615385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109</v>
      </c>
      <c r="F9" s="23"/>
      <c r="G9" s="23">
        <v>3</v>
      </c>
      <c r="H9" s="23"/>
      <c r="I9" s="23"/>
      <c r="J9" s="23">
        <v>25</v>
      </c>
      <c r="K9" s="24">
        <f t="shared" ref="K9:K36" si="8">SUM(E9:J9)</f>
        <v>137</v>
      </c>
      <c r="L9" s="23">
        <v>77</v>
      </c>
      <c r="M9" s="23">
        <v>39</v>
      </c>
      <c r="N9" s="23">
        <v>17</v>
      </c>
      <c r="O9" s="24">
        <f t="shared" si="6"/>
        <v>133</v>
      </c>
      <c r="P9" s="24">
        <f t="shared" si="7"/>
        <v>24</v>
      </c>
      <c r="Q9" s="23"/>
      <c r="R9" s="23">
        <v>740</v>
      </c>
      <c r="S9" s="23">
        <v>685</v>
      </c>
      <c r="T9" s="23">
        <v>689</v>
      </c>
      <c r="U9" s="23">
        <v>669</v>
      </c>
      <c r="V9" s="23"/>
      <c r="W9" s="19">
        <f t="shared" si="1"/>
        <v>5.1804511278195493</v>
      </c>
      <c r="X9" s="20">
        <f t="shared" si="2"/>
        <v>0.12781954887218044</v>
      </c>
      <c r="Y9" s="20">
        <f t="shared" si="3"/>
        <v>0.92567567567567566</v>
      </c>
      <c r="Z9" s="19">
        <f t="shared" si="4"/>
        <v>0.41353383458646614</v>
      </c>
      <c r="AA9" s="19">
        <f t="shared" si="5"/>
        <v>5.541666666666667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8</v>
      </c>
      <c r="E13" s="23">
        <v>96</v>
      </c>
      <c r="F13" s="23"/>
      <c r="G13" s="23">
        <v>9</v>
      </c>
      <c r="H13" s="23"/>
      <c r="I13" s="23"/>
      <c r="J13" s="23">
        <v>19</v>
      </c>
      <c r="K13" s="24">
        <f t="shared" si="8"/>
        <v>124</v>
      </c>
      <c r="L13" s="23">
        <v>108</v>
      </c>
      <c r="M13" s="23">
        <v>13</v>
      </c>
      <c r="N13" s="23"/>
      <c r="O13" s="24">
        <f t="shared" si="6"/>
        <v>121</v>
      </c>
      <c r="P13" s="24">
        <f t="shared" si="7"/>
        <v>11</v>
      </c>
      <c r="Q13" s="23"/>
      <c r="R13" s="23">
        <v>718</v>
      </c>
      <c r="S13" s="23">
        <v>386</v>
      </c>
      <c r="T13" s="23">
        <v>375</v>
      </c>
      <c r="U13" s="23">
        <v>354</v>
      </c>
      <c r="V13" s="23"/>
      <c r="W13" s="19">
        <f t="shared" si="1"/>
        <v>3.0991735537190084</v>
      </c>
      <c r="X13" s="20" t="str">
        <f t="shared" si="2"/>
        <v/>
      </c>
      <c r="Y13" s="20">
        <f t="shared" si="3"/>
        <v>0.53760445682451252</v>
      </c>
      <c r="Z13" s="19">
        <f t="shared" si="4"/>
        <v>2.7438016528925622</v>
      </c>
      <c r="AA13" s="19">
        <f t="shared" si="5"/>
        <v>5.041666666666667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7</v>
      </c>
      <c r="E14" s="23">
        <v>19</v>
      </c>
      <c r="F14" s="23"/>
      <c r="G14" s="23"/>
      <c r="H14" s="23"/>
      <c r="I14" s="23"/>
      <c r="J14" s="23"/>
      <c r="K14" s="24">
        <f t="shared" si="8"/>
        <v>19</v>
      </c>
      <c r="L14" s="23">
        <v>2</v>
      </c>
      <c r="M14" s="23"/>
      <c r="N14" s="23"/>
      <c r="O14" s="24">
        <f t="shared" si="6"/>
        <v>2</v>
      </c>
      <c r="P14" s="26">
        <v>1</v>
      </c>
      <c r="Q14" s="27"/>
      <c r="R14" s="23">
        <v>310</v>
      </c>
      <c r="S14" s="23">
        <v>109</v>
      </c>
      <c r="T14" s="23">
        <v>143</v>
      </c>
      <c r="U14" s="23">
        <v>143</v>
      </c>
      <c r="V14" s="23"/>
      <c r="W14" s="19">
        <f t="shared" si="1"/>
        <v>71.5</v>
      </c>
      <c r="X14" s="20" t="str">
        <f t="shared" si="2"/>
        <v/>
      </c>
      <c r="Y14" s="20">
        <f t="shared" si="3"/>
        <v>0.35161290322580646</v>
      </c>
      <c r="Z14" s="19">
        <f t="shared" si="4"/>
        <v>100.5</v>
      </c>
      <c r="AA14" s="19">
        <f t="shared" si="5"/>
        <v>0.2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14</v>
      </c>
      <c r="F15" s="23"/>
      <c r="G15" s="23"/>
      <c r="H15" s="23"/>
      <c r="I15" s="23"/>
      <c r="J15" s="23"/>
      <c r="K15" s="24">
        <f t="shared" si="8"/>
        <v>14</v>
      </c>
      <c r="L15" s="23">
        <v>36</v>
      </c>
      <c r="M15" s="23"/>
      <c r="N15" s="23"/>
      <c r="O15" s="24">
        <f t="shared" si="6"/>
        <v>36</v>
      </c>
      <c r="P15" s="26">
        <v>7</v>
      </c>
      <c r="Q15" s="23"/>
      <c r="R15" s="23">
        <v>310</v>
      </c>
      <c r="S15" s="23">
        <v>207</v>
      </c>
      <c r="T15" s="23">
        <v>191</v>
      </c>
      <c r="U15" s="23">
        <v>191</v>
      </c>
      <c r="V15" s="23"/>
      <c r="W15" s="19">
        <f t="shared" si="1"/>
        <v>5.3055555555555554</v>
      </c>
      <c r="X15" s="20" t="str">
        <f t="shared" si="2"/>
        <v/>
      </c>
      <c r="Y15" s="20">
        <f t="shared" si="3"/>
        <v>0.66774193548387095</v>
      </c>
      <c r="Z15" s="19">
        <f t="shared" si="4"/>
        <v>2.8611111111111112</v>
      </c>
      <c r="AA15" s="19">
        <f t="shared" si="5"/>
        <v>3.6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22</v>
      </c>
      <c r="E17" s="23">
        <v>197</v>
      </c>
      <c r="F17" s="23"/>
      <c r="G17" s="23"/>
      <c r="H17" s="23"/>
      <c r="I17" s="23"/>
      <c r="J17" s="23"/>
      <c r="K17" s="24">
        <f t="shared" si="8"/>
        <v>197</v>
      </c>
      <c r="L17" s="23">
        <v>191</v>
      </c>
      <c r="M17" s="23">
        <v>7</v>
      </c>
      <c r="N17" s="23"/>
      <c r="O17" s="24">
        <f t="shared" si="6"/>
        <v>198</v>
      </c>
      <c r="P17" s="24">
        <f t="shared" si="7"/>
        <v>21</v>
      </c>
      <c r="Q17" s="23"/>
      <c r="R17" s="23">
        <v>1054</v>
      </c>
      <c r="S17" s="23">
        <v>691</v>
      </c>
      <c r="T17" s="23">
        <v>702</v>
      </c>
      <c r="U17" s="23">
        <v>698</v>
      </c>
      <c r="V17" s="23"/>
      <c r="W17" s="19">
        <f t="shared" si="1"/>
        <v>3.5454545454545454</v>
      </c>
      <c r="X17" s="20" t="str">
        <f t="shared" si="2"/>
        <v/>
      </c>
      <c r="Y17" s="20">
        <f t="shared" si="3"/>
        <v>0.65559772296015184</v>
      </c>
      <c r="Z17" s="19">
        <f t="shared" si="4"/>
        <v>1.8333333333333333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52</v>
      </c>
      <c r="F18" s="23"/>
      <c r="G18" s="23"/>
      <c r="H18" s="23"/>
      <c r="I18" s="23"/>
      <c r="J18" s="23">
        <v>1</v>
      </c>
      <c r="K18" s="24">
        <f t="shared" si="8"/>
        <v>53</v>
      </c>
      <c r="L18" s="23">
        <v>51</v>
      </c>
      <c r="M18" s="23"/>
      <c r="N18" s="23"/>
      <c r="O18" s="24">
        <f t="shared" si="6"/>
        <v>51</v>
      </c>
      <c r="P18" s="24">
        <f t="shared" si="7"/>
        <v>4</v>
      </c>
      <c r="Q18" s="23"/>
      <c r="R18" s="23">
        <v>217</v>
      </c>
      <c r="S18" s="23">
        <v>153</v>
      </c>
      <c r="T18" s="23">
        <v>151</v>
      </c>
      <c r="U18" s="23">
        <v>142</v>
      </c>
      <c r="V18" s="23"/>
      <c r="W18" s="19">
        <f t="shared" si="1"/>
        <v>2.9607843137254903</v>
      </c>
      <c r="X18" s="20" t="str">
        <f t="shared" si="2"/>
        <v/>
      </c>
      <c r="Y18" s="20">
        <f t="shared" si="3"/>
        <v>0.70506912442396308</v>
      </c>
      <c r="Z18" s="19">
        <f t="shared" si="4"/>
        <v>1.2549019607843137</v>
      </c>
      <c r="AA18" s="19">
        <f t="shared" si="5"/>
        <v>5.0999999999999996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16</v>
      </c>
      <c r="E24" s="23">
        <v>9</v>
      </c>
      <c r="F24" s="23"/>
      <c r="G24" s="23"/>
      <c r="H24" s="23"/>
      <c r="I24" s="23">
        <v>165</v>
      </c>
      <c r="J24" s="23">
        <v>6</v>
      </c>
      <c r="K24" s="24">
        <f t="shared" si="8"/>
        <v>180</v>
      </c>
      <c r="L24" s="23">
        <v>181</v>
      </c>
      <c r="M24" s="23"/>
      <c r="N24" s="23"/>
      <c r="O24" s="24">
        <f t="shared" si="6"/>
        <v>181</v>
      </c>
      <c r="P24" s="24">
        <f t="shared" si="7"/>
        <v>15</v>
      </c>
      <c r="Q24" s="23"/>
      <c r="R24" s="23">
        <v>806</v>
      </c>
      <c r="S24" s="23">
        <v>344</v>
      </c>
      <c r="T24" s="23">
        <v>363</v>
      </c>
      <c r="U24" s="23">
        <v>0</v>
      </c>
      <c r="V24" s="23"/>
      <c r="W24" s="19">
        <f t="shared" si="1"/>
        <v>2.0055248618784529</v>
      </c>
      <c r="X24" s="20" t="str">
        <f t="shared" si="2"/>
        <v/>
      </c>
      <c r="Y24" s="20">
        <f t="shared" si="3"/>
        <v>0.42679900744416871</v>
      </c>
      <c r="Z24" s="19">
        <f t="shared" si="4"/>
        <v>2.5524861878453038</v>
      </c>
      <c r="AA24" s="19">
        <f t="shared" si="5"/>
        <v>6.7037037037037033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8</v>
      </c>
      <c r="F26" s="23"/>
      <c r="G26" s="23"/>
      <c r="H26" s="23"/>
      <c r="I26" s="23"/>
      <c r="J26" s="23">
        <v>7</v>
      </c>
      <c r="K26" s="24">
        <f t="shared" si="8"/>
        <v>15</v>
      </c>
      <c r="L26" s="23"/>
      <c r="M26" s="23">
        <v>9</v>
      </c>
      <c r="N26" s="23">
        <v>6</v>
      </c>
      <c r="O26" s="24">
        <f t="shared" si="6"/>
        <v>15</v>
      </c>
      <c r="P26" s="24">
        <f t="shared" si="7"/>
        <v>8</v>
      </c>
      <c r="Q26" s="23"/>
      <c r="R26" s="23">
        <v>248</v>
      </c>
      <c r="S26" s="23">
        <v>240</v>
      </c>
      <c r="T26" s="23">
        <v>209</v>
      </c>
      <c r="U26" s="23">
        <v>209</v>
      </c>
      <c r="V26" s="23"/>
      <c r="W26" s="19">
        <f t="shared" si="1"/>
        <v>13.933333333333334</v>
      </c>
      <c r="X26" s="20">
        <f t="shared" si="2"/>
        <v>0.4</v>
      </c>
      <c r="Y26" s="20">
        <f t="shared" si="3"/>
        <v>0.967741935483871</v>
      </c>
      <c r="Z26" s="19">
        <f t="shared" si="4"/>
        <v>0.53333333333333333</v>
      </c>
      <c r="AA26" s="19">
        <f t="shared" si="5"/>
        <v>1.875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10</v>
      </c>
      <c r="F28" s="23"/>
      <c r="G28" s="23"/>
      <c r="H28" s="23"/>
      <c r="I28" s="23"/>
      <c r="J28" s="23">
        <v>17</v>
      </c>
      <c r="K28" s="24">
        <f t="shared" si="8"/>
        <v>27</v>
      </c>
      <c r="L28" s="23">
        <v>3</v>
      </c>
      <c r="M28" s="23">
        <v>24</v>
      </c>
      <c r="N28" s="23">
        <v>1</v>
      </c>
      <c r="O28" s="24">
        <f t="shared" si="6"/>
        <v>28</v>
      </c>
      <c r="P28" s="24">
        <f t="shared" si="7"/>
        <v>5</v>
      </c>
      <c r="Q28" s="23"/>
      <c r="R28" s="23">
        <v>186</v>
      </c>
      <c r="S28" s="23">
        <v>177</v>
      </c>
      <c r="T28" s="23">
        <v>191</v>
      </c>
      <c r="U28" s="23">
        <v>176</v>
      </c>
      <c r="V28" s="23"/>
      <c r="W28" s="19">
        <f t="shared" si="1"/>
        <v>6.8214285714285712</v>
      </c>
      <c r="X28" s="20">
        <f t="shared" si="2"/>
        <v>3.5714285714285712E-2</v>
      </c>
      <c r="Y28" s="20">
        <f t="shared" si="3"/>
        <v>0.95161290322580649</v>
      </c>
      <c r="Z28" s="19">
        <f t="shared" si="4"/>
        <v>0.32142857142857145</v>
      </c>
      <c r="AA28" s="19">
        <f t="shared" si="5"/>
        <v>4.666666666666667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23</v>
      </c>
      <c r="F30" s="23"/>
      <c r="G30" s="23">
        <v>1</v>
      </c>
      <c r="H30" s="23"/>
      <c r="I30" s="23"/>
      <c r="J30" s="23">
        <v>12</v>
      </c>
      <c r="K30" s="24">
        <f t="shared" si="8"/>
        <v>36</v>
      </c>
      <c r="L30" s="23">
        <v>16</v>
      </c>
      <c r="M30" s="23">
        <v>19</v>
      </c>
      <c r="N30" s="23"/>
      <c r="O30" s="24">
        <f t="shared" si="6"/>
        <v>35</v>
      </c>
      <c r="P30" s="24">
        <f t="shared" si="7"/>
        <v>5</v>
      </c>
      <c r="Q30" s="23"/>
      <c r="R30" s="23">
        <v>186</v>
      </c>
      <c r="S30" s="23">
        <v>159</v>
      </c>
      <c r="T30" s="23">
        <v>159</v>
      </c>
      <c r="U30" s="23">
        <v>152</v>
      </c>
      <c r="V30" s="23"/>
      <c r="W30" s="19">
        <f t="shared" si="1"/>
        <v>4.5428571428571427</v>
      </c>
      <c r="X30" s="20" t="str">
        <f t="shared" si="2"/>
        <v/>
      </c>
      <c r="Y30" s="20">
        <f t="shared" si="3"/>
        <v>0.85483870967741937</v>
      </c>
      <c r="Z30" s="19">
        <f t="shared" si="4"/>
        <v>0.77142857142857146</v>
      </c>
      <c r="AA30" s="19">
        <f t="shared" si="5"/>
        <v>5.833333333333333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75</v>
      </c>
      <c r="F34" s="23"/>
      <c r="G34" s="23">
        <v>5</v>
      </c>
      <c r="H34" s="23"/>
      <c r="I34" s="23"/>
      <c r="J34" s="23">
        <v>24</v>
      </c>
      <c r="K34" s="24">
        <f t="shared" si="8"/>
        <v>104</v>
      </c>
      <c r="L34" s="23">
        <v>61</v>
      </c>
      <c r="M34" s="23">
        <v>35</v>
      </c>
      <c r="N34" s="23">
        <v>6</v>
      </c>
      <c r="O34" s="24">
        <f t="shared" si="6"/>
        <v>102</v>
      </c>
      <c r="P34" s="24">
        <f t="shared" si="7"/>
        <v>24</v>
      </c>
      <c r="Q34" s="23"/>
      <c r="R34" s="23">
        <v>744</v>
      </c>
      <c r="S34" s="23">
        <v>705</v>
      </c>
      <c r="T34" s="23">
        <v>603</v>
      </c>
      <c r="U34" s="23">
        <v>603</v>
      </c>
      <c r="V34" s="23"/>
      <c r="W34" s="19">
        <f t="shared" si="1"/>
        <v>5.9117647058823533</v>
      </c>
      <c r="X34" s="20">
        <f t="shared" si="2"/>
        <v>5.8823529411764705E-2</v>
      </c>
      <c r="Y34" s="20">
        <f t="shared" si="3"/>
        <v>0.94758064516129037</v>
      </c>
      <c r="Z34" s="19">
        <f t="shared" si="4"/>
        <v>0.38235294117647056</v>
      </c>
      <c r="AA34" s="19">
        <f t="shared" si="5"/>
        <v>4.25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110</v>
      </c>
      <c r="F35" s="23"/>
      <c r="G35" s="23">
        <v>39</v>
      </c>
      <c r="H35" s="23"/>
      <c r="I35" s="23"/>
      <c r="J35" s="23">
        <v>47</v>
      </c>
      <c r="K35" s="24">
        <f t="shared" si="8"/>
        <v>196</v>
      </c>
      <c r="L35" s="23">
        <v>159</v>
      </c>
      <c r="M35" s="23">
        <v>35</v>
      </c>
      <c r="N35" s="23"/>
      <c r="O35" s="24">
        <f t="shared" si="6"/>
        <v>194</v>
      </c>
      <c r="P35" s="24">
        <f t="shared" si="7"/>
        <v>44</v>
      </c>
      <c r="Q35" s="23"/>
      <c r="R35" s="23">
        <v>1356</v>
      </c>
      <c r="S35" s="23">
        <v>1350</v>
      </c>
      <c r="T35" s="23">
        <v>1337</v>
      </c>
      <c r="U35" s="23">
        <v>1331</v>
      </c>
      <c r="V35" s="23"/>
      <c r="W35" s="19">
        <f t="shared" si="1"/>
        <v>6.891752577319588</v>
      </c>
      <c r="X35" s="20" t="str">
        <f t="shared" si="2"/>
        <v/>
      </c>
      <c r="Y35" s="20">
        <f t="shared" si="3"/>
        <v>0.99557522123893805</v>
      </c>
      <c r="Z35" s="19">
        <f t="shared" si="4"/>
        <v>3.0927835051546393E-2</v>
      </c>
      <c r="AA35" s="19">
        <f t="shared" si="5"/>
        <v>4.7317073170731705</v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5381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209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186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186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143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107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6168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201</v>
      </c>
      <c r="E66" s="18">
        <f t="shared" si="9"/>
        <v>915</v>
      </c>
      <c r="F66" s="18">
        <f t="shared" si="9"/>
        <v>0</v>
      </c>
      <c r="G66" s="18">
        <f t="shared" si="9"/>
        <v>69</v>
      </c>
      <c r="H66" s="18">
        <f t="shared" si="9"/>
        <v>0</v>
      </c>
      <c r="I66" s="18">
        <f t="shared" si="9"/>
        <v>165</v>
      </c>
      <c r="J66" s="18">
        <f t="shared" si="9"/>
        <v>219</v>
      </c>
      <c r="K66" s="18">
        <f t="shared" si="9"/>
        <v>1368</v>
      </c>
      <c r="L66" s="18">
        <f t="shared" si="9"/>
        <v>1086</v>
      </c>
      <c r="M66" s="18">
        <f t="shared" si="9"/>
        <v>219</v>
      </c>
      <c r="N66" s="18">
        <f t="shared" si="9"/>
        <v>45</v>
      </c>
      <c r="O66" s="18">
        <f t="shared" si="9"/>
        <v>1350</v>
      </c>
      <c r="P66" s="18">
        <f t="shared" si="9"/>
        <v>219</v>
      </c>
      <c r="Q66" s="18">
        <f t="shared" si="9"/>
        <v>0</v>
      </c>
      <c r="R66" s="18">
        <f t="shared" si="9"/>
        <v>8513</v>
      </c>
      <c r="S66" s="18">
        <f t="shared" si="9"/>
        <v>6741</v>
      </c>
      <c r="T66" s="18">
        <f t="shared" si="9"/>
        <v>6526</v>
      </c>
      <c r="U66" s="18">
        <f t="shared" si="9"/>
        <v>6061</v>
      </c>
      <c r="V66" s="18">
        <f t="shared" si="9"/>
        <v>0</v>
      </c>
      <c r="W66" s="19">
        <f t="shared" ref="W66:W78" si="10">IF(S66&gt;0,T66/O66,"")</f>
        <v>4.8340740740740742</v>
      </c>
      <c r="X66" s="20">
        <f t="shared" ref="X66:X78" si="11">IF(N66&gt;0,(N66/O66),"")</f>
        <v>3.3333333333333333E-2</v>
      </c>
      <c r="Y66" s="20">
        <f t="shared" ref="Y66:Y78" si="12">IF(S66&gt;0,(S66/R66),"")</f>
        <v>0.79184776224597675</v>
      </c>
      <c r="Z66" s="19">
        <f t="shared" ref="Z66:Z78" si="13">IF(S66&gt;0,(R66-S66)/O66,"")</f>
        <v>1.3125925925925925</v>
      </c>
      <c r="AA66" s="19">
        <f t="shared" ref="AA66:AA78" si="14">IF(S66&gt;0,O66/C66,"")</f>
        <v>4.8736462093862816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58</v>
      </c>
      <c r="E67" s="23">
        <f t="shared" si="15"/>
        <v>302</v>
      </c>
      <c r="F67" s="23">
        <f t="shared" si="15"/>
        <v>0</v>
      </c>
      <c r="G67" s="23">
        <f t="shared" si="15"/>
        <v>15</v>
      </c>
      <c r="H67" s="23">
        <f t="shared" si="15"/>
        <v>0</v>
      </c>
      <c r="I67" s="23">
        <f t="shared" si="15"/>
        <v>0</v>
      </c>
      <c r="J67" s="23">
        <f t="shared" si="15"/>
        <v>86</v>
      </c>
      <c r="K67" s="24">
        <f>SUM(E67:J67)</f>
        <v>403</v>
      </c>
      <c r="L67" s="23">
        <f>+L8+L9</f>
        <v>278</v>
      </c>
      <c r="M67" s="23">
        <f t="shared" ref="M67:N67" si="16">+M8+M9</f>
        <v>77</v>
      </c>
      <c r="N67" s="23">
        <f t="shared" si="16"/>
        <v>32</v>
      </c>
      <c r="O67" s="24">
        <f t="shared" ref="O67:O70" si="17">SUM(L67:N67)</f>
        <v>387</v>
      </c>
      <c r="P67" s="24">
        <f t="shared" ref="P67:P68" si="18">+D67+K67-O67</f>
        <v>74</v>
      </c>
      <c r="Q67" s="23"/>
      <c r="R67" s="23">
        <f>+R8+R9</f>
        <v>2378</v>
      </c>
      <c r="S67" s="23">
        <f t="shared" ref="S67:U67" si="19">+S8+S9</f>
        <v>2220</v>
      </c>
      <c r="T67" s="23">
        <f t="shared" si="19"/>
        <v>2102</v>
      </c>
      <c r="U67" s="23">
        <f t="shared" si="19"/>
        <v>2062</v>
      </c>
      <c r="V67" s="23"/>
      <c r="W67" s="19">
        <f t="shared" si="10"/>
        <v>5.4315245478036172</v>
      </c>
      <c r="X67" s="20">
        <f t="shared" si="11"/>
        <v>8.2687338501291993E-2</v>
      </c>
      <c r="Y67" s="20">
        <f t="shared" si="12"/>
        <v>0.93355761143818339</v>
      </c>
      <c r="Z67" s="19">
        <f t="shared" si="13"/>
        <v>0.40826873385012918</v>
      </c>
      <c r="AA67" s="19">
        <f t="shared" si="14"/>
        <v>5.0921052631578947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8</v>
      </c>
      <c r="E68" s="23">
        <f t="shared" si="20"/>
        <v>96</v>
      </c>
      <c r="F68" s="23">
        <f t="shared" si="20"/>
        <v>0</v>
      </c>
      <c r="G68" s="23">
        <f t="shared" si="20"/>
        <v>9</v>
      </c>
      <c r="H68" s="23">
        <f t="shared" si="20"/>
        <v>0</v>
      </c>
      <c r="I68" s="23">
        <f t="shared" si="20"/>
        <v>0</v>
      </c>
      <c r="J68" s="23">
        <f t="shared" si="20"/>
        <v>19</v>
      </c>
      <c r="K68" s="24">
        <f t="shared" ref="K68:K70" si="21">SUM(E68:J68)</f>
        <v>124</v>
      </c>
      <c r="L68" s="23">
        <f>+L13</f>
        <v>108</v>
      </c>
      <c r="M68" s="23">
        <f t="shared" ref="M68:N70" si="22">+M13</f>
        <v>13</v>
      </c>
      <c r="N68" s="23">
        <f t="shared" si="22"/>
        <v>0</v>
      </c>
      <c r="O68" s="24">
        <f t="shared" si="17"/>
        <v>121</v>
      </c>
      <c r="P68" s="24">
        <f t="shared" si="18"/>
        <v>11</v>
      </c>
      <c r="Q68" s="23"/>
      <c r="R68" s="23">
        <f>+R13</f>
        <v>718</v>
      </c>
      <c r="S68" s="23">
        <f t="shared" ref="S68:U70" si="23">+S13</f>
        <v>386</v>
      </c>
      <c r="T68" s="23">
        <f t="shared" si="23"/>
        <v>375</v>
      </c>
      <c r="U68" s="23">
        <f t="shared" si="23"/>
        <v>354</v>
      </c>
      <c r="V68" s="23"/>
      <c r="W68" s="19">
        <f t="shared" si="10"/>
        <v>3.0991735537190084</v>
      </c>
      <c r="X68" s="20" t="str">
        <f t="shared" si="11"/>
        <v/>
      </c>
      <c r="Y68" s="20">
        <f t="shared" si="12"/>
        <v>0.53760445682451252</v>
      </c>
      <c r="Z68" s="19">
        <f t="shared" si="13"/>
        <v>2.7438016528925622</v>
      </c>
      <c r="AA68" s="19">
        <f t="shared" si="14"/>
        <v>5.041666666666667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7</v>
      </c>
      <c r="E69" s="23">
        <f t="shared" si="20"/>
        <v>19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19</v>
      </c>
      <c r="L69" s="23">
        <f>+L14</f>
        <v>2</v>
      </c>
      <c r="M69" s="23">
        <f t="shared" si="22"/>
        <v>0</v>
      </c>
      <c r="N69" s="23">
        <f t="shared" si="22"/>
        <v>0</v>
      </c>
      <c r="O69" s="24">
        <f t="shared" si="17"/>
        <v>2</v>
      </c>
      <c r="P69" s="26">
        <f>P14</f>
        <v>1</v>
      </c>
      <c r="Q69" s="23"/>
      <c r="R69" s="23">
        <f>+R14</f>
        <v>310</v>
      </c>
      <c r="S69" s="23">
        <f t="shared" si="23"/>
        <v>109</v>
      </c>
      <c r="T69" s="23">
        <f t="shared" si="23"/>
        <v>143</v>
      </c>
      <c r="U69" s="23">
        <f t="shared" si="23"/>
        <v>143</v>
      </c>
      <c r="V69" s="23"/>
      <c r="W69" s="19">
        <f t="shared" si="10"/>
        <v>71.5</v>
      </c>
      <c r="X69" s="20" t="str">
        <f t="shared" si="11"/>
        <v/>
      </c>
      <c r="Y69" s="20">
        <f t="shared" si="12"/>
        <v>0.35161290322580646</v>
      </c>
      <c r="Z69" s="19">
        <f t="shared" si="13"/>
        <v>100.5</v>
      </c>
      <c r="AA69" s="19">
        <f t="shared" si="14"/>
        <v>0.2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14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</v>
      </c>
      <c r="L70" s="23">
        <f>+L15</f>
        <v>36</v>
      </c>
      <c r="M70" s="23">
        <f t="shared" si="22"/>
        <v>0</v>
      </c>
      <c r="N70" s="23">
        <f t="shared" si="22"/>
        <v>0</v>
      </c>
      <c r="O70" s="24">
        <f t="shared" si="17"/>
        <v>36</v>
      </c>
      <c r="P70" s="26">
        <f>P15</f>
        <v>7</v>
      </c>
      <c r="Q70" s="23"/>
      <c r="R70" s="23">
        <f>+R15</f>
        <v>310</v>
      </c>
      <c r="S70" s="23">
        <f t="shared" si="23"/>
        <v>207</v>
      </c>
      <c r="T70" s="23">
        <f t="shared" si="23"/>
        <v>191</v>
      </c>
      <c r="U70" s="23">
        <f t="shared" si="23"/>
        <v>191</v>
      </c>
      <c r="V70" s="23"/>
      <c r="W70" s="19">
        <f t="shared" si="10"/>
        <v>5.3055555555555554</v>
      </c>
      <c r="X70" s="20" t="str">
        <f t="shared" si="11"/>
        <v/>
      </c>
      <c r="Y70" s="20">
        <f t="shared" si="12"/>
        <v>0.66774193548387095</v>
      </c>
      <c r="Z70" s="19">
        <f t="shared" si="13"/>
        <v>2.8611111111111112</v>
      </c>
      <c r="AA70" s="19">
        <f t="shared" si="14"/>
        <v>3.6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22</v>
      </c>
      <c r="E71" s="23">
        <f t="shared" si="24"/>
        <v>197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197</v>
      </c>
      <c r="L71" s="23">
        <f>+L17</f>
        <v>191</v>
      </c>
      <c r="M71" s="23">
        <f t="shared" ref="M71:N72" si="25">+M17</f>
        <v>7</v>
      </c>
      <c r="N71" s="23">
        <f t="shared" si="25"/>
        <v>0</v>
      </c>
      <c r="O71" s="24">
        <f>SUM(L71:N71)</f>
        <v>198</v>
      </c>
      <c r="P71" s="24">
        <f>+D71+K71-O71</f>
        <v>21</v>
      </c>
      <c r="Q71" s="23"/>
      <c r="R71" s="23">
        <f>+R17</f>
        <v>1054</v>
      </c>
      <c r="S71" s="23">
        <f t="shared" ref="S71:U72" si="26">+S17</f>
        <v>691</v>
      </c>
      <c r="T71" s="23">
        <f t="shared" si="26"/>
        <v>702</v>
      </c>
      <c r="U71" s="23">
        <f t="shared" si="26"/>
        <v>698</v>
      </c>
      <c r="V71" s="23"/>
      <c r="W71" s="19">
        <f t="shared" si="10"/>
        <v>3.5454545454545454</v>
      </c>
      <c r="X71" s="20" t="str">
        <f t="shared" si="11"/>
        <v/>
      </c>
      <c r="Y71" s="20">
        <f t="shared" si="12"/>
        <v>0.65559772296015184</v>
      </c>
      <c r="Z71" s="19">
        <f t="shared" si="13"/>
        <v>1.8333333333333333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2</v>
      </c>
      <c r="E72" s="23">
        <f t="shared" si="24"/>
        <v>52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1</v>
      </c>
      <c r="K72" s="24">
        <f t="shared" ref="K72:K75" si="27">SUM(E72:J72)</f>
        <v>53</v>
      </c>
      <c r="L72" s="23">
        <f>+L18</f>
        <v>51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51</v>
      </c>
      <c r="P72" s="24">
        <f t="shared" ref="P72:P78" si="29">+D72+K72-O72</f>
        <v>4</v>
      </c>
      <c r="Q72" s="23"/>
      <c r="R72" s="23">
        <f>+R18</f>
        <v>217</v>
      </c>
      <c r="S72" s="23">
        <f t="shared" si="26"/>
        <v>153</v>
      </c>
      <c r="T72" s="23">
        <f t="shared" si="26"/>
        <v>151</v>
      </c>
      <c r="U72" s="23">
        <f t="shared" si="26"/>
        <v>142</v>
      </c>
      <c r="V72" s="23"/>
      <c r="W72" s="19">
        <f t="shared" si="10"/>
        <v>2.9607843137254903</v>
      </c>
      <c r="X72" s="20" t="str">
        <f t="shared" si="11"/>
        <v/>
      </c>
      <c r="Y72" s="20">
        <f t="shared" si="12"/>
        <v>0.70506912442396308</v>
      </c>
      <c r="Z72" s="19">
        <f t="shared" si="13"/>
        <v>1.2549019607843137</v>
      </c>
      <c r="AA72" s="19">
        <f t="shared" si="14"/>
        <v>5.0999999999999996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16</v>
      </c>
      <c r="E73" s="23">
        <f t="shared" si="30"/>
        <v>9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165</v>
      </c>
      <c r="J73" s="23">
        <f t="shared" si="30"/>
        <v>6</v>
      </c>
      <c r="K73" s="24">
        <f t="shared" si="27"/>
        <v>180</v>
      </c>
      <c r="L73" s="23">
        <f>+L24</f>
        <v>181</v>
      </c>
      <c r="M73" s="23">
        <f t="shared" ref="M73:N73" si="31">+M24</f>
        <v>0</v>
      </c>
      <c r="N73" s="23">
        <f t="shared" si="31"/>
        <v>0</v>
      </c>
      <c r="O73" s="24">
        <f t="shared" si="28"/>
        <v>181</v>
      </c>
      <c r="P73" s="24">
        <f t="shared" si="29"/>
        <v>15</v>
      </c>
      <c r="Q73" s="27"/>
      <c r="R73" s="23">
        <f>+R24</f>
        <v>806</v>
      </c>
      <c r="S73" s="23">
        <f t="shared" ref="S73:U73" si="32">+S24</f>
        <v>344</v>
      </c>
      <c r="T73" s="23">
        <f t="shared" si="32"/>
        <v>363</v>
      </c>
      <c r="U73" s="23">
        <f t="shared" si="32"/>
        <v>0</v>
      </c>
      <c r="V73" s="23"/>
      <c r="W73" s="19">
        <f t="shared" si="10"/>
        <v>2.0055248618784529</v>
      </c>
      <c r="X73" s="20" t="str">
        <f t="shared" si="11"/>
        <v/>
      </c>
      <c r="Y73" s="20">
        <f t="shared" si="12"/>
        <v>0.42679900744416871</v>
      </c>
      <c r="Z73" s="19">
        <f t="shared" si="13"/>
        <v>2.5524861878453038</v>
      </c>
      <c r="AA73" s="19">
        <f t="shared" si="14"/>
        <v>6.7037037037037033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8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7</v>
      </c>
      <c r="K74" s="24">
        <f t="shared" si="27"/>
        <v>15</v>
      </c>
      <c r="L74" s="23">
        <f>+L26</f>
        <v>0</v>
      </c>
      <c r="M74" s="23">
        <f t="shared" ref="M74:N74" si="34">+M26</f>
        <v>9</v>
      </c>
      <c r="N74" s="23">
        <f t="shared" si="34"/>
        <v>6</v>
      </c>
      <c r="O74" s="24">
        <f t="shared" si="28"/>
        <v>15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240</v>
      </c>
      <c r="T74" s="23">
        <f t="shared" si="35"/>
        <v>209</v>
      </c>
      <c r="U74" s="23">
        <f t="shared" si="35"/>
        <v>209</v>
      </c>
      <c r="V74" s="23"/>
      <c r="W74" s="19">
        <f t="shared" si="10"/>
        <v>13.933333333333334</v>
      </c>
      <c r="X74" s="20">
        <f t="shared" si="11"/>
        <v>0.4</v>
      </c>
      <c r="Y74" s="20">
        <f t="shared" si="12"/>
        <v>0.967741935483871</v>
      </c>
      <c r="Z74" s="19">
        <f t="shared" si="13"/>
        <v>0.53333333333333333</v>
      </c>
      <c r="AA74" s="19">
        <f t="shared" si="14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10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27</v>
      </c>
      <c r="L75" s="23">
        <f>+L28</f>
        <v>3</v>
      </c>
      <c r="M75" s="23">
        <f t="shared" ref="M75:N75" si="37">+M28</f>
        <v>24</v>
      </c>
      <c r="N75" s="23">
        <f t="shared" si="37"/>
        <v>1</v>
      </c>
      <c r="O75" s="24">
        <f t="shared" si="28"/>
        <v>28</v>
      </c>
      <c r="P75" s="24">
        <f t="shared" si="29"/>
        <v>5</v>
      </c>
      <c r="Q75" s="23"/>
      <c r="R75" s="23">
        <f>+R28</f>
        <v>186</v>
      </c>
      <c r="S75" s="23">
        <f t="shared" ref="S75:U75" si="38">+S28</f>
        <v>177</v>
      </c>
      <c r="T75" s="23">
        <f t="shared" si="38"/>
        <v>191</v>
      </c>
      <c r="U75" s="23">
        <f t="shared" si="38"/>
        <v>176</v>
      </c>
      <c r="V75" s="23"/>
      <c r="W75" s="19">
        <f t="shared" si="10"/>
        <v>6.8214285714285712</v>
      </c>
      <c r="X75" s="20">
        <f t="shared" si="11"/>
        <v>3.5714285714285712E-2</v>
      </c>
      <c r="Y75" s="20">
        <f t="shared" si="12"/>
        <v>0.95161290322580649</v>
      </c>
      <c r="Z75" s="19">
        <f t="shared" si="13"/>
        <v>0.32142857142857145</v>
      </c>
      <c r="AA75" s="19">
        <f t="shared" si="14"/>
        <v>4.666666666666667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23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12</v>
      </c>
      <c r="K76" s="24">
        <f>SUM(E76:J76)</f>
        <v>36</v>
      </c>
      <c r="L76" s="23">
        <f>+L30</f>
        <v>16</v>
      </c>
      <c r="M76" s="23">
        <f t="shared" ref="M76:N76" si="40">+M30</f>
        <v>19</v>
      </c>
      <c r="N76" s="23">
        <f t="shared" si="40"/>
        <v>0</v>
      </c>
      <c r="O76" s="24">
        <f>SUM(L76:N76)</f>
        <v>35</v>
      </c>
      <c r="P76" s="24">
        <f t="shared" si="29"/>
        <v>5</v>
      </c>
      <c r="Q76" s="23"/>
      <c r="R76" s="23">
        <f>+R30</f>
        <v>186</v>
      </c>
      <c r="S76" s="23">
        <f t="shared" ref="S76:U76" si="41">+S30</f>
        <v>159</v>
      </c>
      <c r="T76" s="23">
        <f t="shared" si="41"/>
        <v>159</v>
      </c>
      <c r="U76" s="23">
        <f t="shared" si="41"/>
        <v>152</v>
      </c>
      <c r="V76" s="23"/>
      <c r="W76" s="19">
        <f t="shared" si="10"/>
        <v>4.5428571428571427</v>
      </c>
      <c r="X76" s="20" t="str">
        <f t="shared" si="11"/>
        <v/>
      </c>
      <c r="Y76" s="20">
        <f t="shared" si="12"/>
        <v>0.85483870967741937</v>
      </c>
      <c r="Z76" s="19">
        <f t="shared" si="13"/>
        <v>0.77142857142857146</v>
      </c>
      <c r="AA76" s="19">
        <f t="shared" si="14"/>
        <v>5.833333333333333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64</v>
      </c>
      <c r="E77" s="23">
        <f t="shared" si="42"/>
        <v>185</v>
      </c>
      <c r="F77" s="23">
        <f t="shared" si="42"/>
        <v>0</v>
      </c>
      <c r="G77" s="23">
        <f t="shared" si="42"/>
        <v>44</v>
      </c>
      <c r="H77" s="23">
        <f t="shared" si="42"/>
        <v>0</v>
      </c>
      <c r="I77" s="23">
        <f t="shared" si="42"/>
        <v>0</v>
      </c>
      <c r="J77" s="23">
        <f t="shared" si="42"/>
        <v>71</v>
      </c>
      <c r="K77" s="24">
        <f>SUM(E77:J77)</f>
        <v>300</v>
      </c>
      <c r="L77" s="23">
        <f>+L34+L35</f>
        <v>220</v>
      </c>
      <c r="M77" s="23">
        <f t="shared" ref="M77:N77" si="43">+M34+M35</f>
        <v>70</v>
      </c>
      <c r="N77" s="23">
        <f t="shared" si="43"/>
        <v>6</v>
      </c>
      <c r="O77" s="24">
        <f>SUM(L77:N77)</f>
        <v>296</v>
      </c>
      <c r="P77" s="24">
        <f t="shared" si="29"/>
        <v>68</v>
      </c>
      <c r="Q77" s="23"/>
      <c r="R77" s="23">
        <f>+R34+R35</f>
        <v>2100</v>
      </c>
      <c r="S77" s="23">
        <f t="shared" ref="S77:U77" si="44">+S34+S35</f>
        <v>2055</v>
      </c>
      <c r="T77" s="23">
        <f t="shared" si="44"/>
        <v>1940</v>
      </c>
      <c r="U77" s="23">
        <f t="shared" si="44"/>
        <v>1934</v>
      </c>
      <c r="V77" s="23"/>
      <c r="W77" s="19">
        <f t="shared" si="10"/>
        <v>6.5540540540540544</v>
      </c>
      <c r="X77" s="20">
        <f t="shared" si="11"/>
        <v>2.0270270270270271E-2</v>
      </c>
      <c r="Y77" s="20">
        <f t="shared" si="12"/>
        <v>0.97857142857142854</v>
      </c>
      <c r="Z77" s="19">
        <f t="shared" si="13"/>
        <v>0.15202702702702703</v>
      </c>
      <c r="AA77" s="19">
        <f t="shared" si="14"/>
        <v>4.5538461538461537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162</v>
      </c>
      <c r="E80" s="43">
        <f t="shared" si="47"/>
        <v>745</v>
      </c>
      <c r="F80" s="43">
        <f t="shared" si="47"/>
        <v>0</v>
      </c>
      <c r="G80" s="43">
        <f t="shared" si="47"/>
        <v>59</v>
      </c>
      <c r="H80" s="43">
        <f t="shared" si="47"/>
        <v>0</v>
      </c>
      <c r="I80" s="43">
        <f t="shared" si="47"/>
        <v>165</v>
      </c>
      <c r="J80" s="43">
        <f t="shared" si="47"/>
        <v>164</v>
      </c>
      <c r="K80" s="43">
        <f t="shared" si="47"/>
        <v>1133</v>
      </c>
      <c r="L80" s="43">
        <f t="shared" si="47"/>
        <v>921</v>
      </c>
      <c r="M80" s="43">
        <f t="shared" si="47"/>
        <v>154</v>
      </c>
      <c r="N80" s="43">
        <f t="shared" si="47"/>
        <v>38</v>
      </c>
      <c r="O80" s="43">
        <f t="shared" si="47"/>
        <v>1113</v>
      </c>
      <c r="P80" s="43">
        <f t="shared" si="47"/>
        <v>182</v>
      </c>
      <c r="Q80" s="43">
        <f t="shared" si="47"/>
        <v>0</v>
      </c>
      <c r="R80" s="43">
        <f t="shared" si="47"/>
        <v>6555</v>
      </c>
      <c r="S80" s="43">
        <f t="shared" si="47"/>
        <v>5463</v>
      </c>
      <c r="T80" s="43">
        <f t="shared" si="47"/>
        <v>5258</v>
      </c>
      <c r="U80" s="43">
        <f t="shared" si="47"/>
        <v>4836</v>
      </c>
      <c r="V80" s="43"/>
      <c r="W80" s="19">
        <f t="shared" ref="W80" si="48">IF(S80&gt;0,T80/O80,"")</f>
        <v>4.7241689128481585</v>
      </c>
      <c r="X80" s="20">
        <f t="shared" ref="X80" si="49">IF(N80&gt;0,(N80/O80),"")</f>
        <v>3.4141958670260555E-2</v>
      </c>
      <c r="Y80" s="20">
        <f t="shared" ref="Y80" si="50">IF(S80&gt;0,(S80/R80),"")</f>
        <v>0.8334096109839817</v>
      </c>
      <c r="Z80" s="19">
        <f t="shared" ref="Z80" si="51">IF(S80&gt;0,(R80-S80)/O80,"")</f>
        <v>0.98113207547169812</v>
      </c>
      <c r="AA80" s="19">
        <f t="shared" ref="AA80" si="52">IF(S80&gt;0,O80/C80,"")</f>
        <v>5.225352112676056</v>
      </c>
      <c r="AB80" s="14"/>
    </row>
    <row r="81" spans="1:27" ht="13.5" customHeight="1" x14ac:dyDescent="0.2"/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201</v>
      </c>
      <c r="E86" s="18">
        <f t="shared" si="53"/>
        <v>915</v>
      </c>
      <c r="F86" s="18">
        <f t="shared" si="53"/>
        <v>0</v>
      </c>
      <c r="G86" s="18">
        <f t="shared" si="53"/>
        <v>69</v>
      </c>
      <c r="H86" s="18">
        <f t="shared" si="53"/>
        <v>0</v>
      </c>
      <c r="I86" s="18">
        <f t="shared" si="53"/>
        <v>165</v>
      </c>
      <c r="J86" s="18">
        <f t="shared" si="53"/>
        <v>219</v>
      </c>
      <c r="K86" s="18">
        <f t="shared" si="53"/>
        <v>1368</v>
      </c>
      <c r="L86" s="18">
        <f t="shared" si="53"/>
        <v>1086</v>
      </c>
      <c r="M86" s="18">
        <f t="shared" si="53"/>
        <v>219</v>
      </c>
      <c r="N86" s="18">
        <f t="shared" si="53"/>
        <v>45</v>
      </c>
      <c r="O86" s="18">
        <f t="shared" si="53"/>
        <v>1350</v>
      </c>
      <c r="P86" s="18">
        <f t="shared" si="53"/>
        <v>219</v>
      </c>
      <c r="Q86" s="18">
        <f t="shared" si="53"/>
        <v>0</v>
      </c>
      <c r="R86" s="18">
        <f t="shared" si="53"/>
        <v>8513</v>
      </c>
      <c r="S86" s="18">
        <f t="shared" si="53"/>
        <v>6741</v>
      </c>
      <c r="T86" s="18">
        <f t="shared" si="53"/>
        <v>6526</v>
      </c>
      <c r="U86" s="18">
        <f t="shared" si="53"/>
        <v>6061</v>
      </c>
      <c r="V86" s="18">
        <f t="shared" si="53"/>
        <v>0</v>
      </c>
      <c r="W86" s="19">
        <f t="shared" ref="W86:W95" si="54">IF(S86&gt;0,T86/O86,"")</f>
        <v>4.8340740740740742</v>
      </c>
      <c r="X86" s="20">
        <f t="shared" ref="X86:X95" si="55">IF(N86&gt;0,(N86/O86),"")</f>
        <v>3.3333333333333333E-2</v>
      </c>
      <c r="Y86" s="20">
        <f t="shared" ref="Y86:Y95" si="56">IF(S86&gt;0,(S86/R86),"")</f>
        <v>0.79184776224597675</v>
      </c>
      <c r="Z86" s="19">
        <f t="shared" ref="Z86:Z95" si="57">IF(S86&gt;0,(R86-S86)/O86,"")</f>
        <v>1.3125925925925925</v>
      </c>
      <c r="AA86" s="19">
        <f t="shared" ref="AA86:AA95" si="58">IF(S86&gt;0,O86/C86,"")</f>
        <v>4.8736462093862816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82</v>
      </c>
      <c r="E87" s="23">
        <f t="shared" si="59"/>
        <v>355</v>
      </c>
      <c r="F87" s="23">
        <f t="shared" si="59"/>
        <v>0</v>
      </c>
      <c r="G87" s="23">
        <f t="shared" si="59"/>
        <v>51</v>
      </c>
      <c r="H87" s="23">
        <f t="shared" si="59"/>
        <v>0</v>
      </c>
      <c r="I87" s="23">
        <f t="shared" si="59"/>
        <v>0</v>
      </c>
      <c r="J87" s="23">
        <f t="shared" si="59"/>
        <v>109</v>
      </c>
      <c r="K87" s="24">
        <f>SUM(E87:J87)</f>
        <v>515</v>
      </c>
      <c r="L87" s="23">
        <f t="shared" si="59"/>
        <v>411</v>
      </c>
      <c r="M87" s="23">
        <f t="shared" si="59"/>
        <v>73</v>
      </c>
      <c r="N87" s="23">
        <f t="shared" si="59"/>
        <v>15</v>
      </c>
      <c r="O87" s="24">
        <f t="shared" ref="O87:O90" si="60">SUM(L87:N87)</f>
        <v>499</v>
      </c>
      <c r="P87" s="24">
        <f t="shared" ref="P87:P90" si="61">+D87+K87-O87</f>
        <v>98</v>
      </c>
      <c r="Q87" s="23"/>
      <c r="R87" s="23">
        <f t="shared" ref="R87:U87" si="62">+R8+R18+R35</f>
        <v>3211</v>
      </c>
      <c r="S87" s="23">
        <f t="shared" si="62"/>
        <v>3038</v>
      </c>
      <c r="T87" s="23">
        <f t="shared" si="62"/>
        <v>2901</v>
      </c>
      <c r="U87" s="23">
        <f t="shared" si="62"/>
        <v>2866</v>
      </c>
      <c r="V87" s="23"/>
      <c r="W87" s="19">
        <f t="shared" si="54"/>
        <v>5.8136272545090177</v>
      </c>
      <c r="X87" s="20">
        <f t="shared" si="55"/>
        <v>3.0060120240480961E-2</v>
      </c>
      <c r="Y87" s="20">
        <f t="shared" si="56"/>
        <v>0.9461227032077234</v>
      </c>
      <c r="Z87" s="19">
        <f t="shared" si="57"/>
        <v>0.34669338677354711</v>
      </c>
      <c r="AA87" s="19">
        <f t="shared" si="58"/>
        <v>4.8446601941747574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42</v>
      </c>
      <c r="E88" s="23">
        <f t="shared" si="63"/>
        <v>184</v>
      </c>
      <c r="F88" s="23">
        <f t="shared" si="63"/>
        <v>0</v>
      </c>
      <c r="G88" s="23">
        <f t="shared" si="63"/>
        <v>8</v>
      </c>
      <c r="H88" s="23">
        <f t="shared" si="63"/>
        <v>0</v>
      </c>
      <c r="I88" s="23">
        <f t="shared" si="63"/>
        <v>0</v>
      </c>
      <c r="J88" s="23">
        <f t="shared" si="63"/>
        <v>49</v>
      </c>
      <c r="K88" s="24">
        <f t="shared" ref="K88:K90" si="64">SUM(E88:J88)</f>
        <v>241</v>
      </c>
      <c r="L88" s="23">
        <f t="shared" si="63"/>
        <v>138</v>
      </c>
      <c r="M88" s="23">
        <f t="shared" si="63"/>
        <v>74</v>
      </c>
      <c r="N88" s="23">
        <f t="shared" si="63"/>
        <v>23</v>
      </c>
      <c r="O88" s="24">
        <f t="shared" si="60"/>
        <v>235</v>
      </c>
      <c r="P88" s="24">
        <f t="shared" si="61"/>
        <v>48</v>
      </c>
      <c r="Q88" s="23"/>
      <c r="R88" s="23">
        <f t="shared" ref="R88:U88" si="65">+R34+R9</f>
        <v>1484</v>
      </c>
      <c r="S88" s="23">
        <f t="shared" si="65"/>
        <v>1390</v>
      </c>
      <c r="T88" s="23">
        <f t="shared" si="65"/>
        <v>1292</v>
      </c>
      <c r="U88" s="23">
        <f t="shared" si="65"/>
        <v>1272</v>
      </c>
      <c r="V88" s="23"/>
      <c r="W88" s="19">
        <f t="shared" si="54"/>
        <v>5.4978723404255323</v>
      </c>
      <c r="X88" s="20">
        <f t="shared" si="55"/>
        <v>9.7872340425531917E-2</v>
      </c>
      <c r="Y88" s="20">
        <f t="shared" si="56"/>
        <v>0.93665768194070076</v>
      </c>
      <c r="Z88" s="19">
        <f t="shared" si="57"/>
        <v>0.4</v>
      </c>
      <c r="AA88" s="19">
        <f t="shared" si="58"/>
        <v>4.895833333333333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8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7</v>
      </c>
      <c r="K89" s="24">
        <f t="shared" si="64"/>
        <v>15</v>
      </c>
      <c r="L89" s="23">
        <f t="shared" si="66"/>
        <v>0</v>
      </c>
      <c r="M89" s="23">
        <f t="shared" si="66"/>
        <v>9</v>
      </c>
      <c r="N89" s="23">
        <f t="shared" si="66"/>
        <v>6</v>
      </c>
      <c r="O89" s="24">
        <f t="shared" si="60"/>
        <v>15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240</v>
      </c>
      <c r="T89" s="23">
        <f t="shared" si="67"/>
        <v>209</v>
      </c>
      <c r="U89" s="23">
        <f t="shared" si="67"/>
        <v>209</v>
      </c>
      <c r="V89" s="23"/>
      <c r="W89" s="19">
        <f t="shared" si="54"/>
        <v>13.933333333333334</v>
      </c>
      <c r="X89" s="20">
        <f t="shared" si="55"/>
        <v>0.4</v>
      </c>
      <c r="Y89" s="20">
        <f t="shared" si="56"/>
        <v>0.967741935483871</v>
      </c>
      <c r="Z89" s="19">
        <f t="shared" si="57"/>
        <v>0.53333333333333333</v>
      </c>
      <c r="AA89" s="19">
        <f t="shared" si="58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10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27</v>
      </c>
      <c r="L90" s="23">
        <f t="shared" si="68"/>
        <v>3</v>
      </c>
      <c r="M90" s="23">
        <f t="shared" si="68"/>
        <v>24</v>
      </c>
      <c r="N90" s="23">
        <f t="shared" si="68"/>
        <v>1</v>
      </c>
      <c r="O90" s="24">
        <f t="shared" si="60"/>
        <v>28</v>
      </c>
      <c r="P90" s="24">
        <f t="shared" si="61"/>
        <v>5</v>
      </c>
      <c r="Q90" s="23"/>
      <c r="R90" s="23">
        <f t="shared" ref="R90:U90" si="69">+R28</f>
        <v>186</v>
      </c>
      <c r="S90" s="23">
        <f t="shared" si="69"/>
        <v>177</v>
      </c>
      <c r="T90" s="23">
        <f t="shared" si="69"/>
        <v>191</v>
      </c>
      <c r="U90" s="23">
        <f t="shared" si="69"/>
        <v>176</v>
      </c>
      <c r="V90" s="23"/>
      <c r="W90" s="19">
        <f t="shared" si="54"/>
        <v>6.8214285714285712</v>
      </c>
      <c r="X90" s="20">
        <f t="shared" si="55"/>
        <v>3.5714285714285712E-2</v>
      </c>
      <c r="Y90" s="20">
        <f t="shared" si="56"/>
        <v>0.95161290322580649</v>
      </c>
      <c r="Z90" s="19">
        <f t="shared" si="57"/>
        <v>0.32142857142857145</v>
      </c>
      <c r="AA90" s="19">
        <f t="shared" si="58"/>
        <v>4.666666666666667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8</v>
      </c>
      <c r="E91" s="23">
        <f t="shared" si="70"/>
        <v>96</v>
      </c>
      <c r="F91" s="23">
        <f t="shared" si="70"/>
        <v>0</v>
      </c>
      <c r="G91" s="23">
        <f t="shared" si="70"/>
        <v>9</v>
      </c>
      <c r="H91" s="23">
        <f t="shared" si="70"/>
        <v>0</v>
      </c>
      <c r="I91" s="23">
        <f t="shared" si="70"/>
        <v>0</v>
      </c>
      <c r="J91" s="23">
        <f t="shared" si="70"/>
        <v>19</v>
      </c>
      <c r="K91" s="24">
        <f>SUM(E91:J91)</f>
        <v>124</v>
      </c>
      <c r="L91" s="23">
        <f t="shared" si="70"/>
        <v>108</v>
      </c>
      <c r="M91" s="23">
        <f t="shared" si="70"/>
        <v>13</v>
      </c>
      <c r="N91" s="23">
        <f t="shared" si="70"/>
        <v>0</v>
      </c>
      <c r="O91" s="24">
        <f>SUM(L91:N91)</f>
        <v>121</v>
      </c>
      <c r="P91" s="24">
        <f>+D91+K91-O91</f>
        <v>11</v>
      </c>
      <c r="Q91" s="23"/>
      <c r="R91" s="23">
        <f t="shared" ref="R91:U91" si="71">+R13</f>
        <v>718</v>
      </c>
      <c r="S91" s="23">
        <f t="shared" si="71"/>
        <v>386</v>
      </c>
      <c r="T91" s="23">
        <f t="shared" si="71"/>
        <v>375</v>
      </c>
      <c r="U91" s="23">
        <f t="shared" si="71"/>
        <v>354</v>
      </c>
      <c r="V91" s="23"/>
      <c r="W91" s="19">
        <f t="shared" si="54"/>
        <v>3.0991735537190084</v>
      </c>
      <c r="X91" s="20" t="str">
        <f t="shared" si="55"/>
        <v/>
      </c>
      <c r="Y91" s="20">
        <f t="shared" si="56"/>
        <v>0.53760445682451252</v>
      </c>
      <c r="Z91" s="19">
        <f t="shared" si="57"/>
        <v>2.7438016528925622</v>
      </c>
      <c r="AA91" s="19">
        <f t="shared" si="58"/>
        <v>5.041666666666667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23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12</v>
      </c>
      <c r="K92" s="24">
        <f t="shared" ref="K92:K95" si="73">SUM(E92:J92)</f>
        <v>36</v>
      </c>
      <c r="L92" s="23">
        <f t="shared" si="72"/>
        <v>16</v>
      </c>
      <c r="M92" s="23">
        <f t="shared" si="72"/>
        <v>19</v>
      </c>
      <c r="N92" s="23">
        <f t="shared" si="72"/>
        <v>0</v>
      </c>
      <c r="O92" s="24">
        <f t="shared" ref="O92:O95" si="74">SUM(L92:N92)</f>
        <v>35</v>
      </c>
      <c r="P92" s="24">
        <f t="shared" ref="P92:P96" si="75">+D92+K92-O92</f>
        <v>5</v>
      </c>
      <c r="Q92" s="23"/>
      <c r="R92" s="23">
        <f t="shared" ref="R92:U92" si="76">+R30</f>
        <v>186</v>
      </c>
      <c r="S92" s="23">
        <f t="shared" si="76"/>
        <v>159</v>
      </c>
      <c r="T92" s="23">
        <f t="shared" si="76"/>
        <v>159</v>
      </c>
      <c r="U92" s="23">
        <f t="shared" si="76"/>
        <v>152</v>
      </c>
      <c r="V92" s="23"/>
      <c r="W92" s="19">
        <f t="shared" si="54"/>
        <v>4.5428571428571427</v>
      </c>
      <c r="X92" s="20" t="str">
        <f t="shared" si="55"/>
        <v/>
      </c>
      <c r="Y92" s="20">
        <f t="shared" si="56"/>
        <v>0.85483870967741937</v>
      </c>
      <c r="Z92" s="19">
        <f t="shared" si="57"/>
        <v>0.77142857142857146</v>
      </c>
      <c r="AA92" s="19">
        <f t="shared" si="58"/>
        <v>5.833333333333333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13</v>
      </c>
      <c r="E93" s="23">
        <f t="shared" si="77"/>
        <v>33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33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8</v>
      </c>
      <c r="Q93" s="27"/>
      <c r="R93" s="23">
        <f t="shared" ref="R93:U93" si="78">+R14+R15</f>
        <v>620</v>
      </c>
      <c r="S93" s="23">
        <f t="shared" si="78"/>
        <v>316</v>
      </c>
      <c r="T93" s="23">
        <f t="shared" si="78"/>
        <v>334</v>
      </c>
      <c r="U93" s="23">
        <f t="shared" si="78"/>
        <v>334</v>
      </c>
      <c r="V93" s="23"/>
      <c r="W93" s="19">
        <f t="shared" si="54"/>
        <v>8.7894736842105257</v>
      </c>
      <c r="X93" s="20" t="str">
        <f t="shared" si="55"/>
        <v/>
      </c>
      <c r="Y93" s="20">
        <f t="shared" si="56"/>
        <v>0.50967741935483868</v>
      </c>
      <c r="Z93" s="19">
        <f t="shared" si="57"/>
        <v>8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22</v>
      </c>
      <c r="E94" s="23">
        <f t="shared" si="79"/>
        <v>197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197</v>
      </c>
      <c r="L94" s="23">
        <f>+L17</f>
        <v>191</v>
      </c>
      <c r="M94" s="23">
        <f t="shared" ref="M94:N94" si="80">+M17</f>
        <v>7</v>
      </c>
      <c r="N94" s="23">
        <f t="shared" si="80"/>
        <v>0</v>
      </c>
      <c r="O94" s="24">
        <f t="shared" si="74"/>
        <v>198</v>
      </c>
      <c r="P94" s="24">
        <f t="shared" si="75"/>
        <v>21</v>
      </c>
      <c r="Q94" s="23"/>
      <c r="R94" s="23">
        <f>+R17</f>
        <v>1054</v>
      </c>
      <c r="S94" s="23">
        <f t="shared" ref="S94:U94" si="81">+S17</f>
        <v>691</v>
      </c>
      <c r="T94" s="23">
        <f t="shared" si="81"/>
        <v>702</v>
      </c>
      <c r="U94" s="23">
        <f t="shared" si="81"/>
        <v>698</v>
      </c>
      <c r="V94" s="23"/>
      <c r="W94" s="19">
        <f t="shared" si="54"/>
        <v>3.5454545454545454</v>
      </c>
      <c r="X94" s="20" t="str">
        <f t="shared" si="55"/>
        <v/>
      </c>
      <c r="Y94" s="20">
        <f t="shared" si="56"/>
        <v>0.65559772296015184</v>
      </c>
      <c r="Z94" s="19">
        <f t="shared" si="57"/>
        <v>1.8333333333333333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16</v>
      </c>
      <c r="E95" s="23">
        <f t="shared" si="82"/>
        <v>9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165</v>
      </c>
      <c r="J95" s="23">
        <f t="shared" si="82"/>
        <v>6</v>
      </c>
      <c r="K95" s="24">
        <f t="shared" si="73"/>
        <v>180</v>
      </c>
      <c r="L95" s="23">
        <f>+L24</f>
        <v>181</v>
      </c>
      <c r="M95" s="23">
        <f t="shared" ref="M95:N95" si="83">+M24</f>
        <v>0</v>
      </c>
      <c r="N95" s="23">
        <f t="shared" si="83"/>
        <v>0</v>
      </c>
      <c r="O95" s="24">
        <f t="shared" si="74"/>
        <v>181</v>
      </c>
      <c r="P95" s="24">
        <f t="shared" si="75"/>
        <v>15</v>
      </c>
      <c r="Q95" s="23"/>
      <c r="R95" s="23">
        <f>+R24</f>
        <v>806</v>
      </c>
      <c r="S95" s="23">
        <f t="shared" ref="S95:U95" si="84">+S24</f>
        <v>344</v>
      </c>
      <c r="T95" s="23">
        <f t="shared" si="84"/>
        <v>363</v>
      </c>
      <c r="U95" s="23">
        <f t="shared" si="84"/>
        <v>0</v>
      </c>
      <c r="V95" s="23"/>
      <c r="W95" s="19">
        <f t="shared" si="54"/>
        <v>2.0055248618784529</v>
      </c>
      <c r="X95" s="20" t="str">
        <f t="shared" si="55"/>
        <v/>
      </c>
      <c r="Y95" s="20">
        <f t="shared" si="56"/>
        <v>0.42679900744416871</v>
      </c>
      <c r="Z95" s="19">
        <f t="shared" si="57"/>
        <v>2.5524861878453038</v>
      </c>
      <c r="AA95" s="19">
        <f t="shared" si="58"/>
        <v>6.7037037037037033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5824</v>
      </c>
      <c r="D100" s="45">
        <f>U8+U9+U13+U15+U17+U18+U24+U34+U35</f>
        <v>5381</v>
      </c>
      <c r="E100" s="45">
        <f>C100-D100</f>
        <v>443</v>
      </c>
    </row>
    <row r="101" spans="1:5" ht="22.5" x14ac:dyDescent="0.2">
      <c r="A101" s="22" t="s">
        <v>102</v>
      </c>
      <c r="B101" s="44" t="s">
        <v>168</v>
      </c>
      <c r="C101" s="45">
        <f>T26</f>
        <v>209</v>
      </c>
      <c r="D101" s="45">
        <f>U26</f>
        <v>209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191</v>
      </c>
      <c r="D102" s="45">
        <f>U28</f>
        <v>176</v>
      </c>
      <c r="E102" s="45">
        <f t="shared" si="85"/>
        <v>15</v>
      </c>
    </row>
    <row r="103" spans="1:5" ht="22.5" x14ac:dyDescent="0.2">
      <c r="A103" s="22" t="s">
        <v>170</v>
      </c>
      <c r="B103" s="44" t="s">
        <v>171</v>
      </c>
      <c r="C103" s="45">
        <f>T30</f>
        <v>159</v>
      </c>
      <c r="D103" s="45">
        <f>U30</f>
        <v>152</v>
      </c>
      <c r="E103" s="45">
        <f t="shared" si="85"/>
        <v>7</v>
      </c>
    </row>
    <row r="104" spans="1:5" x14ac:dyDescent="0.2">
      <c r="A104" s="22" t="s">
        <v>133</v>
      </c>
      <c r="B104" s="44" t="s">
        <v>172</v>
      </c>
      <c r="C104" s="45">
        <f>T14</f>
        <v>143</v>
      </c>
      <c r="D104" s="45">
        <f>U14</f>
        <v>143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6526</v>
      </c>
      <c r="D105" s="45">
        <f t="shared" ref="D105:E105" si="86">SUM(D100:D104)</f>
        <v>6061</v>
      </c>
      <c r="E105" s="45">
        <f t="shared" si="86"/>
        <v>465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107</v>
      </c>
      <c r="D107" s="45">
        <f>C50</f>
        <v>107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34" zoomScale="70" zoomScaleNormal="70" workbookViewId="0">
      <selection activeCell="C8" sqref="C8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219</v>
      </c>
      <c r="E7" s="18">
        <f t="shared" si="0"/>
        <v>949</v>
      </c>
      <c r="F7" s="18">
        <f>SUM(F8:F36)</f>
        <v>0</v>
      </c>
      <c r="G7" s="18">
        <f>SUM(G8:G36)</f>
        <v>117</v>
      </c>
      <c r="H7" s="18">
        <f>SUM(H8:H36)</f>
        <v>0</v>
      </c>
      <c r="I7" s="18">
        <f>SUM(I8:I36)</f>
        <v>151</v>
      </c>
      <c r="J7" s="18">
        <f t="shared" si="0"/>
        <v>253</v>
      </c>
      <c r="K7" s="18">
        <f t="shared" si="0"/>
        <v>1470</v>
      </c>
      <c r="L7" s="18">
        <f t="shared" si="0"/>
        <v>1195</v>
      </c>
      <c r="M7" s="18">
        <f t="shared" si="0"/>
        <v>252</v>
      </c>
      <c r="N7" s="18">
        <f>SUM(N8:N36)</f>
        <v>34</v>
      </c>
      <c r="O7" s="18">
        <f t="shared" si="0"/>
        <v>1481</v>
      </c>
      <c r="P7" s="18">
        <f t="shared" si="0"/>
        <v>208</v>
      </c>
      <c r="Q7" s="18">
        <f t="shared" si="0"/>
        <v>0</v>
      </c>
      <c r="R7" s="18">
        <f t="shared" si="0"/>
        <v>8418</v>
      </c>
      <c r="S7" s="18">
        <f t="shared" si="0"/>
        <v>6584</v>
      </c>
      <c r="T7" s="18">
        <f t="shared" si="0"/>
        <v>7050</v>
      </c>
      <c r="U7" s="18">
        <f t="shared" si="0"/>
        <v>6701</v>
      </c>
      <c r="V7" s="18">
        <f t="shared" si="0"/>
        <v>0</v>
      </c>
      <c r="W7" s="19">
        <f t="shared" ref="W7:W36" si="1">IF(S7&gt;0,T7/O7,"")</f>
        <v>4.7602970965563811</v>
      </c>
      <c r="X7" s="20">
        <f t="shared" ref="X7:X36" si="2">IF(N7&gt;0,(N7/O7),"")</f>
        <v>2.2957461174881837E-2</v>
      </c>
      <c r="Y7" s="20">
        <f t="shared" ref="Y7:Y36" si="3">IF(S7&gt;0,(S7/R7),"")</f>
        <v>0.7821335234022333</v>
      </c>
      <c r="Z7" s="19">
        <f t="shared" ref="Z7:Z36" si="4">IF(S7&gt;0,(R7-S7)/O7,"")</f>
        <v>1.2383524645509791</v>
      </c>
      <c r="AA7" s="19">
        <f t="shared" ref="AA7:AA36" si="5">IF(S7&gt;0,O7/C7,"")</f>
        <v>5.346570397111913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50</v>
      </c>
      <c r="E8" s="23">
        <v>202</v>
      </c>
      <c r="F8" s="23"/>
      <c r="G8" s="23">
        <v>4</v>
      </c>
      <c r="H8" s="23"/>
      <c r="I8" s="23"/>
      <c r="J8" s="23">
        <v>61</v>
      </c>
      <c r="K8" s="24">
        <f>SUM(E8:J8)</f>
        <v>267</v>
      </c>
      <c r="L8" s="23">
        <v>217</v>
      </c>
      <c r="M8" s="23">
        <v>31</v>
      </c>
      <c r="N8" s="23">
        <v>14</v>
      </c>
      <c r="O8" s="24">
        <f t="shared" ref="O8:O36" si="6">SUM(L8:N8)</f>
        <v>262</v>
      </c>
      <c r="P8" s="24">
        <f t="shared" ref="P8:P36" si="7">+D8+K8-O8</f>
        <v>55</v>
      </c>
      <c r="Q8" s="23"/>
      <c r="R8" s="23">
        <v>1654</v>
      </c>
      <c r="S8" s="23">
        <v>1539</v>
      </c>
      <c r="T8" s="23">
        <v>1605</v>
      </c>
      <c r="U8" s="23">
        <v>1600</v>
      </c>
      <c r="V8" s="23"/>
      <c r="W8" s="19">
        <f t="shared" si="1"/>
        <v>6.1259541984732824</v>
      </c>
      <c r="X8" s="20">
        <f t="shared" si="2"/>
        <v>5.3435114503816793E-2</v>
      </c>
      <c r="Y8" s="20">
        <f t="shared" si="3"/>
        <v>0.93047158403869412</v>
      </c>
      <c r="Z8" s="19">
        <f t="shared" si="4"/>
        <v>0.43893129770992367</v>
      </c>
      <c r="AA8" s="19">
        <f t="shared" si="5"/>
        <v>5.0384615384615383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24</v>
      </c>
      <c r="E9" s="23">
        <v>95</v>
      </c>
      <c r="F9" s="23"/>
      <c r="G9" s="23"/>
      <c r="H9" s="23"/>
      <c r="I9" s="23"/>
      <c r="J9" s="23">
        <v>39</v>
      </c>
      <c r="K9" s="24">
        <f t="shared" ref="K9:K36" si="8">SUM(E9:J9)</f>
        <v>134</v>
      </c>
      <c r="L9" s="23">
        <v>68</v>
      </c>
      <c r="M9" s="23">
        <v>60</v>
      </c>
      <c r="N9" s="23">
        <v>6</v>
      </c>
      <c r="O9" s="24">
        <f t="shared" si="6"/>
        <v>134</v>
      </c>
      <c r="P9" s="24">
        <f t="shared" si="7"/>
        <v>24</v>
      </c>
      <c r="Q9" s="23"/>
      <c r="R9" s="23">
        <v>744</v>
      </c>
      <c r="S9" s="23">
        <v>699</v>
      </c>
      <c r="T9" s="23">
        <v>676</v>
      </c>
      <c r="U9" s="23">
        <v>671</v>
      </c>
      <c r="V9" s="23"/>
      <c r="W9" s="19">
        <f t="shared" si="1"/>
        <v>5.044776119402985</v>
      </c>
      <c r="X9" s="20">
        <f t="shared" si="2"/>
        <v>4.4776119402985072E-2</v>
      </c>
      <c r="Y9" s="20">
        <f t="shared" si="3"/>
        <v>0.93951612903225812</v>
      </c>
      <c r="Z9" s="19">
        <f t="shared" si="4"/>
        <v>0.33582089552238809</v>
      </c>
      <c r="AA9" s="19">
        <f t="shared" si="5"/>
        <v>5.583333333333333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11</v>
      </c>
      <c r="E13" s="23">
        <v>82</v>
      </c>
      <c r="F13" s="23"/>
      <c r="G13" s="23">
        <v>46</v>
      </c>
      <c r="H13" s="23"/>
      <c r="I13" s="23"/>
      <c r="J13" s="23">
        <v>27</v>
      </c>
      <c r="K13" s="24">
        <f t="shared" si="8"/>
        <v>155</v>
      </c>
      <c r="L13" s="23">
        <v>146</v>
      </c>
      <c r="M13" s="23">
        <v>10</v>
      </c>
      <c r="N13" s="23"/>
      <c r="O13" s="24">
        <f t="shared" si="6"/>
        <v>156</v>
      </c>
      <c r="P13" s="24">
        <f t="shared" si="7"/>
        <v>10</v>
      </c>
      <c r="Q13" s="23"/>
      <c r="R13" s="23">
        <v>713</v>
      </c>
      <c r="S13" s="23">
        <v>407</v>
      </c>
      <c r="T13" s="23">
        <v>429</v>
      </c>
      <c r="U13" s="23">
        <v>424</v>
      </c>
      <c r="V13" s="23"/>
      <c r="W13" s="19">
        <f t="shared" si="1"/>
        <v>2.75</v>
      </c>
      <c r="X13" s="20" t="str">
        <f t="shared" si="2"/>
        <v/>
      </c>
      <c r="Y13" s="20">
        <f t="shared" si="3"/>
        <v>0.57082748948106588</v>
      </c>
      <c r="Z13" s="19">
        <f t="shared" si="4"/>
        <v>1.9615384615384615</v>
      </c>
      <c r="AA13" s="19">
        <f t="shared" si="5"/>
        <v>6.5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1</v>
      </c>
      <c r="E14" s="23">
        <v>29</v>
      </c>
      <c r="F14" s="23"/>
      <c r="G14" s="23"/>
      <c r="H14" s="23"/>
      <c r="I14" s="23"/>
      <c r="J14" s="23"/>
      <c r="K14" s="24">
        <f t="shared" si="8"/>
        <v>29</v>
      </c>
      <c r="L14" s="23">
        <v>4</v>
      </c>
      <c r="M14" s="23"/>
      <c r="N14" s="23"/>
      <c r="O14" s="24">
        <f t="shared" si="6"/>
        <v>4</v>
      </c>
      <c r="P14" s="26">
        <v>1</v>
      </c>
      <c r="Q14" s="27"/>
      <c r="R14" s="23">
        <v>310</v>
      </c>
      <c r="S14" s="23">
        <v>97</v>
      </c>
      <c r="T14" s="23">
        <v>101</v>
      </c>
      <c r="U14" s="23">
        <v>98</v>
      </c>
      <c r="V14" s="23"/>
      <c r="W14" s="19">
        <f t="shared" si="1"/>
        <v>25.25</v>
      </c>
      <c r="X14" s="20" t="str">
        <f t="shared" si="2"/>
        <v/>
      </c>
      <c r="Y14" s="20">
        <f t="shared" si="3"/>
        <v>0.31290322580645163</v>
      </c>
      <c r="Z14" s="19">
        <f t="shared" si="4"/>
        <v>53.25</v>
      </c>
      <c r="AA14" s="19">
        <f t="shared" si="5"/>
        <v>0.4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19</v>
      </c>
      <c r="F15" s="23"/>
      <c r="G15" s="23"/>
      <c r="H15" s="23"/>
      <c r="I15" s="23"/>
      <c r="J15" s="23"/>
      <c r="K15" s="24">
        <f t="shared" si="8"/>
        <v>19</v>
      </c>
      <c r="L15" s="23">
        <v>45</v>
      </c>
      <c r="M15" s="23"/>
      <c r="N15" s="23"/>
      <c r="O15" s="24">
        <f t="shared" si="6"/>
        <v>45</v>
      </c>
      <c r="P15" s="26">
        <v>6</v>
      </c>
      <c r="Q15" s="23"/>
      <c r="R15" s="23">
        <v>310</v>
      </c>
      <c r="S15" s="23">
        <v>163</v>
      </c>
      <c r="T15" s="23">
        <v>269</v>
      </c>
      <c r="U15" s="23">
        <v>266</v>
      </c>
      <c r="V15" s="23"/>
      <c r="W15" s="19">
        <f t="shared" si="1"/>
        <v>5.9777777777777779</v>
      </c>
      <c r="X15" s="20" t="str">
        <f t="shared" si="2"/>
        <v/>
      </c>
      <c r="Y15" s="20">
        <f t="shared" si="3"/>
        <v>0.52580645161290318</v>
      </c>
      <c r="Z15" s="19">
        <f t="shared" si="4"/>
        <v>3.2666666666666666</v>
      </c>
      <c r="AA15" s="19">
        <f t="shared" si="5"/>
        <v>4.5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21</v>
      </c>
      <c r="E17" s="23">
        <v>187</v>
      </c>
      <c r="F17" s="23"/>
      <c r="G17" s="23">
        <v>1</v>
      </c>
      <c r="H17" s="23"/>
      <c r="I17" s="23"/>
      <c r="J17" s="23"/>
      <c r="K17" s="24">
        <f t="shared" si="8"/>
        <v>188</v>
      </c>
      <c r="L17" s="23">
        <v>186</v>
      </c>
      <c r="M17" s="23">
        <v>5</v>
      </c>
      <c r="N17" s="23"/>
      <c r="O17" s="24">
        <f t="shared" si="6"/>
        <v>191</v>
      </c>
      <c r="P17" s="24">
        <f t="shared" si="7"/>
        <v>18</v>
      </c>
      <c r="Q17" s="23"/>
      <c r="R17" s="23">
        <v>1047</v>
      </c>
      <c r="S17" s="23">
        <v>710</v>
      </c>
      <c r="T17" s="23">
        <v>731</v>
      </c>
      <c r="U17" s="23">
        <v>729</v>
      </c>
      <c r="V17" s="23"/>
      <c r="W17" s="19">
        <f t="shared" si="1"/>
        <v>3.8272251308900525</v>
      </c>
      <c r="X17" s="20" t="str">
        <f t="shared" si="2"/>
        <v/>
      </c>
      <c r="Y17" s="20">
        <f t="shared" si="3"/>
        <v>0.67812798471824265</v>
      </c>
      <c r="Z17" s="19">
        <f t="shared" si="4"/>
        <v>1.7643979057591623</v>
      </c>
      <c r="AA17" s="19">
        <f t="shared" si="5"/>
        <v>5.4571428571428573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61</v>
      </c>
      <c r="F18" s="23"/>
      <c r="G18" s="23"/>
      <c r="H18" s="23"/>
      <c r="I18" s="23"/>
      <c r="J18" s="23">
        <v>2</v>
      </c>
      <c r="K18" s="24">
        <f t="shared" si="8"/>
        <v>63</v>
      </c>
      <c r="L18" s="23">
        <v>57</v>
      </c>
      <c r="M18" s="23"/>
      <c r="N18" s="23"/>
      <c r="O18" s="24">
        <f t="shared" si="6"/>
        <v>57</v>
      </c>
      <c r="P18" s="24">
        <f t="shared" si="7"/>
        <v>10</v>
      </c>
      <c r="Q18" s="23"/>
      <c r="R18" s="23">
        <v>194</v>
      </c>
      <c r="S18" s="23">
        <v>170</v>
      </c>
      <c r="T18" s="23">
        <v>156</v>
      </c>
      <c r="U18" s="23">
        <v>156</v>
      </c>
      <c r="V18" s="23"/>
      <c r="W18" s="19">
        <f t="shared" si="1"/>
        <v>2.736842105263158</v>
      </c>
      <c r="X18" s="20" t="str">
        <f t="shared" si="2"/>
        <v/>
      </c>
      <c r="Y18" s="20">
        <f t="shared" si="3"/>
        <v>0.87628865979381443</v>
      </c>
      <c r="Z18" s="19">
        <f t="shared" si="4"/>
        <v>0.42105263157894735</v>
      </c>
      <c r="AA18" s="19">
        <f t="shared" si="5"/>
        <v>5.7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15</v>
      </c>
      <c r="E24" s="23">
        <v>12</v>
      </c>
      <c r="F24" s="23"/>
      <c r="G24" s="23"/>
      <c r="H24" s="23"/>
      <c r="I24" s="23">
        <v>151</v>
      </c>
      <c r="J24" s="23">
        <v>8</v>
      </c>
      <c r="K24" s="24">
        <f t="shared" si="8"/>
        <v>171</v>
      </c>
      <c r="L24" s="23">
        <v>175</v>
      </c>
      <c r="M24" s="23">
        <v>1</v>
      </c>
      <c r="N24" s="23"/>
      <c r="O24" s="24">
        <f t="shared" si="6"/>
        <v>176</v>
      </c>
      <c r="P24" s="24">
        <f t="shared" si="7"/>
        <v>10</v>
      </c>
      <c r="Q24" s="23"/>
      <c r="R24" s="23">
        <v>759</v>
      </c>
      <c r="S24" s="23">
        <v>317</v>
      </c>
      <c r="T24" s="23">
        <v>320</v>
      </c>
      <c r="U24" s="23"/>
      <c r="V24" s="23"/>
      <c r="W24" s="19">
        <f t="shared" si="1"/>
        <v>1.8181818181818181</v>
      </c>
      <c r="X24" s="20" t="str">
        <f t="shared" si="2"/>
        <v/>
      </c>
      <c r="Y24" s="20">
        <f t="shared" si="3"/>
        <v>0.4176548089591568</v>
      </c>
      <c r="Z24" s="19">
        <f t="shared" si="4"/>
        <v>2.5113636363636362</v>
      </c>
      <c r="AA24" s="19">
        <f t="shared" si="5"/>
        <v>6.5185185185185182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13</v>
      </c>
      <c r="F26" s="23"/>
      <c r="G26" s="23"/>
      <c r="H26" s="23"/>
      <c r="I26" s="23"/>
      <c r="J26" s="23">
        <v>8</v>
      </c>
      <c r="K26" s="24">
        <f t="shared" si="8"/>
        <v>21</v>
      </c>
      <c r="L26" s="23">
        <v>1</v>
      </c>
      <c r="M26" s="23">
        <v>13</v>
      </c>
      <c r="N26" s="23">
        <v>9</v>
      </c>
      <c r="O26" s="24">
        <f t="shared" si="6"/>
        <v>23</v>
      </c>
      <c r="P26" s="24">
        <f t="shared" si="7"/>
        <v>6</v>
      </c>
      <c r="Q26" s="23"/>
      <c r="R26" s="23">
        <v>248</v>
      </c>
      <c r="S26" s="23">
        <v>221</v>
      </c>
      <c r="T26" s="23">
        <v>282</v>
      </c>
      <c r="U26" s="23">
        <v>282</v>
      </c>
      <c r="V26" s="23"/>
      <c r="W26" s="19">
        <f t="shared" si="1"/>
        <v>12.260869565217391</v>
      </c>
      <c r="X26" s="20">
        <f t="shared" si="2"/>
        <v>0.39130434782608697</v>
      </c>
      <c r="Y26" s="20">
        <f t="shared" si="3"/>
        <v>0.8911290322580645</v>
      </c>
      <c r="Z26" s="19">
        <f t="shared" si="4"/>
        <v>1.173913043478261</v>
      </c>
      <c r="AA26" s="19">
        <f t="shared" si="5"/>
        <v>2.875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13</v>
      </c>
      <c r="F28" s="23"/>
      <c r="G28" s="23">
        <v>1</v>
      </c>
      <c r="H28" s="23"/>
      <c r="I28" s="23"/>
      <c r="J28" s="23">
        <v>23</v>
      </c>
      <c r="K28" s="24">
        <f t="shared" si="8"/>
        <v>37</v>
      </c>
      <c r="L28" s="23">
        <v>4</v>
      </c>
      <c r="M28" s="23">
        <v>31</v>
      </c>
      <c r="N28" s="23">
        <v>2</v>
      </c>
      <c r="O28" s="24">
        <f t="shared" si="6"/>
        <v>37</v>
      </c>
      <c r="P28" s="24">
        <f t="shared" si="7"/>
        <v>5</v>
      </c>
      <c r="Q28" s="23"/>
      <c r="R28" s="23">
        <v>186</v>
      </c>
      <c r="S28" s="23">
        <v>176</v>
      </c>
      <c r="T28" s="23">
        <v>185</v>
      </c>
      <c r="U28" s="23">
        <v>185</v>
      </c>
      <c r="V28" s="23"/>
      <c r="W28" s="19">
        <f t="shared" si="1"/>
        <v>5</v>
      </c>
      <c r="X28" s="20">
        <f t="shared" si="2"/>
        <v>5.4054054054054057E-2</v>
      </c>
      <c r="Y28" s="20">
        <f t="shared" si="3"/>
        <v>0.94623655913978499</v>
      </c>
      <c r="Z28" s="19">
        <f t="shared" si="4"/>
        <v>0.27027027027027029</v>
      </c>
      <c r="AA28" s="19">
        <f t="shared" si="5"/>
        <v>6.166666666666667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5</v>
      </c>
      <c r="E30" s="23">
        <v>32</v>
      </c>
      <c r="F30" s="23"/>
      <c r="G30" s="23"/>
      <c r="H30" s="23"/>
      <c r="I30" s="23"/>
      <c r="J30" s="23">
        <v>10</v>
      </c>
      <c r="K30" s="24">
        <f t="shared" si="8"/>
        <v>42</v>
      </c>
      <c r="L30" s="23">
        <v>17</v>
      </c>
      <c r="M30" s="23">
        <v>27</v>
      </c>
      <c r="N30" s="23"/>
      <c r="O30" s="24">
        <f t="shared" si="6"/>
        <v>44</v>
      </c>
      <c r="P30" s="24">
        <f t="shared" si="7"/>
        <v>3</v>
      </c>
      <c r="Q30" s="23"/>
      <c r="R30" s="23">
        <v>186</v>
      </c>
      <c r="S30" s="23">
        <v>136</v>
      </c>
      <c r="T30" s="23">
        <v>145</v>
      </c>
      <c r="U30" s="23">
        <v>143</v>
      </c>
      <c r="V30" s="23"/>
      <c r="W30" s="19">
        <f t="shared" si="1"/>
        <v>3.2954545454545454</v>
      </c>
      <c r="X30" s="20" t="str">
        <f t="shared" si="2"/>
        <v/>
      </c>
      <c r="Y30" s="20">
        <f t="shared" si="3"/>
        <v>0.73118279569892475</v>
      </c>
      <c r="Z30" s="19">
        <f t="shared" si="4"/>
        <v>1.1363636363636365</v>
      </c>
      <c r="AA30" s="19">
        <f t="shared" si="5"/>
        <v>7.333333333333333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24</v>
      </c>
      <c r="E34" s="23">
        <v>88</v>
      </c>
      <c r="F34" s="23"/>
      <c r="G34" s="23">
        <v>13</v>
      </c>
      <c r="H34" s="23"/>
      <c r="I34" s="23"/>
      <c r="J34" s="23">
        <v>22</v>
      </c>
      <c r="K34" s="24">
        <f t="shared" si="8"/>
        <v>123</v>
      </c>
      <c r="L34" s="23">
        <v>75</v>
      </c>
      <c r="M34" s="23">
        <v>50</v>
      </c>
      <c r="N34" s="23"/>
      <c r="O34" s="24">
        <f t="shared" si="6"/>
        <v>125</v>
      </c>
      <c r="P34" s="24">
        <f t="shared" si="7"/>
        <v>22</v>
      </c>
      <c r="Q34" s="23"/>
      <c r="R34" s="23">
        <v>744</v>
      </c>
      <c r="S34" s="23">
        <v>702</v>
      </c>
      <c r="T34" s="23">
        <v>679</v>
      </c>
      <c r="U34" s="23">
        <v>679</v>
      </c>
      <c r="V34" s="23"/>
      <c r="W34" s="19">
        <f t="shared" si="1"/>
        <v>5.4320000000000004</v>
      </c>
      <c r="X34" s="20" t="str">
        <f t="shared" si="2"/>
        <v/>
      </c>
      <c r="Y34" s="20">
        <f t="shared" si="3"/>
        <v>0.94354838709677424</v>
      </c>
      <c r="Z34" s="19">
        <f t="shared" si="4"/>
        <v>0.33600000000000002</v>
      </c>
      <c r="AA34" s="19">
        <f t="shared" si="5"/>
        <v>5.208333333333333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44</v>
      </c>
      <c r="E35" s="23">
        <v>116</v>
      </c>
      <c r="F35" s="23"/>
      <c r="G35" s="23">
        <v>52</v>
      </c>
      <c r="H35" s="23"/>
      <c r="I35" s="23"/>
      <c r="J35" s="23">
        <v>53</v>
      </c>
      <c r="K35" s="24">
        <f t="shared" si="8"/>
        <v>221</v>
      </c>
      <c r="L35" s="23">
        <v>200</v>
      </c>
      <c r="M35" s="23">
        <v>24</v>
      </c>
      <c r="N35" s="23">
        <v>3</v>
      </c>
      <c r="O35" s="24">
        <f t="shared" si="6"/>
        <v>227</v>
      </c>
      <c r="P35" s="24">
        <f t="shared" si="7"/>
        <v>38</v>
      </c>
      <c r="Q35" s="23"/>
      <c r="R35" s="23">
        <v>1323</v>
      </c>
      <c r="S35" s="23">
        <v>1247</v>
      </c>
      <c r="T35" s="23">
        <v>1472</v>
      </c>
      <c r="U35" s="23">
        <v>1468</v>
      </c>
      <c r="V35" s="23"/>
      <c r="W35" s="19">
        <f t="shared" si="1"/>
        <v>6.4845814977973566</v>
      </c>
      <c r="X35" s="20">
        <f t="shared" si="2"/>
        <v>1.3215859030837005E-2</v>
      </c>
      <c r="Y35" s="20">
        <f t="shared" si="3"/>
        <v>0.94255479969765688</v>
      </c>
      <c r="Z35" s="19">
        <f t="shared" si="4"/>
        <v>0.33480176211453744</v>
      </c>
      <c r="AA35" s="19">
        <f t="shared" si="5"/>
        <v>5.5365853658536581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5993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282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222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222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98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25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6726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219</v>
      </c>
      <c r="E66" s="18">
        <f t="shared" si="9"/>
        <v>949</v>
      </c>
      <c r="F66" s="18">
        <f t="shared" si="9"/>
        <v>0</v>
      </c>
      <c r="G66" s="18">
        <f t="shared" si="9"/>
        <v>117</v>
      </c>
      <c r="H66" s="18">
        <f t="shared" si="9"/>
        <v>0</v>
      </c>
      <c r="I66" s="18">
        <f t="shared" si="9"/>
        <v>151</v>
      </c>
      <c r="J66" s="18">
        <f t="shared" si="9"/>
        <v>253</v>
      </c>
      <c r="K66" s="18">
        <f t="shared" si="9"/>
        <v>1470</v>
      </c>
      <c r="L66" s="18">
        <f t="shared" si="9"/>
        <v>1195</v>
      </c>
      <c r="M66" s="18">
        <f t="shared" si="9"/>
        <v>252</v>
      </c>
      <c r="N66" s="18">
        <f t="shared" si="9"/>
        <v>34</v>
      </c>
      <c r="O66" s="18">
        <f t="shared" si="9"/>
        <v>1481</v>
      </c>
      <c r="P66" s="18">
        <f t="shared" si="9"/>
        <v>208</v>
      </c>
      <c r="Q66" s="18">
        <f t="shared" si="9"/>
        <v>0</v>
      </c>
      <c r="R66" s="18">
        <f t="shared" si="9"/>
        <v>8418</v>
      </c>
      <c r="S66" s="18">
        <f t="shared" si="9"/>
        <v>6584</v>
      </c>
      <c r="T66" s="18">
        <f t="shared" si="9"/>
        <v>7050</v>
      </c>
      <c r="U66" s="18">
        <f t="shared" si="9"/>
        <v>6701</v>
      </c>
      <c r="V66" s="18">
        <f t="shared" si="9"/>
        <v>0</v>
      </c>
      <c r="W66" s="19">
        <f t="shared" ref="W66:W78" si="10">IF(S66&gt;0,T66/O66,"")</f>
        <v>4.7602970965563811</v>
      </c>
      <c r="X66" s="20">
        <f t="shared" ref="X66:X78" si="11">IF(N66&gt;0,(N66/O66),"")</f>
        <v>2.2957461174881837E-2</v>
      </c>
      <c r="Y66" s="20">
        <f t="shared" ref="Y66:Y78" si="12">IF(S66&gt;0,(S66/R66),"")</f>
        <v>0.7821335234022333</v>
      </c>
      <c r="Z66" s="19">
        <f t="shared" ref="Z66:Z78" si="13">IF(S66&gt;0,(R66-S66)/O66,"")</f>
        <v>1.2383524645509791</v>
      </c>
      <c r="AA66" s="19">
        <f t="shared" ref="AA66:AA78" si="14">IF(S66&gt;0,O66/C66,"")</f>
        <v>5.346570397111913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74</v>
      </c>
      <c r="E67" s="23">
        <f t="shared" si="15"/>
        <v>297</v>
      </c>
      <c r="F67" s="23">
        <f t="shared" si="15"/>
        <v>0</v>
      </c>
      <c r="G67" s="23">
        <f t="shared" si="15"/>
        <v>4</v>
      </c>
      <c r="H67" s="23">
        <f t="shared" si="15"/>
        <v>0</v>
      </c>
      <c r="I67" s="23">
        <f t="shared" si="15"/>
        <v>0</v>
      </c>
      <c r="J67" s="23">
        <f t="shared" si="15"/>
        <v>100</v>
      </c>
      <c r="K67" s="24">
        <f>SUM(E67:J67)</f>
        <v>401</v>
      </c>
      <c r="L67" s="23">
        <f>+L8+L9</f>
        <v>285</v>
      </c>
      <c r="M67" s="23">
        <f t="shared" ref="M67:N67" si="16">+M8+M9</f>
        <v>91</v>
      </c>
      <c r="N67" s="23">
        <f t="shared" si="16"/>
        <v>20</v>
      </c>
      <c r="O67" s="24">
        <f t="shared" ref="O67:O70" si="17">SUM(L67:N67)</f>
        <v>396</v>
      </c>
      <c r="P67" s="24">
        <f t="shared" ref="P67:P68" si="18">+D67+K67-O67</f>
        <v>79</v>
      </c>
      <c r="Q67" s="23"/>
      <c r="R67" s="23">
        <f>+R8+R9</f>
        <v>2398</v>
      </c>
      <c r="S67" s="23">
        <f t="shared" ref="S67:U67" si="19">+S8+S9</f>
        <v>2238</v>
      </c>
      <c r="T67" s="23">
        <f t="shared" si="19"/>
        <v>2281</v>
      </c>
      <c r="U67" s="23">
        <f t="shared" si="19"/>
        <v>2271</v>
      </c>
      <c r="V67" s="23"/>
      <c r="W67" s="19">
        <f t="shared" si="10"/>
        <v>5.7601010101010104</v>
      </c>
      <c r="X67" s="20">
        <f t="shared" si="11"/>
        <v>5.0505050505050504E-2</v>
      </c>
      <c r="Y67" s="20">
        <f t="shared" si="12"/>
        <v>0.93327773144286907</v>
      </c>
      <c r="Z67" s="19">
        <f t="shared" si="13"/>
        <v>0.40404040404040403</v>
      </c>
      <c r="AA67" s="19">
        <f t="shared" si="14"/>
        <v>5.2105263157894735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11</v>
      </c>
      <c r="E68" s="23">
        <f t="shared" si="20"/>
        <v>82</v>
      </c>
      <c r="F68" s="23">
        <f t="shared" si="20"/>
        <v>0</v>
      </c>
      <c r="G68" s="23">
        <f t="shared" si="20"/>
        <v>46</v>
      </c>
      <c r="H68" s="23">
        <f t="shared" si="20"/>
        <v>0</v>
      </c>
      <c r="I68" s="23">
        <f t="shared" si="20"/>
        <v>0</v>
      </c>
      <c r="J68" s="23">
        <f t="shared" si="20"/>
        <v>27</v>
      </c>
      <c r="K68" s="24">
        <f t="shared" ref="K68:K70" si="21">SUM(E68:J68)</f>
        <v>155</v>
      </c>
      <c r="L68" s="23">
        <f>+L13</f>
        <v>146</v>
      </c>
      <c r="M68" s="23">
        <f t="shared" ref="M68:N70" si="22">+M13</f>
        <v>10</v>
      </c>
      <c r="N68" s="23">
        <f t="shared" si="22"/>
        <v>0</v>
      </c>
      <c r="O68" s="24">
        <f t="shared" si="17"/>
        <v>156</v>
      </c>
      <c r="P68" s="24">
        <f t="shared" si="18"/>
        <v>10</v>
      </c>
      <c r="Q68" s="23"/>
      <c r="R68" s="23">
        <f>+R13</f>
        <v>713</v>
      </c>
      <c r="S68" s="23">
        <f t="shared" ref="S68:U70" si="23">+S13</f>
        <v>407</v>
      </c>
      <c r="T68" s="23">
        <f t="shared" si="23"/>
        <v>429</v>
      </c>
      <c r="U68" s="23">
        <f t="shared" si="23"/>
        <v>424</v>
      </c>
      <c r="V68" s="23"/>
      <c r="W68" s="19">
        <f t="shared" si="10"/>
        <v>2.75</v>
      </c>
      <c r="X68" s="20" t="str">
        <f t="shared" si="11"/>
        <v/>
      </c>
      <c r="Y68" s="20">
        <f t="shared" si="12"/>
        <v>0.57082748948106588</v>
      </c>
      <c r="Z68" s="19">
        <f t="shared" si="13"/>
        <v>1.9615384615384615</v>
      </c>
      <c r="AA68" s="19">
        <f t="shared" si="14"/>
        <v>6.5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1</v>
      </c>
      <c r="E69" s="23">
        <f t="shared" si="20"/>
        <v>29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29</v>
      </c>
      <c r="L69" s="23">
        <f>+L14</f>
        <v>4</v>
      </c>
      <c r="M69" s="23">
        <f t="shared" si="22"/>
        <v>0</v>
      </c>
      <c r="N69" s="23">
        <f t="shared" si="22"/>
        <v>0</v>
      </c>
      <c r="O69" s="24">
        <f t="shared" si="17"/>
        <v>4</v>
      </c>
      <c r="P69" s="26">
        <f>P14</f>
        <v>1</v>
      </c>
      <c r="Q69" s="23"/>
      <c r="R69" s="23">
        <f>+R14</f>
        <v>310</v>
      </c>
      <c r="S69" s="23">
        <f t="shared" si="23"/>
        <v>97</v>
      </c>
      <c r="T69" s="23">
        <f t="shared" si="23"/>
        <v>101</v>
      </c>
      <c r="U69" s="23">
        <f t="shared" si="23"/>
        <v>98</v>
      </c>
      <c r="V69" s="23"/>
      <c r="W69" s="19">
        <f t="shared" si="10"/>
        <v>25.25</v>
      </c>
      <c r="X69" s="20" t="str">
        <f t="shared" si="11"/>
        <v/>
      </c>
      <c r="Y69" s="20">
        <f t="shared" si="12"/>
        <v>0.31290322580645163</v>
      </c>
      <c r="Z69" s="19">
        <f t="shared" si="13"/>
        <v>53.25</v>
      </c>
      <c r="AA69" s="19">
        <f t="shared" si="14"/>
        <v>0.4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19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19</v>
      </c>
      <c r="L70" s="23">
        <f>+L15</f>
        <v>45</v>
      </c>
      <c r="M70" s="23">
        <f t="shared" si="22"/>
        <v>0</v>
      </c>
      <c r="N70" s="23">
        <f t="shared" si="22"/>
        <v>0</v>
      </c>
      <c r="O70" s="24">
        <f t="shared" si="17"/>
        <v>45</v>
      </c>
      <c r="P70" s="26">
        <f>P15</f>
        <v>6</v>
      </c>
      <c r="Q70" s="23"/>
      <c r="R70" s="23">
        <f>+R15</f>
        <v>310</v>
      </c>
      <c r="S70" s="23">
        <f t="shared" si="23"/>
        <v>163</v>
      </c>
      <c r="T70" s="23">
        <f t="shared" si="23"/>
        <v>269</v>
      </c>
      <c r="U70" s="23">
        <f t="shared" si="23"/>
        <v>266</v>
      </c>
      <c r="V70" s="23"/>
      <c r="W70" s="19">
        <f t="shared" si="10"/>
        <v>5.9777777777777779</v>
      </c>
      <c r="X70" s="20" t="str">
        <f t="shared" si="11"/>
        <v/>
      </c>
      <c r="Y70" s="20">
        <f t="shared" si="12"/>
        <v>0.52580645161290318</v>
      </c>
      <c r="Z70" s="19">
        <f t="shared" si="13"/>
        <v>3.2666666666666666</v>
      </c>
      <c r="AA70" s="19">
        <f t="shared" si="14"/>
        <v>4.5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21</v>
      </c>
      <c r="E71" s="23">
        <f t="shared" si="24"/>
        <v>187</v>
      </c>
      <c r="F71" s="23">
        <f t="shared" si="24"/>
        <v>0</v>
      </c>
      <c r="G71" s="23">
        <f t="shared" si="24"/>
        <v>1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188</v>
      </c>
      <c r="L71" s="23">
        <f>+L17</f>
        <v>186</v>
      </c>
      <c r="M71" s="23">
        <f t="shared" ref="M71:N72" si="25">+M17</f>
        <v>5</v>
      </c>
      <c r="N71" s="23">
        <f t="shared" si="25"/>
        <v>0</v>
      </c>
      <c r="O71" s="24">
        <f>SUM(L71:N71)</f>
        <v>191</v>
      </c>
      <c r="P71" s="24">
        <f>+D71+K71-O71</f>
        <v>18</v>
      </c>
      <c r="Q71" s="23"/>
      <c r="R71" s="23">
        <f>+R17</f>
        <v>1047</v>
      </c>
      <c r="S71" s="23">
        <f t="shared" ref="S71:U72" si="26">+S17</f>
        <v>710</v>
      </c>
      <c r="T71" s="23">
        <f t="shared" si="26"/>
        <v>731</v>
      </c>
      <c r="U71" s="23">
        <f t="shared" si="26"/>
        <v>729</v>
      </c>
      <c r="V71" s="23"/>
      <c r="W71" s="19">
        <f t="shared" si="10"/>
        <v>3.8272251308900525</v>
      </c>
      <c r="X71" s="20" t="str">
        <f t="shared" si="11"/>
        <v/>
      </c>
      <c r="Y71" s="20">
        <f t="shared" si="12"/>
        <v>0.67812798471824265</v>
      </c>
      <c r="Z71" s="19">
        <f t="shared" si="13"/>
        <v>1.7643979057591623</v>
      </c>
      <c r="AA71" s="19">
        <f t="shared" si="14"/>
        <v>5.4571428571428573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4</v>
      </c>
      <c r="E72" s="23">
        <f t="shared" si="24"/>
        <v>61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63</v>
      </c>
      <c r="L72" s="23">
        <f>+L18</f>
        <v>57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57</v>
      </c>
      <c r="P72" s="24">
        <f t="shared" ref="P72:P78" si="29">+D72+K72-O72</f>
        <v>10</v>
      </c>
      <c r="Q72" s="23"/>
      <c r="R72" s="23">
        <f>+R18</f>
        <v>194</v>
      </c>
      <c r="S72" s="23">
        <f t="shared" si="26"/>
        <v>170</v>
      </c>
      <c r="T72" s="23">
        <f t="shared" si="26"/>
        <v>156</v>
      </c>
      <c r="U72" s="23">
        <f t="shared" si="26"/>
        <v>156</v>
      </c>
      <c r="V72" s="23"/>
      <c r="W72" s="19">
        <f t="shared" si="10"/>
        <v>2.736842105263158</v>
      </c>
      <c r="X72" s="20" t="str">
        <f t="shared" si="11"/>
        <v/>
      </c>
      <c r="Y72" s="20">
        <f t="shared" si="12"/>
        <v>0.87628865979381443</v>
      </c>
      <c r="Z72" s="19">
        <f t="shared" si="13"/>
        <v>0.42105263157894735</v>
      </c>
      <c r="AA72" s="19">
        <f t="shared" si="14"/>
        <v>5.7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15</v>
      </c>
      <c r="E73" s="23">
        <f t="shared" si="30"/>
        <v>12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151</v>
      </c>
      <c r="J73" s="23">
        <f t="shared" si="30"/>
        <v>8</v>
      </c>
      <c r="K73" s="24">
        <f t="shared" si="27"/>
        <v>171</v>
      </c>
      <c r="L73" s="23">
        <f>+L24</f>
        <v>175</v>
      </c>
      <c r="M73" s="23">
        <f t="shared" ref="M73:N73" si="31">+M24</f>
        <v>1</v>
      </c>
      <c r="N73" s="23">
        <f t="shared" si="31"/>
        <v>0</v>
      </c>
      <c r="O73" s="24">
        <f t="shared" si="28"/>
        <v>176</v>
      </c>
      <c r="P73" s="24">
        <f t="shared" si="29"/>
        <v>10</v>
      </c>
      <c r="Q73" s="27"/>
      <c r="R73" s="23">
        <f>+R24</f>
        <v>759</v>
      </c>
      <c r="S73" s="23">
        <f t="shared" ref="S73:U73" si="32">+S24</f>
        <v>317</v>
      </c>
      <c r="T73" s="23">
        <f t="shared" si="32"/>
        <v>320</v>
      </c>
      <c r="U73" s="23">
        <f t="shared" si="32"/>
        <v>0</v>
      </c>
      <c r="V73" s="23"/>
      <c r="W73" s="19">
        <f t="shared" si="10"/>
        <v>1.8181818181818181</v>
      </c>
      <c r="X73" s="20" t="str">
        <f t="shared" si="11"/>
        <v/>
      </c>
      <c r="Y73" s="20">
        <f t="shared" si="12"/>
        <v>0.4176548089591568</v>
      </c>
      <c r="Z73" s="19">
        <f t="shared" si="13"/>
        <v>2.5113636363636362</v>
      </c>
      <c r="AA73" s="19">
        <f t="shared" si="14"/>
        <v>6.5185185185185182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13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8</v>
      </c>
      <c r="K74" s="24">
        <f t="shared" si="27"/>
        <v>21</v>
      </c>
      <c r="L74" s="23">
        <f>+L26</f>
        <v>1</v>
      </c>
      <c r="M74" s="23">
        <f t="shared" ref="M74:N74" si="34">+M26</f>
        <v>13</v>
      </c>
      <c r="N74" s="23">
        <f t="shared" si="34"/>
        <v>9</v>
      </c>
      <c r="O74" s="24">
        <f t="shared" si="28"/>
        <v>23</v>
      </c>
      <c r="P74" s="24">
        <f t="shared" si="29"/>
        <v>6</v>
      </c>
      <c r="Q74" s="23"/>
      <c r="R74" s="23">
        <f>+R26</f>
        <v>248</v>
      </c>
      <c r="S74" s="23">
        <f t="shared" ref="S74:U74" si="35">+S26</f>
        <v>221</v>
      </c>
      <c r="T74" s="23">
        <f t="shared" si="35"/>
        <v>282</v>
      </c>
      <c r="U74" s="23">
        <f t="shared" si="35"/>
        <v>282</v>
      </c>
      <c r="V74" s="23"/>
      <c r="W74" s="19">
        <f t="shared" si="10"/>
        <v>12.260869565217391</v>
      </c>
      <c r="X74" s="20">
        <f t="shared" si="11"/>
        <v>0.39130434782608697</v>
      </c>
      <c r="Y74" s="20">
        <f t="shared" si="12"/>
        <v>0.8911290322580645</v>
      </c>
      <c r="Z74" s="19">
        <f t="shared" si="13"/>
        <v>1.173913043478261</v>
      </c>
      <c r="AA74" s="19">
        <f t="shared" si="14"/>
        <v>2.875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13</v>
      </c>
      <c r="F75" s="23">
        <f t="shared" si="36"/>
        <v>0</v>
      </c>
      <c r="G75" s="23">
        <f t="shared" si="36"/>
        <v>1</v>
      </c>
      <c r="H75" s="23">
        <f t="shared" si="36"/>
        <v>0</v>
      </c>
      <c r="I75" s="23">
        <f t="shared" si="36"/>
        <v>0</v>
      </c>
      <c r="J75" s="23">
        <f t="shared" si="36"/>
        <v>23</v>
      </c>
      <c r="K75" s="24">
        <f t="shared" si="27"/>
        <v>37</v>
      </c>
      <c r="L75" s="23">
        <f>+L28</f>
        <v>4</v>
      </c>
      <c r="M75" s="23">
        <f t="shared" ref="M75:N75" si="37">+M28</f>
        <v>31</v>
      </c>
      <c r="N75" s="23">
        <f t="shared" si="37"/>
        <v>2</v>
      </c>
      <c r="O75" s="24">
        <f t="shared" si="28"/>
        <v>37</v>
      </c>
      <c r="P75" s="24">
        <f t="shared" si="29"/>
        <v>5</v>
      </c>
      <c r="Q75" s="23"/>
      <c r="R75" s="23">
        <f>+R28</f>
        <v>186</v>
      </c>
      <c r="S75" s="23">
        <f t="shared" ref="S75:U75" si="38">+S28</f>
        <v>176</v>
      </c>
      <c r="T75" s="23">
        <f t="shared" si="38"/>
        <v>185</v>
      </c>
      <c r="U75" s="23">
        <f t="shared" si="38"/>
        <v>185</v>
      </c>
      <c r="V75" s="23"/>
      <c r="W75" s="19">
        <f t="shared" si="10"/>
        <v>5</v>
      </c>
      <c r="X75" s="20">
        <f t="shared" si="11"/>
        <v>5.4054054054054057E-2</v>
      </c>
      <c r="Y75" s="20">
        <f t="shared" si="12"/>
        <v>0.94623655913978499</v>
      </c>
      <c r="Z75" s="19">
        <f t="shared" si="13"/>
        <v>0.27027027027027029</v>
      </c>
      <c r="AA75" s="19">
        <f t="shared" si="14"/>
        <v>6.166666666666667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5</v>
      </c>
      <c r="E76" s="23">
        <f t="shared" si="39"/>
        <v>32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10</v>
      </c>
      <c r="K76" s="24">
        <f>SUM(E76:J76)</f>
        <v>42</v>
      </c>
      <c r="L76" s="23">
        <f>+L30</f>
        <v>17</v>
      </c>
      <c r="M76" s="23">
        <f t="shared" ref="M76:N76" si="40">+M30</f>
        <v>27</v>
      </c>
      <c r="N76" s="23">
        <f t="shared" si="40"/>
        <v>0</v>
      </c>
      <c r="O76" s="24">
        <f>SUM(L76:N76)</f>
        <v>44</v>
      </c>
      <c r="P76" s="24">
        <f t="shared" si="29"/>
        <v>3</v>
      </c>
      <c r="Q76" s="23"/>
      <c r="R76" s="23">
        <f>+R30</f>
        <v>186</v>
      </c>
      <c r="S76" s="23">
        <f t="shared" ref="S76:U76" si="41">+S30</f>
        <v>136</v>
      </c>
      <c r="T76" s="23">
        <f t="shared" si="41"/>
        <v>145</v>
      </c>
      <c r="U76" s="23">
        <f t="shared" si="41"/>
        <v>143</v>
      </c>
      <c r="V76" s="23"/>
      <c r="W76" s="19">
        <f t="shared" si="10"/>
        <v>3.2954545454545454</v>
      </c>
      <c r="X76" s="20" t="str">
        <f t="shared" si="11"/>
        <v/>
      </c>
      <c r="Y76" s="20">
        <f t="shared" si="12"/>
        <v>0.73118279569892475</v>
      </c>
      <c r="Z76" s="19">
        <f t="shared" si="13"/>
        <v>1.1363636363636365</v>
      </c>
      <c r="AA76" s="19">
        <f t="shared" si="14"/>
        <v>7.333333333333333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68</v>
      </c>
      <c r="E77" s="23">
        <f t="shared" si="42"/>
        <v>204</v>
      </c>
      <c r="F77" s="23">
        <f t="shared" si="42"/>
        <v>0</v>
      </c>
      <c r="G77" s="23">
        <f t="shared" si="42"/>
        <v>65</v>
      </c>
      <c r="H77" s="23">
        <f t="shared" si="42"/>
        <v>0</v>
      </c>
      <c r="I77" s="23">
        <f t="shared" si="42"/>
        <v>0</v>
      </c>
      <c r="J77" s="23">
        <f t="shared" si="42"/>
        <v>75</v>
      </c>
      <c r="K77" s="24">
        <f>SUM(E77:J77)</f>
        <v>344</v>
      </c>
      <c r="L77" s="23">
        <f>+L34+L35</f>
        <v>275</v>
      </c>
      <c r="M77" s="23">
        <f t="shared" ref="M77:N77" si="43">+M34+M35</f>
        <v>74</v>
      </c>
      <c r="N77" s="23">
        <f t="shared" si="43"/>
        <v>3</v>
      </c>
      <c r="O77" s="24">
        <f>SUM(L77:N77)</f>
        <v>352</v>
      </c>
      <c r="P77" s="24">
        <f t="shared" si="29"/>
        <v>60</v>
      </c>
      <c r="Q77" s="23"/>
      <c r="R77" s="23">
        <f>+R34+R35</f>
        <v>2067</v>
      </c>
      <c r="S77" s="23">
        <f t="shared" ref="S77:U77" si="44">+S34+S35</f>
        <v>1949</v>
      </c>
      <c r="T77" s="23">
        <f t="shared" si="44"/>
        <v>2151</v>
      </c>
      <c r="U77" s="23">
        <f t="shared" si="44"/>
        <v>2147</v>
      </c>
      <c r="V77" s="23"/>
      <c r="W77" s="19">
        <f t="shared" si="10"/>
        <v>6.1107954545454541</v>
      </c>
      <c r="X77" s="20">
        <f t="shared" si="11"/>
        <v>8.5227272727272721E-3</v>
      </c>
      <c r="Y77" s="20">
        <f t="shared" si="12"/>
        <v>0.9429124334784712</v>
      </c>
      <c r="Z77" s="19">
        <f t="shared" si="13"/>
        <v>0.33522727272727271</v>
      </c>
      <c r="AA77" s="19">
        <f t="shared" si="14"/>
        <v>5.4153846153846157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182</v>
      </c>
      <c r="E80" s="43">
        <f t="shared" si="47"/>
        <v>761</v>
      </c>
      <c r="F80" s="43">
        <f t="shared" si="47"/>
        <v>0</v>
      </c>
      <c r="G80" s="43">
        <f t="shared" si="47"/>
        <v>70</v>
      </c>
      <c r="H80" s="43">
        <f t="shared" si="47"/>
        <v>0</v>
      </c>
      <c r="I80" s="43">
        <f t="shared" si="47"/>
        <v>151</v>
      </c>
      <c r="J80" s="43">
        <f t="shared" si="47"/>
        <v>185</v>
      </c>
      <c r="K80" s="43">
        <f t="shared" si="47"/>
        <v>1167</v>
      </c>
      <c r="L80" s="43">
        <f t="shared" si="47"/>
        <v>978</v>
      </c>
      <c r="M80" s="43">
        <f t="shared" si="47"/>
        <v>171</v>
      </c>
      <c r="N80" s="43">
        <f t="shared" si="47"/>
        <v>23</v>
      </c>
      <c r="O80" s="43">
        <f t="shared" si="47"/>
        <v>1172</v>
      </c>
      <c r="P80" s="43">
        <f t="shared" si="47"/>
        <v>177</v>
      </c>
      <c r="Q80" s="43">
        <f t="shared" si="47"/>
        <v>0</v>
      </c>
      <c r="R80" s="43">
        <f t="shared" si="47"/>
        <v>6465</v>
      </c>
      <c r="S80" s="43">
        <f t="shared" si="47"/>
        <v>5384</v>
      </c>
      <c r="T80" s="43">
        <f t="shared" si="47"/>
        <v>5639</v>
      </c>
      <c r="U80" s="43">
        <f t="shared" si="47"/>
        <v>5303</v>
      </c>
      <c r="V80" s="43"/>
      <c r="W80" s="19">
        <f t="shared" ref="W80" si="48">IF(S80&gt;0,T80/O80,"")</f>
        <v>4.8114334470989757</v>
      </c>
      <c r="X80" s="20">
        <f t="shared" ref="X80" si="49">IF(N80&gt;0,(N80/O80),"")</f>
        <v>1.9624573378839591E-2</v>
      </c>
      <c r="Y80" s="20">
        <f t="shared" ref="Y80" si="50">IF(S80&gt;0,(S80/R80),"")</f>
        <v>0.8327919566898685</v>
      </c>
      <c r="Z80" s="19">
        <f t="shared" ref="Z80" si="51">IF(S80&gt;0,(R80-S80)/O80,"")</f>
        <v>0.92235494880546076</v>
      </c>
      <c r="AA80" s="19">
        <f t="shared" ref="AA80" si="52">IF(S80&gt;0,O80/C80,"")</f>
        <v>5.502347417840376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219</v>
      </c>
      <c r="E86" s="18">
        <f t="shared" si="53"/>
        <v>949</v>
      </c>
      <c r="F86" s="18">
        <f t="shared" si="53"/>
        <v>0</v>
      </c>
      <c r="G86" s="18">
        <f t="shared" si="53"/>
        <v>117</v>
      </c>
      <c r="H86" s="18">
        <f t="shared" si="53"/>
        <v>0</v>
      </c>
      <c r="I86" s="18">
        <f t="shared" si="53"/>
        <v>151</v>
      </c>
      <c r="J86" s="18">
        <f t="shared" si="53"/>
        <v>253</v>
      </c>
      <c r="K86" s="18">
        <f t="shared" si="53"/>
        <v>1470</v>
      </c>
      <c r="L86" s="18">
        <f t="shared" si="53"/>
        <v>1195</v>
      </c>
      <c r="M86" s="18">
        <f t="shared" si="53"/>
        <v>252</v>
      </c>
      <c r="N86" s="18">
        <f t="shared" si="53"/>
        <v>34</v>
      </c>
      <c r="O86" s="18">
        <f t="shared" si="53"/>
        <v>1481</v>
      </c>
      <c r="P86" s="18">
        <f t="shared" si="53"/>
        <v>208</v>
      </c>
      <c r="Q86" s="18">
        <f t="shared" si="53"/>
        <v>0</v>
      </c>
      <c r="R86" s="18">
        <f t="shared" si="53"/>
        <v>8418</v>
      </c>
      <c r="S86" s="18">
        <f t="shared" si="53"/>
        <v>6584</v>
      </c>
      <c r="T86" s="18">
        <f t="shared" si="53"/>
        <v>7050</v>
      </c>
      <c r="U86" s="18">
        <f t="shared" si="53"/>
        <v>6701</v>
      </c>
      <c r="V86" s="18">
        <f t="shared" si="53"/>
        <v>0</v>
      </c>
      <c r="W86" s="19">
        <f t="shared" ref="W86:W95" si="54">IF(S86&gt;0,T86/O86,"")</f>
        <v>4.7602970965563811</v>
      </c>
      <c r="X86" s="20">
        <f t="shared" ref="X86:X95" si="55">IF(N86&gt;0,(N86/O86),"")</f>
        <v>2.2957461174881837E-2</v>
      </c>
      <c r="Y86" s="20">
        <f t="shared" ref="Y86:Y95" si="56">IF(S86&gt;0,(S86/R86),"")</f>
        <v>0.7821335234022333</v>
      </c>
      <c r="Z86" s="19">
        <f t="shared" ref="Z86:Z95" si="57">IF(S86&gt;0,(R86-S86)/O86,"")</f>
        <v>1.2383524645509791</v>
      </c>
      <c r="AA86" s="19">
        <f t="shared" ref="AA86:AA95" si="58">IF(S86&gt;0,O86/C86,"")</f>
        <v>5.346570397111913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98</v>
      </c>
      <c r="E87" s="23">
        <f t="shared" si="59"/>
        <v>379</v>
      </c>
      <c r="F87" s="23">
        <f t="shared" si="59"/>
        <v>0</v>
      </c>
      <c r="G87" s="23">
        <f t="shared" si="59"/>
        <v>56</v>
      </c>
      <c r="H87" s="23">
        <f t="shared" si="59"/>
        <v>0</v>
      </c>
      <c r="I87" s="23">
        <f t="shared" si="59"/>
        <v>0</v>
      </c>
      <c r="J87" s="23">
        <f t="shared" si="59"/>
        <v>116</v>
      </c>
      <c r="K87" s="24">
        <f>SUM(E87:J87)</f>
        <v>551</v>
      </c>
      <c r="L87" s="23">
        <f t="shared" si="59"/>
        <v>474</v>
      </c>
      <c r="M87" s="23">
        <f t="shared" si="59"/>
        <v>55</v>
      </c>
      <c r="N87" s="23">
        <f t="shared" si="59"/>
        <v>17</v>
      </c>
      <c r="O87" s="24">
        <f t="shared" ref="O87:O90" si="60">SUM(L87:N87)</f>
        <v>546</v>
      </c>
      <c r="P87" s="24">
        <f t="shared" ref="P87:P90" si="61">+D87+K87-O87</f>
        <v>103</v>
      </c>
      <c r="Q87" s="23"/>
      <c r="R87" s="23">
        <f t="shared" ref="R87:U87" si="62">+R8+R18+R35</f>
        <v>3171</v>
      </c>
      <c r="S87" s="23">
        <f t="shared" si="62"/>
        <v>2956</v>
      </c>
      <c r="T87" s="23">
        <f t="shared" si="62"/>
        <v>3233</v>
      </c>
      <c r="U87" s="23">
        <f t="shared" si="62"/>
        <v>3224</v>
      </c>
      <c r="V87" s="23"/>
      <c r="W87" s="19">
        <f t="shared" si="54"/>
        <v>5.9212454212454215</v>
      </c>
      <c r="X87" s="20">
        <f t="shared" si="55"/>
        <v>3.1135531135531136E-2</v>
      </c>
      <c r="Y87" s="20">
        <f t="shared" si="56"/>
        <v>0.93219804478082624</v>
      </c>
      <c r="Z87" s="19">
        <f t="shared" si="57"/>
        <v>0.39377289377289376</v>
      </c>
      <c r="AA87" s="19">
        <f t="shared" si="58"/>
        <v>5.3009708737864081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48</v>
      </c>
      <c r="E88" s="23">
        <f t="shared" si="63"/>
        <v>183</v>
      </c>
      <c r="F88" s="23">
        <f t="shared" si="63"/>
        <v>0</v>
      </c>
      <c r="G88" s="23">
        <f t="shared" si="63"/>
        <v>13</v>
      </c>
      <c r="H88" s="23">
        <f t="shared" si="63"/>
        <v>0</v>
      </c>
      <c r="I88" s="23">
        <f t="shared" si="63"/>
        <v>0</v>
      </c>
      <c r="J88" s="23">
        <f t="shared" si="63"/>
        <v>61</v>
      </c>
      <c r="K88" s="24">
        <f t="shared" ref="K88:K90" si="64">SUM(E88:J88)</f>
        <v>257</v>
      </c>
      <c r="L88" s="23">
        <f t="shared" si="63"/>
        <v>143</v>
      </c>
      <c r="M88" s="23">
        <f t="shared" si="63"/>
        <v>110</v>
      </c>
      <c r="N88" s="23">
        <f t="shared" si="63"/>
        <v>6</v>
      </c>
      <c r="O88" s="24">
        <f t="shared" si="60"/>
        <v>259</v>
      </c>
      <c r="P88" s="24">
        <f t="shared" si="61"/>
        <v>46</v>
      </c>
      <c r="Q88" s="23"/>
      <c r="R88" s="23">
        <f t="shared" ref="R88:U88" si="65">+R34+R9</f>
        <v>1488</v>
      </c>
      <c r="S88" s="23">
        <f t="shared" si="65"/>
        <v>1401</v>
      </c>
      <c r="T88" s="23">
        <f t="shared" si="65"/>
        <v>1355</v>
      </c>
      <c r="U88" s="23">
        <f t="shared" si="65"/>
        <v>1350</v>
      </c>
      <c r="V88" s="23"/>
      <c r="W88" s="19">
        <f t="shared" si="54"/>
        <v>5.2316602316602321</v>
      </c>
      <c r="X88" s="20">
        <f t="shared" si="55"/>
        <v>2.3166023166023165E-2</v>
      </c>
      <c r="Y88" s="20">
        <f t="shared" si="56"/>
        <v>0.94153225806451613</v>
      </c>
      <c r="Z88" s="19">
        <f t="shared" si="57"/>
        <v>0.3359073359073359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13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8</v>
      </c>
      <c r="K89" s="24">
        <f t="shared" si="64"/>
        <v>21</v>
      </c>
      <c r="L89" s="23">
        <f t="shared" si="66"/>
        <v>1</v>
      </c>
      <c r="M89" s="23">
        <f t="shared" si="66"/>
        <v>13</v>
      </c>
      <c r="N89" s="23">
        <f t="shared" si="66"/>
        <v>9</v>
      </c>
      <c r="O89" s="24">
        <f t="shared" si="60"/>
        <v>23</v>
      </c>
      <c r="P89" s="24">
        <f t="shared" si="61"/>
        <v>6</v>
      </c>
      <c r="Q89" s="23"/>
      <c r="R89" s="23">
        <f t="shared" ref="R89:U89" si="67">+R26</f>
        <v>248</v>
      </c>
      <c r="S89" s="23">
        <f t="shared" si="67"/>
        <v>221</v>
      </c>
      <c r="T89" s="23">
        <f t="shared" si="67"/>
        <v>282</v>
      </c>
      <c r="U89" s="23">
        <f t="shared" si="67"/>
        <v>282</v>
      </c>
      <c r="V89" s="23"/>
      <c r="W89" s="19">
        <f t="shared" si="54"/>
        <v>12.260869565217391</v>
      </c>
      <c r="X89" s="20">
        <f t="shared" si="55"/>
        <v>0.39130434782608697</v>
      </c>
      <c r="Y89" s="20">
        <f t="shared" si="56"/>
        <v>0.8911290322580645</v>
      </c>
      <c r="Z89" s="19">
        <f t="shared" si="57"/>
        <v>1.173913043478261</v>
      </c>
      <c r="AA89" s="19">
        <f t="shared" si="58"/>
        <v>2.875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13</v>
      </c>
      <c r="F90" s="23">
        <f t="shared" si="68"/>
        <v>0</v>
      </c>
      <c r="G90" s="23">
        <f t="shared" si="68"/>
        <v>1</v>
      </c>
      <c r="H90" s="23">
        <f t="shared" si="68"/>
        <v>0</v>
      </c>
      <c r="I90" s="23">
        <f t="shared" si="68"/>
        <v>0</v>
      </c>
      <c r="J90" s="23">
        <f t="shared" si="68"/>
        <v>23</v>
      </c>
      <c r="K90" s="24">
        <f t="shared" si="64"/>
        <v>37</v>
      </c>
      <c r="L90" s="23">
        <f t="shared" si="68"/>
        <v>4</v>
      </c>
      <c r="M90" s="23">
        <f t="shared" si="68"/>
        <v>31</v>
      </c>
      <c r="N90" s="23">
        <f t="shared" si="68"/>
        <v>2</v>
      </c>
      <c r="O90" s="24">
        <f t="shared" si="60"/>
        <v>37</v>
      </c>
      <c r="P90" s="24">
        <f t="shared" si="61"/>
        <v>5</v>
      </c>
      <c r="Q90" s="23"/>
      <c r="R90" s="23">
        <f t="shared" ref="R90:U90" si="69">+R28</f>
        <v>186</v>
      </c>
      <c r="S90" s="23">
        <f t="shared" si="69"/>
        <v>176</v>
      </c>
      <c r="T90" s="23">
        <f t="shared" si="69"/>
        <v>185</v>
      </c>
      <c r="U90" s="23">
        <f t="shared" si="69"/>
        <v>185</v>
      </c>
      <c r="V90" s="23"/>
      <c r="W90" s="19">
        <f t="shared" si="54"/>
        <v>5</v>
      </c>
      <c r="X90" s="20">
        <f t="shared" si="55"/>
        <v>5.4054054054054057E-2</v>
      </c>
      <c r="Y90" s="20">
        <f t="shared" si="56"/>
        <v>0.94623655913978499</v>
      </c>
      <c r="Z90" s="19">
        <f t="shared" si="57"/>
        <v>0.27027027027027029</v>
      </c>
      <c r="AA90" s="19">
        <f t="shared" si="58"/>
        <v>6.166666666666667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11</v>
      </c>
      <c r="E91" s="23">
        <f t="shared" si="70"/>
        <v>82</v>
      </c>
      <c r="F91" s="23">
        <f t="shared" si="70"/>
        <v>0</v>
      </c>
      <c r="G91" s="23">
        <f t="shared" si="70"/>
        <v>46</v>
      </c>
      <c r="H91" s="23">
        <f t="shared" si="70"/>
        <v>0</v>
      </c>
      <c r="I91" s="23">
        <f t="shared" si="70"/>
        <v>0</v>
      </c>
      <c r="J91" s="23">
        <f t="shared" si="70"/>
        <v>27</v>
      </c>
      <c r="K91" s="24">
        <f>SUM(E91:J91)</f>
        <v>155</v>
      </c>
      <c r="L91" s="23">
        <f t="shared" si="70"/>
        <v>146</v>
      </c>
      <c r="M91" s="23">
        <f t="shared" si="70"/>
        <v>10</v>
      </c>
      <c r="N91" s="23">
        <f t="shared" si="70"/>
        <v>0</v>
      </c>
      <c r="O91" s="24">
        <f>SUM(L91:N91)</f>
        <v>156</v>
      </c>
      <c r="P91" s="24">
        <f>+D91+K91-O91</f>
        <v>10</v>
      </c>
      <c r="Q91" s="23"/>
      <c r="R91" s="23">
        <f t="shared" ref="R91:U91" si="71">+R13</f>
        <v>713</v>
      </c>
      <c r="S91" s="23">
        <f t="shared" si="71"/>
        <v>407</v>
      </c>
      <c r="T91" s="23">
        <f t="shared" si="71"/>
        <v>429</v>
      </c>
      <c r="U91" s="23">
        <f t="shared" si="71"/>
        <v>424</v>
      </c>
      <c r="V91" s="23"/>
      <c r="W91" s="19">
        <f t="shared" si="54"/>
        <v>2.75</v>
      </c>
      <c r="X91" s="20" t="str">
        <f t="shared" si="55"/>
        <v/>
      </c>
      <c r="Y91" s="20">
        <f t="shared" si="56"/>
        <v>0.57082748948106588</v>
      </c>
      <c r="Z91" s="19">
        <f t="shared" si="57"/>
        <v>1.9615384615384615</v>
      </c>
      <c r="AA91" s="19">
        <f t="shared" si="58"/>
        <v>6.5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5</v>
      </c>
      <c r="E92" s="23">
        <f t="shared" si="72"/>
        <v>32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10</v>
      </c>
      <c r="K92" s="24">
        <f t="shared" ref="K92:K95" si="73">SUM(E92:J92)</f>
        <v>42</v>
      </c>
      <c r="L92" s="23">
        <f t="shared" si="72"/>
        <v>17</v>
      </c>
      <c r="M92" s="23">
        <f t="shared" si="72"/>
        <v>27</v>
      </c>
      <c r="N92" s="23">
        <f t="shared" si="72"/>
        <v>0</v>
      </c>
      <c r="O92" s="24">
        <f t="shared" ref="O92:O95" si="74">SUM(L92:N92)</f>
        <v>44</v>
      </c>
      <c r="P92" s="24">
        <f t="shared" ref="P92:P96" si="75">+D92+K92-O92</f>
        <v>3</v>
      </c>
      <c r="Q92" s="23"/>
      <c r="R92" s="23">
        <f t="shared" ref="R92:U92" si="76">+R30</f>
        <v>186</v>
      </c>
      <c r="S92" s="23">
        <f t="shared" si="76"/>
        <v>136</v>
      </c>
      <c r="T92" s="23">
        <f t="shared" si="76"/>
        <v>145</v>
      </c>
      <c r="U92" s="23">
        <f t="shared" si="76"/>
        <v>143</v>
      </c>
      <c r="V92" s="23"/>
      <c r="W92" s="19">
        <f t="shared" si="54"/>
        <v>3.2954545454545454</v>
      </c>
      <c r="X92" s="20" t="str">
        <f t="shared" si="55"/>
        <v/>
      </c>
      <c r="Y92" s="20">
        <f t="shared" si="56"/>
        <v>0.73118279569892475</v>
      </c>
      <c r="Z92" s="19">
        <f t="shared" si="57"/>
        <v>1.1363636363636365</v>
      </c>
      <c r="AA92" s="19">
        <f t="shared" si="58"/>
        <v>7.333333333333333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8</v>
      </c>
      <c r="E93" s="23">
        <f t="shared" si="77"/>
        <v>48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48</v>
      </c>
      <c r="L93" s="23">
        <f t="shared" si="77"/>
        <v>49</v>
      </c>
      <c r="M93" s="23">
        <f t="shared" si="77"/>
        <v>0</v>
      </c>
      <c r="N93" s="23">
        <f t="shared" si="77"/>
        <v>0</v>
      </c>
      <c r="O93" s="24">
        <f t="shared" si="74"/>
        <v>49</v>
      </c>
      <c r="P93" s="24">
        <f t="shared" si="75"/>
        <v>7</v>
      </c>
      <c r="Q93" s="27"/>
      <c r="R93" s="23">
        <f t="shared" ref="R93:U93" si="78">+R14+R15</f>
        <v>620</v>
      </c>
      <c r="S93" s="23">
        <f t="shared" si="78"/>
        <v>260</v>
      </c>
      <c r="T93" s="23">
        <f t="shared" si="78"/>
        <v>370</v>
      </c>
      <c r="U93" s="23">
        <f t="shared" si="78"/>
        <v>364</v>
      </c>
      <c r="V93" s="23"/>
      <c r="W93" s="19">
        <f t="shared" si="54"/>
        <v>7.5510204081632653</v>
      </c>
      <c r="X93" s="20" t="str">
        <f t="shared" si="55"/>
        <v/>
      </c>
      <c r="Y93" s="20">
        <f t="shared" si="56"/>
        <v>0.41935483870967744</v>
      </c>
      <c r="Z93" s="19">
        <f t="shared" si="57"/>
        <v>7.3469387755102042</v>
      </c>
      <c r="AA93" s="19">
        <f t="shared" si="58"/>
        <v>2.4500000000000002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21</v>
      </c>
      <c r="E94" s="23">
        <f t="shared" si="79"/>
        <v>187</v>
      </c>
      <c r="F94" s="23">
        <f t="shared" si="79"/>
        <v>0</v>
      </c>
      <c r="G94" s="23">
        <f t="shared" si="79"/>
        <v>1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188</v>
      </c>
      <c r="L94" s="23">
        <f>+L17</f>
        <v>186</v>
      </c>
      <c r="M94" s="23">
        <f t="shared" ref="M94:N94" si="80">+M17</f>
        <v>5</v>
      </c>
      <c r="N94" s="23">
        <f t="shared" si="80"/>
        <v>0</v>
      </c>
      <c r="O94" s="24">
        <f t="shared" si="74"/>
        <v>191</v>
      </c>
      <c r="P94" s="24">
        <f t="shared" si="75"/>
        <v>18</v>
      </c>
      <c r="Q94" s="23"/>
      <c r="R94" s="23">
        <f>+R17</f>
        <v>1047</v>
      </c>
      <c r="S94" s="23">
        <f t="shared" ref="S94:U94" si="81">+S17</f>
        <v>710</v>
      </c>
      <c r="T94" s="23">
        <f t="shared" si="81"/>
        <v>731</v>
      </c>
      <c r="U94" s="23">
        <f t="shared" si="81"/>
        <v>729</v>
      </c>
      <c r="V94" s="23"/>
      <c r="W94" s="19">
        <f t="shared" si="54"/>
        <v>3.8272251308900525</v>
      </c>
      <c r="X94" s="20" t="str">
        <f t="shared" si="55"/>
        <v/>
      </c>
      <c r="Y94" s="20">
        <f t="shared" si="56"/>
        <v>0.67812798471824265</v>
      </c>
      <c r="Z94" s="19">
        <f t="shared" si="57"/>
        <v>1.7643979057591623</v>
      </c>
      <c r="AA94" s="19">
        <f t="shared" si="58"/>
        <v>5.4571428571428573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15</v>
      </c>
      <c r="E95" s="23">
        <f t="shared" si="82"/>
        <v>12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151</v>
      </c>
      <c r="J95" s="23">
        <f t="shared" si="82"/>
        <v>8</v>
      </c>
      <c r="K95" s="24">
        <f t="shared" si="73"/>
        <v>171</v>
      </c>
      <c r="L95" s="23">
        <f>+L24</f>
        <v>175</v>
      </c>
      <c r="M95" s="23">
        <f t="shared" ref="M95:N95" si="83">+M24</f>
        <v>1</v>
      </c>
      <c r="N95" s="23">
        <f t="shared" si="83"/>
        <v>0</v>
      </c>
      <c r="O95" s="24">
        <f t="shared" si="74"/>
        <v>176</v>
      </c>
      <c r="P95" s="24">
        <f t="shared" si="75"/>
        <v>10</v>
      </c>
      <c r="Q95" s="23"/>
      <c r="R95" s="23">
        <f>+R24</f>
        <v>759</v>
      </c>
      <c r="S95" s="23">
        <f t="shared" ref="S95:U95" si="84">+S24</f>
        <v>317</v>
      </c>
      <c r="T95" s="23">
        <f t="shared" si="84"/>
        <v>320</v>
      </c>
      <c r="U95" s="23">
        <f t="shared" si="84"/>
        <v>0</v>
      </c>
      <c r="V95" s="23"/>
      <c r="W95" s="19">
        <f t="shared" si="54"/>
        <v>1.8181818181818181</v>
      </c>
      <c r="X95" s="20" t="str">
        <f t="shared" si="55"/>
        <v/>
      </c>
      <c r="Y95" s="20">
        <f t="shared" si="56"/>
        <v>0.4176548089591568</v>
      </c>
      <c r="Z95" s="19">
        <f t="shared" si="57"/>
        <v>2.5113636363636362</v>
      </c>
      <c r="AA95" s="19">
        <f t="shared" si="58"/>
        <v>6.5185185185185182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6337</v>
      </c>
      <c r="D100" s="45">
        <f>U8+U9+U13+U15+U17+U18+U24+U34+U35</f>
        <v>5993</v>
      </c>
      <c r="E100" s="45">
        <f>C100-D100</f>
        <v>344</v>
      </c>
    </row>
    <row r="101" spans="1:5" ht="22.5" x14ac:dyDescent="0.2">
      <c r="A101" s="22" t="s">
        <v>102</v>
      </c>
      <c r="B101" s="44" t="s">
        <v>168</v>
      </c>
      <c r="C101" s="45">
        <f>T26</f>
        <v>282</v>
      </c>
      <c r="D101" s="45">
        <f>U26</f>
        <v>282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185</v>
      </c>
      <c r="D102" s="45">
        <f>U28</f>
        <v>185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145</v>
      </c>
      <c r="D103" s="45">
        <f>U30</f>
        <v>143</v>
      </c>
      <c r="E103" s="45">
        <f t="shared" si="85"/>
        <v>2</v>
      </c>
    </row>
    <row r="104" spans="1:5" x14ac:dyDescent="0.2">
      <c r="A104" s="22" t="s">
        <v>133</v>
      </c>
      <c r="B104" s="44" t="s">
        <v>172</v>
      </c>
      <c r="C104" s="45">
        <f>T14</f>
        <v>101</v>
      </c>
      <c r="D104" s="45">
        <f>U14</f>
        <v>98</v>
      </c>
      <c r="E104" s="45">
        <f t="shared" si="85"/>
        <v>3</v>
      </c>
    </row>
    <row r="105" spans="1:5" x14ac:dyDescent="0.2">
      <c r="A105" s="22"/>
      <c r="B105" s="44" t="s">
        <v>179</v>
      </c>
      <c r="C105" s="45">
        <f>SUM(C100:C104)</f>
        <v>7050</v>
      </c>
      <c r="D105" s="45">
        <f t="shared" ref="D105:E105" si="86">SUM(D100:D104)</f>
        <v>6701</v>
      </c>
      <c r="E105" s="45">
        <f t="shared" si="86"/>
        <v>349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25</v>
      </c>
      <c r="D107" s="45">
        <f>C50</f>
        <v>25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11811023622047245" right="0" top="0.74803149606299213" bottom="0.35433070866141736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2017</vt:lpstr>
      <vt:lpstr>ENERO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2018-01-18T14:21:43Z</dcterms:modified>
</cp:coreProperties>
</file>