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firstSheet="1" activeTab="11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71027"/>
</workbook>
</file>

<file path=xl/calcChain.xml><?xml version="1.0" encoding="utf-8"?>
<calcChain xmlns="http://schemas.openxmlformats.org/spreadsheetml/2006/main">
  <c r="B186" i="2" l="1"/>
  <c r="D104" i="2"/>
  <c r="B104" i="2" s="1"/>
  <c r="C104" i="2"/>
  <c r="D103" i="2"/>
  <c r="C103" i="2"/>
  <c r="B103" i="2" s="1"/>
  <c r="D98" i="2"/>
  <c r="C98" i="2"/>
  <c r="B98" i="2"/>
  <c r="E70" i="2"/>
  <c r="D70" i="2"/>
  <c r="C70" i="2"/>
  <c r="E69" i="2"/>
  <c r="C69" i="2" s="1"/>
  <c r="D69" i="2"/>
  <c r="E68" i="2"/>
  <c r="D68" i="2"/>
  <c r="C68" i="2" s="1"/>
  <c r="E67" i="2"/>
  <c r="D67" i="2"/>
  <c r="C67" i="2"/>
  <c r="E66" i="2"/>
  <c r="D66" i="2"/>
  <c r="C66" i="2"/>
  <c r="E65" i="2"/>
  <c r="C65" i="2" s="1"/>
  <c r="D65" i="2"/>
  <c r="E64" i="2"/>
  <c r="D64" i="2"/>
  <c r="C64" i="2" s="1"/>
  <c r="E63" i="2"/>
  <c r="D63" i="2"/>
  <c r="C63" i="2"/>
  <c r="E62" i="2"/>
  <c r="D62" i="2"/>
  <c r="C62" i="2"/>
  <c r="E61" i="2"/>
  <c r="C61" i="2" s="1"/>
  <c r="D61" i="2"/>
  <c r="E60" i="2"/>
  <c r="D60" i="2"/>
  <c r="C60" i="2" s="1"/>
  <c r="E59" i="2"/>
  <c r="D59" i="2"/>
  <c r="C59" i="2"/>
  <c r="E58" i="2"/>
  <c r="D58" i="2"/>
  <c r="C58" i="2"/>
  <c r="E57" i="2"/>
  <c r="C57" i="2" s="1"/>
  <c r="D57" i="2"/>
  <c r="E56" i="2"/>
  <c r="D56" i="2"/>
  <c r="C56" i="2" s="1"/>
  <c r="E55" i="2"/>
  <c r="D55" i="2"/>
  <c r="C55" i="2"/>
  <c r="E54" i="2"/>
  <c r="D54" i="2"/>
  <c r="C54" i="2"/>
  <c r="E53" i="2"/>
  <c r="C53" i="2" s="1"/>
  <c r="D53" i="2"/>
  <c r="E52" i="2"/>
  <c r="D52" i="2"/>
  <c r="C52" i="2" s="1"/>
  <c r="E51" i="2"/>
  <c r="D51" i="2"/>
  <c r="C51" i="2"/>
  <c r="E50" i="2"/>
  <c r="D50" i="2"/>
  <c r="C50" i="2"/>
  <c r="E49" i="2"/>
  <c r="C49" i="2" s="1"/>
  <c r="D49" i="2"/>
  <c r="E44" i="2"/>
  <c r="D44" i="2"/>
  <c r="C44" i="2" s="1"/>
  <c r="E43" i="2"/>
  <c r="D43" i="2"/>
  <c r="C43" i="2"/>
  <c r="E30" i="2"/>
  <c r="D30" i="2"/>
  <c r="C30" i="2"/>
  <c r="E26" i="2"/>
  <c r="C26" i="2" s="1"/>
  <c r="D26" i="2"/>
  <c r="E25" i="2"/>
  <c r="D25" i="2"/>
  <c r="C25" i="2" s="1"/>
  <c r="E24" i="2"/>
  <c r="D24" i="2"/>
  <c r="C24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D23" i="2" s="1"/>
  <c r="C23" i="2" s="1"/>
  <c r="E23" i="2"/>
  <c r="E22" i="2"/>
  <c r="D22" i="2"/>
  <c r="C22" i="2" s="1"/>
  <c r="E21" i="2"/>
  <c r="D21" i="2"/>
  <c r="C21" i="2"/>
  <c r="E20" i="2"/>
  <c r="D20" i="2"/>
  <c r="C20" i="2"/>
  <c r="E19" i="2"/>
  <c r="C19" i="2" s="1"/>
  <c r="D19" i="2"/>
  <c r="E18" i="2"/>
  <c r="D18" i="2"/>
  <c r="C18" i="2" s="1"/>
  <c r="E17" i="2"/>
  <c r="D17" i="2"/>
  <c r="C17" i="2"/>
  <c r="E16" i="2"/>
  <c r="D16" i="2"/>
  <c r="C16" i="2"/>
  <c r="E15" i="2"/>
  <c r="C15" i="2" s="1"/>
  <c r="D15" i="2"/>
  <c r="E14" i="2"/>
  <c r="D14" i="2"/>
  <c r="C14" i="2" s="1"/>
  <c r="E13" i="2"/>
  <c r="D13" i="2"/>
  <c r="C13" i="2"/>
  <c r="A5" i="2"/>
  <c r="A4" i="2"/>
  <c r="A3" i="2"/>
  <c r="A2" i="2"/>
  <c r="A186" i="2" l="1"/>
  <c r="B186" i="4"/>
  <c r="D104" i="4"/>
  <c r="B104" i="4" s="1"/>
  <c r="C104" i="4"/>
  <c r="D103" i="4"/>
  <c r="C103" i="4"/>
  <c r="B103" i="4" s="1"/>
  <c r="D98" i="4"/>
  <c r="C98" i="4"/>
  <c r="B98" i="4"/>
  <c r="E70" i="4"/>
  <c r="D70" i="4"/>
  <c r="C70" i="4"/>
  <c r="E69" i="4"/>
  <c r="C69" i="4" s="1"/>
  <c r="D69" i="4"/>
  <c r="E68" i="4"/>
  <c r="D68" i="4"/>
  <c r="C68" i="4" s="1"/>
  <c r="E67" i="4"/>
  <c r="D67" i="4"/>
  <c r="C67" i="4"/>
  <c r="E66" i="4"/>
  <c r="D66" i="4"/>
  <c r="C66" i="4"/>
  <c r="E65" i="4"/>
  <c r="C65" i="4" s="1"/>
  <c r="D65" i="4"/>
  <c r="E64" i="4"/>
  <c r="D64" i="4"/>
  <c r="C64" i="4" s="1"/>
  <c r="E63" i="4"/>
  <c r="D63" i="4"/>
  <c r="C63" i="4"/>
  <c r="E62" i="4"/>
  <c r="D62" i="4"/>
  <c r="C62" i="4"/>
  <c r="E61" i="4"/>
  <c r="C61" i="4" s="1"/>
  <c r="D61" i="4"/>
  <c r="E60" i="4"/>
  <c r="D60" i="4"/>
  <c r="C60" i="4" s="1"/>
  <c r="E59" i="4"/>
  <c r="D59" i="4"/>
  <c r="C59" i="4"/>
  <c r="E58" i="4"/>
  <c r="D58" i="4"/>
  <c r="C58" i="4"/>
  <c r="E57" i="4"/>
  <c r="C57" i="4" s="1"/>
  <c r="D57" i="4"/>
  <c r="E56" i="4"/>
  <c r="D56" i="4"/>
  <c r="C56" i="4" s="1"/>
  <c r="E55" i="4"/>
  <c r="D55" i="4"/>
  <c r="C55" i="4"/>
  <c r="E54" i="4"/>
  <c r="D54" i="4"/>
  <c r="C54" i="4"/>
  <c r="E53" i="4"/>
  <c r="C53" i="4" s="1"/>
  <c r="D53" i="4"/>
  <c r="E52" i="4"/>
  <c r="D52" i="4"/>
  <c r="C52" i="4" s="1"/>
  <c r="E51" i="4"/>
  <c r="D51" i="4"/>
  <c r="C51" i="4"/>
  <c r="E50" i="4"/>
  <c r="D50" i="4"/>
  <c r="C50" i="4"/>
  <c r="E49" i="4"/>
  <c r="C49" i="4" s="1"/>
  <c r="D49" i="4"/>
  <c r="E44" i="4"/>
  <c r="D44" i="4"/>
  <c r="C44" i="4" s="1"/>
  <c r="E43" i="4"/>
  <c r="D43" i="4"/>
  <c r="C43" i="4"/>
  <c r="E30" i="4"/>
  <c r="D30" i="4"/>
  <c r="C30" i="4"/>
  <c r="E26" i="4"/>
  <c r="C26" i="4" s="1"/>
  <c r="D26" i="4"/>
  <c r="E25" i="4"/>
  <c r="D25" i="4"/>
  <c r="C25" i="4" s="1"/>
  <c r="E24" i="4"/>
  <c r="D24" i="4"/>
  <c r="C24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E23" i="4" s="1"/>
  <c r="H23" i="4"/>
  <c r="G23" i="4"/>
  <c r="F23" i="4"/>
  <c r="D23" i="4" s="1"/>
  <c r="E22" i="4"/>
  <c r="D22" i="4"/>
  <c r="C22" i="4" s="1"/>
  <c r="E21" i="4"/>
  <c r="D21" i="4"/>
  <c r="C21" i="4"/>
  <c r="E20" i="4"/>
  <c r="D20" i="4"/>
  <c r="C20" i="4"/>
  <c r="E19" i="4"/>
  <c r="C19" i="4" s="1"/>
  <c r="D19" i="4"/>
  <c r="E18" i="4"/>
  <c r="D18" i="4"/>
  <c r="C18" i="4" s="1"/>
  <c r="E17" i="4"/>
  <c r="D17" i="4"/>
  <c r="C17" i="4"/>
  <c r="E16" i="4"/>
  <c r="D16" i="4"/>
  <c r="C16" i="4"/>
  <c r="E15" i="4"/>
  <c r="C15" i="4" s="1"/>
  <c r="D15" i="4"/>
  <c r="E14" i="4"/>
  <c r="D14" i="4"/>
  <c r="C14" i="4" s="1"/>
  <c r="E13" i="4"/>
  <c r="D13" i="4"/>
  <c r="C13" i="4"/>
  <c r="A5" i="4"/>
  <c r="A4" i="4"/>
  <c r="A3" i="4"/>
  <c r="A2" i="4"/>
  <c r="C23" i="4" l="1"/>
  <c r="A186" i="4" s="1"/>
  <c r="B186" i="8"/>
  <c r="D104" i="8"/>
  <c r="B104" i="8" s="1"/>
  <c r="C104" i="8"/>
  <c r="D103" i="8"/>
  <c r="C103" i="8"/>
  <c r="B103" i="8" s="1"/>
  <c r="D98" i="8"/>
  <c r="C98" i="8"/>
  <c r="B98" i="8"/>
  <c r="E70" i="8"/>
  <c r="D70" i="8"/>
  <c r="C70" i="8"/>
  <c r="E69" i="8"/>
  <c r="C69" i="8" s="1"/>
  <c r="D69" i="8"/>
  <c r="E68" i="8"/>
  <c r="D68" i="8"/>
  <c r="C68" i="8" s="1"/>
  <c r="E67" i="8"/>
  <c r="D67" i="8"/>
  <c r="C67" i="8"/>
  <c r="E66" i="8"/>
  <c r="D66" i="8"/>
  <c r="C66" i="8"/>
  <c r="E65" i="8"/>
  <c r="C65" i="8" s="1"/>
  <c r="D65" i="8"/>
  <c r="E64" i="8"/>
  <c r="D64" i="8"/>
  <c r="C64" i="8" s="1"/>
  <c r="E63" i="8"/>
  <c r="D63" i="8"/>
  <c r="C63" i="8"/>
  <c r="E62" i="8"/>
  <c r="D62" i="8"/>
  <c r="C62" i="8"/>
  <c r="E61" i="8"/>
  <c r="C61" i="8" s="1"/>
  <c r="D61" i="8"/>
  <c r="E60" i="8"/>
  <c r="D60" i="8"/>
  <c r="C60" i="8" s="1"/>
  <c r="E59" i="8"/>
  <c r="D59" i="8"/>
  <c r="C59" i="8"/>
  <c r="E58" i="8"/>
  <c r="D58" i="8"/>
  <c r="C58" i="8"/>
  <c r="E57" i="8"/>
  <c r="C57" i="8" s="1"/>
  <c r="D57" i="8"/>
  <c r="E56" i="8"/>
  <c r="D56" i="8"/>
  <c r="C56" i="8" s="1"/>
  <c r="E55" i="8"/>
  <c r="D55" i="8"/>
  <c r="C55" i="8"/>
  <c r="E54" i="8"/>
  <c r="D54" i="8"/>
  <c r="C54" i="8"/>
  <c r="E53" i="8"/>
  <c r="C53" i="8" s="1"/>
  <c r="D53" i="8"/>
  <c r="E52" i="8"/>
  <c r="D52" i="8"/>
  <c r="C52" i="8" s="1"/>
  <c r="E51" i="8"/>
  <c r="D51" i="8"/>
  <c r="C51" i="8"/>
  <c r="E50" i="8"/>
  <c r="D50" i="8"/>
  <c r="C50" i="8"/>
  <c r="E49" i="8"/>
  <c r="C49" i="8" s="1"/>
  <c r="D49" i="8"/>
  <c r="E44" i="8"/>
  <c r="D44" i="8"/>
  <c r="C44" i="8" s="1"/>
  <c r="E43" i="8"/>
  <c r="D43" i="8"/>
  <c r="C43" i="8"/>
  <c r="E30" i="8"/>
  <c r="D30" i="8"/>
  <c r="C30" i="8"/>
  <c r="E26" i="8"/>
  <c r="C26" i="8" s="1"/>
  <c r="D26" i="8"/>
  <c r="E25" i="8"/>
  <c r="D25" i="8"/>
  <c r="C25" i="8" s="1"/>
  <c r="E24" i="8"/>
  <c r="D24" i="8"/>
  <c r="C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D23" i="8" s="1"/>
  <c r="C23" i="8" s="1"/>
  <c r="E23" i="8"/>
  <c r="E22" i="8"/>
  <c r="D22" i="8"/>
  <c r="C22" i="8" s="1"/>
  <c r="E21" i="8"/>
  <c r="D21" i="8"/>
  <c r="C21" i="8" s="1"/>
  <c r="E20" i="8"/>
  <c r="D20" i="8"/>
  <c r="C20" i="8"/>
  <c r="E19" i="8"/>
  <c r="C19" i="8" s="1"/>
  <c r="D19" i="8"/>
  <c r="E18" i="8"/>
  <c r="D18" i="8"/>
  <c r="C18" i="8" s="1"/>
  <c r="E17" i="8"/>
  <c r="D17" i="8"/>
  <c r="C17" i="8"/>
  <c r="E16" i="8"/>
  <c r="D16" i="8"/>
  <c r="C16" i="8"/>
  <c r="E15" i="8"/>
  <c r="C15" i="8" s="1"/>
  <c r="D15" i="8"/>
  <c r="E14" i="8"/>
  <c r="D14" i="8"/>
  <c r="C14" i="8" s="1"/>
  <c r="E13" i="8"/>
  <c r="D13" i="8"/>
  <c r="C13" i="8"/>
  <c r="A5" i="8"/>
  <c r="A4" i="8"/>
  <c r="A3" i="8"/>
  <c r="A2" i="8"/>
  <c r="B186" i="9"/>
  <c r="D104" i="9"/>
  <c r="C104" i="9"/>
  <c r="B104" i="9"/>
  <c r="D103" i="9"/>
  <c r="C103" i="9"/>
  <c r="B103" i="9"/>
  <c r="D98" i="9"/>
  <c r="C98" i="9"/>
  <c r="B98" i="9"/>
  <c r="E70" i="9"/>
  <c r="D70" i="9"/>
  <c r="C70" i="9" s="1"/>
  <c r="E69" i="9"/>
  <c r="D69" i="9"/>
  <c r="C69" i="9"/>
  <c r="E68" i="9"/>
  <c r="D68" i="9"/>
  <c r="C68" i="9"/>
  <c r="E67" i="9"/>
  <c r="C67" i="9" s="1"/>
  <c r="D67" i="9"/>
  <c r="E66" i="9"/>
  <c r="D66" i="9"/>
  <c r="C66" i="9" s="1"/>
  <c r="E65" i="9"/>
  <c r="D65" i="9"/>
  <c r="C65" i="9"/>
  <c r="E64" i="9"/>
  <c r="D64" i="9"/>
  <c r="C64" i="9"/>
  <c r="E63" i="9"/>
  <c r="C63" i="9" s="1"/>
  <c r="D63" i="9"/>
  <c r="E62" i="9"/>
  <c r="D62" i="9"/>
  <c r="C62" i="9" s="1"/>
  <c r="E61" i="9"/>
  <c r="D61" i="9"/>
  <c r="C61" i="9"/>
  <c r="E60" i="9"/>
  <c r="D60" i="9"/>
  <c r="C60" i="9"/>
  <c r="E59" i="9"/>
  <c r="C59" i="9" s="1"/>
  <c r="D59" i="9"/>
  <c r="E58" i="9"/>
  <c r="D58" i="9"/>
  <c r="C58" i="9" s="1"/>
  <c r="E57" i="9"/>
  <c r="D57" i="9"/>
  <c r="C57" i="9"/>
  <c r="E56" i="9"/>
  <c r="D56" i="9"/>
  <c r="C56" i="9"/>
  <c r="E55" i="9"/>
  <c r="C55" i="9" s="1"/>
  <c r="D55" i="9"/>
  <c r="E54" i="9"/>
  <c r="D54" i="9"/>
  <c r="C54" i="9" s="1"/>
  <c r="E53" i="9"/>
  <c r="D53" i="9"/>
  <c r="C53" i="9"/>
  <c r="E52" i="9"/>
  <c r="D52" i="9"/>
  <c r="C52" i="9"/>
  <c r="E51" i="9"/>
  <c r="C51" i="9" s="1"/>
  <c r="D51" i="9"/>
  <c r="E50" i="9"/>
  <c r="D50" i="9"/>
  <c r="C50" i="9" s="1"/>
  <c r="E49" i="9"/>
  <c r="D49" i="9"/>
  <c r="C49" i="9"/>
  <c r="E44" i="9"/>
  <c r="D44" i="9"/>
  <c r="C44" i="9"/>
  <c r="E43" i="9"/>
  <c r="C43" i="9" s="1"/>
  <c r="D43" i="9"/>
  <c r="E30" i="9"/>
  <c r="D30" i="9"/>
  <c r="C30" i="9" s="1"/>
  <c r="E26" i="9"/>
  <c r="D26" i="9"/>
  <c r="C26" i="9"/>
  <c r="E25" i="9"/>
  <c r="D25" i="9"/>
  <c r="C25" i="9"/>
  <c r="E24" i="9"/>
  <c r="C24" i="9" s="1"/>
  <c r="D24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E23" i="9" s="1"/>
  <c r="C23" i="9" s="1"/>
  <c r="F23" i="9"/>
  <c r="D23" i="9"/>
  <c r="E22" i="9"/>
  <c r="D22" i="9"/>
  <c r="C22" i="9"/>
  <c r="E21" i="9"/>
  <c r="C21" i="9" s="1"/>
  <c r="D21" i="9"/>
  <c r="E20" i="9"/>
  <c r="D20" i="9"/>
  <c r="C20" i="9" s="1"/>
  <c r="E19" i="9"/>
  <c r="D19" i="9"/>
  <c r="C19" i="9"/>
  <c r="E18" i="9"/>
  <c r="D18" i="9"/>
  <c r="C18" i="9"/>
  <c r="E17" i="9"/>
  <c r="C17" i="9" s="1"/>
  <c r="D17" i="9"/>
  <c r="E16" i="9"/>
  <c r="D16" i="9"/>
  <c r="C16" i="9" s="1"/>
  <c r="E15" i="9"/>
  <c r="D15" i="9"/>
  <c r="C15" i="9"/>
  <c r="E14" i="9"/>
  <c r="D14" i="9"/>
  <c r="C14" i="9"/>
  <c r="E13" i="9"/>
  <c r="C13" i="9" s="1"/>
  <c r="D13" i="9"/>
  <c r="A5" i="9"/>
  <c r="A4" i="9"/>
  <c r="A3" i="9"/>
  <c r="A2" i="9"/>
  <c r="A186" i="8" l="1"/>
  <c r="A186" i="9"/>
  <c r="B186" i="10"/>
  <c r="D104" i="10"/>
  <c r="C104" i="10"/>
  <c r="B104" i="10" s="1"/>
  <c r="D103" i="10"/>
  <c r="C103" i="10"/>
  <c r="B103" i="10"/>
  <c r="D98" i="10"/>
  <c r="C98" i="10"/>
  <c r="B98" i="10"/>
  <c r="E70" i="10"/>
  <c r="D70" i="10"/>
  <c r="C70" i="10" s="1"/>
  <c r="E69" i="10"/>
  <c r="D69" i="10"/>
  <c r="C69" i="10" s="1"/>
  <c r="E68" i="10"/>
  <c r="D68" i="10"/>
  <c r="C68" i="10"/>
  <c r="E67" i="10"/>
  <c r="D67" i="10"/>
  <c r="C67" i="10"/>
  <c r="E66" i="10"/>
  <c r="D66" i="10"/>
  <c r="C66" i="10" s="1"/>
  <c r="E65" i="10"/>
  <c r="D65" i="10"/>
  <c r="C65" i="10" s="1"/>
  <c r="E64" i="10"/>
  <c r="D64" i="10"/>
  <c r="C64" i="10"/>
  <c r="E63" i="10"/>
  <c r="D63" i="10"/>
  <c r="C63" i="10"/>
  <c r="E62" i="10"/>
  <c r="D62" i="10"/>
  <c r="C62" i="10" s="1"/>
  <c r="E61" i="10"/>
  <c r="D61" i="10"/>
  <c r="C61" i="10" s="1"/>
  <c r="E60" i="10"/>
  <c r="D60" i="10"/>
  <c r="C60" i="10"/>
  <c r="E59" i="10"/>
  <c r="D59" i="10"/>
  <c r="C59" i="10"/>
  <c r="E58" i="10"/>
  <c r="D58" i="10"/>
  <c r="C58" i="10" s="1"/>
  <c r="E57" i="10"/>
  <c r="D57" i="10"/>
  <c r="C57" i="10" s="1"/>
  <c r="E56" i="10"/>
  <c r="D56" i="10"/>
  <c r="C56" i="10"/>
  <c r="E55" i="10"/>
  <c r="D55" i="10"/>
  <c r="C55" i="10"/>
  <c r="E54" i="10"/>
  <c r="D54" i="10"/>
  <c r="C54" i="10" s="1"/>
  <c r="E53" i="10"/>
  <c r="D53" i="10"/>
  <c r="C53" i="10" s="1"/>
  <c r="E52" i="10"/>
  <c r="D52" i="10"/>
  <c r="C52" i="10"/>
  <c r="E51" i="10"/>
  <c r="D51" i="10"/>
  <c r="C51" i="10"/>
  <c r="E50" i="10"/>
  <c r="D50" i="10"/>
  <c r="C50" i="10" s="1"/>
  <c r="E49" i="10"/>
  <c r="D49" i="10"/>
  <c r="C49" i="10" s="1"/>
  <c r="E44" i="10"/>
  <c r="D44" i="10"/>
  <c r="C44" i="10"/>
  <c r="E43" i="10"/>
  <c r="D43" i="10"/>
  <c r="C43" i="10"/>
  <c r="E30" i="10"/>
  <c r="D30" i="10"/>
  <c r="C30" i="10" s="1"/>
  <c r="E26" i="10"/>
  <c r="D26" i="10"/>
  <c r="C26" i="10" s="1"/>
  <c r="E25" i="10"/>
  <c r="D25" i="10"/>
  <c r="C25" i="10"/>
  <c r="E24" i="10"/>
  <c r="D24" i="10"/>
  <c r="C24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 s="1"/>
  <c r="A186" i="10" s="1"/>
  <c r="E22" i="10"/>
  <c r="D22" i="10"/>
  <c r="C22" i="10"/>
  <c r="E21" i="10"/>
  <c r="D21" i="10"/>
  <c r="C21" i="10"/>
  <c r="E20" i="10"/>
  <c r="D20" i="10"/>
  <c r="C20" i="10" s="1"/>
  <c r="E19" i="10"/>
  <c r="D19" i="10"/>
  <c r="C19" i="10" s="1"/>
  <c r="E18" i="10"/>
  <c r="D18" i="10"/>
  <c r="C18" i="10"/>
  <c r="E17" i="10"/>
  <c r="D17" i="10"/>
  <c r="C17" i="10"/>
  <c r="E16" i="10"/>
  <c r="D16" i="10"/>
  <c r="C16" i="10" s="1"/>
  <c r="E15" i="10"/>
  <c r="D15" i="10"/>
  <c r="C15" i="10" s="1"/>
  <c r="E14" i="10"/>
  <c r="D14" i="10"/>
  <c r="C14" i="10"/>
  <c r="E13" i="10"/>
  <c r="D13" i="10"/>
  <c r="C13" i="10"/>
  <c r="A5" i="10"/>
  <c r="A4" i="10"/>
  <c r="A3" i="10"/>
  <c r="A2" i="10"/>
  <c r="F13" i="1" l="1"/>
  <c r="E104" i="1" l="1"/>
  <c r="F104" i="1"/>
  <c r="G104" i="1"/>
  <c r="H104" i="1"/>
  <c r="I104" i="1"/>
  <c r="J104" i="1"/>
  <c r="K104" i="1"/>
  <c r="L104" i="1"/>
  <c r="M104" i="1"/>
  <c r="N104" i="1"/>
  <c r="F103" i="1"/>
  <c r="G103" i="1"/>
  <c r="H103" i="1"/>
  <c r="I103" i="1"/>
  <c r="J103" i="1"/>
  <c r="K103" i="1"/>
  <c r="L103" i="1"/>
  <c r="M103" i="1"/>
  <c r="N103" i="1"/>
  <c r="E103" i="1"/>
  <c r="B94" i="1"/>
  <c r="C94" i="1"/>
  <c r="D94" i="1"/>
  <c r="B95" i="1"/>
  <c r="C95" i="1"/>
  <c r="D95" i="1"/>
  <c r="B96" i="1"/>
  <c r="C96" i="1"/>
  <c r="D96" i="1"/>
  <c r="B97" i="1"/>
  <c r="C97" i="1"/>
  <c r="D97" i="1"/>
  <c r="C93" i="1"/>
  <c r="D93" i="1"/>
  <c r="B93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C82" i="1"/>
  <c r="D82" i="1"/>
  <c r="B82" i="1"/>
  <c r="C75" i="1"/>
  <c r="D75" i="1"/>
  <c r="E75" i="1"/>
  <c r="F75" i="1"/>
  <c r="G75" i="1"/>
  <c r="H75" i="1"/>
  <c r="I75" i="1"/>
  <c r="J75" i="1"/>
  <c r="C76" i="1"/>
  <c r="D76" i="1"/>
  <c r="E76" i="1"/>
  <c r="F76" i="1"/>
  <c r="G76" i="1"/>
  <c r="H76" i="1"/>
  <c r="I76" i="1"/>
  <c r="J76" i="1"/>
  <c r="C77" i="1"/>
  <c r="D77" i="1"/>
  <c r="E77" i="1"/>
  <c r="F77" i="1"/>
  <c r="G77" i="1"/>
  <c r="H77" i="1"/>
  <c r="I77" i="1"/>
  <c r="J77" i="1"/>
  <c r="D74" i="1"/>
  <c r="E74" i="1"/>
  <c r="F74" i="1"/>
  <c r="G74" i="1"/>
  <c r="H74" i="1"/>
  <c r="I74" i="1"/>
  <c r="J74" i="1"/>
  <c r="C74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J56" i="1"/>
  <c r="K56" i="1"/>
  <c r="L56" i="1"/>
  <c r="M56" i="1"/>
  <c r="N56" i="1"/>
  <c r="J57" i="1"/>
  <c r="K57" i="1"/>
  <c r="L57" i="1"/>
  <c r="M57" i="1"/>
  <c r="N57" i="1"/>
  <c r="J58" i="1"/>
  <c r="K58" i="1"/>
  <c r="L58" i="1"/>
  <c r="M58" i="1"/>
  <c r="N58" i="1"/>
  <c r="J59" i="1"/>
  <c r="K59" i="1"/>
  <c r="L59" i="1"/>
  <c r="M59" i="1"/>
  <c r="N59" i="1"/>
  <c r="J60" i="1"/>
  <c r="K60" i="1"/>
  <c r="L60" i="1"/>
  <c r="M60" i="1"/>
  <c r="N60" i="1"/>
  <c r="J61" i="1"/>
  <c r="K61" i="1"/>
  <c r="L61" i="1"/>
  <c r="M61" i="1"/>
  <c r="N61" i="1"/>
  <c r="O61" i="1"/>
  <c r="J62" i="1"/>
  <c r="K62" i="1"/>
  <c r="L62" i="1"/>
  <c r="M62" i="1"/>
  <c r="N62" i="1"/>
  <c r="J63" i="1"/>
  <c r="K63" i="1"/>
  <c r="L63" i="1"/>
  <c r="M63" i="1"/>
  <c r="N63" i="1"/>
  <c r="J64" i="1"/>
  <c r="K64" i="1"/>
  <c r="L64" i="1"/>
  <c r="M64" i="1"/>
  <c r="N64" i="1"/>
  <c r="J65" i="1"/>
  <c r="K65" i="1"/>
  <c r="L65" i="1"/>
  <c r="M65" i="1"/>
  <c r="N65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69" i="1"/>
  <c r="K69" i="1"/>
  <c r="L69" i="1"/>
  <c r="M69" i="1"/>
  <c r="N69" i="1"/>
  <c r="J70" i="1"/>
  <c r="K70" i="1"/>
  <c r="L70" i="1"/>
  <c r="M70" i="1"/>
  <c r="N70" i="1"/>
  <c r="K55" i="1"/>
  <c r="L55" i="1"/>
  <c r="M55" i="1"/>
  <c r="N55" i="1"/>
  <c r="O55" i="1"/>
  <c r="J55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I69" i="1"/>
  <c r="F70" i="1"/>
  <c r="G70" i="1"/>
  <c r="H70" i="1"/>
  <c r="I70" i="1"/>
  <c r="G49" i="1"/>
  <c r="H49" i="1"/>
  <c r="I49" i="1"/>
  <c r="F49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F43" i="1"/>
  <c r="C36" i="1"/>
  <c r="C37" i="1"/>
  <c r="C38" i="1"/>
  <c r="C35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F30" i="1"/>
  <c r="B30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B186" i="11" l="1"/>
  <c r="D104" i="11"/>
  <c r="C104" i="11"/>
  <c r="B104" i="11"/>
  <c r="D103" i="11"/>
  <c r="C103" i="11"/>
  <c r="D98" i="11"/>
  <c r="C98" i="11"/>
  <c r="B98" i="11"/>
  <c r="E70" i="11"/>
  <c r="D70" i="11"/>
  <c r="E69" i="11"/>
  <c r="C69" i="11" s="1"/>
  <c r="D69" i="11"/>
  <c r="E68" i="11"/>
  <c r="D68" i="11"/>
  <c r="E67" i="11"/>
  <c r="D67" i="11"/>
  <c r="E66" i="11"/>
  <c r="D66" i="11"/>
  <c r="E65" i="11"/>
  <c r="D65" i="11"/>
  <c r="C65" i="11" s="1"/>
  <c r="E64" i="11"/>
  <c r="D64" i="11"/>
  <c r="E63" i="11"/>
  <c r="D63" i="11"/>
  <c r="E62" i="11"/>
  <c r="D62" i="11"/>
  <c r="E61" i="11"/>
  <c r="D61" i="11"/>
  <c r="C61" i="11" s="1"/>
  <c r="E60" i="11"/>
  <c r="D60" i="11"/>
  <c r="E59" i="11"/>
  <c r="D59" i="11"/>
  <c r="E58" i="11"/>
  <c r="D58" i="11"/>
  <c r="E57" i="11"/>
  <c r="D57" i="11"/>
  <c r="E56" i="11"/>
  <c r="D56" i="11"/>
  <c r="E55" i="11"/>
  <c r="C55" i="11" s="1"/>
  <c r="D55" i="11"/>
  <c r="E54" i="11"/>
  <c r="D54" i="11"/>
  <c r="E53" i="11"/>
  <c r="C53" i="11" s="1"/>
  <c r="D53" i="11"/>
  <c r="E52" i="11"/>
  <c r="D52" i="11"/>
  <c r="E51" i="11"/>
  <c r="D51" i="11"/>
  <c r="E50" i="11"/>
  <c r="D50" i="11"/>
  <c r="E49" i="11"/>
  <c r="D49" i="11"/>
  <c r="C49" i="11"/>
  <c r="E44" i="11"/>
  <c r="D44" i="11"/>
  <c r="E43" i="11"/>
  <c r="D43" i="11"/>
  <c r="E30" i="11"/>
  <c r="D30" i="11"/>
  <c r="E26" i="11"/>
  <c r="D26" i="11"/>
  <c r="C26" i="11" s="1"/>
  <c r="E25" i="11"/>
  <c r="D25" i="11"/>
  <c r="E24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D23" i="11"/>
  <c r="E22" i="11"/>
  <c r="D22" i="11"/>
  <c r="E21" i="11"/>
  <c r="D21" i="11"/>
  <c r="E20" i="11"/>
  <c r="D20" i="11"/>
  <c r="E19" i="11"/>
  <c r="D19" i="11"/>
  <c r="C19" i="11" s="1"/>
  <c r="E18" i="11"/>
  <c r="D18" i="11"/>
  <c r="E17" i="11"/>
  <c r="D17" i="11"/>
  <c r="E16" i="11"/>
  <c r="D16" i="11"/>
  <c r="E15" i="11"/>
  <c r="D15" i="11"/>
  <c r="E14" i="11"/>
  <c r="D14" i="11"/>
  <c r="E13" i="11"/>
  <c r="D13" i="11"/>
  <c r="A5" i="11"/>
  <c r="A4" i="11"/>
  <c r="A3" i="11"/>
  <c r="A2" i="11"/>
  <c r="B186" i="12"/>
  <c r="D104" i="12"/>
  <c r="C104" i="12"/>
  <c r="D103" i="12"/>
  <c r="C103" i="12"/>
  <c r="D98" i="12"/>
  <c r="C98" i="12"/>
  <c r="B98" i="12"/>
  <c r="E70" i="12"/>
  <c r="D70" i="12"/>
  <c r="C70" i="12" s="1"/>
  <c r="E69" i="12"/>
  <c r="D69" i="12"/>
  <c r="E68" i="12"/>
  <c r="D68" i="12"/>
  <c r="C68" i="12"/>
  <c r="E67" i="12"/>
  <c r="D67" i="12"/>
  <c r="E66" i="12"/>
  <c r="D66" i="12"/>
  <c r="C66" i="12" s="1"/>
  <c r="E65" i="12"/>
  <c r="D65" i="12"/>
  <c r="C65" i="12"/>
  <c r="E64" i="12"/>
  <c r="C64" i="12" s="1"/>
  <c r="D64" i="12"/>
  <c r="E63" i="12"/>
  <c r="D63" i="12"/>
  <c r="E62" i="12"/>
  <c r="D62" i="12"/>
  <c r="E61" i="12"/>
  <c r="D61" i="12"/>
  <c r="C61" i="12" s="1"/>
  <c r="E60" i="12"/>
  <c r="D60" i="12"/>
  <c r="C60" i="12" s="1"/>
  <c r="E59" i="12"/>
  <c r="D59" i="12"/>
  <c r="E58" i="12"/>
  <c r="D58" i="12"/>
  <c r="E57" i="12"/>
  <c r="D57" i="12"/>
  <c r="C57" i="12" s="1"/>
  <c r="E56" i="12"/>
  <c r="D56" i="12"/>
  <c r="E55" i="12"/>
  <c r="D55" i="12"/>
  <c r="E54" i="12"/>
  <c r="D54" i="12"/>
  <c r="C54" i="12" s="1"/>
  <c r="E53" i="12"/>
  <c r="D53" i="12"/>
  <c r="E52" i="12"/>
  <c r="D52" i="12"/>
  <c r="C52" i="12"/>
  <c r="E51" i="12"/>
  <c r="D51" i="12"/>
  <c r="E50" i="12"/>
  <c r="D50" i="12"/>
  <c r="C50" i="12" s="1"/>
  <c r="E49" i="12"/>
  <c r="D49" i="12"/>
  <c r="C49" i="12"/>
  <c r="E44" i="12"/>
  <c r="C44" i="12" s="1"/>
  <c r="D44" i="12"/>
  <c r="E43" i="12"/>
  <c r="D43" i="12"/>
  <c r="E30" i="12"/>
  <c r="D30" i="12"/>
  <c r="E26" i="12"/>
  <c r="D26" i="12"/>
  <c r="C26" i="12" s="1"/>
  <c r="E25" i="12"/>
  <c r="D25" i="12"/>
  <c r="C25" i="12" s="1"/>
  <c r="E24" i="12"/>
  <c r="D24" i="12"/>
  <c r="AN23" i="12"/>
  <c r="AM23" i="12"/>
  <c r="AL23" i="12"/>
  <c r="AK23" i="12"/>
  <c r="AJ23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2" i="12"/>
  <c r="D22" i="12"/>
  <c r="E21" i="12"/>
  <c r="D21" i="12"/>
  <c r="E20" i="12"/>
  <c r="D20" i="12"/>
  <c r="E19" i="12"/>
  <c r="D19" i="12"/>
  <c r="C19" i="12"/>
  <c r="E18" i="12"/>
  <c r="D18" i="12"/>
  <c r="C18" i="12"/>
  <c r="E17" i="12"/>
  <c r="C17" i="12" s="1"/>
  <c r="D17" i="12"/>
  <c r="E16" i="12"/>
  <c r="D16" i="12"/>
  <c r="C16" i="12" s="1"/>
  <c r="E15" i="12"/>
  <c r="C15" i="12" s="1"/>
  <c r="D15" i="12"/>
  <c r="E14" i="12"/>
  <c r="D14" i="12"/>
  <c r="C14" i="12" s="1"/>
  <c r="E13" i="12"/>
  <c r="D13" i="12"/>
  <c r="A5" i="12"/>
  <c r="A4" i="12"/>
  <c r="A3" i="12"/>
  <c r="A2" i="12"/>
  <c r="B186" i="13"/>
  <c r="D104" i="13"/>
  <c r="C104" i="13"/>
  <c r="B104" i="13" s="1"/>
  <c r="D103" i="13"/>
  <c r="C103" i="13"/>
  <c r="D98" i="13"/>
  <c r="C98" i="13"/>
  <c r="B98" i="13"/>
  <c r="E70" i="13"/>
  <c r="D70" i="13"/>
  <c r="C70" i="13" s="1"/>
  <c r="E69" i="13"/>
  <c r="D69" i="13"/>
  <c r="E68" i="13"/>
  <c r="D68" i="13"/>
  <c r="C68" i="13" s="1"/>
  <c r="E67" i="13"/>
  <c r="D67" i="13"/>
  <c r="C67" i="13" s="1"/>
  <c r="E66" i="13"/>
  <c r="D66" i="13"/>
  <c r="E65" i="13"/>
  <c r="D65" i="13"/>
  <c r="C65" i="13"/>
  <c r="E64" i="13"/>
  <c r="C64" i="13" s="1"/>
  <c r="D64" i="13"/>
  <c r="E63" i="13"/>
  <c r="D63" i="13"/>
  <c r="E62" i="13"/>
  <c r="D62" i="13"/>
  <c r="C62" i="13" s="1"/>
  <c r="E61" i="13"/>
  <c r="D61" i="13"/>
  <c r="E60" i="13"/>
  <c r="D60" i="13"/>
  <c r="C60" i="13" s="1"/>
  <c r="E59" i="13"/>
  <c r="D59" i="13"/>
  <c r="C59" i="13" s="1"/>
  <c r="E58" i="13"/>
  <c r="D58" i="13"/>
  <c r="E57" i="13"/>
  <c r="D57" i="13"/>
  <c r="C57" i="13" s="1"/>
  <c r="E56" i="13"/>
  <c r="D56" i="13"/>
  <c r="C56" i="13"/>
  <c r="E55" i="13"/>
  <c r="D55" i="13"/>
  <c r="E54" i="13"/>
  <c r="D54" i="13"/>
  <c r="C54" i="13" s="1"/>
  <c r="E53" i="13"/>
  <c r="D53" i="13"/>
  <c r="E52" i="13"/>
  <c r="D52" i="13"/>
  <c r="C52" i="13" s="1"/>
  <c r="E51" i="13"/>
  <c r="D51" i="13"/>
  <c r="C51" i="13" s="1"/>
  <c r="E50" i="13"/>
  <c r="D50" i="13"/>
  <c r="E49" i="13"/>
  <c r="D49" i="13"/>
  <c r="C49" i="13"/>
  <c r="E44" i="13"/>
  <c r="C44" i="13" s="1"/>
  <c r="D44" i="13"/>
  <c r="E43" i="13"/>
  <c r="D43" i="13"/>
  <c r="E30" i="13"/>
  <c r="D30" i="13"/>
  <c r="C30" i="13" s="1"/>
  <c r="E26" i="13"/>
  <c r="D26" i="13"/>
  <c r="E25" i="13"/>
  <c r="D25" i="13"/>
  <c r="C25" i="13" s="1"/>
  <c r="E24" i="13"/>
  <c r="D24" i="13"/>
  <c r="C24" i="13" s="1"/>
  <c r="AN23" i="13"/>
  <c r="AM23" i="13"/>
  <c r="AL23" i="13"/>
  <c r="AK23" i="13"/>
  <c r="AJ23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2" i="13"/>
  <c r="C22" i="13" s="1"/>
  <c r="D22" i="13"/>
  <c r="E21" i="13"/>
  <c r="D21" i="13"/>
  <c r="C21" i="13" s="1"/>
  <c r="E20" i="13"/>
  <c r="D20" i="13"/>
  <c r="E19" i="13"/>
  <c r="D19" i="13"/>
  <c r="C19" i="13" s="1"/>
  <c r="E18" i="13"/>
  <c r="C18" i="13" s="1"/>
  <c r="D18" i="13"/>
  <c r="E17" i="13"/>
  <c r="D17" i="13"/>
  <c r="C17" i="13" s="1"/>
  <c r="E16" i="13"/>
  <c r="D16" i="13"/>
  <c r="C16" i="13" s="1"/>
  <c r="E15" i="13"/>
  <c r="D15" i="13"/>
  <c r="C15" i="13" s="1"/>
  <c r="E14" i="13"/>
  <c r="D14" i="13"/>
  <c r="E13" i="13"/>
  <c r="D13" i="13"/>
  <c r="A5" i="13"/>
  <c r="A4" i="13"/>
  <c r="A3" i="13"/>
  <c r="A2" i="13"/>
  <c r="C14" i="11" l="1"/>
  <c r="C16" i="11"/>
  <c r="C18" i="11"/>
  <c r="C20" i="11"/>
  <c r="C22" i="11"/>
  <c r="B103" i="11"/>
  <c r="C26" i="13"/>
  <c r="C61" i="13"/>
  <c r="C14" i="13"/>
  <c r="B103" i="13"/>
  <c r="E23" i="12"/>
  <c r="C56" i="12"/>
  <c r="C58" i="12"/>
  <c r="B103" i="12"/>
  <c r="C50" i="11"/>
  <c r="C52" i="11"/>
  <c r="C54" i="11"/>
  <c r="C56" i="11"/>
  <c r="C58" i="11"/>
  <c r="C60" i="11"/>
  <c r="B104" i="12"/>
  <c r="C13" i="13"/>
  <c r="C20" i="13"/>
  <c r="D23" i="13"/>
  <c r="C53" i="13"/>
  <c r="C69" i="13"/>
  <c r="C22" i="12"/>
  <c r="D23" i="12"/>
  <c r="C30" i="12"/>
  <c r="C53" i="12"/>
  <c r="C62" i="12"/>
  <c r="C69" i="12"/>
  <c r="C15" i="11"/>
  <c r="C17" i="11"/>
  <c r="C25" i="11"/>
  <c r="C57" i="11"/>
  <c r="C66" i="11"/>
  <c r="C68" i="11"/>
  <c r="C70" i="11"/>
  <c r="C23" i="12"/>
  <c r="C43" i="12"/>
  <c r="C55" i="12"/>
  <c r="C63" i="12"/>
  <c r="C21" i="11"/>
  <c r="C59" i="11"/>
  <c r="C13" i="12"/>
  <c r="C21" i="12"/>
  <c r="E23" i="11"/>
  <c r="C23" i="11" s="1"/>
  <c r="C43" i="11"/>
  <c r="C63" i="11"/>
  <c r="E23" i="13"/>
  <c r="C43" i="13"/>
  <c r="C50" i="13"/>
  <c r="C55" i="13"/>
  <c r="C58" i="13"/>
  <c r="C63" i="13"/>
  <c r="C66" i="13"/>
  <c r="C20" i="12"/>
  <c r="C24" i="12"/>
  <c r="C51" i="12"/>
  <c r="C59" i="12"/>
  <c r="C67" i="12"/>
  <c r="C13" i="11"/>
  <c r="C30" i="11"/>
  <c r="C44" i="11"/>
  <c r="C51" i="11"/>
  <c r="C62" i="11"/>
  <c r="C64" i="11"/>
  <c r="C67" i="11"/>
  <c r="C104" i="1"/>
  <c r="D103" i="1"/>
  <c r="C103" i="1"/>
  <c r="E70" i="1"/>
  <c r="E69" i="1"/>
  <c r="E66" i="1"/>
  <c r="E65" i="1"/>
  <c r="D65" i="1"/>
  <c r="E64" i="1"/>
  <c r="D64" i="1"/>
  <c r="D63" i="1"/>
  <c r="E62" i="1"/>
  <c r="D61" i="1"/>
  <c r="E60" i="1"/>
  <c r="D60" i="1"/>
  <c r="D59" i="1"/>
  <c r="D57" i="1"/>
  <c r="E53" i="1"/>
  <c r="E52" i="1"/>
  <c r="D51" i="1"/>
  <c r="E50" i="1"/>
  <c r="D50" i="1"/>
  <c r="E49" i="1"/>
  <c r="E43" i="1"/>
  <c r="AI35" i="1"/>
  <c r="E30" i="1"/>
  <c r="D26" i="1"/>
  <c r="E14" i="1"/>
  <c r="E16" i="1"/>
  <c r="D17" i="1"/>
  <c r="E18" i="1"/>
  <c r="D19" i="1"/>
  <c r="E20" i="1"/>
  <c r="E22" i="1"/>
  <c r="B186" i="7"/>
  <c r="D104" i="7"/>
  <c r="C104" i="7"/>
  <c r="B104" i="7" s="1"/>
  <c r="D103" i="7"/>
  <c r="C103" i="7"/>
  <c r="D98" i="7"/>
  <c r="C98" i="7"/>
  <c r="B98" i="7"/>
  <c r="E70" i="7"/>
  <c r="C70" i="7" s="1"/>
  <c r="D70" i="7"/>
  <c r="E69" i="7"/>
  <c r="D69" i="7"/>
  <c r="E68" i="7"/>
  <c r="D68" i="7"/>
  <c r="E67" i="7"/>
  <c r="D67" i="7"/>
  <c r="E66" i="7"/>
  <c r="C66" i="7" s="1"/>
  <c r="D66" i="7"/>
  <c r="E65" i="7"/>
  <c r="D65" i="7"/>
  <c r="E64" i="7"/>
  <c r="D64" i="7"/>
  <c r="E63" i="7"/>
  <c r="D63" i="7"/>
  <c r="E62" i="7"/>
  <c r="D62" i="7"/>
  <c r="C62" i="7" s="1"/>
  <c r="E61" i="7"/>
  <c r="D61" i="7"/>
  <c r="C61" i="7" s="1"/>
  <c r="E60" i="7"/>
  <c r="D60" i="7"/>
  <c r="E59" i="7"/>
  <c r="D59" i="7"/>
  <c r="C59" i="7" s="1"/>
  <c r="E58" i="7"/>
  <c r="D58" i="7"/>
  <c r="C58" i="7" s="1"/>
  <c r="E57" i="7"/>
  <c r="D57" i="7"/>
  <c r="C57" i="7" s="1"/>
  <c r="E56" i="7"/>
  <c r="D56" i="7"/>
  <c r="E55" i="7"/>
  <c r="D55" i="7"/>
  <c r="C55" i="7" s="1"/>
  <c r="E54" i="7"/>
  <c r="D54" i="7"/>
  <c r="E53" i="7"/>
  <c r="D53" i="7"/>
  <c r="E52" i="7"/>
  <c r="D52" i="7"/>
  <c r="E51" i="7"/>
  <c r="D51" i="7"/>
  <c r="E50" i="7"/>
  <c r="D50" i="7"/>
  <c r="C50" i="7" s="1"/>
  <c r="E49" i="7"/>
  <c r="D49" i="7"/>
  <c r="E44" i="7"/>
  <c r="D44" i="7"/>
  <c r="E43" i="7"/>
  <c r="D43" i="7"/>
  <c r="E30" i="7"/>
  <c r="D30" i="7"/>
  <c r="E26" i="7"/>
  <c r="D26" i="7"/>
  <c r="E25" i="7"/>
  <c r="C25" i="7" s="1"/>
  <c r="D25" i="7"/>
  <c r="E24" i="7"/>
  <c r="D24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2" i="7"/>
  <c r="D22" i="7"/>
  <c r="E21" i="7"/>
  <c r="D21" i="7"/>
  <c r="E20" i="7"/>
  <c r="D20" i="7"/>
  <c r="C20" i="7" s="1"/>
  <c r="E19" i="7"/>
  <c r="D19" i="7"/>
  <c r="C19" i="7" s="1"/>
  <c r="E18" i="7"/>
  <c r="D18" i="7"/>
  <c r="E17" i="7"/>
  <c r="D17" i="7"/>
  <c r="C17" i="7" s="1"/>
  <c r="E16" i="7"/>
  <c r="D16" i="7"/>
  <c r="C16" i="7" s="1"/>
  <c r="E15" i="7"/>
  <c r="D15" i="7"/>
  <c r="C15" i="7" s="1"/>
  <c r="E14" i="7"/>
  <c r="D14" i="7"/>
  <c r="E13" i="7"/>
  <c r="D13" i="7"/>
  <c r="C13" i="7" s="1"/>
  <c r="A5" i="7"/>
  <c r="A4" i="7"/>
  <c r="A3" i="7"/>
  <c r="A2" i="7"/>
  <c r="B186" i="6"/>
  <c r="D104" i="6"/>
  <c r="C104" i="6"/>
  <c r="D103" i="6"/>
  <c r="C103" i="6"/>
  <c r="D98" i="6"/>
  <c r="C98" i="6"/>
  <c r="B98" i="6"/>
  <c r="E70" i="6"/>
  <c r="D70" i="6"/>
  <c r="E69" i="6"/>
  <c r="D69" i="6"/>
  <c r="E68" i="6"/>
  <c r="D68" i="6"/>
  <c r="E67" i="6"/>
  <c r="D67" i="6"/>
  <c r="C67" i="6" s="1"/>
  <c r="E66" i="6"/>
  <c r="D66" i="6"/>
  <c r="C66" i="6" s="1"/>
  <c r="E65" i="6"/>
  <c r="D65" i="6"/>
  <c r="E64" i="6"/>
  <c r="D64" i="6"/>
  <c r="C64" i="6" s="1"/>
  <c r="E63" i="6"/>
  <c r="D63" i="6"/>
  <c r="C63" i="6" s="1"/>
  <c r="E62" i="6"/>
  <c r="D62" i="6"/>
  <c r="C62" i="6" s="1"/>
  <c r="E61" i="6"/>
  <c r="D61" i="6"/>
  <c r="E60" i="6"/>
  <c r="D60" i="6"/>
  <c r="C60" i="6" s="1"/>
  <c r="E59" i="6"/>
  <c r="D59" i="6"/>
  <c r="E58" i="6"/>
  <c r="D58" i="6"/>
  <c r="E57" i="6"/>
  <c r="D57" i="6"/>
  <c r="E56" i="6"/>
  <c r="D56" i="6"/>
  <c r="E55" i="6"/>
  <c r="D55" i="6"/>
  <c r="C55" i="6" s="1"/>
  <c r="E54" i="6"/>
  <c r="D54" i="6"/>
  <c r="E53" i="6"/>
  <c r="D53" i="6"/>
  <c r="E52" i="6"/>
  <c r="D52" i="6"/>
  <c r="E51" i="6"/>
  <c r="D51" i="6"/>
  <c r="E50" i="6"/>
  <c r="D50" i="6"/>
  <c r="E49" i="6"/>
  <c r="C49" i="6" s="1"/>
  <c r="D49" i="6"/>
  <c r="E44" i="6"/>
  <c r="D44" i="6"/>
  <c r="E43" i="6"/>
  <c r="D43" i="6"/>
  <c r="E30" i="6"/>
  <c r="D30" i="6"/>
  <c r="E26" i="6"/>
  <c r="C26" i="6" s="1"/>
  <c r="D26" i="6"/>
  <c r="E25" i="6"/>
  <c r="D25" i="6"/>
  <c r="E24" i="6"/>
  <c r="C24" i="6" s="1"/>
  <c r="D24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2" i="6"/>
  <c r="D22" i="6"/>
  <c r="E21" i="6"/>
  <c r="D21" i="6"/>
  <c r="C21" i="6" s="1"/>
  <c r="E20" i="6"/>
  <c r="D20" i="6"/>
  <c r="E19" i="6"/>
  <c r="D19" i="6"/>
  <c r="E18" i="6"/>
  <c r="D18" i="6"/>
  <c r="E17" i="6"/>
  <c r="D17" i="6"/>
  <c r="E16" i="6"/>
  <c r="D16" i="6"/>
  <c r="E15" i="6"/>
  <c r="C15" i="6" s="1"/>
  <c r="D15" i="6"/>
  <c r="E14" i="6"/>
  <c r="D14" i="6"/>
  <c r="E13" i="6"/>
  <c r="D13" i="6"/>
  <c r="A5" i="6"/>
  <c r="A4" i="6"/>
  <c r="A3" i="6"/>
  <c r="A2" i="6"/>
  <c r="B186" i="5"/>
  <c r="D104" i="5"/>
  <c r="C104" i="5"/>
  <c r="B104" i="5" s="1"/>
  <c r="D103" i="5"/>
  <c r="C103" i="5"/>
  <c r="D98" i="5"/>
  <c r="C98" i="5"/>
  <c r="B98" i="5"/>
  <c r="E70" i="5"/>
  <c r="D70" i="5"/>
  <c r="E69" i="5"/>
  <c r="C69" i="5" s="1"/>
  <c r="D69" i="5"/>
  <c r="E68" i="5"/>
  <c r="D68" i="5"/>
  <c r="E67" i="5"/>
  <c r="D67" i="5"/>
  <c r="E66" i="5"/>
  <c r="D66" i="5"/>
  <c r="C66" i="5" s="1"/>
  <c r="E65" i="5"/>
  <c r="D65" i="5"/>
  <c r="C65" i="5" s="1"/>
  <c r="E64" i="5"/>
  <c r="D64" i="5"/>
  <c r="C64" i="5" s="1"/>
  <c r="E63" i="5"/>
  <c r="D63" i="5"/>
  <c r="C63" i="5" s="1"/>
  <c r="E62" i="5"/>
  <c r="D62" i="5"/>
  <c r="E61" i="5"/>
  <c r="D61" i="5"/>
  <c r="C61" i="5" s="1"/>
  <c r="E60" i="5"/>
  <c r="C60" i="5" s="1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D53" i="5"/>
  <c r="C53" i="5"/>
  <c r="E52" i="5"/>
  <c r="D52" i="5"/>
  <c r="E51" i="5"/>
  <c r="D51" i="5"/>
  <c r="E50" i="5"/>
  <c r="D50" i="5"/>
  <c r="C50" i="5" s="1"/>
  <c r="E49" i="5"/>
  <c r="D49" i="5"/>
  <c r="C49" i="5" s="1"/>
  <c r="E44" i="5"/>
  <c r="D44" i="5"/>
  <c r="C44" i="5" s="1"/>
  <c r="E43" i="5"/>
  <c r="D43" i="5"/>
  <c r="C43" i="5" s="1"/>
  <c r="E30" i="5"/>
  <c r="D30" i="5"/>
  <c r="E26" i="5"/>
  <c r="D26" i="5"/>
  <c r="C26" i="5" s="1"/>
  <c r="E25" i="5"/>
  <c r="C25" i="5" s="1"/>
  <c r="D25" i="5"/>
  <c r="E24" i="5"/>
  <c r="D24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D23" i="5" s="1"/>
  <c r="E22" i="5"/>
  <c r="D22" i="5"/>
  <c r="C22" i="5" s="1"/>
  <c r="E21" i="5"/>
  <c r="D21" i="5"/>
  <c r="E20" i="5"/>
  <c r="D20" i="5"/>
  <c r="E19" i="5"/>
  <c r="C19" i="5" s="1"/>
  <c r="D19" i="5"/>
  <c r="E18" i="5"/>
  <c r="D18" i="5"/>
  <c r="E17" i="5"/>
  <c r="D17" i="5"/>
  <c r="E16" i="5"/>
  <c r="D16" i="5"/>
  <c r="E15" i="5"/>
  <c r="D15" i="5"/>
  <c r="E14" i="5"/>
  <c r="D14" i="5"/>
  <c r="C14" i="5"/>
  <c r="E13" i="5"/>
  <c r="D13" i="5"/>
  <c r="A5" i="5"/>
  <c r="A4" i="5"/>
  <c r="A3" i="5"/>
  <c r="A2" i="5"/>
  <c r="B186" i="1"/>
  <c r="D104" i="1"/>
  <c r="C98" i="1"/>
  <c r="D69" i="1"/>
  <c r="E67" i="1"/>
  <c r="D66" i="1"/>
  <c r="D62" i="1"/>
  <c r="E58" i="1"/>
  <c r="E56" i="1"/>
  <c r="E55" i="1"/>
  <c r="D55" i="1"/>
  <c r="D53" i="1"/>
  <c r="E51" i="1"/>
  <c r="E44" i="1"/>
  <c r="D44" i="1"/>
  <c r="D43" i="1"/>
  <c r="E24" i="1"/>
  <c r="D21" i="1"/>
  <c r="E17" i="1"/>
  <c r="E15" i="1"/>
  <c r="D15" i="1"/>
  <c r="A5" i="1"/>
  <c r="A4" i="1"/>
  <c r="A3" i="1"/>
  <c r="A2" i="1"/>
  <c r="B103" i="1" l="1"/>
  <c r="C18" i="5"/>
  <c r="C20" i="5"/>
  <c r="C55" i="5"/>
  <c r="C57" i="5"/>
  <c r="C68" i="5"/>
  <c r="C14" i="6"/>
  <c r="C16" i="6"/>
  <c r="E23" i="6"/>
  <c r="C25" i="6"/>
  <c r="C30" i="6"/>
  <c r="C44" i="6"/>
  <c r="C50" i="6"/>
  <c r="C59" i="6"/>
  <c r="C61" i="6"/>
  <c r="C65" i="6"/>
  <c r="E23" i="7"/>
  <c r="C30" i="7"/>
  <c r="B103" i="7"/>
  <c r="C23" i="13"/>
  <c r="A186" i="13" s="1"/>
  <c r="C15" i="5"/>
  <c r="C17" i="5"/>
  <c r="C52" i="5"/>
  <c r="C56" i="5"/>
  <c r="C58" i="5"/>
  <c r="C13" i="6"/>
  <c r="C17" i="6"/>
  <c r="C43" i="6"/>
  <c r="C51" i="6"/>
  <c r="C14" i="7"/>
  <c r="C18" i="7"/>
  <c r="C24" i="7"/>
  <c r="C26" i="7"/>
  <c r="C54" i="7"/>
  <c r="C56" i="7"/>
  <c r="C60" i="7"/>
  <c r="A186" i="12"/>
  <c r="C60" i="1"/>
  <c r="C55" i="1"/>
  <c r="C24" i="5"/>
  <c r="C30" i="5"/>
  <c r="C51" i="5"/>
  <c r="C54" i="5"/>
  <c r="C59" i="5"/>
  <c r="C62" i="5"/>
  <c r="C67" i="5"/>
  <c r="C70" i="5"/>
  <c r="C22" i="6"/>
  <c r="C56" i="6"/>
  <c r="C58" i="6"/>
  <c r="B103" i="6"/>
  <c r="C51" i="7"/>
  <c r="C53" i="7"/>
  <c r="C67" i="7"/>
  <c r="C69" i="7"/>
  <c r="D13" i="1"/>
  <c r="D22" i="1"/>
  <c r="C22" i="1" s="1"/>
  <c r="E21" i="1"/>
  <c r="C21" i="1" s="1"/>
  <c r="D20" i="1"/>
  <c r="C20" i="1" s="1"/>
  <c r="E19" i="1"/>
  <c r="C19" i="1" s="1"/>
  <c r="D18" i="1"/>
  <c r="C18" i="1" s="1"/>
  <c r="D14" i="1"/>
  <c r="C14" i="1" s="1"/>
  <c r="D25" i="1"/>
  <c r="E26" i="1"/>
  <c r="C26" i="1" s="1"/>
  <c r="D30" i="1"/>
  <c r="C30" i="1" s="1"/>
  <c r="D49" i="1"/>
  <c r="C49" i="1" s="1"/>
  <c r="E54" i="1"/>
  <c r="D67" i="1"/>
  <c r="C67" i="1" s="1"/>
  <c r="E68" i="1"/>
  <c r="B98" i="1"/>
  <c r="E25" i="1"/>
  <c r="B104" i="1"/>
  <c r="C53" i="1"/>
  <c r="C69" i="1"/>
  <c r="E23" i="5"/>
  <c r="C23" i="5" s="1"/>
  <c r="C19" i="6"/>
  <c r="C53" i="6"/>
  <c r="C69" i="6"/>
  <c r="C51" i="1"/>
  <c r="C62" i="1"/>
  <c r="C64" i="1"/>
  <c r="C65" i="1"/>
  <c r="C66" i="1"/>
  <c r="C44" i="1"/>
  <c r="B103" i="5"/>
  <c r="C22" i="7"/>
  <c r="C44" i="7"/>
  <c r="C64" i="7"/>
  <c r="C43" i="1"/>
  <c r="C13" i="5"/>
  <c r="C16" i="5"/>
  <c r="C21" i="5"/>
  <c r="C18" i="6"/>
  <c r="C20" i="6"/>
  <c r="D23" i="6"/>
  <c r="C23" i="6" s="1"/>
  <c r="C52" i="6"/>
  <c r="C54" i="6"/>
  <c r="C57" i="6"/>
  <c r="C68" i="6"/>
  <c r="C70" i="6"/>
  <c r="B104" i="6"/>
  <c r="C21" i="7"/>
  <c r="D23" i="7"/>
  <c r="C23" i="7" s="1"/>
  <c r="C43" i="7"/>
  <c r="C49" i="7"/>
  <c r="C52" i="7"/>
  <c r="C63" i="7"/>
  <c r="C65" i="7"/>
  <c r="C68" i="7"/>
  <c r="D52" i="1"/>
  <c r="C52" i="1" s="1"/>
  <c r="D54" i="1"/>
  <c r="C54" i="1" s="1"/>
  <c r="D56" i="1"/>
  <c r="C56" i="1" s="1"/>
  <c r="E57" i="1"/>
  <c r="C57" i="1" s="1"/>
  <c r="D58" i="1"/>
  <c r="C58" i="1" s="1"/>
  <c r="E59" i="1"/>
  <c r="C59" i="1" s="1"/>
  <c r="E61" i="1"/>
  <c r="C61" i="1" s="1"/>
  <c r="E63" i="1"/>
  <c r="C63" i="1" s="1"/>
  <c r="D68" i="1"/>
  <c r="D70" i="1"/>
  <c r="C70" i="1" s="1"/>
  <c r="D98" i="1"/>
  <c r="C50" i="1"/>
  <c r="C15" i="1"/>
  <c r="C17" i="1"/>
  <c r="D16" i="1"/>
  <c r="C16" i="1" s="1"/>
  <c r="E13" i="1"/>
  <c r="A186" i="6" l="1"/>
  <c r="A186" i="5"/>
  <c r="C68" i="1"/>
  <c r="E23" i="1"/>
  <c r="C13" i="1"/>
  <c r="A186" i="7"/>
  <c r="D23" i="1"/>
  <c r="C25" i="1"/>
  <c r="C23" i="1" l="1"/>
  <c r="A186" i="11" l="1"/>
  <c r="F24" i="1"/>
  <c r="D24" i="1"/>
  <c r="C24" i="1"/>
  <c r="A186" i="1"/>
  <c r="F24" i="11"/>
  <c r="D24" i="11"/>
  <c r="C24" i="11"/>
</calcChain>
</file>

<file path=xl/sharedStrings.xml><?xml version="1.0" encoding="utf-8"?>
<sst xmlns="http://schemas.openxmlformats.org/spreadsheetml/2006/main" count="4860" uniqueCount="108">
  <si>
    <t>SERVICIO DE SALUD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</si>
  <si>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</si>
  <si>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</si>
  <si>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</si>
  <si>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</si>
  <si>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</si>
  <si>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</si>
  <si>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</si>
  <si>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</si>
  <si>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</si>
  <si>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</si>
  <si>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</si>
  <si>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</si>
  <si>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</si>
  <si>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</si>
  <si>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</si>
  <si>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</si>
  <si>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y mas</t>
  </si>
  <si>
    <t>Mujeres</t>
  </si>
  <si>
    <t>TOTAL</t>
  </si>
  <si>
    <t>Hombres</t>
  </si>
  <si>
    <t>GRUPOS DE EDAD (en años)</t>
  </si>
  <si>
    <t>PROGRAMA DE REHABILITACIÓN TIPO I</t>
  </si>
  <si>
    <t>PROGRAMA DE REHABILITACIÓN TIPO II</t>
  </si>
  <si>
    <t>REM-06.   PROGRAMA DE SALUD MENTAL ATENCIÓN PRIMARIA Y ESPECIALIDADES</t>
  </si>
  <si>
    <t>SECCIÓN A. ATENCIÓN PRIMARIA</t>
  </si>
  <si>
    <t>ACTIVIDAD</t>
  </si>
  <si>
    <t>PROFESIONAL</t>
  </si>
  <si>
    <t xml:space="preserve">TOTAL               </t>
  </si>
  <si>
    <t>GRUPOS DE EDAD  (en años)</t>
  </si>
  <si>
    <t>A BENEFI-CIARIOS</t>
  </si>
  <si>
    <t>MÉDICO</t>
  </si>
  <si>
    <t>PSICÓLOGO/A</t>
  </si>
  <si>
    <t>ENFERMERA /O</t>
  </si>
  <si>
    <t>MATRONA /ÓN</t>
  </si>
  <si>
    <t>ASISTENTE SOCIAL</t>
  </si>
  <si>
    <t>OTROS PROFESIONALES</t>
  </si>
  <si>
    <t>TERAPEUTA OCUPACIONAL</t>
  </si>
  <si>
    <t>TÉCNICO PARAMÉDICO y EN SALUD MENTAL</t>
  </si>
  <si>
    <t>PSICODIAGNOSTICO</t>
  </si>
  <si>
    <t>PSICOTERAPIA INDIVIDUAL</t>
  </si>
  <si>
    <t>SECCIÓN A.2: CONSULTORÍAS DE SALUD MENTAL</t>
  </si>
  <si>
    <t>TOTAL CONSULTORIAS RECIBIDAS</t>
  </si>
  <si>
    <t>SECCIÓN B. ATENCIÓN DE ESPECIALIDADES</t>
  </si>
  <si>
    <t>ENFERMERO/A</t>
  </si>
  <si>
    <t>MÉDICO PSIQUIATRA</t>
  </si>
  <si>
    <t>PSICOTERAPIA  GRUPAL</t>
  </si>
  <si>
    <t>PSICÓLOGO</t>
  </si>
  <si>
    <t>PSICOTERAPIA FAMILIAR</t>
  </si>
  <si>
    <t>TIPO</t>
  </si>
  <si>
    <t>PERITAJE PSIQUIÁTRICO JUDICIAL</t>
  </si>
  <si>
    <t xml:space="preserve">EXAMEN PRELIMINAR EN DROGAS PARA ADOLESCENTES IMPUTADOS / CONDENADOS </t>
  </si>
  <si>
    <t>EVALUACIÓN CLÍNICA PARA ADOLESCENTES IMPUTADOS CON CONSUMO DE DROGAS</t>
  </si>
  <si>
    <t>EXAMEN MENTAL PRELIMINAR A PERSONAS IMPUTADAS</t>
  </si>
  <si>
    <t>PERITAJE DROGAS</t>
  </si>
  <si>
    <t>ATENCIÓN A AGRESORES DERIVADOS DE TRIBUNALES (LEY DE VIOLENCIA INTRAFAMILIAR</t>
  </si>
  <si>
    <t>TIPO DE DISPOSITIVO</t>
  </si>
  <si>
    <t>Nº DE PERSONAS ATENDIDAS</t>
  </si>
  <si>
    <t>DÍAS DE ESTADA DE PERSONAS ATENDIDAS EN EL MES</t>
  </si>
  <si>
    <t>Nº DE EGRESOS</t>
  </si>
  <si>
    <t>Nº DE PERSONAS EN LISTA DE ESPERA</t>
  </si>
  <si>
    <t>Menos de 20 años</t>
  </si>
  <si>
    <t>20 y más años</t>
  </si>
  <si>
    <t xml:space="preserve">HOGAR PROTEGIDO  </t>
  </si>
  <si>
    <t>RESIDENCIA PROTEGIDA</t>
  </si>
  <si>
    <t>HOSPITAL PSIQUIÁTRICO DIURNO</t>
  </si>
  <si>
    <t>CENTRO PRIVATIVO DE LIBERTAD (SENAME)</t>
  </si>
  <si>
    <t>SECCIÓN C. ACTIVIDADES COMUNES EN AMBOS TIPOS DE ATENCIÓN</t>
  </si>
  <si>
    <t>INTERVENCIÓN PSICOSOCIAL GRUPAL</t>
  </si>
  <si>
    <t>TRABAJO INTERSECTORIAL</t>
  </si>
  <si>
    <t>TRABAJO CON ORGANIZACIONES COMUNITARIAS DE BASE</t>
  </si>
  <si>
    <t>TRABAJO CON ORGANIZACIONES DE USUARIOS Y FAMILIARES</t>
  </si>
  <si>
    <t>TRIBUNALES</t>
  </si>
  <si>
    <t>Nº INFORMES</t>
  </si>
  <si>
    <t>DE FAMILIA</t>
  </si>
  <si>
    <t>PENALES</t>
  </si>
  <si>
    <t>CIVILES</t>
  </si>
  <si>
    <t>POLICIA LOCAL</t>
  </si>
  <si>
    <t>LABORALES</t>
  </si>
  <si>
    <t>TÉCNICO REHABILITACIÓN ALCOHOL Y DROGAS</t>
  </si>
  <si>
    <t>SECCIÓN A.1: CONTROLES DE ATENCION PRIMARIA / ESPECIALIDADES</t>
  </si>
  <si>
    <t>Ambos Sexos</t>
  </si>
  <si>
    <t>CONTROLES SALUD MENTAL</t>
  </si>
  <si>
    <t xml:space="preserve"> </t>
  </si>
  <si>
    <t>AGENTE COMUNITARIO</t>
  </si>
  <si>
    <t>TOTAL Nº DE CASOS REVISADOS</t>
  </si>
  <si>
    <t>CONSULTORÍAS DE SALUD MENTAL</t>
  </si>
  <si>
    <t>SECCIÓN B.1: ACTIVIDADES GRUPALES (NÚMERO DE SESIONES)</t>
  </si>
  <si>
    <t>SECCIÓN B.2:  PROGRAMA DE REHABILITACIÓN (PERSONAS CON TRASTORNOS PSIQUIÁTRICOS)</t>
  </si>
  <si>
    <t>DÍAS PERSONA</t>
  </si>
  <si>
    <t>SECCIÓN B.3: ACTIVIDADES DE PSIQUIATRÍA FORENSE PARA PERSONAS EN CONFLICTO CON LA JUSTICIA (En lo Penal, Civil, Familiar, etc.)</t>
  </si>
  <si>
    <t>SECCIÓN B.4: DISPOSITIVOS DE SALUD MENTAL</t>
  </si>
  <si>
    <t>SECCIÓN C.1: ACTIVIDADES DE COORDINACION SECTORIAL, INTERSECTORIAL Y COMUNITARIA</t>
  </si>
  <si>
    <t>ACTIVIDADES</t>
  </si>
  <si>
    <t>TOTAL DE PARTICIPANTES</t>
  </si>
  <si>
    <t>Nº REUNIONES / SESIONES</t>
  </si>
  <si>
    <t>Nº INSTITUCIONES,  ORGANIZACIONES  PARTICIPANTES</t>
  </si>
  <si>
    <t>COLABORACIÓN CON GRUPO DE AUTOAYUDA</t>
  </si>
  <si>
    <t>REUNIONES CON INSTITUCIONES DEL SECTOR SALUD PROGRAMA ACOMPAÑAMIENTO PSICOSOCIAL</t>
  </si>
  <si>
    <t>REUNIONES CON INSTITUCIONES DEL INTERSECTOR ACOMPAÑAMIENTO PSICOSOCIAL</t>
  </si>
  <si>
    <t>REUNIONES CON ORGANIZACIONES COMUNITARIAS ACOMPAÑAMIENTO PSICOSOCIAL</t>
  </si>
  <si>
    <t>SECCIÓN C.2: INFORMES A TRIBUNALES</t>
  </si>
  <si>
    <t>ASISTENCIA A TRIBUNALES</t>
  </si>
  <si>
    <t>Nº de profesionales</t>
  </si>
  <si>
    <t>Nº de veces</t>
  </si>
  <si>
    <t>SECCIÓN D. PLANES Y EVALUACIONES PROGRAMA DE ACOMPAÑAMIENTO PSICOSOCIAL EN ATENCIÓN PRIMARIA</t>
  </si>
  <si>
    <t>PLAN DE ACOMPAÑAMIENTO ELABORADOS</t>
  </si>
  <si>
    <t>EVALUACIONES PARTICIPATIVAS REALIZADAS AL EGRESO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</si>
</sst>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7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sz val="8"/>
      <color indexed="8"/>
      <name val="Verdana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0" fillId="0" borderId="0"/>
    <xf numFmtId="0" fontId="16" fillId="6" borderId="67" applyNumberFormat="0" applyFont="0" applyAlignment="0" applyProtection="0"/>
    <xf numFmtId="0" fontId="10" fillId="8" borderId="68" applyNumberFormat="0" applyFont="0" applyAlignment="0" applyProtection="0"/>
  </cellStyleXfs>
  <cellXfs count="780">
    <xf numFmtId="0" fontId="0" fillId="0" borderId="0" xfId="0"/>
    <xf numFmtId="0" fontId="2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2" fillId="2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/>
    <xf numFmtId="0" fontId="6" fillId="2" borderId="0" xfId="0" applyFont="1" applyFill="1" applyProtection="1"/>
    <xf numFmtId="3" fontId="2" fillId="3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/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41" fontId="3" fillId="2" borderId="0" xfId="0" applyNumberFormat="1" applyFont="1" applyFill="1" applyBorder="1" applyAlignment="1" applyProtection="1"/>
    <xf numFmtId="3" fontId="2" fillId="3" borderId="1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0" xfId="0" applyNumberFormat="1" applyFont="1" applyFill="1" applyBorder="1" applyAlignment="1" applyProtection="1">
      <protection hidden="1"/>
    </xf>
    <xf numFmtId="3" fontId="2" fillId="3" borderId="9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wrapText="1"/>
    </xf>
    <xf numFmtId="0" fontId="7" fillId="2" borderId="0" xfId="0" applyNumberFormat="1" applyFont="1" applyFill="1" applyAlignment="1" applyProtection="1">
      <alignment horizontal="left"/>
    </xf>
    <xf numFmtId="0" fontId="5" fillId="2" borderId="0" xfId="0" applyNumberFormat="1" applyFont="1" applyFill="1" applyAlignment="1" applyProtection="1"/>
    <xf numFmtId="0" fontId="5" fillId="2" borderId="0" xfId="0" applyNumberFormat="1" applyFont="1" applyFill="1" applyAlignment="1" applyProtection="1">
      <alignment wrapText="1"/>
    </xf>
    <xf numFmtId="0" fontId="1" fillId="2" borderId="0" xfId="0" applyNumberFormat="1" applyFont="1" applyFill="1" applyAlignment="1" applyProtection="1"/>
    <xf numFmtId="0" fontId="2" fillId="0" borderId="7" xfId="0" applyNumberFormat="1" applyFont="1" applyFill="1" applyBorder="1" applyAlignment="1" applyProtection="1">
      <alignment horizontal="center" vertical="center"/>
    </xf>
    <xf numFmtId="3" fontId="2" fillId="3" borderId="10" xfId="0" applyNumberFormat="1" applyFont="1" applyFill="1" applyBorder="1" applyAlignment="1" applyProtection="1">
      <protection locked="0"/>
    </xf>
    <xf numFmtId="41" fontId="2" fillId="0" borderId="12" xfId="0" applyNumberFormat="1" applyFont="1" applyFill="1" applyBorder="1" applyAlignment="1" applyProtection="1">
      <alignment horizontal="left" vertical="center" wrapText="1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41" fontId="2" fillId="0" borderId="17" xfId="0" applyNumberFormat="1" applyFont="1" applyFill="1" applyBorder="1" applyAlignment="1" applyProtection="1">
      <alignment horizontal="center"/>
    </xf>
    <xf numFmtId="3" fontId="2" fillId="0" borderId="6" xfId="0" applyNumberFormat="1" applyFont="1" applyFill="1" applyBorder="1" applyAlignment="1" applyProtection="1"/>
    <xf numFmtId="3" fontId="2" fillId="0" borderId="7" xfId="0" applyNumberFormat="1" applyFont="1" applyFill="1" applyBorder="1" applyAlignment="1" applyProtection="1"/>
    <xf numFmtId="41" fontId="2" fillId="0" borderId="2" xfId="0" applyNumberFormat="1" applyFont="1" applyFill="1" applyBorder="1" applyAlignment="1" applyProtection="1">
      <alignment horizontal="left" vertical="center" wrapText="1"/>
    </xf>
    <xf numFmtId="41" fontId="2" fillId="0" borderId="17" xfId="0" applyNumberFormat="1" applyFont="1" applyFill="1" applyBorder="1" applyAlignment="1" applyProtection="1">
      <alignment horizontal="left" vertical="center" wrapText="1"/>
    </xf>
    <xf numFmtId="3" fontId="2" fillId="3" borderId="4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2" fillId="0" borderId="42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0" fontId="7" fillId="0" borderId="0" xfId="0" applyNumberFormat="1" applyFont="1" applyFill="1" applyAlignment="1" applyProtection="1">
      <alignment horizontal="left"/>
    </xf>
    <xf numFmtId="3" fontId="2" fillId="3" borderId="17" xfId="0" applyNumberFormat="1" applyFont="1" applyFill="1" applyBorder="1" applyAlignment="1" applyProtection="1">
      <alignment wrapText="1"/>
      <protection locked="0"/>
    </xf>
    <xf numFmtId="41" fontId="2" fillId="0" borderId="31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Protection="1"/>
    <xf numFmtId="41" fontId="6" fillId="2" borderId="0" xfId="0" applyNumberFormat="1" applyFont="1" applyFill="1" applyBorder="1" applyAlignment="1" applyProtection="1"/>
    <xf numFmtId="0" fontId="5" fillId="2" borderId="0" xfId="0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left" wrapText="1"/>
    </xf>
    <xf numFmtId="41" fontId="2" fillId="0" borderId="20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/>
      <protection hidden="1"/>
    </xf>
    <xf numFmtId="0" fontId="5" fillId="2" borderId="3" xfId="0" applyNumberFormat="1" applyFont="1" applyFill="1" applyBorder="1" applyAlignment="1" applyProtection="1">
      <alignment horizontal="left"/>
      <protection hidden="1"/>
    </xf>
    <xf numFmtId="0" fontId="5" fillId="2" borderId="35" xfId="0" applyNumberFormat="1" applyFont="1" applyFill="1" applyBorder="1" applyAlignment="1" applyProtection="1">
      <alignment horizontal="left"/>
      <protection hidden="1"/>
    </xf>
    <xf numFmtId="0" fontId="1" fillId="2" borderId="0" xfId="0" applyNumberFormat="1" applyFont="1" applyFill="1" applyAlignment="1" applyProtection="1">
      <protection hidden="1"/>
    </xf>
    <xf numFmtId="0" fontId="2" fillId="2" borderId="0" xfId="0" applyNumberFormat="1" applyFont="1" applyFill="1" applyAlignment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2" fillId="2" borderId="0" xfId="0" applyNumberFormat="1" applyFont="1" applyFill="1" applyBorder="1" applyAlignment="1" applyProtection="1">
      <protection hidden="1"/>
    </xf>
    <xf numFmtId="3" fontId="2" fillId="3" borderId="36" xfId="0" applyNumberFormat="1" applyFont="1" applyFill="1" applyBorder="1" applyAlignment="1" applyProtection="1">
      <protection locked="0"/>
    </xf>
    <xf numFmtId="0" fontId="2" fillId="0" borderId="17" xfId="0" applyNumberFormat="1" applyFont="1" applyFill="1" applyBorder="1" applyAlignment="1" applyProtection="1">
      <alignment horizontal="left" vertical="center" wrapText="1"/>
      <protection hidden="1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hidden="1"/>
    </xf>
    <xf numFmtId="41" fontId="2" fillId="0" borderId="8" xfId="0" applyNumberFormat="1" applyFont="1" applyFill="1" applyBorder="1" applyAlignment="1" applyProtection="1">
      <alignment horizontal="left" vertical="center" wrapText="1"/>
      <protection hidden="1"/>
    </xf>
    <xf numFmtId="3" fontId="2" fillId="4" borderId="27" xfId="0" applyNumberFormat="1" applyFont="1" applyFill="1" applyBorder="1" applyAlignment="1" applyProtection="1"/>
    <xf numFmtId="41" fontId="2" fillId="0" borderId="13" xfId="0" applyNumberFormat="1" applyFont="1" applyFill="1" applyBorder="1" applyAlignment="1" applyProtection="1">
      <alignment horizontal="left" vertical="center" wrapText="1"/>
      <protection hidden="1"/>
    </xf>
    <xf numFmtId="3" fontId="2" fillId="4" borderId="28" xfId="0" applyNumberFormat="1" applyFont="1" applyFill="1" applyBorder="1" applyAlignment="1" applyProtection="1"/>
    <xf numFmtId="41" fontId="2" fillId="0" borderId="18" xfId="0" applyNumberFormat="1" applyFont="1" applyFill="1" applyBorder="1" applyAlignment="1" applyProtection="1">
      <alignment horizontal="left" vertical="center" wrapText="1"/>
      <protection hidden="1"/>
    </xf>
    <xf numFmtId="3" fontId="2" fillId="4" borderId="32" xfId="0" applyNumberFormat="1" applyFont="1" applyFill="1" applyBorder="1" applyAlignment="1" applyProtection="1"/>
    <xf numFmtId="3" fontId="2" fillId="4" borderId="10" xfId="0" applyNumberFormat="1" applyFont="1" applyFill="1" applyBorder="1" applyAlignment="1" applyProtection="1"/>
    <xf numFmtId="3" fontId="2" fillId="4" borderId="19" xfId="0" applyNumberFormat="1" applyFont="1" applyFill="1" applyBorder="1" applyAlignment="1" applyProtection="1"/>
    <xf numFmtId="3" fontId="2" fillId="4" borderId="14" xfId="0" applyNumberFormat="1" applyFont="1" applyFill="1" applyBorder="1" applyAlignment="1" applyProtection="1"/>
    <xf numFmtId="0" fontId="5" fillId="2" borderId="3" xfId="0" applyNumberFormat="1" applyFont="1" applyFill="1" applyBorder="1" applyAlignment="1" applyProtection="1">
      <alignment horizontal="left" wrapText="1"/>
      <protection hidden="1"/>
    </xf>
    <xf numFmtId="0" fontId="5" fillId="2" borderId="35" xfId="0" applyNumberFormat="1" applyFont="1" applyFill="1" applyBorder="1" applyAlignment="1" applyProtection="1">
      <alignment horizontal="left" wrapText="1"/>
      <protection hidden="1"/>
    </xf>
    <xf numFmtId="0" fontId="5" fillId="2" borderId="0" xfId="0" applyNumberFormat="1" applyFont="1" applyFill="1" applyBorder="1" applyAlignment="1" applyProtection="1">
      <alignment wrapText="1"/>
      <protection hidden="1"/>
    </xf>
    <xf numFmtId="41" fontId="6" fillId="2" borderId="0" xfId="0" applyNumberFormat="1" applyFont="1" applyFill="1" applyBorder="1" applyAlignment="1" applyProtection="1">
      <protection hidden="1"/>
    </xf>
    <xf numFmtId="41" fontId="2" fillId="2" borderId="0" xfId="0" applyNumberFormat="1" applyFont="1" applyFill="1" applyBorder="1" applyAlignment="1" applyProtection="1">
      <protection hidden="1"/>
    </xf>
    <xf numFmtId="0" fontId="1" fillId="2" borderId="0" xfId="0" applyNumberFormat="1" applyFont="1" applyFill="1" applyBorder="1" applyAlignment="1" applyProtection="1">
      <alignment wrapText="1"/>
      <protection hidden="1"/>
    </xf>
    <xf numFmtId="164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47" xfId="0" applyFont="1" applyBorder="1" applyAlignment="1" applyProtection="1">
      <alignment horizontal="center" vertical="center" wrapText="1"/>
      <protection hidden="1"/>
    </xf>
    <xf numFmtId="164" fontId="2" fillId="0" borderId="42" xfId="0" applyNumberFormat="1" applyFont="1" applyFill="1" applyBorder="1" applyAlignment="1" applyProtection="1">
      <alignment horizontal="center" vertical="center" wrapText="1"/>
      <protection hidden="1"/>
    </xf>
    <xf numFmtId="3" fontId="2" fillId="3" borderId="27" xfId="0" applyNumberFormat="1" applyFont="1" applyFill="1" applyBorder="1" applyAlignment="1" applyProtection="1">
      <alignment wrapText="1"/>
      <protection locked="0"/>
    </xf>
    <xf numFmtId="3" fontId="2" fillId="3" borderId="10" xfId="0" applyNumberFormat="1" applyFont="1" applyFill="1" applyBorder="1" applyAlignment="1" applyProtection="1">
      <alignment wrapText="1"/>
      <protection locked="0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2" fillId="3" borderId="43" xfId="0" applyNumberFormat="1" applyFont="1" applyFill="1" applyBorder="1" applyAlignment="1" applyProtection="1">
      <alignment wrapText="1"/>
      <protection locked="0"/>
    </xf>
    <xf numFmtId="3" fontId="2" fillId="3" borderId="28" xfId="0" applyNumberFormat="1" applyFont="1" applyFill="1" applyBorder="1" applyAlignment="1" applyProtection="1">
      <alignment wrapText="1"/>
      <protection locked="0"/>
    </xf>
    <xf numFmtId="3" fontId="2" fillId="3" borderId="14" xfId="0" applyNumberFormat="1" applyFont="1" applyFill="1" applyBorder="1" applyAlignment="1" applyProtection="1">
      <alignment wrapText="1"/>
      <protection locked="0"/>
    </xf>
    <xf numFmtId="3" fontId="2" fillId="3" borderId="49" xfId="0" applyNumberFormat="1" applyFont="1" applyFill="1" applyBorder="1" applyAlignment="1" applyProtection="1">
      <alignment wrapText="1"/>
      <protection locked="0"/>
    </xf>
    <xf numFmtId="3" fontId="2" fillId="3" borderId="44" xfId="0" applyNumberFormat="1" applyFont="1" applyFill="1" applyBorder="1" applyAlignment="1" applyProtection="1">
      <alignment wrapText="1"/>
      <protection locked="0"/>
    </xf>
    <xf numFmtId="3" fontId="2" fillId="4" borderId="50" xfId="0" applyNumberFormat="1" applyFont="1" applyFill="1" applyBorder="1" applyAlignment="1" applyProtection="1"/>
    <xf numFmtId="0" fontId="5" fillId="2" borderId="41" xfId="0" applyFont="1" applyFill="1" applyBorder="1" applyAlignment="1" applyProtection="1">
      <alignment horizontal="left"/>
      <protection hidden="1"/>
    </xf>
    <xf numFmtId="0" fontId="6" fillId="2" borderId="0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0" fontId="5" fillId="2" borderId="0" xfId="0" applyNumberFormat="1" applyFont="1" applyFill="1" applyAlignment="1" applyProtection="1">
      <protection hidden="1"/>
    </xf>
    <xf numFmtId="0" fontId="6" fillId="2" borderId="0" xfId="0" applyNumberFormat="1" applyFont="1" applyFill="1" applyAlignment="1" applyProtection="1">
      <protection hidden="1"/>
    </xf>
    <xf numFmtId="0" fontId="4" fillId="2" borderId="0" xfId="0" applyNumberFormat="1" applyFont="1" applyFill="1" applyBorder="1" applyAlignment="1" applyProtection="1">
      <protection hidden="1"/>
    </xf>
    <xf numFmtId="0" fontId="4" fillId="2" borderId="0" xfId="0" applyNumberFormat="1" applyFont="1" applyFill="1" applyAlignment="1" applyProtection="1">
      <protection hidden="1"/>
    </xf>
    <xf numFmtId="0" fontId="4" fillId="2" borderId="0" xfId="0" applyNumberFormat="1" applyFont="1" applyFill="1" applyAlignment="1" applyProtection="1">
      <alignment wrapText="1"/>
      <protection hidden="1"/>
    </xf>
    <xf numFmtId="0" fontId="2" fillId="2" borderId="0" xfId="0" applyNumberFormat="1" applyFont="1" applyFill="1" applyAlignment="1" applyProtection="1">
      <alignment wrapText="1"/>
      <protection hidden="1"/>
    </xf>
    <xf numFmtId="0" fontId="2" fillId="0" borderId="13" xfId="0" applyNumberFormat="1" applyFont="1" applyFill="1" applyBorder="1" applyAlignment="1" applyProtection="1">
      <alignment vertical="center" wrapText="1"/>
      <protection hidden="1"/>
    </xf>
    <xf numFmtId="0" fontId="6" fillId="2" borderId="0" xfId="0" applyNumberFormat="1" applyFont="1" applyFill="1" applyBorder="1" applyAlignment="1" applyProtection="1">
      <protection hidden="1"/>
    </xf>
    <xf numFmtId="0" fontId="9" fillId="2" borderId="0" xfId="0" applyNumberFormat="1" applyFont="1" applyFill="1" applyAlignment="1" applyProtection="1">
      <protection hidden="1"/>
    </xf>
    <xf numFmtId="0" fontId="3" fillId="2" borderId="0" xfId="0" applyNumberFormat="1" applyFont="1" applyFill="1" applyAlignment="1" applyProtection="1">
      <protection hidden="1"/>
    </xf>
    <xf numFmtId="3" fontId="2" fillId="2" borderId="17" xfId="0" applyNumberFormat="1" applyFont="1" applyFill="1" applyBorder="1" applyAlignment="1" applyProtection="1">
      <alignment wrapText="1"/>
    </xf>
    <xf numFmtId="41" fontId="2" fillId="0" borderId="8" xfId="0" applyNumberFormat="1" applyFont="1" applyFill="1" applyBorder="1" applyAlignment="1" applyProtection="1">
      <alignment vertical="center" wrapText="1"/>
    </xf>
    <xf numFmtId="41" fontId="2" fillId="0" borderId="12" xfId="0" applyNumberFormat="1" applyFont="1" applyFill="1" applyBorder="1" applyAlignment="1" applyProtection="1">
      <alignment vertical="center" wrapText="1"/>
    </xf>
    <xf numFmtId="3" fontId="2" fillId="4" borderId="40" xfId="0" applyNumberFormat="1" applyFont="1" applyFill="1" applyBorder="1" applyAlignment="1" applyProtection="1"/>
    <xf numFmtId="0" fontId="2" fillId="0" borderId="2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Protection="1">
      <protection locked="0"/>
    </xf>
    <xf numFmtId="0" fontId="7" fillId="2" borderId="41" xfId="0" applyFont="1" applyFill="1" applyBorder="1" applyAlignment="1" applyProtection="1">
      <alignment horizontal="left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3" fontId="2" fillId="0" borderId="8" xfId="0" applyNumberFormat="1" applyFont="1" applyFill="1" applyBorder="1" applyAlignment="1" applyProtection="1">
      <alignment horizontal="right" wrapText="1"/>
      <protection locked="0"/>
    </xf>
    <xf numFmtId="3" fontId="2" fillId="0" borderId="9" xfId="0" applyNumberFormat="1" applyFont="1" applyFill="1" applyBorder="1" applyAlignment="1" applyProtection="1">
      <alignment horizontal="right" wrapText="1"/>
      <protection locked="0"/>
    </xf>
    <xf numFmtId="3" fontId="2" fillId="0" borderId="26" xfId="0" applyNumberFormat="1" applyFont="1" applyFill="1" applyBorder="1" applyAlignment="1" applyProtection="1">
      <alignment horizontal="right"/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8" fillId="2" borderId="0" xfId="0" applyFont="1" applyFill="1" applyProtection="1">
      <protection locked="0"/>
    </xf>
    <xf numFmtId="3" fontId="2" fillId="0" borderId="12" xfId="0" applyNumberFormat="1" applyFont="1" applyFill="1" applyBorder="1" applyAlignment="1" applyProtection="1">
      <alignment horizontal="right" wrapText="1"/>
      <protection locked="0"/>
    </xf>
    <xf numFmtId="3" fontId="2" fillId="0" borderId="13" xfId="0" applyNumberFormat="1" applyFont="1" applyFill="1" applyBorder="1" applyAlignment="1" applyProtection="1">
      <alignment horizontal="right" wrapText="1"/>
      <protection locked="0"/>
    </xf>
    <xf numFmtId="3" fontId="2" fillId="0" borderId="38" xfId="0" applyNumberFormat="1" applyFont="1" applyFill="1" applyBorder="1" applyAlignment="1" applyProtection="1">
      <alignment horizontal="right"/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>
      <alignment horizontal="right" wrapText="1"/>
      <protection locked="0"/>
    </xf>
    <xf numFmtId="3" fontId="2" fillId="0" borderId="15" xfId="0" applyNumberFormat="1" applyFont="1" applyFill="1" applyBorder="1" applyAlignment="1" applyProtection="1">
      <alignment horizontal="right" wrapText="1"/>
      <protection locked="0"/>
    </xf>
    <xf numFmtId="3" fontId="2" fillId="0" borderId="39" xfId="0" applyNumberFormat="1" applyFont="1" applyFill="1" applyBorder="1" applyAlignment="1" applyProtection="1">
      <alignment horizontal="right"/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alignment horizontal="right" wrapText="1"/>
      <protection locked="0"/>
    </xf>
    <xf numFmtId="3" fontId="2" fillId="0" borderId="17" xfId="0" applyNumberFormat="1" applyFont="1" applyFill="1" applyBorder="1" applyAlignment="1" applyProtection="1">
      <alignment horizontal="right"/>
      <protection locked="0"/>
    </xf>
    <xf numFmtId="3" fontId="2" fillId="0" borderId="4" xfId="0" applyNumberFormat="1" applyFont="1" applyFill="1" applyBorder="1" applyAlignment="1" applyProtection="1">
      <alignment horizontal="right"/>
      <protection locked="0"/>
    </xf>
    <xf numFmtId="3" fontId="2" fillId="0" borderId="7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 applyProtection="1">
      <protection locked="0"/>
    </xf>
    <xf numFmtId="3" fontId="2" fillId="0" borderId="20" xfId="0" applyNumberFormat="1" applyFont="1" applyFill="1" applyBorder="1" applyAlignment="1" applyProtection="1">
      <alignment horizontal="right" wrapText="1"/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21" xfId="0" applyNumberFormat="1" applyFont="1" applyFill="1" applyBorder="1" applyAlignment="1" applyProtection="1">
      <alignment horizontal="right"/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0" borderId="22" xfId="0" applyNumberFormat="1" applyFont="1" applyFill="1" applyBorder="1" applyAlignment="1" applyProtection="1">
      <alignment horizontal="right" wrapText="1"/>
      <protection locked="0"/>
    </xf>
    <xf numFmtId="3" fontId="2" fillId="0" borderId="5" xfId="0" applyNumberFormat="1" applyFont="1" applyFill="1" applyBorder="1" applyAlignment="1" applyProtection="1">
      <alignment horizontal="right" wrapText="1"/>
      <protection locked="0"/>
    </xf>
    <xf numFmtId="3" fontId="2" fillId="0" borderId="35" xfId="0" applyNumberFormat="1" applyFont="1" applyFill="1" applyBorder="1" applyAlignment="1" applyProtection="1">
      <alignment horizontal="right"/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0" fontId="14" fillId="0" borderId="0" xfId="0" applyFont="1"/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52" xfId="0" applyNumberFormat="1" applyFont="1" applyFill="1" applyBorder="1" applyAlignment="1" applyProtection="1">
      <alignment horizontal="center" vertical="center"/>
    </xf>
    <xf numFmtId="0" fontId="2" fillId="0" borderId="52" xfId="0" applyNumberFormat="1" applyFont="1" applyFill="1" applyBorder="1" applyAlignment="1" applyProtection="1"/>
    <xf numFmtId="0" fontId="2" fillId="0" borderId="53" xfId="0" applyNumberFormat="1" applyFont="1" applyFill="1" applyBorder="1" applyAlignment="1" applyProtection="1">
      <alignment horizontal="center" vertical="center"/>
      <protection locked="0"/>
    </xf>
    <xf numFmtId="0" fontId="2" fillId="0" borderId="54" xfId="0" applyNumberFormat="1" applyFont="1" applyFill="1" applyBorder="1" applyAlignment="1" applyProtection="1">
      <alignment horizontal="center" vertical="center"/>
    </xf>
    <xf numFmtId="0" fontId="2" fillId="0" borderId="54" xfId="0" applyNumberFormat="1" applyFont="1" applyFill="1" applyBorder="1" applyAlignment="1" applyProtection="1"/>
    <xf numFmtId="0" fontId="13" fillId="2" borderId="54" xfId="0" applyFont="1" applyFill="1" applyBorder="1"/>
    <xf numFmtId="3" fontId="2" fillId="3" borderId="2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54" xfId="0" applyNumberFormat="1" applyFont="1" applyFill="1" applyBorder="1" applyAlignment="1" applyProtection="1">
      <protection locked="0"/>
    </xf>
    <xf numFmtId="0" fontId="8" fillId="0" borderId="54" xfId="0" applyNumberFormat="1" applyFont="1" applyFill="1" applyBorder="1" applyAlignment="1" applyProtection="1"/>
    <xf numFmtId="3" fontId="13" fillId="2" borderId="0" xfId="0" applyNumberFormat="1" applyFont="1" applyFill="1"/>
    <xf numFmtId="0" fontId="2" fillId="2" borderId="54" xfId="0" applyNumberFormat="1" applyFont="1" applyFill="1" applyBorder="1" applyAlignment="1" applyProtection="1"/>
    <xf numFmtId="41" fontId="3" fillId="2" borderId="0" xfId="0" applyNumberFormat="1" applyFont="1" applyFill="1" applyBorder="1" applyAlignment="1" applyProtection="1">
      <protection locked="0"/>
    </xf>
    <xf numFmtId="41" fontId="3" fillId="2" borderId="34" xfId="0" applyNumberFormat="1" applyFont="1" applyFill="1" applyBorder="1" applyAlignment="1" applyProtection="1">
      <protection locked="0"/>
    </xf>
    <xf numFmtId="0" fontId="1" fillId="2" borderId="35" xfId="0" applyFont="1" applyFill="1" applyBorder="1" applyAlignment="1" applyProtection="1">
      <alignment horizontal="left" wrapText="1"/>
    </xf>
    <xf numFmtId="0" fontId="1" fillId="2" borderId="35" xfId="0" applyFont="1" applyFill="1" applyBorder="1" applyAlignment="1" applyProtection="1">
      <alignment horizontal="left" wrapText="1"/>
      <protection hidden="1"/>
    </xf>
    <xf numFmtId="0" fontId="1" fillId="2" borderId="35" xfId="0" applyNumberFormat="1" applyFont="1" applyFill="1" applyBorder="1" applyAlignment="1" applyProtection="1">
      <protection hidden="1"/>
    </xf>
    <xf numFmtId="0" fontId="2" fillId="2" borderId="35" xfId="0" applyNumberFormat="1" applyFont="1" applyFill="1" applyBorder="1" applyAlignment="1" applyProtection="1">
      <protection hidden="1"/>
    </xf>
    <xf numFmtId="0" fontId="1" fillId="2" borderId="35" xfId="0" applyFont="1" applyFill="1" applyBorder="1" applyAlignment="1" applyProtection="1">
      <alignment wrapText="1"/>
      <protection hidden="1"/>
    </xf>
    <xf numFmtId="0" fontId="13" fillId="2" borderId="0" xfId="0" applyFont="1" applyFill="1" applyBorder="1"/>
    <xf numFmtId="0" fontId="2" fillId="0" borderId="51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Protection="1">
      <protection locked="0"/>
    </xf>
    <xf numFmtId="3" fontId="2" fillId="0" borderId="17" xfId="0" applyNumberFormat="1" applyFont="1" applyFill="1" applyBorder="1" applyAlignment="1" applyProtection="1">
      <alignment horizontal="right" wrapText="1"/>
      <protection locked="0"/>
    </xf>
    <xf numFmtId="3" fontId="2" fillId="0" borderId="7" xfId="0" applyNumberFormat="1" applyFont="1" applyFill="1" applyBorder="1" applyAlignment="1" applyProtection="1">
      <alignment horizontal="right" wrapText="1"/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0" borderId="55" xfId="0" applyNumberFormat="1" applyFont="1" applyFill="1" applyBorder="1" applyAlignment="1" applyProtection="1">
      <alignment horizontal="right" wrapText="1"/>
      <protection locked="0"/>
    </xf>
    <xf numFmtId="3" fontId="2" fillId="0" borderId="23" xfId="0" applyNumberFormat="1" applyFont="1" applyFill="1" applyBorder="1" applyAlignment="1" applyProtection="1">
      <alignment horizontal="right"/>
      <protection locked="0"/>
    </xf>
    <xf numFmtId="3" fontId="2" fillId="3" borderId="55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0" fontId="2" fillId="2" borderId="0" xfId="0" applyNumberFormat="1" applyFont="1" applyFill="1" applyAlignment="1" applyProtection="1">
      <protection locked="0"/>
    </xf>
    <xf numFmtId="0" fontId="2" fillId="0" borderId="54" xfId="0" applyNumberFormat="1" applyFont="1" applyFill="1" applyBorder="1" applyAlignment="1" applyProtection="1">
      <protection hidden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7" xfId="0" applyNumberFormat="1" applyFont="1" applyFill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 wrapText="1"/>
      <protection hidden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57" xfId="0" applyNumberFormat="1" applyFont="1" applyFill="1" applyBorder="1" applyAlignment="1" applyProtection="1">
      <alignment horizontal="center" vertical="center" wrapText="1"/>
    </xf>
    <xf numFmtId="3" fontId="2" fillId="4" borderId="26" xfId="0" applyNumberFormat="1" applyFont="1" applyFill="1" applyBorder="1" applyAlignment="1" applyProtection="1"/>
    <xf numFmtId="3" fontId="2" fillId="3" borderId="26" xfId="0" applyNumberFormat="1" applyFont="1" applyFill="1" applyBorder="1" applyAlignment="1" applyProtection="1">
      <alignment wrapText="1"/>
      <protection locked="0"/>
    </xf>
    <xf numFmtId="0" fontId="8" fillId="2" borderId="0" xfId="0" applyNumberFormat="1" applyFont="1" applyFill="1" applyAlignment="1" applyProtection="1">
      <protection locked="0"/>
    </xf>
    <xf numFmtId="3" fontId="2" fillId="4" borderId="38" xfId="0" applyNumberFormat="1" applyFont="1" applyFill="1" applyBorder="1" applyAlignment="1" applyProtection="1"/>
    <xf numFmtId="3" fontId="2" fillId="3" borderId="38" xfId="0" applyNumberFormat="1" applyFont="1" applyFill="1" applyBorder="1" applyAlignment="1" applyProtection="1">
      <alignment wrapText="1"/>
      <protection locked="0"/>
    </xf>
    <xf numFmtId="3" fontId="2" fillId="0" borderId="40" xfId="0" applyNumberFormat="1" applyFont="1" applyFill="1" applyBorder="1" applyAlignment="1" applyProtection="1">
      <alignment horizontal="right"/>
      <protection locked="0"/>
    </xf>
    <xf numFmtId="3" fontId="2" fillId="3" borderId="40" xfId="0" applyNumberFormat="1" applyFont="1" applyFill="1" applyBorder="1" applyAlignment="1" applyProtection="1">
      <alignment wrapText="1"/>
      <protection locked="0"/>
    </xf>
    <xf numFmtId="3" fontId="2" fillId="4" borderId="8" xfId="0" applyNumberFormat="1" applyFont="1" applyFill="1" applyBorder="1" applyAlignment="1" applyProtection="1"/>
    <xf numFmtId="3" fontId="2" fillId="4" borderId="31" xfId="0" applyNumberFormat="1" applyFont="1" applyFill="1" applyBorder="1" applyAlignment="1" applyProtection="1"/>
    <xf numFmtId="3" fontId="2" fillId="4" borderId="12" xfId="0" applyNumberFormat="1" applyFont="1" applyFill="1" applyBorder="1" applyAlignment="1" applyProtection="1"/>
    <xf numFmtId="164" fontId="8" fillId="2" borderId="0" xfId="0" applyNumberFormat="1" applyFont="1" applyFill="1" applyBorder="1" applyAlignment="1" applyProtection="1">
      <protection locked="0"/>
    </xf>
    <xf numFmtId="0" fontId="1" fillId="2" borderId="54" xfId="0" applyFont="1" applyFill="1" applyBorder="1" applyAlignment="1" applyProtection="1">
      <alignment wrapText="1"/>
      <protection hidden="1"/>
    </xf>
    <xf numFmtId="164" fontId="2" fillId="2" borderId="0" xfId="0" applyNumberFormat="1" applyFont="1" applyFill="1" applyBorder="1" applyAlignment="1" applyProtection="1">
      <protection locked="0"/>
    </xf>
    <xf numFmtId="0" fontId="2" fillId="2" borderId="54" xfId="0" applyNumberFormat="1" applyFont="1" applyFill="1" applyBorder="1" applyAlignment="1" applyProtection="1">
      <protection hidden="1"/>
    </xf>
    <xf numFmtId="0" fontId="4" fillId="2" borderId="35" xfId="0" applyNumberFormat="1" applyFont="1" applyFill="1" applyBorder="1" applyAlignment="1" applyProtection="1">
      <alignment horizontal="left"/>
      <protection hidden="1"/>
    </xf>
    <xf numFmtId="0" fontId="2" fillId="2" borderId="58" xfId="0" applyNumberFormat="1" applyFont="1" applyFill="1" applyBorder="1" applyAlignment="1" applyProtection="1">
      <protection hidden="1"/>
    </xf>
    <xf numFmtId="0" fontId="2" fillId="2" borderId="59" xfId="0" applyNumberFormat="1" applyFont="1" applyFill="1" applyBorder="1" applyAlignment="1" applyProtection="1">
      <protection locked="0"/>
    </xf>
    <xf numFmtId="0" fontId="2" fillId="2" borderId="60" xfId="0" applyNumberFormat="1" applyFont="1" applyFill="1" applyBorder="1" applyAlignment="1" applyProtection="1">
      <alignment wrapText="1"/>
      <protection hidden="1"/>
    </xf>
    <xf numFmtId="0" fontId="6" fillId="2" borderId="60" xfId="0" applyNumberFormat="1" applyFont="1" applyFill="1" applyBorder="1" applyAlignment="1" applyProtection="1">
      <protection hidden="1"/>
    </xf>
    <xf numFmtId="0" fontId="9" fillId="0" borderId="0" xfId="0" applyFont="1"/>
    <xf numFmtId="0" fontId="9" fillId="0" borderId="54" xfId="0" applyFont="1" applyBorder="1"/>
    <xf numFmtId="0" fontId="9" fillId="0" borderId="41" xfId="0" applyFont="1" applyBorder="1"/>
    <xf numFmtId="0" fontId="2" fillId="2" borderId="41" xfId="0" applyNumberFormat="1" applyFont="1" applyFill="1" applyBorder="1" applyAlignment="1" applyProtection="1">
      <protection hidden="1"/>
    </xf>
    <xf numFmtId="0" fontId="15" fillId="0" borderId="26" xfId="0" applyFont="1" applyBorder="1" applyAlignment="1">
      <alignment wrapText="1"/>
    </xf>
    <xf numFmtId="3" fontId="2" fillId="3" borderId="9" xfId="0" applyNumberFormat="1" applyFont="1" applyFill="1" applyBorder="1" applyAlignment="1" applyProtection="1">
      <alignment horizontal="right" wrapText="1"/>
      <protection locked="0"/>
    </xf>
    <xf numFmtId="3" fontId="2" fillId="4" borderId="9" xfId="0" applyNumberFormat="1" applyFont="1" applyFill="1" applyBorder="1" applyAlignment="1" applyProtection="1">
      <alignment horizontal="center" vertical="center" wrapText="1"/>
    </xf>
    <xf numFmtId="0" fontId="2" fillId="0" borderId="61" xfId="0" applyNumberFormat="1" applyFont="1" applyFill="1" applyBorder="1" applyAlignment="1" applyProtection="1">
      <alignment vertical="center" wrapText="1"/>
      <protection hidden="1"/>
    </xf>
    <xf numFmtId="3" fontId="2" fillId="3" borderId="61" xfId="0" applyNumberFormat="1" applyFont="1" applyFill="1" applyBorder="1" applyAlignment="1" applyProtection="1">
      <alignment horizontal="right" wrapText="1"/>
      <protection locked="0"/>
    </xf>
    <xf numFmtId="3" fontId="2" fillId="3" borderId="62" xfId="0" applyNumberFormat="1" applyFont="1" applyFill="1" applyBorder="1" applyAlignment="1" applyProtection="1">
      <alignment horizontal="right"/>
      <protection locked="0"/>
    </xf>
    <xf numFmtId="3" fontId="2" fillId="3" borderId="61" xfId="0" applyNumberFormat="1" applyFont="1" applyFill="1" applyBorder="1" applyAlignment="1" applyProtection="1">
      <alignment horizontal="right"/>
      <protection locked="0"/>
    </xf>
    <xf numFmtId="3" fontId="2" fillId="3" borderId="13" xfId="0" applyNumberFormat="1" applyFont="1" applyFill="1" applyBorder="1" applyAlignment="1" applyProtection="1">
      <alignment horizontal="right" wrapText="1"/>
      <protection locked="0"/>
    </xf>
    <xf numFmtId="3" fontId="2" fillId="3" borderId="38" xfId="0" applyNumberFormat="1" applyFont="1" applyFill="1" applyBorder="1" applyAlignment="1" applyProtection="1">
      <alignment horizontal="right"/>
      <protection locked="0"/>
    </xf>
    <xf numFmtId="3" fontId="2" fillId="3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vertical="center" wrapText="1"/>
      <protection hidden="1"/>
    </xf>
    <xf numFmtId="0" fontId="15" fillId="0" borderId="51" xfId="0" applyFont="1" applyFill="1" applyBorder="1" applyAlignment="1">
      <alignment wrapText="1"/>
    </xf>
    <xf numFmtId="0" fontId="9" fillId="0" borderId="63" xfId="0" applyFont="1" applyBorder="1"/>
    <xf numFmtId="0" fontId="13" fillId="2" borderId="63" xfId="0" applyFont="1" applyFill="1" applyBorder="1"/>
    <xf numFmtId="0" fontId="15" fillId="0" borderId="23" xfId="0" applyFont="1" applyFill="1" applyBorder="1" applyAlignment="1">
      <alignment wrapText="1"/>
    </xf>
    <xf numFmtId="3" fontId="2" fillId="3" borderId="18" xfId="0" applyNumberFormat="1" applyFont="1" applyFill="1" applyBorder="1" applyAlignment="1" applyProtection="1">
      <alignment horizontal="right" wrapText="1"/>
      <protection locked="0"/>
    </xf>
    <xf numFmtId="3" fontId="2" fillId="3" borderId="40" xfId="0" applyNumberFormat="1" applyFont="1" applyFill="1" applyBorder="1" applyAlignment="1" applyProtection="1">
      <alignment horizontal="right"/>
      <protection locked="0"/>
    </xf>
    <xf numFmtId="3" fontId="2" fillId="3" borderId="18" xfId="0" applyNumberFormat="1" applyFont="1" applyFill="1" applyBorder="1" applyAlignment="1" applyProtection="1">
      <alignment horizontal="right"/>
      <protection locked="0"/>
    </xf>
    <xf numFmtId="0" fontId="9" fillId="0" borderId="58" xfId="0" applyFont="1" applyBorder="1"/>
    <xf numFmtId="0" fontId="7" fillId="2" borderId="35" xfId="0" applyNumberFormat="1" applyFont="1" applyFill="1" applyBorder="1" applyAlignment="1" applyProtection="1">
      <protection hidden="1"/>
    </xf>
    <xf numFmtId="0" fontId="6" fillId="2" borderId="0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0" fontId="2" fillId="0" borderId="64" xfId="0" applyNumberFormat="1" applyFont="1" applyFill="1" applyBorder="1" applyAlignment="1" applyProtection="1">
      <protection hidden="1"/>
    </xf>
    <xf numFmtId="3" fontId="2" fillId="2" borderId="17" xfId="0" applyNumberFormat="1" applyFont="1" applyFill="1" applyBorder="1" applyAlignment="1" applyProtection="1">
      <alignment wrapText="1"/>
      <protection locked="0"/>
    </xf>
    <xf numFmtId="0" fontId="5" fillId="0" borderId="41" xfId="0" applyFont="1" applyFill="1" applyBorder="1" applyAlignment="1" applyProtection="1">
      <alignment horizontal="left"/>
    </xf>
    <xf numFmtId="0" fontId="13" fillId="0" borderId="0" xfId="0" applyFont="1"/>
    <xf numFmtId="0" fontId="13" fillId="0" borderId="35" xfId="0" applyFont="1" applyBorder="1"/>
    <xf numFmtId="0" fontId="6" fillId="2" borderId="35" xfId="0" applyNumberFormat="1" applyFont="1" applyFill="1" applyBorder="1" applyAlignment="1" applyProtection="1">
      <protection hidden="1"/>
    </xf>
    <xf numFmtId="0" fontId="3" fillId="2" borderId="35" xfId="0" applyNumberFormat="1" applyFont="1" applyFill="1" applyBorder="1" applyAlignment="1" applyProtection="1">
      <protection hidden="1"/>
    </xf>
    <xf numFmtId="0" fontId="2" fillId="2" borderId="64" xfId="0" applyNumberFormat="1" applyFont="1" applyFill="1" applyBorder="1" applyAlignment="1" applyProtection="1">
      <protection hidden="1"/>
    </xf>
    <xf numFmtId="0" fontId="2" fillId="2" borderId="4" xfId="0" applyNumberFormat="1" applyFont="1" applyFill="1" applyBorder="1" applyAlignment="1" applyProtection="1">
      <protection hidden="1"/>
    </xf>
    <xf numFmtId="0" fontId="2" fillId="0" borderId="23" xfId="0" applyFont="1" applyFill="1" applyBorder="1" applyAlignment="1" applyProtection="1">
      <alignment horizontal="center" vertical="center" wrapText="1"/>
    </xf>
    <xf numFmtId="0" fontId="13" fillId="0" borderId="65" xfId="0" applyFont="1" applyBorder="1"/>
    <xf numFmtId="3" fontId="2" fillId="3" borderId="32" xfId="0" applyNumberFormat="1" applyFont="1" applyFill="1" applyBorder="1" applyAlignment="1" applyProtection="1">
      <alignment horizontal="right"/>
      <protection locked="0"/>
    </xf>
    <xf numFmtId="3" fontId="2" fillId="3" borderId="19" xfId="0" applyNumberFormat="1" applyFont="1" applyFill="1" applyBorder="1" applyAlignment="1" applyProtection="1">
      <alignment horizontal="right"/>
      <protection locked="0"/>
    </xf>
    <xf numFmtId="3" fontId="2" fillId="3" borderId="31" xfId="0" applyNumberFormat="1" applyFont="1" applyFill="1" applyBorder="1" applyAlignment="1" applyProtection="1">
      <alignment horizontal="right"/>
      <protection locked="0"/>
    </xf>
    <xf numFmtId="0" fontId="13" fillId="0" borderId="66" xfId="0" applyFont="1" applyBorder="1" applyProtection="1">
      <protection locked="0"/>
    </xf>
    <xf numFmtId="3" fontId="2" fillId="0" borderId="4" xfId="0" applyNumberFormat="1" applyFont="1" applyFill="1" applyBorder="1" applyAlignment="1" applyProtection="1">
      <alignment horizontal="right" wrapText="1"/>
      <protection locked="0"/>
    </xf>
    <xf numFmtId="3" fontId="2" fillId="3" borderId="7" xfId="0" applyNumberFormat="1" applyFont="1" applyFill="1" applyBorder="1" applyAlignment="1" applyProtection="1">
      <alignment horizontal="right"/>
      <protection locked="0"/>
    </xf>
    <xf numFmtId="3" fontId="2" fillId="3" borderId="4" xfId="0" applyNumberFormat="1" applyFont="1" applyFill="1" applyBorder="1" applyAlignment="1" applyProtection="1">
      <alignment horizontal="right"/>
      <protection locked="0"/>
    </xf>
    <xf numFmtId="3" fontId="2" fillId="3" borderId="6" xfId="0" applyNumberFormat="1" applyFont="1" applyFill="1" applyBorder="1" applyAlignment="1" applyProtection="1">
      <alignment horizontal="right"/>
      <protection locked="0"/>
    </xf>
    <xf numFmtId="3" fontId="2" fillId="3" borderId="3" xfId="0" applyNumberFormat="1" applyFont="1" applyFill="1" applyBorder="1" applyAlignment="1" applyProtection="1">
      <alignment horizontal="right"/>
      <protection locked="0"/>
    </xf>
    <xf numFmtId="3" fontId="13" fillId="5" borderId="0" xfId="0" applyNumberFormat="1" applyFont="1" applyFill="1"/>
    <xf numFmtId="0" fontId="13" fillId="5" borderId="0" xfId="0" applyFont="1" applyFill="1"/>
    <xf numFmtId="3" fontId="2" fillId="0" borderId="8" xfId="0" applyNumberFormat="1" applyFont="1" applyFill="1" applyBorder="1" applyAlignment="1" applyProtection="1">
      <alignment horizontal="right" wrapText="1"/>
    </xf>
    <xf numFmtId="3" fontId="2" fillId="0" borderId="9" xfId="0" applyNumberFormat="1" applyFont="1" applyFill="1" applyBorder="1" applyAlignment="1" applyProtection="1">
      <alignment horizontal="right" wrapText="1"/>
    </xf>
    <xf numFmtId="3" fontId="2" fillId="0" borderId="26" xfId="0" applyNumberFormat="1" applyFont="1" applyFill="1" applyBorder="1" applyAlignment="1" applyProtection="1">
      <alignment horizontal="right"/>
    </xf>
    <xf numFmtId="3" fontId="2" fillId="0" borderId="12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Fill="1" applyBorder="1" applyAlignment="1" applyProtection="1">
      <alignment horizontal="right" wrapText="1"/>
    </xf>
    <xf numFmtId="3" fontId="2" fillId="0" borderId="38" xfId="0" applyNumberFormat="1" applyFont="1" applyFill="1" applyBorder="1" applyAlignment="1" applyProtection="1">
      <alignment horizontal="right"/>
    </xf>
    <xf numFmtId="3" fontId="2" fillId="0" borderId="29" xfId="0" applyNumberFormat="1" applyFont="1" applyFill="1" applyBorder="1" applyAlignment="1" applyProtection="1">
      <alignment horizontal="right" wrapText="1"/>
    </xf>
    <xf numFmtId="3" fontId="2" fillId="0" borderId="15" xfId="0" applyNumberFormat="1" applyFont="1" applyFill="1" applyBorder="1" applyAlignment="1" applyProtection="1">
      <alignment horizontal="right" wrapText="1"/>
    </xf>
    <xf numFmtId="3" fontId="2" fillId="0" borderId="39" xfId="0" applyNumberFormat="1" applyFont="1" applyFill="1" applyBorder="1" applyAlignment="1" applyProtection="1">
      <alignment horizontal="right"/>
    </xf>
    <xf numFmtId="3" fontId="2" fillId="0" borderId="18" xfId="0" applyNumberFormat="1" applyFont="1" applyFill="1" applyBorder="1" applyAlignment="1" applyProtection="1">
      <alignment horizontal="right" wrapText="1"/>
    </xf>
    <xf numFmtId="3" fontId="2" fillId="0" borderId="17" xfId="0" applyNumberFormat="1" applyFont="1" applyFill="1" applyBorder="1" applyAlignment="1" applyProtection="1">
      <alignment horizontal="right"/>
    </xf>
    <xf numFmtId="3" fontId="2" fillId="0" borderId="4" xfId="0" applyNumberFormat="1" applyFont="1" applyFill="1" applyBorder="1" applyAlignment="1" applyProtection="1">
      <alignment horizontal="right"/>
    </xf>
    <xf numFmtId="3" fontId="2" fillId="0" borderId="2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21" xfId="0" applyNumberFormat="1" applyFont="1" applyFill="1" applyBorder="1" applyAlignment="1" applyProtection="1">
      <alignment horizontal="right"/>
    </xf>
    <xf numFmtId="3" fontId="2" fillId="0" borderId="22" xfId="0" applyNumberFormat="1" applyFont="1" applyFill="1" applyBorder="1" applyAlignment="1" applyProtection="1">
      <alignment horizontal="right" wrapText="1"/>
    </xf>
    <xf numFmtId="3" fontId="2" fillId="0" borderId="5" xfId="0" applyNumberFormat="1" applyFont="1" applyFill="1" applyBorder="1" applyAlignment="1" applyProtection="1">
      <alignment horizontal="right" wrapText="1"/>
    </xf>
    <xf numFmtId="3" fontId="2" fillId="0" borderId="35" xfId="0" applyNumberFormat="1" applyFont="1" applyFill="1" applyBorder="1" applyAlignment="1" applyProtection="1">
      <alignment horizontal="right"/>
    </xf>
    <xf numFmtId="3" fontId="2" fillId="0" borderId="17" xfId="0" applyNumberFormat="1" applyFont="1" applyFill="1" applyBorder="1" applyAlignment="1" applyProtection="1">
      <alignment horizontal="right" wrapText="1"/>
    </xf>
    <xf numFmtId="3" fontId="2" fillId="0" borderId="7" xfId="0" applyNumberFormat="1" applyFont="1" applyFill="1" applyBorder="1" applyAlignment="1" applyProtection="1">
      <alignment horizontal="right" wrapText="1"/>
    </xf>
    <xf numFmtId="3" fontId="2" fillId="0" borderId="55" xfId="0" applyNumberFormat="1" applyFont="1" applyFill="1" applyBorder="1" applyAlignment="1" applyProtection="1">
      <alignment horizontal="right" wrapText="1"/>
    </xf>
    <xf numFmtId="3" fontId="2" fillId="0" borderId="23" xfId="0" applyNumberFormat="1" applyFont="1" applyFill="1" applyBorder="1" applyAlignment="1" applyProtection="1">
      <alignment horizontal="right"/>
    </xf>
    <xf numFmtId="3" fontId="2" fillId="0" borderId="40" xfId="0" applyNumberFormat="1" applyFont="1" applyFill="1" applyBorder="1" applyAlignment="1" applyProtection="1">
      <alignment horizontal="right"/>
    </xf>
    <xf numFmtId="3" fontId="2" fillId="0" borderId="4" xfId="0" applyNumberFormat="1" applyFont="1" applyFill="1" applyBorder="1" applyAlignment="1" applyProtection="1">
      <alignment horizontal="right" wrapText="1"/>
    </xf>
    <xf numFmtId="1" fontId="12" fillId="2" borderId="0" xfId="0" applyNumberFormat="1" applyFont="1" applyFill="1"/>
    <xf numFmtId="1" fontId="13" fillId="2" borderId="0" xfId="0" applyNumberFormat="1" applyFont="1" applyFill="1"/>
    <xf numFmtId="1" fontId="13" fillId="2" borderId="0" xfId="0" applyNumberFormat="1" applyFont="1" applyFill="1" applyProtection="1">
      <protection locked="0"/>
    </xf>
    <xf numFmtId="1" fontId="2" fillId="2" borderId="0" xfId="0" applyNumberFormat="1" applyFont="1" applyFill="1" applyAlignment="1" applyProtection="1"/>
    <xf numFmtId="1" fontId="5" fillId="2" borderId="0" xfId="0" applyNumberFormat="1" applyFont="1" applyFill="1" applyAlignment="1">
      <alignment horizontal="center" vertical="center" wrapText="1"/>
    </xf>
    <xf numFmtId="1" fontId="7" fillId="2" borderId="41" xfId="0" applyNumberFormat="1" applyFont="1" applyFill="1" applyBorder="1" applyAlignment="1" applyProtection="1">
      <alignment horizontal="left"/>
    </xf>
    <xf numFmtId="1" fontId="6" fillId="2" borderId="0" xfId="0" applyNumberFormat="1" applyFont="1" applyFill="1" applyBorder="1" applyProtection="1"/>
    <xf numFmtId="1" fontId="6" fillId="2" borderId="0" xfId="0" applyNumberFormat="1" applyFont="1" applyFill="1" applyProtection="1"/>
    <xf numFmtId="1" fontId="6" fillId="2" borderId="0" xfId="0" applyNumberFormat="1" applyFont="1" applyFill="1" applyBorder="1" applyAlignment="1" applyProtection="1">
      <alignment horizontal="left"/>
    </xf>
    <xf numFmtId="1" fontId="6" fillId="2" borderId="0" xfId="0" applyNumberFormat="1" applyFont="1" applyFill="1" applyBorder="1" applyAlignment="1" applyProtection="1">
      <alignment wrapText="1"/>
    </xf>
    <xf numFmtId="1" fontId="1" fillId="2" borderId="0" xfId="0" applyNumberFormat="1" applyFont="1" applyFill="1" applyAlignment="1" applyProtection="1">
      <alignment wrapText="1"/>
    </xf>
    <xf numFmtId="1" fontId="7" fillId="0" borderId="0" xfId="0" applyNumberFormat="1" applyFont="1" applyFill="1" applyAlignment="1" applyProtection="1">
      <alignment horizontal="left"/>
    </xf>
    <xf numFmtId="1" fontId="5" fillId="2" borderId="0" xfId="0" applyNumberFormat="1" applyFont="1" applyFill="1" applyAlignment="1" applyProtection="1"/>
    <xf numFmtId="1" fontId="5" fillId="2" borderId="0" xfId="0" applyNumberFormat="1" applyFont="1" applyFill="1" applyAlignment="1" applyProtection="1">
      <alignment wrapText="1"/>
    </xf>
    <xf numFmtId="1" fontId="1" fillId="2" borderId="0" xfId="0" applyNumberFormat="1" applyFont="1" applyFill="1" applyAlignment="1" applyProtection="1"/>
    <xf numFmtId="1" fontId="2" fillId="0" borderId="34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vertical="center" wrapText="1"/>
    </xf>
    <xf numFmtId="1" fontId="2" fillId="0" borderId="8" xfId="0" applyNumberFormat="1" applyFont="1" applyFill="1" applyBorder="1" applyAlignment="1" applyProtection="1">
      <alignment horizontal="right" wrapText="1"/>
    </xf>
    <xf numFmtId="1" fontId="2" fillId="0" borderId="9" xfId="0" applyNumberFormat="1" applyFont="1" applyFill="1" applyBorder="1" applyAlignment="1" applyProtection="1">
      <alignment horizontal="right" wrapText="1"/>
    </xf>
    <xf numFmtId="1" fontId="2" fillId="0" borderId="26" xfId="0" applyNumberFormat="1" applyFont="1" applyFill="1" applyBorder="1" applyAlignment="1" applyProtection="1">
      <alignment horizontal="right"/>
    </xf>
    <xf numFmtId="1" fontId="2" fillId="3" borderId="27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1" fontId="8" fillId="2" borderId="0" xfId="0" applyNumberFormat="1" applyFont="1" applyFill="1" applyProtection="1">
      <protection locked="0"/>
    </xf>
    <xf numFmtId="1" fontId="2" fillId="0" borderId="12" xfId="0" applyNumberFormat="1" applyFont="1" applyFill="1" applyBorder="1" applyAlignment="1" applyProtection="1">
      <alignment vertical="center" wrapText="1"/>
    </xf>
    <xf numFmtId="1" fontId="2" fillId="0" borderId="12" xfId="0" applyNumberFormat="1" applyFont="1" applyFill="1" applyBorder="1" applyAlignment="1" applyProtection="1">
      <alignment horizontal="right" wrapText="1"/>
    </xf>
    <xf numFmtId="1" fontId="2" fillId="0" borderId="13" xfId="0" applyNumberFormat="1" applyFont="1" applyFill="1" applyBorder="1" applyAlignment="1" applyProtection="1">
      <alignment horizontal="right" wrapText="1"/>
    </xf>
    <xf numFmtId="1" fontId="2" fillId="0" borderId="38" xfId="0" applyNumberFormat="1" applyFont="1" applyFill="1" applyBorder="1" applyAlignment="1" applyProtection="1">
      <alignment horizontal="right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0" borderId="29" xfId="0" applyNumberFormat="1" applyFont="1" applyFill="1" applyBorder="1" applyAlignment="1" applyProtection="1">
      <alignment horizontal="right" wrapText="1"/>
    </xf>
    <xf numFmtId="1" fontId="2" fillId="0" borderId="15" xfId="0" applyNumberFormat="1" applyFont="1" applyFill="1" applyBorder="1" applyAlignment="1" applyProtection="1">
      <alignment horizontal="right" wrapText="1"/>
    </xf>
    <xf numFmtId="1" fontId="2" fillId="0" borderId="39" xfId="0" applyNumberFormat="1" applyFont="1" applyFill="1" applyBorder="1" applyAlignment="1" applyProtection="1">
      <alignment horizontal="right"/>
    </xf>
    <xf numFmtId="1" fontId="2" fillId="3" borderId="30" xfId="0" applyNumberFormat="1" applyFont="1" applyFill="1" applyBorder="1" applyAlignment="1" applyProtection="1">
      <protection locked="0"/>
    </xf>
    <xf numFmtId="1" fontId="2" fillId="3" borderId="39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29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right" wrapText="1"/>
    </xf>
    <xf numFmtId="1" fontId="2" fillId="0" borderId="17" xfId="0" applyNumberFormat="1" applyFont="1" applyFill="1" applyBorder="1" applyAlignment="1" applyProtection="1">
      <alignment horizontal="center"/>
    </xf>
    <xf numFmtId="1" fontId="2" fillId="0" borderId="17" xfId="0" applyNumberFormat="1" applyFont="1" applyFill="1" applyBorder="1" applyAlignment="1" applyProtection="1">
      <alignment horizontal="right"/>
    </xf>
    <xf numFmtId="1" fontId="2" fillId="0" borderId="4" xfId="0" applyNumberFormat="1" applyFont="1" applyFill="1" applyBorder="1" applyAlignment="1" applyProtection="1">
      <alignment horizontal="right"/>
    </xf>
    <xf numFmtId="1" fontId="2" fillId="0" borderId="7" xfId="0" applyNumberFormat="1" applyFont="1" applyFill="1" applyBorder="1" applyAlignment="1" applyProtection="1"/>
    <xf numFmtId="1" fontId="2" fillId="0" borderId="4" xfId="0" applyNumberFormat="1" applyFont="1" applyFill="1" applyBorder="1" applyAlignment="1" applyProtection="1"/>
    <xf numFmtId="1" fontId="2" fillId="0" borderId="6" xfId="0" applyNumberFormat="1" applyFont="1" applyFill="1" applyBorder="1" applyAlignment="1" applyProtection="1"/>
    <xf numFmtId="1" fontId="2" fillId="0" borderId="2" xfId="0" applyNumberFormat="1" applyFont="1" applyFill="1" applyBorder="1" applyAlignment="1" applyProtection="1"/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20" xfId="0" applyNumberFormat="1" applyFont="1" applyFill="1" applyBorder="1" applyAlignment="1" applyProtection="1">
      <alignment horizontal="left" vertical="center" wrapText="1"/>
    </xf>
    <xf numFmtId="1" fontId="2" fillId="0" borderId="20" xfId="0" applyNumberFormat="1" applyFont="1" applyFill="1" applyBorder="1" applyAlignment="1" applyProtection="1">
      <alignment horizontal="right" wrapText="1"/>
    </xf>
    <xf numFmtId="1" fontId="2" fillId="0" borderId="1" xfId="0" applyNumberFormat="1" applyFont="1" applyFill="1" applyBorder="1" applyAlignment="1" applyProtection="1">
      <alignment horizontal="right" wrapText="1"/>
    </xf>
    <xf numFmtId="1" fontId="2" fillId="0" borderId="21" xfId="0" applyNumberFormat="1" applyFont="1" applyFill="1" applyBorder="1" applyAlignment="1" applyProtection="1">
      <alignment horizontal="right"/>
    </xf>
    <xf numFmtId="1" fontId="2" fillId="3" borderId="24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0" borderId="17" xfId="0" applyNumberFormat="1" applyFont="1" applyFill="1" applyBorder="1" applyAlignment="1" applyProtection="1">
      <alignment horizontal="left" vertical="center" wrapText="1"/>
    </xf>
    <xf numFmtId="1" fontId="2" fillId="3" borderId="32" xfId="0" applyNumberFormat="1" applyFont="1" applyFill="1" applyBorder="1" applyAlignment="1" applyProtection="1">
      <protection locked="0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40" xfId="0" applyNumberFormat="1" applyFont="1" applyFill="1" applyBorder="1" applyAlignment="1" applyProtection="1">
      <protection locked="0"/>
    </xf>
    <xf numFmtId="1" fontId="2" fillId="3" borderId="22" xfId="0" applyNumberFormat="1" applyFont="1" applyFill="1" applyBorder="1" applyAlignment="1" applyProtection="1">
      <protection locked="0"/>
    </xf>
    <xf numFmtId="1" fontId="2" fillId="3" borderId="31" xfId="0" applyNumberFormat="1" applyFont="1" applyFill="1" applyBorder="1" applyAlignment="1" applyProtection="1"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</xf>
    <xf numFmtId="1" fontId="2" fillId="0" borderId="22" xfId="0" applyNumberFormat="1" applyFont="1" applyFill="1" applyBorder="1" applyAlignment="1" applyProtection="1">
      <alignment horizontal="right" wrapText="1"/>
    </xf>
    <xf numFmtId="1" fontId="2" fillId="0" borderId="5" xfId="0" applyNumberFormat="1" applyFont="1" applyFill="1" applyBorder="1" applyAlignment="1" applyProtection="1">
      <alignment horizontal="right" wrapText="1"/>
    </xf>
    <xf numFmtId="1" fontId="2" fillId="0" borderId="35" xfId="0" applyNumberFormat="1" applyFont="1" applyFill="1" applyBorder="1" applyAlignment="1" applyProtection="1">
      <alignment horizontal="right"/>
    </xf>
    <xf numFmtId="1" fontId="14" fillId="0" borderId="0" xfId="0" applyNumberFormat="1" applyFont="1"/>
    <xf numFmtId="1" fontId="5" fillId="2" borderId="0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>
      <alignment horizontal="left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52" xfId="0" applyNumberFormat="1" applyFont="1" applyFill="1" applyBorder="1" applyAlignment="1" applyProtection="1">
      <alignment horizontal="center" vertical="center"/>
    </xf>
    <xf numFmtId="1" fontId="2" fillId="0" borderId="52" xfId="0" applyNumberFormat="1" applyFont="1" applyFill="1" applyBorder="1" applyAlignment="1" applyProtection="1"/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53" xfId="0" applyNumberFormat="1" applyFont="1" applyFill="1" applyBorder="1" applyAlignment="1" applyProtection="1">
      <alignment horizontal="center" vertical="center"/>
      <protection locked="0"/>
    </xf>
    <xf numFmtId="1" fontId="2" fillId="0" borderId="54" xfId="0" applyNumberFormat="1" applyFont="1" applyFill="1" applyBorder="1" applyAlignment="1" applyProtection="1">
      <alignment horizontal="center" vertical="center"/>
    </xf>
    <xf numFmtId="1" fontId="2" fillId="0" borderId="54" xfId="0" applyNumberFormat="1" applyFont="1" applyFill="1" applyBorder="1" applyAlignment="1" applyProtection="1"/>
    <xf numFmtId="1" fontId="13" fillId="2" borderId="54" xfId="0" applyNumberFormat="1" applyFont="1" applyFill="1" applyBorder="1"/>
    <xf numFmtId="1" fontId="2" fillId="3" borderId="4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2" fillId="0" borderId="54" xfId="0" applyNumberFormat="1" applyFont="1" applyFill="1" applyBorder="1" applyAlignment="1" applyProtection="1">
      <protection locked="0"/>
    </xf>
    <xf numFmtId="1" fontId="8" fillId="0" borderId="54" xfId="0" applyNumberFormat="1" applyFont="1" applyFill="1" applyBorder="1" applyAlignment="1" applyProtection="1"/>
    <xf numFmtId="1" fontId="2" fillId="2" borderId="0" xfId="0" applyNumberFormat="1" applyFont="1" applyFill="1" applyProtection="1"/>
    <xf numFmtId="1" fontId="7" fillId="2" borderId="0" xfId="0" applyNumberFormat="1" applyFont="1" applyFill="1" applyAlignment="1" applyProtection="1">
      <alignment horizontal="left"/>
    </xf>
    <xf numFmtId="1" fontId="5" fillId="2" borderId="0" xfId="0" applyNumberFormat="1" applyFont="1" applyFill="1" applyProtection="1"/>
    <xf numFmtId="1" fontId="6" fillId="2" borderId="0" xfId="0" applyNumberFormat="1" applyFont="1" applyFill="1" applyBorder="1" applyAlignment="1" applyProtection="1"/>
    <xf numFmtId="1" fontId="5" fillId="2" borderId="0" xfId="0" applyNumberFormat="1" applyFont="1" applyFill="1" applyAlignment="1" applyProtection="1">
      <alignment horizontal="left" wrapText="1"/>
    </xf>
    <xf numFmtId="1" fontId="3" fillId="2" borderId="0" xfId="0" applyNumberFormat="1" applyFont="1" applyFill="1" applyBorder="1" applyAlignment="1" applyProtection="1"/>
    <xf numFmtId="1" fontId="11" fillId="2" borderId="0" xfId="0" applyNumberFormat="1" applyFont="1" applyFill="1" applyAlignment="1" applyProtection="1">
      <alignment horizontal="left" wrapText="1"/>
    </xf>
    <xf numFmtId="1" fontId="1" fillId="2" borderId="0" xfId="0" applyNumberFormat="1" applyFont="1" applyFill="1" applyAlignment="1" applyProtection="1">
      <alignment horizontal="left" wrapText="1"/>
    </xf>
    <xf numFmtId="1" fontId="2" fillId="2" borderId="54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protection locked="0"/>
    </xf>
    <xf numFmtId="1" fontId="2" fillId="3" borderId="1" xfId="0" applyNumberFormat="1" applyFont="1" applyFill="1" applyBorder="1" applyAlignment="1" applyProtection="1">
      <protection locked="0"/>
    </xf>
    <xf numFmtId="1" fontId="2" fillId="2" borderId="0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>
      <alignment horizontal="left" vertical="center" wrapText="1"/>
    </xf>
    <xf numFmtId="1" fontId="2" fillId="3" borderId="13" xfId="0" applyNumberFormat="1" applyFont="1" applyFill="1" applyBorder="1" applyAlignment="1" applyProtection="1">
      <protection locked="0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3" borderId="18" xfId="0" applyNumberFormat="1" applyFont="1" applyFill="1" applyBorder="1" applyAlignment="1" applyProtection="1">
      <protection locked="0"/>
    </xf>
    <xf numFmtId="1" fontId="3" fillId="2" borderId="34" xfId="0" applyNumberFormat="1" applyFont="1" applyFill="1" applyBorder="1" applyAlignment="1" applyProtection="1">
      <protection locked="0"/>
    </xf>
    <xf numFmtId="1" fontId="5" fillId="2" borderId="3" xfId="0" applyNumberFormat="1" applyFont="1" applyFill="1" applyBorder="1" applyAlignment="1" applyProtection="1">
      <alignment horizontal="left"/>
      <protection hidden="1"/>
    </xf>
    <xf numFmtId="1" fontId="5" fillId="2" borderId="35" xfId="0" applyNumberFormat="1" applyFont="1" applyFill="1" applyBorder="1" applyAlignment="1" applyProtection="1">
      <alignment horizontal="left"/>
      <protection hidden="1"/>
    </xf>
    <xf numFmtId="1" fontId="1" fillId="2" borderId="35" xfId="0" applyNumberFormat="1" applyFont="1" applyFill="1" applyBorder="1" applyAlignment="1" applyProtection="1">
      <alignment horizontal="left" wrapText="1"/>
    </xf>
    <xf numFmtId="1" fontId="1" fillId="2" borderId="35" xfId="0" applyNumberFormat="1" applyFont="1" applyFill="1" applyBorder="1" applyAlignment="1" applyProtection="1">
      <alignment horizontal="left" wrapText="1"/>
      <protection hidden="1"/>
    </xf>
    <xf numFmtId="1" fontId="1" fillId="2" borderId="35" xfId="0" applyNumberFormat="1" applyFont="1" applyFill="1" applyBorder="1" applyAlignment="1" applyProtection="1">
      <protection hidden="1"/>
    </xf>
    <xf numFmtId="1" fontId="2" fillId="2" borderId="35" xfId="0" applyNumberFormat="1" applyFont="1" applyFill="1" applyBorder="1" applyAlignment="1" applyProtection="1">
      <protection hidden="1"/>
    </xf>
    <xf numFmtId="1" fontId="1" fillId="2" borderId="35" xfId="0" applyNumberFormat="1" applyFont="1" applyFill="1" applyBorder="1" applyAlignment="1" applyProtection="1">
      <alignment wrapText="1"/>
      <protection hidden="1"/>
    </xf>
    <xf numFmtId="1" fontId="2" fillId="2" borderId="0" xfId="0" applyNumberFormat="1" applyFont="1" applyFill="1" applyAlignment="1" applyProtection="1">
      <protection hidden="1"/>
    </xf>
    <xf numFmtId="1" fontId="2" fillId="2" borderId="0" xfId="0" applyNumberFormat="1" applyFont="1" applyFill="1" applyBorder="1" applyAlignment="1" applyProtection="1">
      <protection hidden="1"/>
    </xf>
    <xf numFmtId="1" fontId="13" fillId="2" borderId="0" xfId="0" applyNumberFormat="1" applyFont="1" applyFill="1" applyBorder="1"/>
    <xf numFmtId="1" fontId="2" fillId="0" borderId="51" xfId="0" applyNumberFormat="1" applyFont="1" applyFill="1" applyBorder="1" applyAlignment="1" applyProtection="1">
      <alignment horizontal="center" vertical="center"/>
      <protection hidden="1"/>
    </xf>
    <xf numFmtId="1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Fill="1" applyBorder="1" applyAlignment="1" applyProtection="1">
      <alignment horizontal="center" vertical="center" wrapText="1"/>
    </xf>
    <xf numFmtId="1" fontId="15" fillId="2" borderId="0" xfId="0" applyNumberFormat="1" applyFont="1" applyFill="1" applyProtection="1"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" fontId="2" fillId="0" borderId="17" xfId="0" applyNumberFormat="1" applyFont="1" applyFill="1" applyBorder="1" applyAlignment="1" applyProtection="1">
      <alignment horizontal="right" wrapText="1"/>
    </xf>
    <xf numFmtId="1" fontId="2" fillId="0" borderId="7" xfId="0" applyNumberFormat="1" applyFont="1" applyFill="1" applyBorder="1" applyAlignment="1" applyProtection="1">
      <alignment horizontal="right" wrapText="1"/>
    </xf>
    <xf numFmtId="1" fontId="2" fillId="3" borderId="7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1" fontId="2" fillId="3" borderId="2" xfId="0" applyNumberFormat="1" applyFont="1" applyFill="1" applyBorder="1" applyAlignment="1" applyProtection="1">
      <protection locked="0"/>
    </xf>
    <xf numFmtId="1" fontId="2" fillId="3" borderId="3" xfId="0" applyNumberFormat="1" applyFont="1" applyFill="1" applyBorder="1" applyAlignment="1" applyProtection="1">
      <protection locked="0"/>
    </xf>
    <xf numFmtId="1" fontId="2" fillId="3" borderId="36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alignment wrapText="1"/>
      <protection locked="0"/>
    </xf>
    <xf numFmtId="1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7" xfId="0" applyNumberFormat="1" applyFont="1" applyFill="1" applyBorder="1" applyAlignment="1" applyProtection="1">
      <alignment horizontal="left" vertical="center" wrapText="1"/>
      <protection hidden="1"/>
    </xf>
    <xf numFmtId="1" fontId="2" fillId="0" borderId="55" xfId="0" applyNumberFormat="1" applyFont="1" applyFill="1" applyBorder="1" applyAlignment="1" applyProtection="1">
      <alignment horizontal="right" wrapText="1"/>
    </xf>
    <xf numFmtId="1" fontId="2" fillId="0" borderId="23" xfId="0" applyNumberFormat="1" applyFont="1" applyFill="1" applyBorder="1" applyAlignment="1" applyProtection="1">
      <alignment horizontal="right"/>
    </xf>
    <xf numFmtId="1" fontId="2" fillId="3" borderId="55" xfId="0" applyNumberFormat="1" applyFont="1" applyFill="1" applyBorder="1" applyAlignment="1" applyProtection="1">
      <protection locked="0"/>
    </xf>
    <xf numFmtId="1" fontId="2" fillId="3" borderId="56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46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protection hidden="1"/>
    </xf>
    <xf numFmtId="1" fontId="1" fillId="2" borderId="0" xfId="0" applyNumberFormat="1" applyFont="1" applyFill="1" applyAlignment="1" applyProtection="1">
      <alignment wrapText="1"/>
      <protection hidden="1"/>
    </xf>
    <xf numFmtId="1" fontId="2" fillId="2" borderId="0" xfId="0" applyNumberFormat="1" applyFont="1" applyFill="1" applyAlignment="1" applyProtection="1">
      <protection locked="0"/>
    </xf>
    <xf numFmtId="1" fontId="2" fillId="0" borderId="54" xfId="0" applyNumberFormat="1" applyFont="1" applyFill="1" applyBorder="1" applyAlignment="1" applyProtection="1">
      <protection hidden="1"/>
    </xf>
    <xf numFmtId="1" fontId="2" fillId="0" borderId="3" xfId="0" applyNumberFormat="1" applyFont="1" applyFill="1" applyBorder="1" applyAlignment="1" applyProtection="1">
      <alignment horizontal="center" vertical="center"/>
      <protection hidden="1"/>
    </xf>
    <xf numFmtId="1" fontId="2" fillId="0" borderId="17" xfId="0" applyNumberFormat="1" applyFont="1" applyFill="1" applyBorder="1" applyAlignment="1" applyProtection="1">
      <alignment horizontal="center" vertical="center"/>
      <protection hidden="1"/>
    </xf>
    <xf numFmtId="1" fontId="2" fillId="0" borderId="5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24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57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left" vertical="center" wrapText="1"/>
      <protection hidden="1"/>
    </xf>
    <xf numFmtId="1" fontId="2" fillId="4" borderId="27" xfId="0" applyNumberFormat="1" applyFont="1" applyFill="1" applyBorder="1" applyAlignment="1" applyProtection="1"/>
    <xf numFmtId="1" fontId="2" fillId="4" borderId="26" xfId="0" applyNumberFormat="1" applyFont="1" applyFill="1" applyBorder="1" applyAlignment="1" applyProtection="1"/>
    <xf numFmtId="1" fontId="2" fillId="3" borderId="26" xfId="0" applyNumberFormat="1" applyFont="1" applyFill="1" applyBorder="1" applyAlignment="1" applyProtection="1">
      <alignment wrapText="1"/>
      <protection locked="0"/>
    </xf>
    <xf numFmtId="1" fontId="8" fillId="2" borderId="0" xfId="0" applyNumberFormat="1" applyFont="1" applyFill="1" applyAlignment="1" applyProtection="1">
      <protection locked="0"/>
    </xf>
    <xf numFmtId="1" fontId="2" fillId="0" borderId="13" xfId="0" applyNumberFormat="1" applyFont="1" applyFill="1" applyBorder="1" applyAlignment="1" applyProtection="1">
      <alignment horizontal="left" vertical="center" wrapText="1"/>
      <protection hidden="1"/>
    </xf>
    <xf numFmtId="1" fontId="2" fillId="4" borderId="28" xfId="0" applyNumberFormat="1" applyFont="1" applyFill="1" applyBorder="1" applyAlignment="1" applyProtection="1"/>
    <xf numFmtId="1" fontId="2" fillId="4" borderId="38" xfId="0" applyNumberFormat="1" applyFont="1" applyFill="1" applyBorder="1" applyAlignment="1" applyProtection="1"/>
    <xf numFmtId="1" fontId="2" fillId="3" borderId="38" xfId="0" applyNumberFormat="1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Alignment="1" applyProtection="1">
      <alignment horizontal="left" vertical="center" wrapText="1"/>
      <protection hidden="1"/>
    </xf>
    <xf numFmtId="1" fontId="2" fillId="0" borderId="40" xfId="0" applyNumberFormat="1" applyFont="1" applyFill="1" applyBorder="1" applyAlignment="1" applyProtection="1">
      <alignment horizontal="right"/>
    </xf>
    <xf numFmtId="1" fontId="2" fillId="4" borderId="32" xfId="0" applyNumberFormat="1" applyFont="1" applyFill="1" applyBorder="1" applyAlignment="1" applyProtection="1"/>
    <xf numFmtId="1" fontId="2" fillId="4" borderId="40" xfId="0" applyNumberFormat="1" applyFont="1" applyFill="1" applyBorder="1" applyAlignment="1" applyProtection="1"/>
    <xf numFmtId="1" fontId="2" fillId="3" borderId="40" xfId="0" applyNumberFormat="1" applyFont="1" applyFill="1" applyBorder="1" applyAlignment="1" applyProtection="1">
      <alignment wrapText="1"/>
      <protection locked="0"/>
    </xf>
    <xf numFmtId="1" fontId="2" fillId="4" borderId="8" xfId="0" applyNumberFormat="1" applyFont="1" applyFill="1" applyBorder="1" applyAlignment="1" applyProtection="1"/>
    <xf numFmtId="1" fontId="2" fillId="4" borderId="10" xfId="0" applyNumberFormat="1" applyFont="1" applyFill="1" applyBorder="1" applyAlignment="1" applyProtection="1"/>
    <xf numFmtId="1" fontId="2" fillId="4" borderId="31" xfId="0" applyNumberFormat="1" applyFont="1" applyFill="1" applyBorder="1" applyAlignment="1" applyProtection="1"/>
    <xf numFmtId="1" fontId="2" fillId="4" borderId="19" xfId="0" applyNumberFormat="1" applyFont="1" applyFill="1" applyBorder="1" applyAlignment="1" applyProtection="1"/>
    <xf numFmtId="1" fontId="2" fillId="4" borderId="12" xfId="0" applyNumberFormat="1" applyFont="1" applyFill="1" applyBorder="1" applyAlignment="1" applyProtection="1"/>
    <xf numFmtId="1" fontId="2" fillId="4" borderId="14" xfId="0" applyNumberFormat="1" applyFont="1" applyFill="1" applyBorder="1" applyAlignment="1" applyProtection="1"/>
    <xf numFmtId="1" fontId="2" fillId="0" borderId="0" xfId="0" applyNumberFormat="1" applyFont="1" applyFill="1" applyAlignment="1" applyProtection="1">
      <protection hidden="1"/>
    </xf>
    <xf numFmtId="1" fontId="7" fillId="2" borderId="3" xfId="0" applyNumberFormat="1" applyFont="1" applyFill="1" applyBorder="1" applyAlignment="1" applyProtection="1">
      <alignment horizontal="left"/>
      <protection hidden="1"/>
    </xf>
    <xf numFmtId="1" fontId="5" fillId="2" borderId="3" xfId="0" applyNumberFormat="1" applyFont="1" applyFill="1" applyBorder="1" applyAlignment="1" applyProtection="1">
      <alignment horizontal="left" wrapText="1"/>
      <protection hidden="1"/>
    </xf>
    <xf numFmtId="1" fontId="5" fillId="2" borderId="35" xfId="0" applyNumberFormat="1" applyFont="1" applyFill="1" applyBorder="1" applyAlignment="1" applyProtection="1">
      <alignment horizontal="left" wrapText="1"/>
      <protection hidden="1"/>
    </xf>
    <xf numFmtId="1" fontId="5" fillId="2" borderId="0" xfId="0" applyNumberFormat="1" applyFont="1" applyFill="1" applyBorder="1" applyAlignment="1" applyProtection="1">
      <alignment wrapText="1"/>
      <protection hidden="1"/>
    </xf>
    <xf numFmtId="1" fontId="6" fillId="2" borderId="0" xfId="0" applyNumberFormat="1" applyFont="1" applyFill="1" applyBorder="1" applyAlignment="1" applyProtection="1">
      <protection hidden="1"/>
    </xf>
    <xf numFmtId="1" fontId="1" fillId="2" borderId="0" xfId="0" applyNumberFormat="1" applyFont="1" applyFill="1" applyBorder="1" applyAlignment="1" applyProtection="1">
      <alignment wrapText="1"/>
      <protection hidden="1"/>
    </xf>
    <xf numFmtId="1" fontId="8" fillId="2" borderId="0" xfId="0" applyNumberFormat="1" applyFont="1" applyFill="1" applyBorder="1" applyAlignment="1" applyProtection="1">
      <protection locked="0"/>
    </xf>
    <xf numFmtId="1" fontId="1" fillId="2" borderId="54" xfId="0" applyNumberFormat="1" applyFont="1" applyFill="1" applyBorder="1" applyAlignment="1" applyProtection="1">
      <alignment wrapText="1"/>
      <protection hidden="1"/>
    </xf>
    <xf numFmtId="1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6" xfId="0" applyNumberFormat="1" applyFont="1" applyBorder="1" applyAlignment="1" applyProtection="1">
      <alignment horizontal="center" vertical="center" wrapText="1"/>
      <protection hidden="1"/>
    </xf>
    <xf numFmtId="1" fontId="2" fillId="0" borderId="47" xfId="0" applyNumberFormat="1" applyFont="1" applyBorder="1" applyAlignment="1" applyProtection="1">
      <alignment horizontal="center" vertical="center" wrapText="1"/>
      <protection hidden="1"/>
    </xf>
    <xf numFmtId="1" fontId="2" fillId="0" borderId="42" xfId="0" applyNumberFormat="1" applyFont="1" applyFill="1" applyBorder="1" applyAlignment="1" applyProtection="1">
      <alignment horizontal="center" vertical="center" wrapText="1"/>
      <protection hidden="1"/>
    </xf>
    <xf numFmtId="1" fontId="2" fillId="2" borderId="0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wrapText="1"/>
      <protection locked="0"/>
    </xf>
    <xf numFmtId="1" fontId="2" fillId="3" borderId="48" xfId="0" applyNumberFormat="1" applyFont="1" applyFill="1" applyBorder="1" applyAlignment="1" applyProtection="1">
      <alignment wrapText="1"/>
      <protection locked="0"/>
    </xf>
    <xf numFmtId="1" fontId="2" fillId="3" borderId="43" xfId="0" applyNumberFormat="1" applyFont="1" applyFill="1" applyBorder="1" applyAlignment="1" applyProtection="1">
      <alignment wrapText="1"/>
      <protection locked="0"/>
    </xf>
    <xf numFmtId="1" fontId="2" fillId="3" borderId="28" xfId="0" applyNumberFormat="1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Alignment="1" applyProtection="1">
      <alignment wrapText="1"/>
      <protection locked="0"/>
    </xf>
    <xf numFmtId="1" fontId="2" fillId="3" borderId="49" xfId="0" applyNumberFormat="1" applyFont="1" applyFill="1" applyBorder="1" applyAlignment="1" applyProtection="1">
      <alignment wrapText="1"/>
      <protection locked="0"/>
    </xf>
    <xf numFmtId="1" fontId="2" fillId="3" borderId="44" xfId="0" applyNumberFormat="1" applyFont="1" applyFill="1" applyBorder="1" applyAlignment="1" applyProtection="1">
      <alignment wrapText="1"/>
      <protection locked="0"/>
    </xf>
    <xf numFmtId="1" fontId="2" fillId="4" borderId="50" xfId="0" applyNumberFormat="1" applyFont="1" applyFill="1" applyBorder="1" applyAlignment="1" applyProtection="1"/>
    <xf numFmtId="1" fontId="2" fillId="3" borderId="45" xfId="0" applyNumberFormat="1" applyFont="1" applyFill="1" applyBorder="1" applyAlignment="1" applyProtection="1">
      <protection locked="0"/>
    </xf>
    <xf numFmtId="1" fontId="5" fillId="2" borderId="41" xfId="0" applyNumberFormat="1" applyFont="1" applyFill="1" applyBorder="1" applyAlignment="1" applyProtection="1">
      <alignment horizontal="left"/>
      <protection hidden="1"/>
    </xf>
    <xf numFmtId="1" fontId="6" fillId="2" borderId="0" xfId="0" applyNumberFormat="1" applyFont="1" applyFill="1" applyBorder="1" applyProtection="1">
      <protection hidden="1"/>
    </xf>
    <xf numFmtId="1" fontId="6" fillId="2" borderId="0" xfId="0" applyNumberFormat="1" applyFont="1" applyFill="1" applyProtection="1">
      <protection hidden="1"/>
    </xf>
    <xf numFmtId="1" fontId="6" fillId="2" borderId="0" xfId="0" applyNumberFormat="1" applyFont="1" applyFill="1" applyBorder="1" applyAlignment="1" applyProtection="1">
      <alignment horizontal="left"/>
      <protection hidden="1"/>
    </xf>
    <xf numFmtId="1" fontId="2" fillId="2" borderId="0" xfId="0" applyNumberFormat="1" applyFont="1" applyFill="1" applyProtection="1">
      <protection hidden="1"/>
    </xf>
    <xf numFmtId="1" fontId="2" fillId="2" borderId="54" xfId="0" applyNumberFormat="1" applyFont="1" applyFill="1" applyBorder="1" applyAlignment="1" applyProtection="1">
      <protection hidden="1"/>
    </xf>
    <xf numFmtId="1" fontId="4" fillId="2" borderId="35" xfId="0" applyNumberFormat="1" applyFont="1" applyFill="1" applyBorder="1" applyAlignment="1" applyProtection="1">
      <alignment horizontal="left"/>
      <protection hidden="1"/>
    </xf>
    <xf numFmtId="1" fontId="4" fillId="2" borderId="0" xfId="0" applyNumberFormat="1" applyFont="1" applyFill="1" applyBorder="1" applyAlignment="1" applyProtection="1">
      <protection hidden="1"/>
    </xf>
    <xf numFmtId="1" fontId="4" fillId="2" borderId="0" xfId="0" applyNumberFormat="1" applyFont="1" applyFill="1" applyAlignment="1" applyProtection="1">
      <protection hidden="1"/>
    </xf>
    <xf numFmtId="1" fontId="4" fillId="2" borderId="0" xfId="0" applyNumberFormat="1" applyFont="1" applyFill="1" applyAlignment="1" applyProtection="1">
      <alignment wrapText="1"/>
      <protection hidden="1"/>
    </xf>
    <xf numFmtId="1" fontId="1" fillId="2" borderId="0" xfId="0" applyNumberFormat="1" applyFont="1" applyFill="1" applyAlignment="1" applyProtection="1">
      <protection hidden="1"/>
    </xf>
    <xf numFmtId="1" fontId="2" fillId="2" borderId="58" xfId="0" applyNumberFormat="1" applyFont="1" applyFill="1" applyBorder="1" applyAlignment="1" applyProtection="1">
      <protection hidden="1"/>
    </xf>
    <xf numFmtId="1" fontId="2" fillId="2" borderId="59" xfId="0" applyNumberFormat="1" applyFont="1" applyFill="1" applyBorder="1" applyAlignment="1" applyProtection="1">
      <protection locked="0"/>
    </xf>
    <xf numFmtId="1" fontId="2" fillId="2" borderId="60" xfId="0" applyNumberFormat="1" applyFont="1" applyFill="1" applyBorder="1" applyAlignment="1" applyProtection="1">
      <alignment wrapText="1"/>
      <protection hidden="1"/>
    </xf>
    <xf numFmtId="1" fontId="6" fillId="2" borderId="60" xfId="0" applyNumberFormat="1" applyFont="1" applyFill="1" applyBorder="1" applyAlignment="1" applyProtection="1">
      <protection hidden="1"/>
    </xf>
    <xf numFmtId="1" fontId="9" fillId="0" borderId="0" xfId="0" applyNumberFormat="1" applyFont="1"/>
    <xf numFmtId="1" fontId="9" fillId="0" borderId="54" xfId="0" applyNumberFormat="1" applyFont="1" applyBorder="1"/>
    <xf numFmtId="1" fontId="9" fillId="0" borderId="41" xfId="0" applyNumberFormat="1" applyFont="1" applyBorder="1"/>
    <xf numFmtId="1" fontId="2" fillId="2" borderId="41" xfId="0" applyNumberFormat="1" applyFont="1" applyFill="1" applyBorder="1" applyAlignment="1" applyProtection="1">
      <protection hidden="1"/>
    </xf>
    <xf numFmtId="1" fontId="2" fillId="2" borderId="0" xfId="0" applyNumberFormat="1" applyFont="1" applyFill="1" applyAlignment="1" applyProtection="1">
      <alignment wrapText="1"/>
      <protection hidden="1"/>
    </xf>
    <xf numFmtId="1" fontId="6" fillId="2" borderId="0" xfId="0" applyNumberFormat="1" applyFont="1" applyFill="1" applyAlignment="1" applyProtection="1">
      <protection hidden="1"/>
    </xf>
    <xf numFmtId="1" fontId="15" fillId="0" borderId="26" xfId="0" applyNumberFormat="1" applyFont="1" applyBorder="1" applyAlignment="1">
      <alignment wrapText="1"/>
    </xf>
    <xf numFmtId="1" fontId="2" fillId="3" borderId="9" xfId="0" applyNumberFormat="1" applyFont="1" applyFill="1" applyBorder="1" applyAlignment="1" applyProtection="1">
      <alignment horizontal="right" wrapText="1"/>
      <protection locked="0"/>
    </xf>
    <xf numFmtId="1" fontId="2" fillId="4" borderId="9" xfId="0" applyNumberFormat="1" applyFont="1" applyFill="1" applyBorder="1" applyAlignment="1" applyProtection="1">
      <alignment horizontal="center" vertical="center" wrapText="1"/>
    </xf>
    <xf numFmtId="1" fontId="2" fillId="0" borderId="61" xfId="0" applyNumberFormat="1" applyFont="1" applyFill="1" applyBorder="1" applyAlignment="1" applyProtection="1">
      <alignment vertical="center" wrapText="1"/>
      <protection hidden="1"/>
    </xf>
    <xf numFmtId="1" fontId="2" fillId="3" borderId="61" xfId="0" applyNumberFormat="1" applyFont="1" applyFill="1" applyBorder="1" applyAlignment="1" applyProtection="1">
      <alignment horizontal="right" wrapText="1"/>
      <protection locked="0"/>
    </xf>
    <xf numFmtId="1" fontId="2" fillId="3" borderId="62" xfId="0" applyNumberFormat="1" applyFont="1" applyFill="1" applyBorder="1" applyAlignment="1" applyProtection="1">
      <alignment horizontal="right"/>
      <protection locked="0"/>
    </xf>
    <xf numFmtId="1" fontId="2" fillId="3" borderId="61" xfId="0" applyNumberFormat="1" applyFont="1" applyFill="1" applyBorder="1" applyAlignment="1" applyProtection="1">
      <alignment horizontal="right"/>
      <protection locked="0"/>
    </xf>
    <xf numFmtId="1" fontId="2" fillId="0" borderId="13" xfId="0" applyNumberFormat="1" applyFont="1" applyFill="1" applyBorder="1" applyAlignment="1" applyProtection="1">
      <alignment vertical="center" wrapText="1"/>
      <protection hidden="1"/>
    </xf>
    <xf numFmtId="1" fontId="2" fillId="3" borderId="13" xfId="0" applyNumberFormat="1" applyFont="1" applyFill="1" applyBorder="1" applyAlignment="1" applyProtection="1">
      <alignment horizontal="right" wrapText="1"/>
      <protection locked="0"/>
    </xf>
    <xf numFmtId="1" fontId="2" fillId="3" borderId="38" xfId="0" applyNumberFormat="1" applyFont="1" applyFill="1" applyBorder="1" applyAlignment="1" applyProtection="1">
      <alignment horizontal="right"/>
      <protection locked="0"/>
    </xf>
    <xf numFmtId="1" fontId="2" fillId="3" borderId="13" xfId="0" applyNumberFormat="1" applyFont="1" applyFill="1" applyBorder="1" applyAlignment="1" applyProtection="1">
      <alignment horizontal="right"/>
      <protection locked="0"/>
    </xf>
    <xf numFmtId="1" fontId="2" fillId="2" borderId="13" xfId="0" applyNumberFormat="1" applyFont="1" applyFill="1" applyBorder="1" applyAlignment="1" applyProtection="1">
      <alignment vertical="center" wrapText="1"/>
      <protection hidden="1"/>
    </xf>
    <xf numFmtId="1" fontId="15" fillId="0" borderId="51" xfId="0" applyNumberFormat="1" applyFont="1" applyFill="1" applyBorder="1" applyAlignment="1">
      <alignment wrapText="1"/>
    </xf>
    <xf numFmtId="1" fontId="9" fillId="0" borderId="63" xfId="0" applyNumberFormat="1" applyFont="1" applyBorder="1"/>
    <xf numFmtId="1" fontId="13" fillId="2" borderId="63" xfId="0" applyNumberFormat="1" applyFont="1" applyFill="1" applyBorder="1"/>
    <xf numFmtId="1" fontId="15" fillId="0" borderId="23" xfId="0" applyNumberFormat="1" applyFont="1" applyFill="1" applyBorder="1" applyAlignment="1">
      <alignment wrapText="1"/>
    </xf>
    <xf numFmtId="1" fontId="2" fillId="3" borderId="18" xfId="0" applyNumberFormat="1" applyFont="1" applyFill="1" applyBorder="1" applyAlignment="1" applyProtection="1">
      <alignment horizontal="right" wrapText="1"/>
      <protection locked="0"/>
    </xf>
    <xf numFmtId="1" fontId="2" fillId="3" borderId="40" xfId="0" applyNumberFormat="1" applyFont="1" applyFill="1" applyBorder="1" applyAlignment="1" applyProtection="1">
      <alignment horizontal="right"/>
      <protection locked="0"/>
    </xf>
    <xf numFmtId="1" fontId="2" fillId="3" borderId="18" xfId="0" applyNumberFormat="1" applyFont="1" applyFill="1" applyBorder="1" applyAlignment="1" applyProtection="1">
      <alignment horizontal="right"/>
      <protection locked="0"/>
    </xf>
    <xf numFmtId="1" fontId="9" fillId="0" borderId="58" xfId="0" applyNumberFormat="1" applyFont="1" applyBorder="1"/>
    <xf numFmtId="1" fontId="7" fillId="2" borderId="35" xfId="0" applyNumberFormat="1" applyFont="1" applyFill="1" applyBorder="1" applyAlignment="1" applyProtection="1">
      <protection hidden="1"/>
    </xf>
    <xf numFmtId="1" fontId="6" fillId="2" borderId="0" xfId="0" applyNumberFormat="1" applyFont="1" applyFill="1" applyBorder="1" applyAlignment="1" applyProtection="1">
      <protection locked="0"/>
    </xf>
    <xf numFmtId="1" fontId="5" fillId="2" borderId="0" xfId="0" applyNumberFormat="1" applyFont="1" applyFill="1" applyAlignment="1" applyProtection="1">
      <protection hidden="1"/>
    </xf>
    <xf numFmtId="1" fontId="2" fillId="0" borderId="64" xfId="0" applyNumberFormat="1" applyFont="1" applyFill="1" applyBorder="1" applyAlignment="1" applyProtection="1">
      <protection hidden="1"/>
    </xf>
    <xf numFmtId="1" fontId="2" fillId="3" borderId="9" xfId="0" applyNumberFormat="1" applyFont="1" applyFill="1" applyBorder="1" applyAlignment="1" applyProtection="1">
      <protection locked="0"/>
    </xf>
    <xf numFmtId="1" fontId="9" fillId="2" borderId="0" xfId="0" applyNumberFormat="1" applyFont="1" applyFill="1" applyAlignment="1" applyProtection="1">
      <protection hidden="1"/>
    </xf>
    <xf numFmtId="1" fontId="3" fillId="2" borderId="0" xfId="0" applyNumberFormat="1" applyFont="1" applyFill="1" applyAlignment="1" applyProtection="1">
      <protection hidden="1"/>
    </xf>
    <xf numFmtId="1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2" borderId="17" xfId="0" applyNumberFormat="1" applyFont="1" applyFill="1" applyBorder="1" applyAlignment="1" applyProtection="1">
      <alignment wrapText="1"/>
    </xf>
    <xf numFmtId="1" fontId="5" fillId="0" borderId="41" xfId="0" applyNumberFormat="1" applyFont="1" applyFill="1" applyBorder="1" applyAlignment="1" applyProtection="1">
      <alignment horizontal="left"/>
    </xf>
    <xf numFmtId="1" fontId="13" fillId="0" borderId="0" xfId="0" applyNumberFormat="1" applyFont="1"/>
    <xf numFmtId="1" fontId="13" fillId="0" borderId="35" xfId="0" applyNumberFormat="1" applyFont="1" applyBorder="1"/>
    <xf numFmtId="1" fontId="6" fillId="2" borderId="35" xfId="0" applyNumberFormat="1" applyFont="1" applyFill="1" applyBorder="1" applyAlignment="1" applyProtection="1">
      <protection hidden="1"/>
    </xf>
    <xf numFmtId="1" fontId="3" fillId="2" borderId="35" xfId="0" applyNumberFormat="1" applyFont="1" applyFill="1" applyBorder="1" applyAlignment="1" applyProtection="1">
      <protection hidden="1"/>
    </xf>
    <xf numFmtId="1" fontId="2" fillId="2" borderId="64" xfId="0" applyNumberFormat="1" applyFont="1" applyFill="1" applyBorder="1" applyAlignment="1" applyProtection="1">
      <protection hidden="1"/>
    </xf>
    <xf numFmtId="1" fontId="2" fillId="2" borderId="4" xfId="0" applyNumberFormat="1" applyFont="1" applyFill="1" applyBorder="1" applyAlignment="1" applyProtection="1">
      <protection hidden="1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7" xfId="0" applyNumberFormat="1" applyFont="1" applyFill="1" applyBorder="1" applyAlignment="1" applyProtection="1">
      <alignment horizontal="center" vertical="center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1" fontId="13" fillId="0" borderId="65" xfId="0" applyNumberFormat="1" applyFont="1" applyBorder="1"/>
    <xf numFmtId="1" fontId="2" fillId="3" borderId="32" xfId="0" applyNumberFormat="1" applyFont="1" applyFill="1" applyBorder="1" applyAlignment="1" applyProtection="1">
      <alignment horizontal="right"/>
      <protection locked="0"/>
    </xf>
    <xf numFmtId="1" fontId="2" fillId="3" borderId="19" xfId="0" applyNumberFormat="1" applyFont="1" applyFill="1" applyBorder="1" applyAlignment="1" applyProtection="1">
      <alignment horizontal="right"/>
      <protection locked="0"/>
    </xf>
    <xf numFmtId="1" fontId="2" fillId="3" borderId="31" xfId="0" applyNumberFormat="1" applyFont="1" applyFill="1" applyBorder="1" applyAlignment="1" applyProtection="1">
      <alignment horizontal="right"/>
      <protection locked="0"/>
    </xf>
    <xf numFmtId="1" fontId="13" fillId="0" borderId="66" xfId="0" applyNumberFormat="1" applyFont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 wrapText="1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1" fontId="2" fillId="3" borderId="4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1" fontId="2" fillId="3" borderId="3" xfId="0" applyNumberFormat="1" applyFont="1" applyFill="1" applyBorder="1" applyAlignment="1" applyProtection="1">
      <alignment horizontal="right"/>
      <protection locked="0"/>
    </xf>
    <xf numFmtId="1" fontId="13" fillId="5" borderId="0" xfId="0" applyNumberFormat="1" applyFont="1" applyFill="1"/>
    <xf numFmtId="1" fontId="5" fillId="2" borderId="0" xfId="0" applyNumberFormat="1" applyFont="1" applyFill="1" applyAlignment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3" xfId="0" applyNumberFormat="1" applyFont="1" applyFill="1" applyBorder="1" applyAlignment="1" applyProtection="1">
      <alignment horizontal="left" vertical="center" wrapText="1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51" xfId="0" applyNumberFormat="1" applyFont="1" applyFill="1" applyBorder="1" applyAlignment="1" applyProtection="1">
      <alignment horizontal="center" vertical="center"/>
      <protection hidden="1"/>
    </xf>
    <xf numFmtId="1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8" xfId="0" applyNumberFormat="1" applyFont="1" applyFill="1" applyBorder="1" applyAlignment="1" applyProtection="1">
      <alignment horizontal="left" vertical="center" wrapText="1"/>
      <protection hidden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3" fontId="2" fillId="7" borderId="17" xfId="2" applyNumberFormat="1" applyFont="1" applyFill="1" applyBorder="1" applyAlignment="1" applyProtection="1"/>
    <xf numFmtId="3" fontId="2" fillId="4" borderId="17" xfId="0" applyNumberFormat="1" applyFont="1" applyFill="1" applyBorder="1" applyAlignment="1" applyProtection="1"/>
    <xf numFmtId="3" fontId="2" fillId="6" borderId="17" xfId="2" applyNumberFormat="1" applyFont="1" applyBorder="1" applyAlignment="1" applyProtection="1"/>
    <xf numFmtId="3" fontId="2" fillId="7" borderId="27" xfId="0" applyNumberFormat="1" applyFont="1" applyFill="1" applyBorder="1" applyAlignment="1" applyProtection="1">
      <alignment wrapText="1"/>
      <protection locked="0"/>
    </xf>
    <xf numFmtId="3" fontId="2" fillId="7" borderId="9" xfId="0" applyNumberFormat="1" applyFont="1" applyFill="1" applyBorder="1" applyAlignment="1" applyProtection="1">
      <alignment horizontal="righ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8" xfId="0" applyNumberFormat="1" applyFont="1" applyFill="1" applyBorder="1" applyAlignment="1" applyProtection="1">
      <alignment horizontal="left" vertical="center" wrapText="1"/>
      <protection hidden="1"/>
    </xf>
    <xf numFmtId="1" fontId="2" fillId="0" borderId="13" xfId="0" applyNumberFormat="1" applyFont="1" applyFill="1" applyBorder="1" applyAlignment="1" applyProtection="1">
      <alignment horizontal="left" vertical="center" wrapText="1"/>
      <protection hidden="1"/>
    </xf>
    <xf numFmtId="1" fontId="2" fillId="0" borderId="51" xfId="0" applyNumberFormat="1" applyFont="1" applyFill="1" applyBorder="1" applyAlignment="1" applyProtection="1">
      <alignment horizontal="center" vertical="center"/>
      <protection hidden="1"/>
    </xf>
    <xf numFmtId="1" fontId="5" fillId="2" borderId="0" xfId="0" applyNumberFormat="1" applyFont="1" applyFill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3" xfId="0" applyNumberFormat="1" applyFont="1" applyFill="1" applyBorder="1" applyAlignment="1" applyProtection="1">
      <alignment horizontal="left" vertical="center" wrapText="1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51" xfId="0" applyNumberFormat="1" applyFont="1" applyFill="1" applyBorder="1" applyAlignment="1" applyProtection="1">
      <alignment horizontal="center" vertical="center"/>
      <protection hidden="1"/>
    </xf>
    <xf numFmtId="1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8" xfId="0" applyNumberFormat="1" applyFont="1" applyFill="1" applyBorder="1" applyAlignment="1" applyProtection="1">
      <alignment horizontal="left" vertical="center" wrapText="1"/>
      <protection hidden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8" xfId="0" applyNumberFormat="1" applyFont="1" applyFill="1" applyBorder="1" applyAlignment="1" applyProtection="1">
      <alignment horizontal="left" vertical="center" wrapText="1"/>
      <protection hidden="1"/>
    </xf>
    <xf numFmtId="1" fontId="2" fillId="0" borderId="13" xfId="0" applyNumberFormat="1" applyFont="1" applyFill="1" applyBorder="1" applyAlignment="1" applyProtection="1">
      <alignment horizontal="left" vertical="center" wrapText="1"/>
      <protection hidden="1"/>
    </xf>
    <xf numFmtId="1" fontId="2" fillId="0" borderId="51" xfId="0" applyNumberFormat="1" applyFont="1" applyFill="1" applyBorder="1" applyAlignment="1" applyProtection="1">
      <alignment horizontal="center" vertical="center"/>
      <protection hidden="1"/>
    </xf>
    <xf numFmtId="1" fontId="5" fillId="2" borderId="0" xfId="0" applyNumberFormat="1" applyFont="1" applyFill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3" xfId="0" applyNumberFormat="1" applyFont="1" applyFill="1" applyBorder="1" applyAlignment="1" applyProtection="1">
      <alignment horizontal="left" vertical="center" wrapText="1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51" xfId="0" applyNumberFormat="1" applyFont="1" applyFill="1" applyBorder="1" applyAlignment="1" applyProtection="1">
      <alignment horizontal="center" vertical="center"/>
      <protection hidden="1"/>
    </xf>
    <xf numFmtId="1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8" xfId="0" applyNumberFormat="1" applyFont="1" applyFill="1" applyBorder="1" applyAlignment="1" applyProtection="1">
      <alignment horizontal="left" vertical="center" wrapText="1"/>
      <protection hidden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  <protection hidden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3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2" fillId="0" borderId="35" xfId="0" applyFont="1" applyFill="1" applyBorder="1" applyAlignment="1" applyProtection="1">
      <alignment horizontal="center" vertical="center" wrapText="1"/>
      <protection hidden="1"/>
    </xf>
    <xf numFmtId="0" fontId="2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34" xfId="0" applyNumberFormat="1" applyFont="1" applyFill="1" applyBorder="1" applyAlignment="1" applyProtection="1">
      <alignment horizontal="center" vertical="center"/>
      <protection hidden="1"/>
    </xf>
    <xf numFmtId="0" fontId="2" fillId="0" borderId="51" xfId="0" applyNumberFormat="1" applyFont="1" applyFill="1" applyBorder="1" applyAlignment="1" applyProtection="1">
      <alignment horizontal="center" vertical="center"/>
      <protection hidden="1"/>
    </xf>
    <xf numFmtId="0" fontId="2" fillId="0" borderId="22" xfId="0" applyNumberFormat="1" applyFont="1" applyFill="1" applyBorder="1" applyAlignment="1" applyProtection="1">
      <alignment horizontal="center" vertical="center"/>
      <protection hidden="1"/>
    </xf>
    <xf numFmtId="0" fontId="2" fillId="0" borderId="23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NumberFormat="1" applyFont="1" applyFill="1" applyBorder="1" applyAlignment="1" applyProtection="1">
      <alignment horizontal="left" wrapText="1"/>
      <protection hidden="1"/>
    </xf>
    <xf numFmtId="0" fontId="2" fillId="0" borderId="20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1" xfId="0" applyFont="1" applyBorder="1"/>
    <xf numFmtId="0" fontId="2" fillId="2" borderId="5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51" xfId="0" applyNumberFormat="1" applyFont="1" applyFill="1" applyBorder="1" applyAlignment="1" applyProtection="1">
      <alignment horizontal="center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164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164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8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13" fillId="0" borderId="11" xfId="0" applyNumberFormat="1" applyFont="1" applyBorder="1"/>
    <xf numFmtId="1" fontId="2" fillId="2" borderId="5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20" xfId="0" applyNumberFormat="1" applyFont="1" applyFill="1" applyBorder="1" applyAlignment="1" applyProtection="1">
      <alignment horizontal="center" vertical="center" wrapText="1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3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1" fontId="2" fillId="0" borderId="5" xfId="0" applyNumberFormat="1" applyFont="1" applyBorder="1" applyAlignment="1" applyProtection="1">
      <alignment horizontal="center" vertical="center" wrapText="1"/>
      <protection hidden="1"/>
    </xf>
    <xf numFmtId="1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7" xfId="0" applyNumberFormat="1" applyFont="1" applyBorder="1" applyAlignment="1" applyProtection="1">
      <alignment horizontal="center" vertical="center" wrapText="1"/>
      <protection hidden="1"/>
    </xf>
    <xf numFmtId="1" fontId="2" fillId="0" borderId="18" xfId="0" applyNumberFormat="1" applyFont="1" applyFill="1" applyBorder="1" applyAlignment="1" applyProtection="1">
      <alignment horizontal="left" vertical="center" wrapText="1"/>
      <protection hidden="1"/>
    </xf>
    <xf numFmtId="1" fontId="2" fillId="0" borderId="37" xfId="0" applyNumberFormat="1" applyFont="1" applyBorder="1" applyAlignment="1" applyProtection="1">
      <alignment horizontal="center" vertical="center" wrapText="1"/>
      <protection hidden="1"/>
    </xf>
    <xf numFmtId="1" fontId="2" fillId="0" borderId="9" xfId="0" applyNumberFormat="1" applyFont="1" applyFill="1" applyBorder="1" applyAlignment="1" applyProtection="1">
      <alignment horizontal="left" vertical="center" wrapText="1"/>
      <protection hidden="1"/>
    </xf>
    <xf numFmtId="1" fontId="2" fillId="0" borderId="13" xfId="0" applyNumberFormat="1" applyFont="1" applyFill="1" applyBorder="1" applyAlignment="1" applyProtection="1">
      <alignment horizontal="left" vertical="center" wrapText="1"/>
      <protection hidden="1"/>
    </xf>
    <xf numFmtId="1" fontId="2" fillId="0" borderId="20" xfId="0" applyNumberFormat="1" applyFont="1" applyFill="1" applyBorder="1" applyAlignment="1" applyProtection="1">
      <alignment horizontal="center" vertical="center"/>
      <protection hidden="1"/>
    </xf>
    <xf numFmtId="1" fontId="2" fillId="0" borderId="21" xfId="0" applyNumberFormat="1" applyFont="1" applyFill="1" applyBorder="1" applyAlignment="1" applyProtection="1">
      <alignment horizontal="center" vertical="center"/>
      <protection hidden="1"/>
    </xf>
    <xf numFmtId="1" fontId="2" fillId="0" borderId="34" xfId="0" applyNumberFormat="1" applyFont="1" applyFill="1" applyBorder="1" applyAlignment="1" applyProtection="1">
      <alignment horizontal="center" vertical="center"/>
      <protection hidden="1"/>
    </xf>
    <xf numFmtId="1" fontId="2" fillId="0" borderId="51" xfId="0" applyNumberFormat="1" applyFont="1" applyFill="1" applyBorder="1" applyAlignment="1" applyProtection="1">
      <alignment horizontal="center" vertical="center"/>
      <protection hidden="1"/>
    </xf>
    <xf numFmtId="1" fontId="2" fillId="0" borderId="22" xfId="0" applyNumberFormat="1" applyFont="1" applyFill="1" applyBorder="1" applyAlignment="1" applyProtection="1">
      <alignment horizontal="center" vertical="center"/>
      <protection hidden="1"/>
    </xf>
    <xf numFmtId="1" fontId="2" fillId="0" borderId="23" xfId="0" applyNumberFormat="1" applyFont="1" applyFill="1" applyBorder="1" applyAlignment="1" applyProtection="1">
      <alignment horizontal="center" vertical="center"/>
      <protection hidden="1"/>
    </xf>
    <xf numFmtId="1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33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2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2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35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3" xfId="0" applyNumberFormat="1" applyFont="1" applyFill="1" applyBorder="1" applyAlignment="1" applyProtection="1">
      <alignment horizontal="left" wrapText="1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1" fontId="5" fillId="2" borderId="0" xfId="0" applyNumberFormat="1" applyFont="1" applyFill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tas" xfId="2" builtinId="10"/>
    <cellStyle name="Notas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A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>
        <row r="18">
          <cell r="C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 refreshError="1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>
        <row r="18">
          <cell r="C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 refreshError="1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86"/>
  <sheetViews>
    <sheetView workbookViewId="0">
      <selection activeCell="E103" sqref="E103"/>
    </sheetView>
  </sheetViews>
  <sheetFormatPr baseColWidth="10" defaultRowHeight="14.25" x14ac:dyDescent="0.2"/>
  <cols>
    <col min="1" max="1" width="48.140625" style="138" customWidth="1"/>
    <col min="2" max="2" width="26.7109375" style="138" customWidth="1"/>
    <col min="3" max="3" width="18.85546875" style="138" customWidth="1"/>
    <col min="4" max="4" width="17.7109375" style="138" customWidth="1"/>
    <col min="5" max="74" width="11.42578125" style="138"/>
    <col min="75" max="75" width="0" style="138" hidden="1" customWidth="1"/>
    <col min="76" max="76" width="0" style="139" hidden="1" customWidth="1"/>
    <col min="77" max="93" width="25.42578125" style="139" hidden="1" customWidth="1"/>
    <col min="94" max="101" width="25.42578125" style="138" hidden="1" customWidth="1"/>
    <col min="102" max="102" width="0" style="138" hidden="1" customWidth="1"/>
    <col min="103" max="16384" width="11.42578125" style="138"/>
  </cols>
  <sheetData>
    <row r="1" spans="1:86" x14ac:dyDescent="0.2">
      <c r="A1" s="137" t="s">
        <v>0</v>
      </c>
    </row>
    <row r="2" spans="1:86" x14ac:dyDescent="0.2">
      <c r="A2" s="137" t="str">
        <f>CONCATENATE("COMUNA: ",[1]NOMBRE!B2," - ","( ",[1]NOMBRE!C2,[1]NOMBRE!D2,[1]NOMBRE!E2,[1]NOMBRE!F2,[1]NOMBRE!G2," )")</f>
        <v>COMUNA: Linares - ( 07401 )</v>
      </c>
    </row>
    <row r="3" spans="1:86" x14ac:dyDescent="0.2">
      <c r="A3" s="13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6" x14ac:dyDescent="0.2">
      <c r="A4" s="137" t="str">
        <f>CONCATENATE("MES: ",[1]NOMBRE!B6," - ","( ",[1]NOMBRE!C6,[1]NOMBRE!D6," )")</f>
        <v>MES: ENERO - ( 01 )</v>
      </c>
    </row>
    <row r="5" spans="1:86" x14ac:dyDescent="0.2">
      <c r="A5" s="137" t="str">
        <f>CONCATENATE("AÑO: ",[1]NOMBRE!B7)</f>
        <v>AÑO: 2017</v>
      </c>
    </row>
    <row r="6" spans="1:86" ht="15" x14ac:dyDescent="0.2">
      <c r="A6" s="725" t="s">
        <v>24</v>
      </c>
      <c r="B6" s="725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86" ht="15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86" ht="15" x14ac:dyDescent="0.2">
      <c r="A8" s="140" t="s">
        <v>25</v>
      </c>
      <c r="B8" s="24"/>
      <c r="C8" s="5"/>
      <c r="D8" s="5"/>
      <c r="E8" s="5"/>
      <c r="F8" s="5"/>
      <c r="G8" s="5"/>
      <c r="H8" s="5"/>
      <c r="I8" s="25"/>
      <c r="J8" s="24"/>
      <c r="K8" s="26"/>
      <c r="L8" s="5"/>
      <c r="M8" s="3"/>
      <c r="N8" s="3"/>
      <c r="O8" s="3"/>
      <c r="P8" s="3"/>
      <c r="Q8" s="3"/>
      <c r="R8" s="3"/>
      <c r="S8" s="3"/>
      <c r="T8" s="3"/>
      <c r="U8" s="3"/>
      <c r="V8" s="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86" ht="15" x14ac:dyDescent="0.2">
      <c r="A9" s="49" t="s">
        <v>80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30"/>
      <c r="N9" s="30"/>
      <c r="O9" s="3"/>
      <c r="P9" s="3"/>
      <c r="Q9" s="3"/>
      <c r="R9" s="3"/>
      <c r="S9" s="3"/>
      <c r="T9" s="3"/>
      <c r="U9" s="3"/>
      <c r="V9" s="2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86" ht="14.25" customHeight="1" x14ac:dyDescent="0.2">
      <c r="A10" s="705" t="s">
        <v>26</v>
      </c>
      <c r="B10" s="705" t="s">
        <v>27</v>
      </c>
      <c r="C10" s="708" t="s">
        <v>28</v>
      </c>
      <c r="D10" s="709"/>
      <c r="E10" s="680"/>
      <c r="F10" s="685" t="s">
        <v>29</v>
      </c>
      <c r="G10" s="696"/>
      <c r="H10" s="696"/>
      <c r="I10" s="696"/>
      <c r="J10" s="696"/>
      <c r="K10" s="696"/>
      <c r="L10" s="696"/>
      <c r="M10" s="696"/>
      <c r="N10" s="696"/>
      <c r="O10" s="696"/>
      <c r="P10" s="696"/>
      <c r="Q10" s="696"/>
      <c r="R10" s="696"/>
      <c r="S10" s="696"/>
      <c r="T10" s="696"/>
      <c r="U10" s="696"/>
      <c r="V10" s="696"/>
      <c r="W10" s="696"/>
      <c r="X10" s="696"/>
      <c r="Y10" s="696"/>
      <c r="Z10" s="696"/>
      <c r="AA10" s="696"/>
      <c r="AB10" s="696"/>
      <c r="AC10" s="696"/>
      <c r="AD10" s="696"/>
      <c r="AE10" s="696"/>
      <c r="AF10" s="696"/>
      <c r="AG10" s="696"/>
      <c r="AH10" s="696"/>
      <c r="AI10" s="696"/>
      <c r="AJ10" s="696"/>
      <c r="AK10" s="696"/>
      <c r="AL10" s="696"/>
      <c r="AM10" s="686"/>
      <c r="AN10" s="702" t="s">
        <v>30</v>
      </c>
    </row>
    <row r="11" spans="1:86" x14ac:dyDescent="0.2">
      <c r="A11" s="706"/>
      <c r="B11" s="706"/>
      <c r="C11" s="710"/>
      <c r="D11" s="711"/>
      <c r="E11" s="712"/>
      <c r="F11" s="685" t="s">
        <v>1</v>
      </c>
      <c r="G11" s="686"/>
      <c r="H11" s="683" t="s">
        <v>2</v>
      </c>
      <c r="I11" s="684"/>
      <c r="J11" s="685" t="s">
        <v>3</v>
      </c>
      <c r="K11" s="686"/>
      <c r="L11" s="685" t="s">
        <v>4</v>
      </c>
      <c r="M11" s="686"/>
      <c r="N11" s="685" t="s">
        <v>5</v>
      </c>
      <c r="O11" s="686"/>
      <c r="P11" s="668" t="s">
        <v>6</v>
      </c>
      <c r="Q11" s="669"/>
      <c r="R11" s="668" t="s">
        <v>7</v>
      </c>
      <c r="S11" s="669"/>
      <c r="T11" s="668" t="s">
        <v>8</v>
      </c>
      <c r="U11" s="669"/>
      <c r="V11" s="668" t="s">
        <v>9</v>
      </c>
      <c r="W11" s="669"/>
      <c r="X11" s="668" t="s">
        <v>10</v>
      </c>
      <c r="Y11" s="669"/>
      <c r="Z11" s="668" t="s">
        <v>11</v>
      </c>
      <c r="AA11" s="669"/>
      <c r="AB11" s="668" t="s">
        <v>12</v>
      </c>
      <c r="AC11" s="669"/>
      <c r="AD11" s="668" t="s">
        <v>13</v>
      </c>
      <c r="AE11" s="669"/>
      <c r="AF11" s="668" t="s">
        <v>14</v>
      </c>
      <c r="AG11" s="669"/>
      <c r="AH11" s="668" t="s">
        <v>15</v>
      </c>
      <c r="AI11" s="669"/>
      <c r="AJ11" s="668" t="s">
        <v>16</v>
      </c>
      <c r="AK11" s="669"/>
      <c r="AL11" s="668" t="s">
        <v>17</v>
      </c>
      <c r="AM11" s="669"/>
      <c r="AN11" s="703"/>
    </row>
    <row r="12" spans="1:86" x14ac:dyDescent="0.2">
      <c r="A12" s="707"/>
      <c r="B12" s="707"/>
      <c r="C12" s="141" t="s">
        <v>81</v>
      </c>
      <c r="D12" s="124" t="s">
        <v>20</v>
      </c>
      <c r="E12" s="142" t="s">
        <v>18</v>
      </c>
      <c r="F12" s="141" t="s">
        <v>20</v>
      </c>
      <c r="G12" s="143" t="s">
        <v>18</v>
      </c>
      <c r="H12" s="141" t="s">
        <v>20</v>
      </c>
      <c r="I12" s="143" t="s">
        <v>18</v>
      </c>
      <c r="J12" s="141" t="s">
        <v>20</v>
      </c>
      <c r="K12" s="143" t="s">
        <v>18</v>
      </c>
      <c r="L12" s="141" t="s">
        <v>20</v>
      </c>
      <c r="M12" s="143" t="s">
        <v>18</v>
      </c>
      <c r="N12" s="141" t="s">
        <v>20</v>
      </c>
      <c r="O12" s="143" t="s">
        <v>18</v>
      </c>
      <c r="P12" s="141" t="s">
        <v>20</v>
      </c>
      <c r="Q12" s="143" t="s">
        <v>18</v>
      </c>
      <c r="R12" s="141" t="s">
        <v>20</v>
      </c>
      <c r="S12" s="143" t="s">
        <v>18</v>
      </c>
      <c r="T12" s="141" t="s">
        <v>20</v>
      </c>
      <c r="U12" s="143" t="s">
        <v>18</v>
      </c>
      <c r="V12" s="141" t="s">
        <v>20</v>
      </c>
      <c r="W12" s="143" t="s">
        <v>18</v>
      </c>
      <c r="X12" s="141" t="s">
        <v>20</v>
      </c>
      <c r="Y12" s="143" t="s">
        <v>18</v>
      </c>
      <c r="Z12" s="141" t="s">
        <v>20</v>
      </c>
      <c r="AA12" s="143" t="s">
        <v>18</v>
      </c>
      <c r="AB12" s="141" t="s">
        <v>20</v>
      </c>
      <c r="AC12" s="143" t="s">
        <v>18</v>
      </c>
      <c r="AD12" s="141" t="s">
        <v>20</v>
      </c>
      <c r="AE12" s="143" t="s">
        <v>18</v>
      </c>
      <c r="AF12" s="141" t="s">
        <v>20</v>
      </c>
      <c r="AG12" s="143" t="s">
        <v>18</v>
      </c>
      <c r="AH12" s="141" t="s">
        <v>20</v>
      </c>
      <c r="AI12" s="143" t="s">
        <v>18</v>
      </c>
      <c r="AJ12" s="141" t="s">
        <v>20</v>
      </c>
      <c r="AK12" s="143" t="s">
        <v>18</v>
      </c>
      <c r="AL12" s="141" t="s">
        <v>20</v>
      </c>
      <c r="AM12" s="143" t="s">
        <v>18</v>
      </c>
      <c r="AN12" s="704"/>
    </row>
    <row r="13" spans="1:86" x14ac:dyDescent="0.2">
      <c r="A13" s="723" t="s">
        <v>82</v>
      </c>
      <c r="B13" s="114" t="s">
        <v>31</v>
      </c>
      <c r="C13" s="144">
        <f t="shared" ref="C13:C26" si="0">SUM(D13+E13)</f>
        <v>0</v>
      </c>
      <c r="D13" s="145">
        <f t="shared" ref="D13:E26" si="1">SUM(F13+H13+J13+L13+N13+P13+R13+T13+V13+X13+Z13+AB13+AD13+AF13+AH13+AJ13+AL13)</f>
        <v>0</v>
      </c>
      <c r="E13" s="146">
        <f t="shared" si="1"/>
        <v>0</v>
      </c>
      <c r="F13" s="12">
        <f>+Enero!F13+Febrero!F13+'Marzo '!F13+'Abril '!F13+'Mayo '!F13+Junio!F13+Julio!F13+Agosto!F13+Septiembre!F13+'Octubre '!F13+Noviembre!F13+'Diciembre '!F13</f>
        <v>0</v>
      </c>
      <c r="G13" s="12">
        <f>+Enero!G13+Febrero!G13+'Marzo '!G13+'Abril '!G13+'Mayo '!G13+Junio!G13+Julio!G13+Agosto!G13+Septiembre!G13+'Octubre '!G13+Noviembre!G13+'Diciembre '!G13</f>
        <v>0</v>
      </c>
      <c r="H13" s="12">
        <f>+Enero!H13+Febrero!H13+'Marzo '!H13+'Abril '!H13+'Mayo '!H13+Junio!H13+Julio!H13+Agosto!H13+Septiembre!H13+'Octubre '!H13+Noviembre!H13+'Diciembre '!H13</f>
        <v>0</v>
      </c>
      <c r="I13" s="12">
        <f>+Enero!I13+Febrero!I13+'Marzo '!I13+'Abril '!I13+'Mayo '!I13+Junio!I13+Julio!I13+Agosto!I13+Septiembre!I13+'Octubre '!I13+Noviembre!I13+'Diciembre '!I13</f>
        <v>0</v>
      </c>
      <c r="J13" s="12">
        <f>+Enero!J13+Febrero!J13+'Marzo '!J13+'Abril '!J13+'Mayo '!J13+Junio!J13+Julio!J13+Agosto!J13+Septiembre!J13+'Octubre '!J13+Noviembre!J13+'Diciembre '!J13</f>
        <v>0</v>
      </c>
      <c r="K13" s="12">
        <f>+Enero!K13+Febrero!K13+'Marzo '!K13+'Abril '!K13+'Mayo '!K13+Junio!K13+Julio!K13+Agosto!K13+Septiembre!K13+'Octubre '!K13+Noviembre!K13+'Diciembre '!K13</f>
        <v>0</v>
      </c>
      <c r="L13" s="12">
        <f>+Enero!L13+Febrero!L13+'Marzo '!L13+'Abril '!L13+'Mayo '!L13+Junio!L13+Julio!L13+Agosto!L13+Septiembre!L13+'Octubre '!L13+Noviembre!L13+'Diciembre '!L13</f>
        <v>0</v>
      </c>
      <c r="M13" s="12">
        <f>+Enero!M13+Febrero!M13+'Marzo '!M13+'Abril '!M13+'Mayo '!M13+Junio!M13+Julio!M13+Agosto!M13+Septiembre!M13+'Octubre '!M13+Noviembre!M13+'Diciembre '!M13</f>
        <v>0</v>
      </c>
      <c r="N13" s="12">
        <f>+Enero!N13+Febrero!N13+'Marzo '!N13+'Abril '!N13+'Mayo '!N13+Junio!N13+Julio!N13+Agosto!N13+Septiembre!N13+'Octubre '!N13+Noviembre!N13+'Diciembre '!N13</f>
        <v>0</v>
      </c>
      <c r="O13" s="12">
        <f>+Enero!O13+Febrero!O13+'Marzo '!O13+'Abril '!O13+'Mayo '!O13+Junio!O13+Julio!O13+Agosto!O13+Septiembre!O13+'Octubre '!O13+Noviembre!O13+'Diciembre '!O13</f>
        <v>0</v>
      </c>
      <c r="P13" s="12">
        <f>+Enero!P13+Febrero!P13+'Marzo '!P13+'Abril '!P13+'Mayo '!P13+Junio!P13+Julio!P13+Agosto!P13+Septiembre!P13+'Octubre '!P13+Noviembre!P13+'Diciembre '!P13</f>
        <v>0</v>
      </c>
      <c r="Q13" s="12">
        <f>+Enero!Q13+Febrero!Q13+'Marzo '!Q13+'Abril '!Q13+'Mayo '!Q13+Junio!Q13+Julio!Q13+Agosto!Q13+Septiembre!Q13+'Octubre '!Q13+Noviembre!Q13+'Diciembre '!Q13</f>
        <v>0</v>
      </c>
      <c r="R13" s="12">
        <f>+Enero!R13+Febrero!R13+'Marzo '!R13+'Abril '!R13+'Mayo '!R13+Junio!R13+Julio!R13+Agosto!R13+Septiembre!R13+'Octubre '!R13+Noviembre!R13+'Diciembre '!R13</f>
        <v>0</v>
      </c>
      <c r="S13" s="12">
        <f>+Enero!S13+Febrero!S13+'Marzo '!S13+'Abril '!S13+'Mayo '!S13+Junio!S13+Julio!S13+Agosto!S13+Septiembre!S13+'Octubre '!S13+Noviembre!S13+'Diciembre '!S13</f>
        <v>0</v>
      </c>
      <c r="T13" s="12">
        <f>+Enero!T13+Febrero!T13+'Marzo '!T13+'Abril '!T13+'Mayo '!T13+Junio!T13+Julio!T13+Agosto!T13+Septiembre!T13+'Octubre '!T13+Noviembre!T13+'Diciembre '!T13</f>
        <v>0</v>
      </c>
      <c r="U13" s="12">
        <f>+Enero!U13+Febrero!U13+'Marzo '!U13+'Abril '!U13+'Mayo '!U13+Junio!U13+Julio!U13+Agosto!U13+Septiembre!U13+'Octubre '!U13+Noviembre!U13+'Diciembre '!U13</f>
        <v>0</v>
      </c>
      <c r="V13" s="12">
        <f>+Enero!V13+Febrero!V13+'Marzo '!V13+'Abril '!V13+'Mayo '!V13+Junio!V13+Julio!V13+Agosto!V13+Septiembre!V13+'Octubre '!V13+Noviembre!V13+'Diciembre '!V13</f>
        <v>0</v>
      </c>
      <c r="W13" s="12">
        <f>+Enero!W13+Febrero!W13+'Marzo '!W13+'Abril '!W13+'Mayo '!W13+Junio!W13+Julio!W13+Agosto!W13+Septiembre!W13+'Octubre '!W13+Noviembre!W13+'Diciembre '!W13</f>
        <v>0</v>
      </c>
      <c r="X13" s="12">
        <f>+Enero!X13+Febrero!X13+'Marzo '!X13+'Abril '!X13+'Mayo '!X13+Junio!X13+Julio!X13+Agosto!X13+Septiembre!X13+'Octubre '!X13+Noviembre!X13+'Diciembre '!X13</f>
        <v>0</v>
      </c>
      <c r="Y13" s="12">
        <f>+Enero!Y13+Febrero!Y13+'Marzo '!Y13+'Abril '!Y13+'Mayo '!Y13+Junio!Y13+Julio!Y13+Agosto!Y13+Septiembre!Y13+'Octubre '!Y13+Noviembre!Y13+'Diciembre '!Y13</f>
        <v>0</v>
      </c>
      <c r="Z13" s="12">
        <f>+Enero!Z13+Febrero!Z13+'Marzo '!Z13+'Abril '!Z13+'Mayo '!Z13+Junio!Z13+Julio!Z13+Agosto!Z13+Septiembre!Z13+'Octubre '!Z13+Noviembre!Z13+'Diciembre '!Z13</f>
        <v>0</v>
      </c>
      <c r="AA13" s="12">
        <f>+Enero!AA13+Febrero!AA13+'Marzo '!AA13+'Abril '!AA13+'Mayo '!AA13+Junio!AA13+Julio!AA13+Agosto!AA13+Septiembre!AA13+'Octubre '!AA13+Noviembre!AA13+'Diciembre '!AA13</f>
        <v>0</v>
      </c>
      <c r="AB13" s="12">
        <f>+Enero!AB13+Febrero!AB13+'Marzo '!AB13+'Abril '!AB13+'Mayo '!AB13+Junio!AB13+Julio!AB13+Agosto!AB13+Septiembre!AB13+'Octubre '!AB13+Noviembre!AB13+'Diciembre '!AB13</f>
        <v>0</v>
      </c>
      <c r="AC13" s="12">
        <f>+Enero!AC13+Febrero!AC13+'Marzo '!AC13+'Abril '!AC13+'Mayo '!AC13+Junio!AC13+Julio!AC13+Agosto!AC13+Septiembre!AC13+'Octubre '!AC13+Noviembre!AC13+'Diciembre '!AC13</f>
        <v>0</v>
      </c>
      <c r="AD13" s="12">
        <f>+Enero!AD13+Febrero!AD13+'Marzo '!AD13+'Abril '!AD13+'Mayo '!AD13+Junio!AD13+Julio!AD13+Agosto!AD13+Septiembre!AD13+'Octubre '!AD13+Noviembre!AD13+'Diciembre '!AD13</f>
        <v>0</v>
      </c>
      <c r="AE13" s="12">
        <f>+Enero!AE13+Febrero!AE13+'Marzo '!AE13+'Abril '!AE13+'Mayo '!AE13+Junio!AE13+Julio!AE13+Agosto!AE13+Septiembre!AE13+'Octubre '!AE13+Noviembre!AE13+'Diciembre '!AE13</f>
        <v>0</v>
      </c>
      <c r="AF13" s="12">
        <f>+Enero!AF13+Febrero!AF13+'Marzo '!AF13+'Abril '!AF13+'Mayo '!AF13+Junio!AF13+Julio!AF13+Agosto!AF13+Septiembre!AF13+'Octubre '!AF13+Noviembre!AF13+'Diciembre '!AF13</f>
        <v>0</v>
      </c>
      <c r="AG13" s="12">
        <f>+Enero!AG13+Febrero!AG13+'Marzo '!AG13+'Abril '!AG13+'Mayo '!AG13+Junio!AG13+Julio!AG13+Agosto!AG13+Septiembre!AG13+'Octubre '!AG13+Noviembre!AG13+'Diciembre '!AG13</f>
        <v>0</v>
      </c>
      <c r="AH13" s="12">
        <f>+Enero!AH13+Febrero!AH13+'Marzo '!AH13+'Abril '!AH13+'Mayo '!AH13+Junio!AH13+Julio!AH13+Agosto!AH13+Septiembre!AH13+'Octubre '!AH13+Noviembre!AH13+'Diciembre '!AH13</f>
        <v>0</v>
      </c>
      <c r="AI13" s="12">
        <f>+Enero!AI13+Febrero!AI13+'Marzo '!AI13+'Abril '!AI13+'Mayo '!AI13+Junio!AI13+Julio!AI13+Agosto!AI13+Septiembre!AI13+'Octubre '!AI13+Noviembre!AI13+'Diciembre '!AI13</f>
        <v>0</v>
      </c>
      <c r="AJ13" s="12">
        <f>+Enero!AJ13+Febrero!AJ13+'Marzo '!AJ13+'Abril '!AJ13+'Mayo '!AJ13+Junio!AJ13+Julio!AJ13+Agosto!AJ13+Septiembre!AJ13+'Octubre '!AJ13+Noviembre!AJ13+'Diciembre '!AJ13</f>
        <v>0</v>
      </c>
      <c r="AK13" s="12">
        <f>+Enero!AK13+Febrero!AK13+'Marzo '!AK13+'Abril '!AK13+'Mayo '!AK13+Junio!AK13+Julio!AK13+Agosto!AK13+Septiembre!AK13+'Octubre '!AK13+Noviembre!AK13+'Diciembre '!AK13</f>
        <v>0</v>
      </c>
      <c r="AL13" s="12">
        <f>+Enero!AL13+Febrero!AL13+'Marzo '!AL13+'Abril '!AL13+'Mayo '!AL13+Junio!AL13+Julio!AL13+Agosto!AL13+Septiembre!AL13+'Octubre '!AL13+Noviembre!AL13+'Diciembre '!AL13</f>
        <v>0</v>
      </c>
      <c r="AM13" s="12">
        <f>+Enero!AM13+Febrero!AM13+'Marzo '!AM13+'Abril '!AM13+'Mayo '!AM13+Junio!AM13+Julio!AM13+Agosto!AM13+Septiembre!AM13+'Octubre '!AM13+Noviembre!AM13+'Diciembre '!AM13</f>
        <v>0</v>
      </c>
      <c r="AN13" s="12">
        <f>+Enero!AN13+Febrero!AN13+'Marzo '!AN13+'Abril '!AN13+'Mayo '!AN13+Junio!AN13+Julio!AN13+Agosto!AN13+Septiembre!AN13+'Octubre '!AN13+Noviembre!AN13+'Diciembre '!AN13</f>
        <v>0</v>
      </c>
      <c r="AO13" s="148" t="s">
        <v>83</v>
      </c>
      <c r="CG13" s="139">
        <v>0</v>
      </c>
      <c r="CH13" s="139">
        <v>0</v>
      </c>
    </row>
    <row r="14" spans="1:86" x14ac:dyDescent="0.2">
      <c r="A14" s="726"/>
      <c r="B14" s="115" t="s">
        <v>32</v>
      </c>
      <c r="C14" s="149">
        <f t="shared" si="0"/>
        <v>517</v>
      </c>
      <c r="D14" s="150">
        <f t="shared" si="1"/>
        <v>228</v>
      </c>
      <c r="E14" s="151">
        <f t="shared" si="1"/>
        <v>289</v>
      </c>
      <c r="F14" s="12">
        <f>+Enero!F14+Febrero!F14+'Marzo '!F14+'Abril '!F14+'Mayo '!F14+Junio!F14+Julio!F14+Agosto!F14+Septiembre!F14+'Octubre '!F14+Noviembre!F14+'Diciembre '!F14</f>
        <v>13</v>
      </c>
      <c r="G14" s="12">
        <f>+Enero!G14+Febrero!G14+'Marzo '!G14+'Abril '!G14+'Mayo '!G14+Junio!G14+Julio!G14+Agosto!G14+Septiembre!G14+'Octubre '!G14+Noviembre!G14+'Diciembre '!G14</f>
        <v>8</v>
      </c>
      <c r="H14" s="12">
        <f>+Enero!H14+Febrero!H14+'Marzo '!H14+'Abril '!H14+'Mayo '!H14+Junio!H14+Julio!H14+Agosto!H14+Septiembre!H14+'Octubre '!H14+Noviembre!H14+'Diciembre '!H14</f>
        <v>40</v>
      </c>
      <c r="I14" s="12">
        <f>+Enero!I14+Febrero!I14+'Marzo '!I14+'Abril '!I14+'Mayo '!I14+Junio!I14+Julio!I14+Agosto!I14+Septiembre!I14+'Octubre '!I14+Noviembre!I14+'Diciembre '!I14</f>
        <v>36</v>
      </c>
      <c r="J14" s="12">
        <f>+Enero!J14+Febrero!J14+'Marzo '!J14+'Abril '!J14+'Mayo '!J14+Junio!J14+Julio!J14+Agosto!J14+Septiembre!J14+'Octubre '!J14+Noviembre!J14+'Diciembre '!J14</f>
        <v>72</v>
      </c>
      <c r="K14" s="12">
        <f>+Enero!K14+Febrero!K14+'Marzo '!K14+'Abril '!K14+'Mayo '!K14+Junio!K14+Julio!K14+Agosto!K14+Septiembre!K14+'Octubre '!K14+Noviembre!K14+'Diciembre '!K14</f>
        <v>54</v>
      </c>
      <c r="L14" s="12">
        <f>+Enero!L14+Febrero!L14+'Marzo '!L14+'Abril '!L14+'Mayo '!L14+Junio!L14+Julio!L14+Agosto!L14+Septiembre!L14+'Octubre '!L14+Noviembre!L14+'Diciembre '!L14</f>
        <v>22</v>
      </c>
      <c r="M14" s="12">
        <f>+Enero!M14+Febrero!M14+'Marzo '!M14+'Abril '!M14+'Mayo '!M14+Junio!M14+Julio!M14+Agosto!M14+Septiembre!M14+'Octubre '!M14+Noviembre!M14+'Diciembre '!M14</f>
        <v>27</v>
      </c>
      <c r="N14" s="12">
        <f>+Enero!N14+Febrero!N14+'Marzo '!N14+'Abril '!N14+'Mayo '!N14+Junio!N14+Julio!N14+Agosto!N14+Septiembre!N14+'Octubre '!N14+Noviembre!N14+'Diciembre '!N14</f>
        <v>6</v>
      </c>
      <c r="O14" s="12">
        <f>+Enero!O14+Febrero!O14+'Marzo '!O14+'Abril '!O14+'Mayo '!O14+Junio!O14+Julio!O14+Agosto!O14+Septiembre!O14+'Octubre '!O14+Noviembre!O14+'Diciembre '!O14</f>
        <v>6</v>
      </c>
      <c r="P14" s="12">
        <f>+Enero!P14+Febrero!P14+'Marzo '!P14+'Abril '!P14+'Mayo '!P14+Junio!P14+Julio!P14+Agosto!P14+Septiembre!P14+'Octubre '!P14+Noviembre!P14+'Diciembre '!P14</f>
        <v>9</v>
      </c>
      <c r="Q14" s="12">
        <f>+Enero!Q14+Febrero!Q14+'Marzo '!Q14+'Abril '!Q14+'Mayo '!Q14+Junio!Q14+Julio!Q14+Agosto!Q14+Septiembre!Q14+'Octubre '!Q14+Noviembre!Q14+'Diciembre '!Q14</f>
        <v>9</v>
      </c>
      <c r="R14" s="12">
        <f>+Enero!R14+Febrero!R14+'Marzo '!R14+'Abril '!R14+'Mayo '!R14+Junio!R14+Julio!R14+Agosto!R14+Septiembre!R14+'Octubre '!R14+Noviembre!R14+'Diciembre '!R14</f>
        <v>8</v>
      </c>
      <c r="S14" s="12">
        <f>+Enero!S14+Febrero!S14+'Marzo '!S14+'Abril '!S14+'Mayo '!S14+Junio!S14+Julio!S14+Agosto!S14+Septiembre!S14+'Octubre '!S14+Noviembre!S14+'Diciembre '!S14</f>
        <v>20</v>
      </c>
      <c r="T14" s="12">
        <f>+Enero!T14+Febrero!T14+'Marzo '!T14+'Abril '!T14+'Mayo '!T14+Junio!T14+Julio!T14+Agosto!T14+Septiembre!T14+'Octubre '!T14+Noviembre!T14+'Diciembre '!T14</f>
        <v>9</v>
      </c>
      <c r="U14" s="12">
        <f>+Enero!U14+Febrero!U14+'Marzo '!U14+'Abril '!U14+'Mayo '!U14+Junio!U14+Julio!U14+Agosto!U14+Septiembre!U14+'Octubre '!U14+Noviembre!U14+'Diciembre '!U14</f>
        <v>32</v>
      </c>
      <c r="V14" s="12">
        <f>+Enero!V14+Febrero!V14+'Marzo '!V14+'Abril '!V14+'Mayo '!V14+Junio!V14+Julio!V14+Agosto!V14+Septiembre!V14+'Octubre '!V14+Noviembre!V14+'Diciembre '!V14</f>
        <v>10</v>
      </c>
      <c r="W14" s="12">
        <f>+Enero!W14+Febrero!W14+'Marzo '!W14+'Abril '!W14+'Mayo '!W14+Junio!W14+Julio!W14+Agosto!W14+Septiembre!W14+'Octubre '!W14+Noviembre!W14+'Diciembre '!W14</f>
        <v>33</v>
      </c>
      <c r="X14" s="12">
        <f>+Enero!X14+Febrero!X14+'Marzo '!X14+'Abril '!X14+'Mayo '!X14+Junio!X14+Julio!X14+Agosto!X14+Septiembre!X14+'Octubre '!X14+Noviembre!X14+'Diciembre '!X14</f>
        <v>7</v>
      </c>
      <c r="Y14" s="12">
        <f>+Enero!Y14+Febrero!Y14+'Marzo '!Y14+'Abril '!Y14+'Mayo '!Y14+Junio!Y14+Julio!Y14+Agosto!Y14+Septiembre!Y14+'Octubre '!Y14+Noviembre!Y14+'Diciembre '!Y14</f>
        <v>19</v>
      </c>
      <c r="Z14" s="12">
        <f>+Enero!Z14+Febrero!Z14+'Marzo '!Z14+'Abril '!Z14+'Mayo '!Z14+Junio!Z14+Julio!Z14+Agosto!Z14+Septiembre!Z14+'Octubre '!Z14+Noviembre!Z14+'Diciembre '!Z14</f>
        <v>13</v>
      </c>
      <c r="AA14" s="12">
        <f>+Enero!AA14+Febrero!AA14+'Marzo '!AA14+'Abril '!AA14+'Mayo '!AA14+Junio!AA14+Julio!AA14+Agosto!AA14+Septiembre!AA14+'Octubre '!AA14+Noviembre!AA14+'Diciembre '!AA14</f>
        <v>15</v>
      </c>
      <c r="AB14" s="12">
        <f>+Enero!AB14+Febrero!AB14+'Marzo '!AB14+'Abril '!AB14+'Mayo '!AB14+Junio!AB14+Julio!AB14+Agosto!AB14+Septiembre!AB14+'Octubre '!AB14+Noviembre!AB14+'Diciembre '!AB14</f>
        <v>6</v>
      </c>
      <c r="AC14" s="12">
        <f>+Enero!AC14+Febrero!AC14+'Marzo '!AC14+'Abril '!AC14+'Mayo '!AC14+Junio!AC14+Julio!AC14+Agosto!AC14+Septiembre!AC14+'Octubre '!AC14+Noviembre!AC14+'Diciembre '!AC14</f>
        <v>11</v>
      </c>
      <c r="AD14" s="12">
        <f>+Enero!AD14+Febrero!AD14+'Marzo '!AD14+'Abril '!AD14+'Mayo '!AD14+Junio!AD14+Julio!AD14+Agosto!AD14+Septiembre!AD14+'Octubre '!AD14+Noviembre!AD14+'Diciembre '!AD14</f>
        <v>5</v>
      </c>
      <c r="AE14" s="12">
        <f>+Enero!AE14+Febrero!AE14+'Marzo '!AE14+'Abril '!AE14+'Mayo '!AE14+Junio!AE14+Julio!AE14+Agosto!AE14+Septiembre!AE14+'Octubre '!AE14+Noviembre!AE14+'Diciembre '!AE14</f>
        <v>14</v>
      </c>
      <c r="AF14" s="12">
        <f>+Enero!AF14+Febrero!AF14+'Marzo '!AF14+'Abril '!AF14+'Mayo '!AF14+Junio!AF14+Julio!AF14+Agosto!AF14+Septiembre!AF14+'Octubre '!AF14+Noviembre!AF14+'Diciembre '!AF14</f>
        <v>3</v>
      </c>
      <c r="AG14" s="12">
        <f>+Enero!AG14+Febrero!AG14+'Marzo '!AG14+'Abril '!AG14+'Mayo '!AG14+Junio!AG14+Julio!AG14+Agosto!AG14+Septiembre!AG14+'Octubre '!AG14+Noviembre!AG14+'Diciembre '!AG14</f>
        <v>1</v>
      </c>
      <c r="AH14" s="12">
        <f>+Enero!AH14+Febrero!AH14+'Marzo '!AH14+'Abril '!AH14+'Mayo '!AH14+Junio!AH14+Julio!AH14+Agosto!AH14+Septiembre!AH14+'Octubre '!AH14+Noviembre!AH14+'Diciembre '!AH14</f>
        <v>3</v>
      </c>
      <c r="AI14" s="12">
        <f>+Enero!AI14+Febrero!AI14+'Marzo '!AI14+'Abril '!AI14+'Mayo '!AI14+Junio!AI14+Julio!AI14+Agosto!AI14+Septiembre!AI14+'Octubre '!AI14+Noviembre!AI14+'Diciembre '!AI14</f>
        <v>2</v>
      </c>
      <c r="AJ14" s="12">
        <f>+Enero!AJ14+Febrero!AJ14+'Marzo '!AJ14+'Abril '!AJ14+'Mayo '!AJ14+Junio!AJ14+Julio!AJ14+Agosto!AJ14+Septiembre!AJ14+'Octubre '!AJ14+Noviembre!AJ14+'Diciembre '!AJ14</f>
        <v>1</v>
      </c>
      <c r="AK14" s="12">
        <f>+Enero!AK14+Febrero!AK14+'Marzo '!AK14+'Abril '!AK14+'Mayo '!AK14+Junio!AK14+Julio!AK14+Agosto!AK14+Septiembre!AK14+'Octubre '!AK14+Noviembre!AK14+'Diciembre '!AK14</f>
        <v>1</v>
      </c>
      <c r="AL14" s="12">
        <f>+Enero!AL14+Febrero!AL14+'Marzo '!AL14+'Abril '!AL14+'Mayo '!AL14+Junio!AL14+Julio!AL14+Agosto!AL14+Septiembre!AL14+'Octubre '!AL14+Noviembre!AL14+'Diciembre '!AL14</f>
        <v>1</v>
      </c>
      <c r="AM14" s="12">
        <f>+Enero!AM14+Febrero!AM14+'Marzo '!AM14+'Abril '!AM14+'Mayo '!AM14+Junio!AM14+Julio!AM14+Agosto!AM14+Septiembre!AM14+'Octubre '!AM14+Noviembre!AM14+'Diciembre '!AM14</f>
        <v>1</v>
      </c>
      <c r="AN14" s="12">
        <f>+Enero!AN14+Febrero!AN14+'Marzo '!AN14+'Abril '!AN14+'Mayo '!AN14+Junio!AN14+Julio!AN14+Agosto!AN14+Septiembre!AN14+'Octubre '!AN14+Noviembre!AN14+'Diciembre '!AN14</f>
        <v>517</v>
      </c>
      <c r="AO14" s="148" t="s">
        <v>83</v>
      </c>
      <c r="CG14" s="139">
        <v>0</v>
      </c>
      <c r="CH14" s="139">
        <v>0</v>
      </c>
    </row>
    <row r="15" spans="1:86" x14ac:dyDescent="0.2">
      <c r="A15" s="726"/>
      <c r="B15" s="115" t="s">
        <v>33</v>
      </c>
      <c r="C15" s="149">
        <f t="shared" si="0"/>
        <v>4872</v>
      </c>
      <c r="D15" s="150">
        <f t="shared" si="1"/>
        <v>1979</v>
      </c>
      <c r="E15" s="151">
        <f t="shared" si="1"/>
        <v>2893</v>
      </c>
      <c r="F15" s="12">
        <f>+Enero!F15+Febrero!F15+'Marzo '!F15+'Abril '!F15+'Mayo '!F15+Junio!F15+Julio!F15+Agosto!F15+Septiembre!F15+'Octubre '!F15+Noviembre!F15+'Diciembre '!F15</f>
        <v>0</v>
      </c>
      <c r="G15" s="12">
        <f>+Enero!G15+Febrero!G15+'Marzo '!G15+'Abril '!G15+'Mayo '!G15+Junio!G15+Julio!G15+Agosto!G15+Septiembre!G15+'Octubre '!G15+Noviembre!G15+'Diciembre '!G15</f>
        <v>2</v>
      </c>
      <c r="H15" s="12">
        <f>+Enero!H15+Febrero!H15+'Marzo '!H15+'Abril '!H15+'Mayo '!H15+Junio!H15+Julio!H15+Agosto!H15+Septiembre!H15+'Octubre '!H15+Noviembre!H15+'Diciembre '!H15</f>
        <v>28</v>
      </c>
      <c r="I15" s="12">
        <f>+Enero!I15+Febrero!I15+'Marzo '!I15+'Abril '!I15+'Mayo '!I15+Junio!I15+Julio!I15+Agosto!I15+Septiembre!I15+'Octubre '!I15+Noviembre!I15+'Diciembre '!I15</f>
        <v>50</v>
      </c>
      <c r="J15" s="12">
        <f>+Enero!J15+Febrero!J15+'Marzo '!J15+'Abril '!J15+'Mayo '!J15+Junio!J15+Julio!J15+Agosto!J15+Septiembre!J15+'Octubre '!J15+Noviembre!J15+'Diciembre '!J15</f>
        <v>99</v>
      </c>
      <c r="K15" s="12">
        <f>+Enero!K15+Febrero!K15+'Marzo '!K15+'Abril '!K15+'Mayo '!K15+Junio!K15+Julio!K15+Agosto!K15+Septiembre!K15+'Octubre '!K15+Noviembre!K15+'Diciembre '!K15</f>
        <v>72</v>
      </c>
      <c r="L15" s="12">
        <f>+Enero!L15+Febrero!L15+'Marzo '!L15+'Abril '!L15+'Mayo '!L15+Junio!L15+Julio!L15+Agosto!L15+Septiembre!L15+'Octubre '!L15+Noviembre!L15+'Diciembre '!L15</f>
        <v>65</v>
      </c>
      <c r="M15" s="12">
        <f>+Enero!M15+Febrero!M15+'Marzo '!M15+'Abril '!M15+'Mayo '!M15+Junio!M15+Julio!M15+Agosto!M15+Septiembre!M15+'Octubre '!M15+Noviembre!M15+'Diciembre '!M15</f>
        <v>58</v>
      </c>
      <c r="N15" s="12">
        <f>+Enero!N15+Febrero!N15+'Marzo '!N15+'Abril '!N15+'Mayo '!N15+Junio!N15+Julio!N15+Agosto!N15+Septiembre!N15+'Octubre '!N15+Noviembre!N15+'Diciembre '!N15</f>
        <v>74</v>
      </c>
      <c r="O15" s="12">
        <f>+Enero!O15+Febrero!O15+'Marzo '!O15+'Abril '!O15+'Mayo '!O15+Junio!O15+Julio!O15+Agosto!O15+Septiembre!O15+'Octubre '!O15+Noviembre!O15+'Diciembre '!O15</f>
        <v>63</v>
      </c>
      <c r="P15" s="12">
        <f>+Enero!P15+Febrero!P15+'Marzo '!P15+'Abril '!P15+'Mayo '!P15+Junio!P15+Julio!P15+Agosto!P15+Septiembre!P15+'Octubre '!P15+Noviembre!P15+'Diciembre '!P15</f>
        <v>182</v>
      </c>
      <c r="Q15" s="12">
        <f>+Enero!Q15+Febrero!Q15+'Marzo '!Q15+'Abril '!Q15+'Mayo '!Q15+Junio!Q15+Julio!Q15+Agosto!Q15+Septiembre!Q15+'Octubre '!Q15+Noviembre!Q15+'Diciembre '!Q15</f>
        <v>125</v>
      </c>
      <c r="R15" s="12">
        <f>+Enero!R15+Febrero!R15+'Marzo '!R15+'Abril '!R15+'Mayo '!R15+Junio!R15+Julio!R15+Agosto!R15+Septiembre!R15+'Octubre '!R15+Noviembre!R15+'Diciembre '!R15</f>
        <v>153</v>
      </c>
      <c r="S15" s="12">
        <f>+Enero!S15+Febrero!S15+'Marzo '!S15+'Abril '!S15+'Mayo '!S15+Junio!S15+Julio!S15+Agosto!S15+Septiembre!S15+'Octubre '!S15+Noviembre!S15+'Diciembre '!S15</f>
        <v>133</v>
      </c>
      <c r="T15" s="12">
        <f>+Enero!T15+Febrero!T15+'Marzo '!T15+'Abril '!T15+'Mayo '!T15+Junio!T15+Julio!T15+Agosto!T15+Septiembre!T15+'Octubre '!T15+Noviembre!T15+'Diciembre '!T15</f>
        <v>150</v>
      </c>
      <c r="U15" s="12">
        <f>+Enero!U15+Febrero!U15+'Marzo '!U15+'Abril '!U15+'Mayo '!U15+Junio!U15+Julio!U15+Agosto!U15+Septiembre!U15+'Octubre '!U15+Noviembre!U15+'Diciembre '!U15</f>
        <v>159</v>
      </c>
      <c r="V15" s="12">
        <f>+Enero!V15+Febrero!V15+'Marzo '!V15+'Abril '!V15+'Mayo '!V15+Junio!V15+Julio!V15+Agosto!V15+Septiembre!V15+'Octubre '!V15+Noviembre!V15+'Diciembre '!V15</f>
        <v>185</v>
      </c>
      <c r="W15" s="12">
        <f>+Enero!W15+Febrero!W15+'Marzo '!W15+'Abril '!W15+'Mayo '!W15+Junio!W15+Julio!W15+Agosto!W15+Septiembre!W15+'Octubre '!W15+Noviembre!W15+'Diciembre '!W15</f>
        <v>300</v>
      </c>
      <c r="X15" s="12">
        <f>+Enero!X15+Febrero!X15+'Marzo '!X15+'Abril '!X15+'Mayo '!X15+Junio!X15+Julio!X15+Agosto!X15+Septiembre!X15+'Octubre '!X15+Noviembre!X15+'Diciembre '!X15</f>
        <v>224</v>
      </c>
      <c r="Y15" s="12">
        <f>+Enero!Y15+Febrero!Y15+'Marzo '!Y15+'Abril '!Y15+'Mayo '!Y15+Junio!Y15+Julio!Y15+Agosto!Y15+Septiembre!Y15+'Octubre '!Y15+Noviembre!Y15+'Diciembre '!Y15</f>
        <v>323</v>
      </c>
      <c r="Z15" s="12">
        <f>+Enero!Z15+Febrero!Z15+'Marzo '!Z15+'Abril '!Z15+'Mayo '!Z15+Junio!Z15+Julio!Z15+Agosto!Z15+Septiembre!Z15+'Octubre '!Z15+Noviembre!Z15+'Diciembre '!Z15</f>
        <v>218</v>
      </c>
      <c r="AA15" s="12">
        <f>+Enero!AA15+Febrero!AA15+'Marzo '!AA15+'Abril '!AA15+'Mayo '!AA15+Junio!AA15+Julio!AA15+Agosto!AA15+Septiembre!AA15+'Octubre '!AA15+Noviembre!AA15+'Diciembre '!AA15</f>
        <v>397</v>
      </c>
      <c r="AB15" s="12">
        <f>+Enero!AB15+Febrero!AB15+'Marzo '!AB15+'Abril '!AB15+'Mayo '!AB15+Junio!AB15+Julio!AB15+Agosto!AB15+Septiembre!AB15+'Octubre '!AB15+Noviembre!AB15+'Diciembre '!AB15</f>
        <v>216</v>
      </c>
      <c r="AC15" s="12">
        <f>+Enero!AC15+Febrero!AC15+'Marzo '!AC15+'Abril '!AC15+'Mayo '!AC15+Junio!AC15+Julio!AC15+Agosto!AC15+Septiembre!AC15+'Octubre '!AC15+Noviembre!AC15+'Diciembre '!AC15</f>
        <v>360</v>
      </c>
      <c r="AD15" s="12">
        <f>+Enero!AD15+Febrero!AD15+'Marzo '!AD15+'Abril '!AD15+'Mayo '!AD15+Junio!AD15+Julio!AD15+Agosto!AD15+Septiembre!AD15+'Octubre '!AD15+Noviembre!AD15+'Diciembre '!AD15</f>
        <v>173</v>
      </c>
      <c r="AE15" s="12">
        <f>+Enero!AE15+Febrero!AE15+'Marzo '!AE15+'Abril '!AE15+'Mayo '!AE15+Junio!AE15+Julio!AE15+Agosto!AE15+Septiembre!AE15+'Octubre '!AE15+Noviembre!AE15+'Diciembre '!AE15</f>
        <v>382</v>
      </c>
      <c r="AF15" s="12">
        <f>+Enero!AF15+Febrero!AF15+'Marzo '!AF15+'Abril '!AF15+'Mayo '!AF15+Junio!AF15+Julio!AF15+Agosto!AF15+Septiembre!AF15+'Octubre '!AF15+Noviembre!AF15+'Diciembre '!AF15</f>
        <v>113</v>
      </c>
      <c r="AG15" s="12">
        <f>+Enero!AG15+Febrero!AG15+'Marzo '!AG15+'Abril '!AG15+'Mayo '!AG15+Junio!AG15+Julio!AG15+Agosto!AG15+Septiembre!AG15+'Octubre '!AG15+Noviembre!AG15+'Diciembre '!AG15</f>
        <v>233</v>
      </c>
      <c r="AH15" s="12">
        <f>+Enero!AH15+Febrero!AH15+'Marzo '!AH15+'Abril '!AH15+'Mayo '!AH15+Junio!AH15+Julio!AH15+Agosto!AH15+Septiembre!AH15+'Octubre '!AH15+Noviembre!AH15+'Diciembre '!AH15</f>
        <v>52</v>
      </c>
      <c r="AI15" s="12">
        <f>+Enero!AI15+Febrero!AI15+'Marzo '!AI15+'Abril '!AI15+'Mayo '!AI15+Junio!AI15+Julio!AI15+Agosto!AI15+Septiembre!AI15+'Octubre '!AI15+Noviembre!AI15+'Diciembre '!AI15</f>
        <v>76</v>
      </c>
      <c r="AJ15" s="12">
        <f>+Enero!AJ15+Febrero!AJ15+'Marzo '!AJ15+'Abril '!AJ15+'Mayo '!AJ15+Junio!AJ15+Julio!AJ15+Agosto!AJ15+Septiembre!AJ15+'Octubre '!AJ15+Noviembre!AJ15+'Diciembre '!AJ15</f>
        <v>27</v>
      </c>
      <c r="AK15" s="12">
        <f>+Enero!AK15+Febrero!AK15+'Marzo '!AK15+'Abril '!AK15+'Mayo '!AK15+Junio!AK15+Julio!AK15+Agosto!AK15+Septiembre!AK15+'Octubre '!AK15+Noviembre!AK15+'Diciembre '!AK15</f>
        <v>80</v>
      </c>
      <c r="AL15" s="12">
        <f>+Enero!AL15+Febrero!AL15+'Marzo '!AL15+'Abril '!AL15+'Mayo '!AL15+Junio!AL15+Julio!AL15+Agosto!AL15+Septiembre!AL15+'Octubre '!AL15+Noviembre!AL15+'Diciembre '!AL15</f>
        <v>20</v>
      </c>
      <c r="AM15" s="12">
        <f>+Enero!AM15+Febrero!AM15+'Marzo '!AM15+'Abril '!AM15+'Mayo '!AM15+Junio!AM15+Julio!AM15+Agosto!AM15+Septiembre!AM15+'Octubre '!AM15+Noviembre!AM15+'Diciembre '!AM15</f>
        <v>80</v>
      </c>
      <c r="AN15" s="12">
        <f>+Enero!AN15+Febrero!AN15+'Marzo '!AN15+'Abril '!AN15+'Mayo '!AN15+Junio!AN15+Julio!AN15+Agosto!AN15+Septiembre!AN15+'Octubre '!AN15+Noviembre!AN15+'Diciembre '!AN15</f>
        <v>4603</v>
      </c>
      <c r="AO15" s="148" t="s">
        <v>83</v>
      </c>
      <c r="CG15" s="139">
        <v>0</v>
      </c>
      <c r="CH15" s="139">
        <v>0</v>
      </c>
    </row>
    <row r="16" spans="1:86" x14ac:dyDescent="0.2">
      <c r="A16" s="726"/>
      <c r="B16" s="115" t="s">
        <v>34</v>
      </c>
      <c r="C16" s="149">
        <f t="shared" si="0"/>
        <v>0</v>
      </c>
      <c r="D16" s="150">
        <f t="shared" si="1"/>
        <v>0</v>
      </c>
      <c r="E16" s="151">
        <f t="shared" si="1"/>
        <v>0</v>
      </c>
      <c r="F16" s="12">
        <f>+Enero!F16+Febrero!F16+'Marzo '!F16+'Abril '!F16+'Mayo '!F16+Junio!F16+Julio!F16+Agosto!F16+Septiembre!F16+'Octubre '!F16+Noviembre!F16+'Diciembre '!F16</f>
        <v>0</v>
      </c>
      <c r="G16" s="12">
        <f>+Enero!G16+Febrero!G16+'Marzo '!G16+'Abril '!G16+'Mayo '!G16+Junio!G16+Julio!G16+Agosto!G16+Septiembre!G16+'Octubre '!G16+Noviembre!G16+'Diciembre '!G16</f>
        <v>0</v>
      </c>
      <c r="H16" s="12">
        <f>+Enero!H16+Febrero!H16+'Marzo '!H16+'Abril '!H16+'Mayo '!H16+Junio!H16+Julio!H16+Agosto!H16+Septiembre!H16+'Octubre '!H16+Noviembre!H16+'Diciembre '!H16</f>
        <v>0</v>
      </c>
      <c r="I16" s="12">
        <f>+Enero!I16+Febrero!I16+'Marzo '!I16+'Abril '!I16+'Mayo '!I16+Junio!I16+Julio!I16+Agosto!I16+Septiembre!I16+'Octubre '!I16+Noviembre!I16+'Diciembre '!I16</f>
        <v>0</v>
      </c>
      <c r="J16" s="12">
        <f>+Enero!J16+Febrero!J16+'Marzo '!J16+'Abril '!J16+'Mayo '!J16+Junio!J16+Julio!J16+Agosto!J16+Septiembre!J16+'Octubre '!J16+Noviembre!J16+'Diciembre '!J16</f>
        <v>0</v>
      </c>
      <c r="K16" s="12">
        <f>+Enero!K16+Febrero!K16+'Marzo '!K16+'Abril '!K16+'Mayo '!K16+Junio!K16+Julio!K16+Agosto!K16+Septiembre!K16+'Octubre '!K16+Noviembre!K16+'Diciembre '!K16</f>
        <v>0</v>
      </c>
      <c r="L16" s="12">
        <f>+Enero!L16+Febrero!L16+'Marzo '!L16+'Abril '!L16+'Mayo '!L16+Junio!L16+Julio!L16+Agosto!L16+Septiembre!L16+'Octubre '!L16+Noviembre!L16+'Diciembre '!L16</f>
        <v>0</v>
      </c>
      <c r="M16" s="12">
        <f>+Enero!M16+Febrero!M16+'Marzo '!M16+'Abril '!M16+'Mayo '!M16+Junio!M16+Julio!M16+Agosto!M16+Septiembre!M16+'Octubre '!M16+Noviembre!M16+'Diciembre '!M16</f>
        <v>0</v>
      </c>
      <c r="N16" s="12">
        <f>+Enero!N16+Febrero!N16+'Marzo '!N16+'Abril '!N16+'Mayo '!N16+Junio!N16+Julio!N16+Agosto!N16+Septiembre!N16+'Octubre '!N16+Noviembre!N16+'Diciembre '!N16</f>
        <v>0</v>
      </c>
      <c r="O16" s="12">
        <f>+Enero!O16+Febrero!O16+'Marzo '!O16+'Abril '!O16+'Mayo '!O16+Junio!O16+Julio!O16+Agosto!O16+Septiembre!O16+'Octubre '!O16+Noviembre!O16+'Diciembre '!O16</f>
        <v>0</v>
      </c>
      <c r="P16" s="12">
        <f>+Enero!P16+Febrero!P16+'Marzo '!P16+'Abril '!P16+'Mayo '!P16+Junio!P16+Julio!P16+Agosto!P16+Septiembre!P16+'Octubre '!P16+Noviembre!P16+'Diciembre '!P16</f>
        <v>0</v>
      </c>
      <c r="Q16" s="12">
        <f>+Enero!Q16+Febrero!Q16+'Marzo '!Q16+'Abril '!Q16+'Mayo '!Q16+Junio!Q16+Julio!Q16+Agosto!Q16+Septiembre!Q16+'Octubre '!Q16+Noviembre!Q16+'Diciembre '!Q16</f>
        <v>0</v>
      </c>
      <c r="R16" s="12">
        <f>+Enero!R16+Febrero!R16+'Marzo '!R16+'Abril '!R16+'Mayo '!R16+Junio!R16+Julio!R16+Agosto!R16+Septiembre!R16+'Octubre '!R16+Noviembre!R16+'Diciembre '!R16</f>
        <v>0</v>
      </c>
      <c r="S16" s="12">
        <f>+Enero!S16+Febrero!S16+'Marzo '!S16+'Abril '!S16+'Mayo '!S16+Junio!S16+Julio!S16+Agosto!S16+Septiembre!S16+'Octubre '!S16+Noviembre!S16+'Diciembre '!S16</f>
        <v>0</v>
      </c>
      <c r="T16" s="12">
        <f>+Enero!T16+Febrero!T16+'Marzo '!T16+'Abril '!T16+'Mayo '!T16+Junio!T16+Julio!T16+Agosto!T16+Septiembre!T16+'Octubre '!T16+Noviembre!T16+'Diciembre '!T16</f>
        <v>0</v>
      </c>
      <c r="U16" s="12">
        <f>+Enero!U16+Febrero!U16+'Marzo '!U16+'Abril '!U16+'Mayo '!U16+Junio!U16+Julio!U16+Agosto!U16+Septiembre!U16+'Octubre '!U16+Noviembre!U16+'Diciembre '!U16</f>
        <v>0</v>
      </c>
      <c r="V16" s="12">
        <f>+Enero!V16+Febrero!V16+'Marzo '!V16+'Abril '!V16+'Mayo '!V16+Junio!V16+Julio!V16+Agosto!V16+Septiembre!V16+'Octubre '!V16+Noviembre!V16+'Diciembre '!V16</f>
        <v>0</v>
      </c>
      <c r="W16" s="12">
        <f>+Enero!W16+Febrero!W16+'Marzo '!W16+'Abril '!W16+'Mayo '!W16+Junio!W16+Julio!W16+Agosto!W16+Septiembre!W16+'Octubre '!W16+Noviembre!W16+'Diciembre '!W16</f>
        <v>0</v>
      </c>
      <c r="X16" s="12">
        <f>+Enero!X16+Febrero!X16+'Marzo '!X16+'Abril '!X16+'Mayo '!X16+Junio!X16+Julio!X16+Agosto!X16+Septiembre!X16+'Octubre '!X16+Noviembre!X16+'Diciembre '!X16</f>
        <v>0</v>
      </c>
      <c r="Y16" s="12">
        <f>+Enero!Y16+Febrero!Y16+'Marzo '!Y16+'Abril '!Y16+'Mayo '!Y16+Junio!Y16+Julio!Y16+Agosto!Y16+Septiembre!Y16+'Octubre '!Y16+Noviembre!Y16+'Diciembre '!Y16</f>
        <v>0</v>
      </c>
      <c r="Z16" s="12">
        <f>+Enero!Z16+Febrero!Z16+'Marzo '!Z16+'Abril '!Z16+'Mayo '!Z16+Junio!Z16+Julio!Z16+Agosto!Z16+Septiembre!Z16+'Octubre '!Z16+Noviembre!Z16+'Diciembre '!Z16</f>
        <v>0</v>
      </c>
      <c r="AA16" s="12">
        <f>+Enero!AA16+Febrero!AA16+'Marzo '!AA16+'Abril '!AA16+'Mayo '!AA16+Junio!AA16+Julio!AA16+Agosto!AA16+Septiembre!AA16+'Octubre '!AA16+Noviembre!AA16+'Diciembre '!AA16</f>
        <v>0</v>
      </c>
      <c r="AB16" s="12">
        <f>+Enero!AB16+Febrero!AB16+'Marzo '!AB16+'Abril '!AB16+'Mayo '!AB16+Junio!AB16+Julio!AB16+Agosto!AB16+Septiembre!AB16+'Octubre '!AB16+Noviembre!AB16+'Diciembre '!AB16</f>
        <v>0</v>
      </c>
      <c r="AC16" s="12">
        <f>+Enero!AC16+Febrero!AC16+'Marzo '!AC16+'Abril '!AC16+'Mayo '!AC16+Junio!AC16+Julio!AC16+Agosto!AC16+Septiembre!AC16+'Octubre '!AC16+Noviembre!AC16+'Diciembre '!AC16</f>
        <v>0</v>
      </c>
      <c r="AD16" s="12">
        <f>+Enero!AD16+Febrero!AD16+'Marzo '!AD16+'Abril '!AD16+'Mayo '!AD16+Junio!AD16+Julio!AD16+Agosto!AD16+Septiembre!AD16+'Octubre '!AD16+Noviembre!AD16+'Diciembre '!AD16</f>
        <v>0</v>
      </c>
      <c r="AE16" s="12">
        <f>+Enero!AE16+Febrero!AE16+'Marzo '!AE16+'Abril '!AE16+'Mayo '!AE16+Junio!AE16+Julio!AE16+Agosto!AE16+Septiembre!AE16+'Octubre '!AE16+Noviembre!AE16+'Diciembre '!AE16</f>
        <v>0</v>
      </c>
      <c r="AF16" s="12">
        <f>+Enero!AF16+Febrero!AF16+'Marzo '!AF16+'Abril '!AF16+'Mayo '!AF16+Junio!AF16+Julio!AF16+Agosto!AF16+Septiembre!AF16+'Octubre '!AF16+Noviembre!AF16+'Diciembre '!AF16</f>
        <v>0</v>
      </c>
      <c r="AG16" s="12">
        <f>+Enero!AG16+Febrero!AG16+'Marzo '!AG16+'Abril '!AG16+'Mayo '!AG16+Junio!AG16+Julio!AG16+Agosto!AG16+Septiembre!AG16+'Octubre '!AG16+Noviembre!AG16+'Diciembre '!AG16</f>
        <v>0</v>
      </c>
      <c r="AH16" s="12">
        <f>+Enero!AH16+Febrero!AH16+'Marzo '!AH16+'Abril '!AH16+'Mayo '!AH16+Junio!AH16+Julio!AH16+Agosto!AH16+Septiembre!AH16+'Octubre '!AH16+Noviembre!AH16+'Diciembre '!AH16</f>
        <v>0</v>
      </c>
      <c r="AI16" s="12">
        <f>+Enero!AI16+Febrero!AI16+'Marzo '!AI16+'Abril '!AI16+'Mayo '!AI16+Junio!AI16+Julio!AI16+Agosto!AI16+Septiembre!AI16+'Octubre '!AI16+Noviembre!AI16+'Diciembre '!AI16</f>
        <v>0</v>
      </c>
      <c r="AJ16" s="12">
        <f>+Enero!AJ16+Febrero!AJ16+'Marzo '!AJ16+'Abril '!AJ16+'Mayo '!AJ16+Junio!AJ16+Julio!AJ16+Agosto!AJ16+Septiembre!AJ16+'Octubre '!AJ16+Noviembre!AJ16+'Diciembre '!AJ16</f>
        <v>0</v>
      </c>
      <c r="AK16" s="12">
        <f>+Enero!AK16+Febrero!AK16+'Marzo '!AK16+'Abril '!AK16+'Mayo '!AK16+Junio!AK16+Julio!AK16+Agosto!AK16+Septiembre!AK16+'Octubre '!AK16+Noviembre!AK16+'Diciembre '!AK16</f>
        <v>0</v>
      </c>
      <c r="AL16" s="12">
        <f>+Enero!AL16+Febrero!AL16+'Marzo '!AL16+'Abril '!AL16+'Mayo '!AL16+Junio!AL16+Julio!AL16+Agosto!AL16+Septiembre!AL16+'Octubre '!AL16+Noviembre!AL16+'Diciembre '!AL16</f>
        <v>0</v>
      </c>
      <c r="AM16" s="12">
        <f>+Enero!AM16+Febrero!AM16+'Marzo '!AM16+'Abril '!AM16+'Mayo '!AM16+Junio!AM16+Julio!AM16+Agosto!AM16+Septiembre!AM16+'Octubre '!AM16+Noviembre!AM16+'Diciembre '!AM16</f>
        <v>0</v>
      </c>
      <c r="AN16" s="12">
        <f>+Enero!AN16+Febrero!AN16+'Marzo '!AN16+'Abril '!AN16+'Mayo '!AN16+Junio!AN16+Julio!AN16+Agosto!AN16+Septiembre!AN16+'Octubre '!AN16+Noviembre!AN16+'Diciembre '!AN16</f>
        <v>0</v>
      </c>
      <c r="AO16" s="148" t="s">
        <v>83</v>
      </c>
      <c r="CG16" s="139">
        <v>0</v>
      </c>
      <c r="CH16" s="139">
        <v>0</v>
      </c>
    </row>
    <row r="17" spans="1:107" x14ac:dyDescent="0.2">
      <c r="A17" s="726"/>
      <c r="B17" s="115" t="s">
        <v>35</v>
      </c>
      <c r="C17" s="149">
        <f t="shared" si="0"/>
        <v>1267</v>
      </c>
      <c r="D17" s="150">
        <f t="shared" si="1"/>
        <v>560</v>
      </c>
      <c r="E17" s="151">
        <f t="shared" si="1"/>
        <v>707</v>
      </c>
      <c r="F17" s="12">
        <f>+Enero!F17+Febrero!F17+'Marzo '!F17+'Abril '!F17+'Mayo '!F17+Junio!F17+Julio!F17+Agosto!F17+Septiembre!F17+'Octubre '!F17+Noviembre!F17+'Diciembre '!F17</f>
        <v>19</v>
      </c>
      <c r="G17" s="12">
        <f>+Enero!G17+Febrero!G17+'Marzo '!G17+'Abril '!G17+'Mayo '!G17+Junio!G17+Julio!G17+Agosto!G17+Septiembre!G17+'Octubre '!G17+Noviembre!G17+'Diciembre '!G17</f>
        <v>9</v>
      </c>
      <c r="H17" s="12">
        <f>+Enero!H17+Febrero!H17+'Marzo '!H17+'Abril '!H17+'Mayo '!H17+Junio!H17+Julio!H17+Agosto!H17+Septiembre!H17+'Octubre '!H17+Noviembre!H17+'Diciembre '!H17</f>
        <v>25</v>
      </c>
      <c r="I17" s="12">
        <f>+Enero!I17+Febrero!I17+'Marzo '!I17+'Abril '!I17+'Mayo '!I17+Junio!I17+Julio!I17+Agosto!I17+Septiembre!I17+'Octubre '!I17+Noviembre!I17+'Diciembre '!I17</f>
        <v>26</v>
      </c>
      <c r="J17" s="12">
        <f>+Enero!J17+Febrero!J17+'Marzo '!J17+'Abril '!J17+'Mayo '!J17+Junio!J17+Julio!J17+Agosto!J17+Septiembre!J17+'Octubre '!J17+Noviembre!J17+'Diciembre '!J17</f>
        <v>57</v>
      </c>
      <c r="K17" s="12">
        <f>+Enero!K17+Febrero!K17+'Marzo '!K17+'Abril '!K17+'Mayo '!K17+Junio!K17+Julio!K17+Agosto!K17+Septiembre!K17+'Octubre '!K17+Noviembre!K17+'Diciembre '!K17</f>
        <v>32</v>
      </c>
      <c r="L17" s="12">
        <f>+Enero!L17+Febrero!L17+'Marzo '!L17+'Abril '!L17+'Mayo '!L17+Junio!L17+Julio!L17+Agosto!L17+Septiembre!L17+'Octubre '!L17+Noviembre!L17+'Diciembre '!L17</f>
        <v>27</v>
      </c>
      <c r="M17" s="12">
        <f>+Enero!M17+Febrero!M17+'Marzo '!M17+'Abril '!M17+'Mayo '!M17+Junio!M17+Julio!M17+Agosto!M17+Septiembre!M17+'Octubre '!M17+Noviembre!M17+'Diciembre '!M17</f>
        <v>32</v>
      </c>
      <c r="N17" s="12">
        <f>+Enero!N17+Febrero!N17+'Marzo '!N17+'Abril '!N17+'Mayo '!N17+Junio!N17+Julio!N17+Agosto!N17+Septiembre!N17+'Octubre '!N17+Noviembre!N17+'Diciembre '!N17</f>
        <v>40</v>
      </c>
      <c r="O17" s="12">
        <f>+Enero!O17+Febrero!O17+'Marzo '!O17+'Abril '!O17+'Mayo '!O17+Junio!O17+Julio!O17+Agosto!O17+Septiembre!O17+'Octubre '!O17+Noviembre!O17+'Diciembre '!O17</f>
        <v>31</v>
      </c>
      <c r="P17" s="12">
        <f>+Enero!P17+Febrero!P17+'Marzo '!P17+'Abril '!P17+'Mayo '!P17+Junio!P17+Julio!P17+Agosto!P17+Septiembre!P17+'Octubre '!P17+Noviembre!P17+'Diciembre '!P17</f>
        <v>39</v>
      </c>
      <c r="Q17" s="12">
        <f>+Enero!Q17+Febrero!Q17+'Marzo '!Q17+'Abril '!Q17+'Mayo '!Q17+Junio!Q17+Julio!Q17+Agosto!Q17+Septiembre!Q17+'Octubre '!Q17+Noviembre!Q17+'Diciembre '!Q17</f>
        <v>59</v>
      </c>
      <c r="R17" s="12">
        <f>+Enero!R17+Febrero!R17+'Marzo '!R17+'Abril '!R17+'Mayo '!R17+Junio!R17+Julio!R17+Agosto!R17+Septiembre!R17+'Octubre '!R17+Noviembre!R17+'Diciembre '!R17</f>
        <v>59</v>
      </c>
      <c r="S17" s="12">
        <f>+Enero!S17+Febrero!S17+'Marzo '!S17+'Abril '!S17+'Mayo '!S17+Junio!S17+Julio!S17+Agosto!S17+Septiembre!S17+'Octubre '!S17+Noviembre!S17+'Diciembre '!S17</f>
        <v>69</v>
      </c>
      <c r="T17" s="12">
        <f>+Enero!T17+Febrero!T17+'Marzo '!T17+'Abril '!T17+'Mayo '!T17+Junio!T17+Julio!T17+Agosto!T17+Septiembre!T17+'Octubre '!T17+Noviembre!T17+'Diciembre '!T17</f>
        <v>41</v>
      </c>
      <c r="U17" s="12">
        <f>+Enero!U17+Febrero!U17+'Marzo '!U17+'Abril '!U17+'Mayo '!U17+Junio!U17+Julio!U17+Agosto!U17+Septiembre!U17+'Octubre '!U17+Noviembre!U17+'Diciembre '!U17</f>
        <v>40</v>
      </c>
      <c r="V17" s="12">
        <f>+Enero!V17+Febrero!V17+'Marzo '!V17+'Abril '!V17+'Mayo '!V17+Junio!V17+Julio!V17+Agosto!V17+Septiembre!V17+'Octubre '!V17+Noviembre!V17+'Diciembre '!V17</f>
        <v>22</v>
      </c>
      <c r="W17" s="12">
        <f>+Enero!W17+Febrero!W17+'Marzo '!W17+'Abril '!W17+'Mayo '!W17+Junio!W17+Julio!W17+Agosto!W17+Septiembre!W17+'Octubre '!W17+Noviembre!W17+'Diciembre '!W17</f>
        <v>49</v>
      </c>
      <c r="X17" s="12">
        <f>+Enero!X17+Febrero!X17+'Marzo '!X17+'Abril '!X17+'Mayo '!X17+Junio!X17+Julio!X17+Agosto!X17+Septiembre!X17+'Octubre '!X17+Noviembre!X17+'Diciembre '!X17</f>
        <v>43</v>
      </c>
      <c r="Y17" s="12">
        <f>+Enero!Y17+Febrero!Y17+'Marzo '!Y17+'Abril '!Y17+'Mayo '!Y17+Junio!Y17+Julio!Y17+Agosto!Y17+Septiembre!Y17+'Octubre '!Y17+Noviembre!Y17+'Diciembre '!Y17</f>
        <v>61</v>
      </c>
      <c r="Z17" s="12">
        <f>+Enero!Z17+Febrero!Z17+'Marzo '!Z17+'Abril '!Z17+'Mayo '!Z17+Junio!Z17+Julio!Z17+Agosto!Z17+Septiembre!Z17+'Octubre '!Z17+Noviembre!Z17+'Diciembre '!Z17</f>
        <v>57</v>
      </c>
      <c r="AA17" s="12">
        <f>+Enero!AA17+Febrero!AA17+'Marzo '!AA17+'Abril '!AA17+'Mayo '!AA17+Junio!AA17+Julio!AA17+Agosto!AA17+Septiembre!AA17+'Octubre '!AA17+Noviembre!AA17+'Diciembre '!AA17</f>
        <v>118</v>
      </c>
      <c r="AB17" s="12">
        <f>+Enero!AB17+Febrero!AB17+'Marzo '!AB17+'Abril '!AB17+'Mayo '!AB17+Junio!AB17+Julio!AB17+Agosto!AB17+Septiembre!AB17+'Octubre '!AB17+Noviembre!AB17+'Diciembre '!AB17</f>
        <v>50</v>
      </c>
      <c r="AC17" s="12">
        <f>+Enero!AC17+Febrero!AC17+'Marzo '!AC17+'Abril '!AC17+'Mayo '!AC17+Junio!AC17+Julio!AC17+Agosto!AC17+Septiembre!AC17+'Octubre '!AC17+Noviembre!AC17+'Diciembre '!AC17</f>
        <v>80</v>
      </c>
      <c r="AD17" s="12">
        <f>+Enero!AD17+Febrero!AD17+'Marzo '!AD17+'Abril '!AD17+'Mayo '!AD17+Junio!AD17+Julio!AD17+Agosto!AD17+Septiembre!AD17+'Octubre '!AD17+Noviembre!AD17+'Diciembre '!AD17</f>
        <v>33</v>
      </c>
      <c r="AE17" s="12">
        <f>+Enero!AE17+Febrero!AE17+'Marzo '!AE17+'Abril '!AE17+'Mayo '!AE17+Junio!AE17+Julio!AE17+Agosto!AE17+Septiembre!AE17+'Octubre '!AE17+Noviembre!AE17+'Diciembre '!AE17</f>
        <v>62</v>
      </c>
      <c r="AF17" s="12">
        <f>+Enero!AF17+Febrero!AF17+'Marzo '!AF17+'Abril '!AF17+'Mayo '!AF17+Junio!AF17+Julio!AF17+Agosto!AF17+Septiembre!AF17+'Octubre '!AF17+Noviembre!AF17+'Diciembre '!AF17</f>
        <v>30</v>
      </c>
      <c r="AG17" s="12">
        <f>+Enero!AG17+Febrero!AG17+'Marzo '!AG17+'Abril '!AG17+'Mayo '!AG17+Junio!AG17+Julio!AG17+Agosto!AG17+Septiembre!AG17+'Octubre '!AG17+Noviembre!AG17+'Diciembre '!AG17</f>
        <v>18</v>
      </c>
      <c r="AH17" s="12">
        <f>+Enero!AH17+Febrero!AH17+'Marzo '!AH17+'Abril '!AH17+'Mayo '!AH17+Junio!AH17+Julio!AH17+Agosto!AH17+Septiembre!AH17+'Octubre '!AH17+Noviembre!AH17+'Diciembre '!AH17</f>
        <v>10</v>
      </c>
      <c r="AI17" s="12">
        <f>+Enero!AI17+Febrero!AI17+'Marzo '!AI17+'Abril '!AI17+'Mayo '!AI17+Junio!AI17+Julio!AI17+Agosto!AI17+Septiembre!AI17+'Octubre '!AI17+Noviembre!AI17+'Diciembre '!AI17</f>
        <v>4</v>
      </c>
      <c r="AJ17" s="12">
        <f>+Enero!AJ17+Febrero!AJ17+'Marzo '!AJ17+'Abril '!AJ17+'Mayo '!AJ17+Junio!AJ17+Julio!AJ17+Agosto!AJ17+Septiembre!AJ17+'Octubre '!AJ17+Noviembre!AJ17+'Diciembre '!AJ17</f>
        <v>5</v>
      </c>
      <c r="AK17" s="12">
        <f>+Enero!AK17+Febrero!AK17+'Marzo '!AK17+'Abril '!AK17+'Mayo '!AK17+Junio!AK17+Julio!AK17+Agosto!AK17+Septiembre!AK17+'Octubre '!AK17+Noviembre!AK17+'Diciembre '!AK17</f>
        <v>6</v>
      </c>
      <c r="AL17" s="12">
        <f>+Enero!AL17+Febrero!AL17+'Marzo '!AL17+'Abril '!AL17+'Mayo '!AL17+Junio!AL17+Julio!AL17+Agosto!AL17+Septiembre!AL17+'Octubre '!AL17+Noviembre!AL17+'Diciembre '!AL17</f>
        <v>3</v>
      </c>
      <c r="AM17" s="12">
        <f>+Enero!AM17+Febrero!AM17+'Marzo '!AM17+'Abril '!AM17+'Mayo '!AM17+Junio!AM17+Julio!AM17+Agosto!AM17+Septiembre!AM17+'Octubre '!AM17+Noviembre!AM17+'Diciembre '!AM17</f>
        <v>11</v>
      </c>
      <c r="AN17" s="12">
        <f>+Enero!AN17+Febrero!AN17+'Marzo '!AN17+'Abril '!AN17+'Mayo '!AN17+Junio!AN17+Julio!AN17+Agosto!AN17+Septiembre!AN17+'Octubre '!AN17+Noviembre!AN17+'Diciembre '!AN17</f>
        <v>1154</v>
      </c>
      <c r="AO17" s="148" t="s">
        <v>83</v>
      </c>
      <c r="CG17" s="139">
        <v>0</v>
      </c>
      <c r="CH17" s="139">
        <v>0</v>
      </c>
    </row>
    <row r="18" spans="1:107" x14ac:dyDescent="0.2">
      <c r="A18" s="726"/>
      <c r="B18" s="115" t="s">
        <v>36</v>
      </c>
      <c r="C18" s="149">
        <f t="shared" si="0"/>
        <v>0</v>
      </c>
      <c r="D18" s="150">
        <f t="shared" si="1"/>
        <v>0</v>
      </c>
      <c r="E18" s="151">
        <f t="shared" si="1"/>
        <v>0</v>
      </c>
      <c r="F18" s="12">
        <f>+Enero!F18+Febrero!F18+'Marzo '!F18+'Abril '!F18+'Mayo '!F18+Junio!F18+Julio!F18+Agosto!F18+Septiembre!F18+'Octubre '!F18+Noviembre!F18+'Diciembre '!F18</f>
        <v>0</v>
      </c>
      <c r="G18" s="12">
        <f>+Enero!G18+Febrero!G18+'Marzo '!G18+'Abril '!G18+'Mayo '!G18+Junio!G18+Julio!G18+Agosto!G18+Septiembre!G18+'Octubre '!G18+Noviembre!G18+'Diciembre '!G18</f>
        <v>0</v>
      </c>
      <c r="H18" s="12">
        <f>+Enero!H18+Febrero!H18+'Marzo '!H18+'Abril '!H18+'Mayo '!H18+Junio!H18+Julio!H18+Agosto!H18+Septiembre!H18+'Octubre '!H18+Noviembre!H18+'Diciembre '!H18</f>
        <v>0</v>
      </c>
      <c r="I18" s="12">
        <f>+Enero!I18+Febrero!I18+'Marzo '!I18+'Abril '!I18+'Mayo '!I18+Junio!I18+Julio!I18+Agosto!I18+Septiembre!I18+'Octubre '!I18+Noviembre!I18+'Diciembre '!I18</f>
        <v>0</v>
      </c>
      <c r="J18" s="12">
        <f>+Enero!J18+Febrero!J18+'Marzo '!J18+'Abril '!J18+'Mayo '!J18+Junio!J18+Julio!J18+Agosto!J18+Septiembre!J18+'Octubre '!J18+Noviembre!J18+'Diciembre '!J18</f>
        <v>0</v>
      </c>
      <c r="K18" s="12">
        <f>+Enero!K18+Febrero!K18+'Marzo '!K18+'Abril '!K18+'Mayo '!K18+Junio!K18+Julio!K18+Agosto!K18+Septiembre!K18+'Octubre '!K18+Noviembre!K18+'Diciembre '!K18</f>
        <v>0</v>
      </c>
      <c r="L18" s="12">
        <f>+Enero!L18+Febrero!L18+'Marzo '!L18+'Abril '!L18+'Mayo '!L18+Junio!L18+Julio!L18+Agosto!L18+Septiembre!L18+'Octubre '!L18+Noviembre!L18+'Diciembre '!L18</f>
        <v>0</v>
      </c>
      <c r="M18" s="12">
        <f>+Enero!M18+Febrero!M18+'Marzo '!M18+'Abril '!M18+'Mayo '!M18+Junio!M18+Julio!M18+Agosto!M18+Septiembre!M18+'Octubre '!M18+Noviembre!M18+'Diciembre '!M18</f>
        <v>0</v>
      </c>
      <c r="N18" s="12">
        <f>+Enero!N18+Febrero!N18+'Marzo '!N18+'Abril '!N18+'Mayo '!N18+Junio!N18+Julio!N18+Agosto!N18+Septiembre!N18+'Octubre '!N18+Noviembre!N18+'Diciembre '!N18</f>
        <v>0</v>
      </c>
      <c r="O18" s="12">
        <f>+Enero!O18+Febrero!O18+'Marzo '!O18+'Abril '!O18+'Mayo '!O18+Junio!O18+Julio!O18+Agosto!O18+Septiembre!O18+'Octubre '!O18+Noviembre!O18+'Diciembre '!O18</f>
        <v>0</v>
      </c>
      <c r="P18" s="12">
        <f>+Enero!P18+Febrero!P18+'Marzo '!P18+'Abril '!P18+'Mayo '!P18+Junio!P18+Julio!P18+Agosto!P18+Septiembre!P18+'Octubre '!P18+Noviembre!P18+'Diciembre '!P18</f>
        <v>0</v>
      </c>
      <c r="Q18" s="12">
        <f>+Enero!Q18+Febrero!Q18+'Marzo '!Q18+'Abril '!Q18+'Mayo '!Q18+Junio!Q18+Julio!Q18+Agosto!Q18+Septiembre!Q18+'Octubre '!Q18+Noviembre!Q18+'Diciembre '!Q18</f>
        <v>0</v>
      </c>
      <c r="R18" s="12">
        <f>+Enero!R18+Febrero!R18+'Marzo '!R18+'Abril '!R18+'Mayo '!R18+Junio!R18+Julio!R18+Agosto!R18+Septiembre!R18+'Octubre '!R18+Noviembre!R18+'Diciembre '!R18</f>
        <v>0</v>
      </c>
      <c r="S18" s="12">
        <f>+Enero!S18+Febrero!S18+'Marzo '!S18+'Abril '!S18+'Mayo '!S18+Junio!S18+Julio!S18+Agosto!S18+Septiembre!S18+'Octubre '!S18+Noviembre!S18+'Diciembre '!S18</f>
        <v>0</v>
      </c>
      <c r="T18" s="12">
        <f>+Enero!T18+Febrero!T18+'Marzo '!T18+'Abril '!T18+'Mayo '!T18+Junio!T18+Julio!T18+Agosto!T18+Septiembre!T18+'Octubre '!T18+Noviembre!T18+'Diciembre '!T18</f>
        <v>0</v>
      </c>
      <c r="U18" s="12">
        <f>+Enero!U18+Febrero!U18+'Marzo '!U18+'Abril '!U18+'Mayo '!U18+Junio!U18+Julio!U18+Agosto!U18+Septiembre!U18+'Octubre '!U18+Noviembre!U18+'Diciembre '!U18</f>
        <v>0</v>
      </c>
      <c r="V18" s="12">
        <f>+Enero!V18+Febrero!V18+'Marzo '!V18+'Abril '!V18+'Mayo '!V18+Junio!V18+Julio!V18+Agosto!V18+Septiembre!V18+'Octubre '!V18+Noviembre!V18+'Diciembre '!V18</f>
        <v>0</v>
      </c>
      <c r="W18" s="12">
        <f>+Enero!W18+Febrero!W18+'Marzo '!W18+'Abril '!W18+'Mayo '!W18+Junio!W18+Julio!W18+Agosto!W18+Septiembre!W18+'Octubre '!W18+Noviembre!W18+'Diciembre '!W18</f>
        <v>0</v>
      </c>
      <c r="X18" s="12">
        <f>+Enero!X18+Febrero!X18+'Marzo '!X18+'Abril '!X18+'Mayo '!X18+Junio!X18+Julio!X18+Agosto!X18+Septiembre!X18+'Octubre '!X18+Noviembre!X18+'Diciembre '!X18</f>
        <v>0</v>
      </c>
      <c r="Y18" s="12">
        <f>+Enero!Y18+Febrero!Y18+'Marzo '!Y18+'Abril '!Y18+'Mayo '!Y18+Junio!Y18+Julio!Y18+Agosto!Y18+Septiembre!Y18+'Octubre '!Y18+Noviembre!Y18+'Diciembre '!Y18</f>
        <v>0</v>
      </c>
      <c r="Z18" s="12">
        <f>+Enero!Z18+Febrero!Z18+'Marzo '!Z18+'Abril '!Z18+'Mayo '!Z18+Junio!Z18+Julio!Z18+Agosto!Z18+Septiembre!Z18+'Octubre '!Z18+Noviembre!Z18+'Diciembre '!Z18</f>
        <v>0</v>
      </c>
      <c r="AA18" s="12">
        <f>+Enero!AA18+Febrero!AA18+'Marzo '!AA18+'Abril '!AA18+'Mayo '!AA18+Junio!AA18+Julio!AA18+Agosto!AA18+Septiembre!AA18+'Octubre '!AA18+Noviembre!AA18+'Diciembre '!AA18</f>
        <v>0</v>
      </c>
      <c r="AB18" s="12">
        <f>+Enero!AB18+Febrero!AB18+'Marzo '!AB18+'Abril '!AB18+'Mayo '!AB18+Junio!AB18+Julio!AB18+Agosto!AB18+Septiembre!AB18+'Octubre '!AB18+Noviembre!AB18+'Diciembre '!AB18</f>
        <v>0</v>
      </c>
      <c r="AC18" s="12">
        <f>+Enero!AC18+Febrero!AC18+'Marzo '!AC18+'Abril '!AC18+'Mayo '!AC18+Junio!AC18+Julio!AC18+Agosto!AC18+Septiembre!AC18+'Octubre '!AC18+Noviembre!AC18+'Diciembre '!AC18</f>
        <v>0</v>
      </c>
      <c r="AD18" s="12">
        <f>+Enero!AD18+Febrero!AD18+'Marzo '!AD18+'Abril '!AD18+'Mayo '!AD18+Junio!AD18+Julio!AD18+Agosto!AD18+Septiembre!AD18+'Octubre '!AD18+Noviembre!AD18+'Diciembre '!AD18</f>
        <v>0</v>
      </c>
      <c r="AE18" s="12">
        <f>+Enero!AE18+Febrero!AE18+'Marzo '!AE18+'Abril '!AE18+'Mayo '!AE18+Junio!AE18+Julio!AE18+Agosto!AE18+Septiembre!AE18+'Octubre '!AE18+Noviembre!AE18+'Diciembre '!AE18</f>
        <v>0</v>
      </c>
      <c r="AF18" s="12">
        <f>+Enero!AF18+Febrero!AF18+'Marzo '!AF18+'Abril '!AF18+'Mayo '!AF18+Junio!AF18+Julio!AF18+Agosto!AF18+Septiembre!AF18+'Octubre '!AF18+Noviembre!AF18+'Diciembre '!AF18</f>
        <v>0</v>
      </c>
      <c r="AG18" s="12">
        <f>+Enero!AG18+Febrero!AG18+'Marzo '!AG18+'Abril '!AG18+'Mayo '!AG18+Junio!AG18+Julio!AG18+Agosto!AG18+Septiembre!AG18+'Octubre '!AG18+Noviembre!AG18+'Diciembre '!AG18</f>
        <v>0</v>
      </c>
      <c r="AH18" s="12">
        <f>+Enero!AH18+Febrero!AH18+'Marzo '!AH18+'Abril '!AH18+'Mayo '!AH18+Junio!AH18+Julio!AH18+Agosto!AH18+Septiembre!AH18+'Octubre '!AH18+Noviembre!AH18+'Diciembre '!AH18</f>
        <v>0</v>
      </c>
      <c r="AI18" s="12">
        <f>+Enero!AI18+Febrero!AI18+'Marzo '!AI18+'Abril '!AI18+'Mayo '!AI18+Junio!AI18+Julio!AI18+Agosto!AI18+Septiembre!AI18+'Octubre '!AI18+Noviembre!AI18+'Diciembre '!AI18</f>
        <v>0</v>
      </c>
      <c r="AJ18" s="12">
        <f>+Enero!AJ18+Febrero!AJ18+'Marzo '!AJ18+'Abril '!AJ18+'Mayo '!AJ18+Junio!AJ18+Julio!AJ18+Agosto!AJ18+Septiembre!AJ18+'Octubre '!AJ18+Noviembre!AJ18+'Diciembre '!AJ18</f>
        <v>0</v>
      </c>
      <c r="AK18" s="12">
        <f>+Enero!AK18+Febrero!AK18+'Marzo '!AK18+'Abril '!AK18+'Mayo '!AK18+Junio!AK18+Julio!AK18+Agosto!AK18+Septiembre!AK18+'Octubre '!AK18+Noviembre!AK18+'Diciembre '!AK18</f>
        <v>0</v>
      </c>
      <c r="AL18" s="12">
        <f>+Enero!AL18+Febrero!AL18+'Marzo '!AL18+'Abril '!AL18+'Mayo '!AL18+Junio!AL18+Julio!AL18+Agosto!AL18+Septiembre!AL18+'Octubre '!AL18+Noviembre!AL18+'Diciembre '!AL18</f>
        <v>0</v>
      </c>
      <c r="AM18" s="12">
        <f>+Enero!AM18+Febrero!AM18+'Marzo '!AM18+'Abril '!AM18+'Mayo '!AM18+Junio!AM18+Julio!AM18+Agosto!AM18+Septiembre!AM18+'Octubre '!AM18+Noviembre!AM18+'Diciembre '!AM18</f>
        <v>0</v>
      </c>
      <c r="AN18" s="12">
        <f>+Enero!AN18+Febrero!AN18+'Marzo '!AN18+'Abril '!AN18+'Mayo '!AN18+Junio!AN18+Julio!AN18+Agosto!AN18+Septiembre!AN18+'Octubre '!AN18+Noviembre!AN18+'Diciembre '!AN18</f>
        <v>0</v>
      </c>
      <c r="AO18" s="148" t="s">
        <v>83</v>
      </c>
      <c r="CG18" s="139">
        <v>0</v>
      </c>
      <c r="CH18" s="139">
        <v>0</v>
      </c>
    </row>
    <row r="19" spans="1:107" x14ac:dyDescent="0.2">
      <c r="A19" s="726"/>
      <c r="B19" s="115" t="s">
        <v>37</v>
      </c>
      <c r="C19" s="153">
        <f t="shared" si="0"/>
        <v>0</v>
      </c>
      <c r="D19" s="154">
        <f t="shared" si="1"/>
        <v>0</v>
      </c>
      <c r="E19" s="155">
        <f t="shared" si="1"/>
        <v>0</v>
      </c>
      <c r="F19" s="12">
        <f>+Enero!F19+Febrero!F19+'Marzo '!F19+'Abril '!F19+'Mayo '!F19+Junio!F19+Julio!F19+Agosto!F19+Septiembre!F19+'Octubre '!F19+Noviembre!F19+'Diciembre '!F19</f>
        <v>0</v>
      </c>
      <c r="G19" s="12">
        <f>+Enero!G19+Febrero!G19+'Marzo '!G19+'Abril '!G19+'Mayo '!G19+Junio!G19+Julio!G19+Agosto!G19+Septiembre!G19+'Octubre '!G19+Noviembre!G19+'Diciembre '!G19</f>
        <v>0</v>
      </c>
      <c r="H19" s="12">
        <f>+Enero!H19+Febrero!H19+'Marzo '!H19+'Abril '!H19+'Mayo '!H19+Junio!H19+Julio!H19+Agosto!H19+Septiembre!H19+'Octubre '!H19+Noviembre!H19+'Diciembre '!H19</f>
        <v>0</v>
      </c>
      <c r="I19" s="12">
        <f>+Enero!I19+Febrero!I19+'Marzo '!I19+'Abril '!I19+'Mayo '!I19+Junio!I19+Julio!I19+Agosto!I19+Septiembre!I19+'Octubre '!I19+Noviembre!I19+'Diciembre '!I19</f>
        <v>0</v>
      </c>
      <c r="J19" s="12">
        <f>+Enero!J19+Febrero!J19+'Marzo '!J19+'Abril '!J19+'Mayo '!J19+Junio!J19+Julio!J19+Agosto!J19+Septiembre!J19+'Octubre '!J19+Noviembre!J19+'Diciembre '!J19</f>
        <v>0</v>
      </c>
      <c r="K19" s="12">
        <f>+Enero!K19+Febrero!K19+'Marzo '!K19+'Abril '!K19+'Mayo '!K19+Junio!K19+Julio!K19+Agosto!K19+Septiembre!K19+'Octubre '!K19+Noviembre!K19+'Diciembre '!K19</f>
        <v>0</v>
      </c>
      <c r="L19" s="12">
        <f>+Enero!L19+Febrero!L19+'Marzo '!L19+'Abril '!L19+'Mayo '!L19+Junio!L19+Julio!L19+Agosto!L19+Septiembre!L19+'Octubre '!L19+Noviembre!L19+'Diciembre '!L19</f>
        <v>0</v>
      </c>
      <c r="M19" s="12">
        <f>+Enero!M19+Febrero!M19+'Marzo '!M19+'Abril '!M19+'Mayo '!M19+Junio!M19+Julio!M19+Agosto!M19+Septiembre!M19+'Octubre '!M19+Noviembre!M19+'Diciembre '!M19</f>
        <v>0</v>
      </c>
      <c r="N19" s="12">
        <f>+Enero!N19+Febrero!N19+'Marzo '!N19+'Abril '!N19+'Mayo '!N19+Junio!N19+Julio!N19+Agosto!N19+Septiembre!N19+'Octubre '!N19+Noviembre!N19+'Diciembre '!N19</f>
        <v>0</v>
      </c>
      <c r="O19" s="12">
        <f>+Enero!O19+Febrero!O19+'Marzo '!O19+'Abril '!O19+'Mayo '!O19+Junio!O19+Julio!O19+Agosto!O19+Septiembre!O19+'Octubre '!O19+Noviembre!O19+'Diciembre '!O19</f>
        <v>0</v>
      </c>
      <c r="P19" s="12">
        <f>+Enero!P19+Febrero!P19+'Marzo '!P19+'Abril '!P19+'Mayo '!P19+Junio!P19+Julio!P19+Agosto!P19+Septiembre!P19+'Octubre '!P19+Noviembre!P19+'Diciembre '!P19</f>
        <v>0</v>
      </c>
      <c r="Q19" s="12">
        <f>+Enero!Q19+Febrero!Q19+'Marzo '!Q19+'Abril '!Q19+'Mayo '!Q19+Junio!Q19+Julio!Q19+Agosto!Q19+Septiembre!Q19+'Octubre '!Q19+Noviembre!Q19+'Diciembre '!Q19</f>
        <v>0</v>
      </c>
      <c r="R19" s="12">
        <f>+Enero!R19+Febrero!R19+'Marzo '!R19+'Abril '!R19+'Mayo '!R19+Junio!R19+Julio!R19+Agosto!R19+Septiembre!R19+'Octubre '!R19+Noviembre!R19+'Diciembre '!R19</f>
        <v>0</v>
      </c>
      <c r="S19" s="12">
        <f>+Enero!S19+Febrero!S19+'Marzo '!S19+'Abril '!S19+'Mayo '!S19+Junio!S19+Julio!S19+Agosto!S19+Septiembre!S19+'Octubre '!S19+Noviembre!S19+'Diciembre '!S19</f>
        <v>0</v>
      </c>
      <c r="T19" s="12">
        <f>+Enero!T19+Febrero!T19+'Marzo '!T19+'Abril '!T19+'Mayo '!T19+Junio!T19+Julio!T19+Agosto!T19+Septiembre!T19+'Octubre '!T19+Noviembre!T19+'Diciembre '!T19</f>
        <v>0</v>
      </c>
      <c r="U19" s="12">
        <f>+Enero!U19+Febrero!U19+'Marzo '!U19+'Abril '!U19+'Mayo '!U19+Junio!U19+Julio!U19+Agosto!U19+Septiembre!U19+'Octubre '!U19+Noviembre!U19+'Diciembre '!U19</f>
        <v>0</v>
      </c>
      <c r="V19" s="12">
        <f>+Enero!V19+Febrero!V19+'Marzo '!V19+'Abril '!V19+'Mayo '!V19+Junio!V19+Julio!V19+Agosto!V19+Septiembre!V19+'Octubre '!V19+Noviembre!V19+'Diciembre '!V19</f>
        <v>0</v>
      </c>
      <c r="W19" s="12">
        <f>+Enero!W19+Febrero!W19+'Marzo '!W19+'Abril '!W19+'Mayo '!W19+Junio!W19+Julio!W19+Agosto!W19+Septiembre!W19+'Octubre '!W19+Noviembre!W19+'Diciembre '!W19</f>
        <v>0</v>
      </c>
      <c r="X19" s="12">
        <f>+Enero!X19+Febrero!X19+'Marzo '!X19+'Abril '!X19+'Mayo '!X19+Junio!X19+Julio!X19+Agosto!X19+Septiembre!X19+'Octubre '!X19+Noviembre!X19+'Diciembre '!X19</f>
        <v>0</v>
      </c>
      <c r="Y19" s="12">
        <f>+Enero!Y19+Febrero!Y19+'Marzo '!Y19+'Abril '!Y19+'Mayo '!Y19+Junio!Y19+Julio!Y19+Agosto!Y19+Septiembre!Y19+'Octubre '!Y19+Noviembre!Y19+'Diciembre '!Y19</f>
        <v>0</v>
      </c>
      <c r="Z19" s="12">
        <f>+Enero!Z19+Febrero!Z19+'Marzo '!Z19+'Abril '!Z19+'Mayo '!Z19+Junio!Z19+Julio!Z19+Agosto!Z19+Septiembre!Z19+'Octubre '!Z19+Noviembre!Z19+'Diciembre '!Z19</f>
        <v>0</v>
      </c>
      <c r="AA19" s="12">
        <f>+Enero!AA19+Febrero!AA19+'Marzo '!AA19+'Abril '!AA19+'Mayo '!AA19+Junio!AA19+Julio!AA19+Agosto!AA19+Septiembre!AA19+'Octubre '!AA19+Noviembre!AA19+'Diciembre '!AA19</f>
        <v>0</v>
      </c>
      <c r="AB19" s="12">
        <f>+Enero!AB19+Febrero!AB19+'Marzo '!AB19+'Abril '!AB19+'Mayo '!AB19+Junio!AB19+Julio!AB19+Agosto!AB19+Septiembre!AB19+'Octubre '!AB19+Noviembre!AB19+'Diciembre '!AB19</f>
        <v>0</v>
      </c>
      <c r="AC19" s="12">
        <f>+Enero!AC19+Febrero!AC19+'Marzo '!AC19+'Abril '!AC19+'Mayo '!AC19+Junio!AC19+Julio!AC19+Agosto!AC19+Septiembre!AC19+'Octubre '!AC19+Noviembre!AC19+'Diciembre '!AC19</f>
        <v>0</v>
      </c>
      <c r="AD19" s="12">
        <f>+Enero!AD19+Febrero!AD19+'Marzo '!AD19+'Abril '!AD19+'Mayo '!AD19+Junio!AD19+Julio!AD19+Agosto!AD19+Septiembre!AD19+'Octubre '!AD19+Noviembre!AD19+'Diciembre '!AD19</f>
        <v>0</v>
      </c>
      <c r="AE19" s="12">
        <f>+Enero!AE19+Febrero!AE19+'Marzo '!AE19+'Abril '!AE19+'Mayo '!AE19+Junio!AE19+Julio!AE19+Agosto!AE19+Septiembre!AE19+'Octubre '!AE19+Noviembre!AE19+'Diciembre '!AE19</f>
        <v>0</v>
      </c>
      <c r="AF19" s="12">
        <f>+Enero!AF19+Febrero!AF19+'Marzo '!AF19+'Abril '!AF19+'Mayo '!AF19+Junio!AF19+Julio!AF19+Agosto!AF19+Septiembre!AF19+'Octubre '!AF19+Noviembre!AF19+'Diciembre '!AF19</f>
        <v>0</v>
      </c>
      <c r="AG19" s="12">
        <f>+Enero!AG19+Febrero!AG19+'Marzo '!AG19+'Abril '!AG19+'Mayo '!AG19+Junio!AG19+Julio!AG19+Agosto!AG19+Septiembre!AG19+'Octubre '!AG19+Noviembre!AG19+'Diciembre '!AG19</f>
        <v>0</v>
      </c>
      <c r="AH19" s="12">
        <f>+Enero!AH19+Febrero!AH19+'Marzo '!AH19+'Abril '!AH19+'Mayo '!AH19+Junio!AH19+Julio!AH19+Agosto!AH19+Septiembre!AH19+'Octubre '!AH19+Noviembre!AH19+'Diciembre '!AH19</f>
        <v>0</v>
      </c>
      <c r="AI19" s="12">
        <f>+Enero!AI19+Febrero!AI19+'Marzo '!AI19+'Abril '!AI19+'Mayo '!AI19+Junio!AI19+Julio!AI19+Agosto!AI19+Septiembre!AI19+'Octubre '!AI19+Noviembre!AI19+'Diciembre '!AI19</f>
        <v>0</v>
      </c>
      <c r="AJ19" s="12">
        <f>+Enero!AJ19+Febrero!AJ19+'Marzo '!AJ19+'Abril '!AJ19+'Mayo '!AJ19+Junio!AJ19+Julio!AJ19+Agosto!AJ19+Septiembre!AJ19+'Octubre '!AJ19+Noviembre!AJ19+'Diciembre '!AJ19</f>
        <v>0</v>
      </c>
      <c r="AK19" s="12">
        <f>+Enero!AK19+Febrero!AK19+'Marzo '!AK19+'Abril '!AK19+'Mayo '!AK19+Junio!AK19+Julio!AK19+Agosto!AK19+Septiembre!AK19+'Octubre '!AK19+Noviembre!AK19+'Diciembre '!AK19</f>
        <v>0</v>
      </c>
      <c r="AL19" s="12">
        <f>+Enero!AL19+Febrero!AL19+'Marzo '!AL19+'Abril '!AL19+'Mayo '!AL19+Junio!AL19+Julio!AL19+Agosto!AL19+Septiembre!AL19+'Octubre '!AL19+Noviembre!AL19+'Diciembre '!AL19</f>
        <v>0</v>
      </c>
      <c r="AM19" s="12">
        <f>+Enero!AM19+Febrero!AM19+'Marzo '!AM19+'Abril '!AM19+'Mayo '!AM19+Junio!AM19+Julio!AM19+Agosto!AM19+Septiembre!AM19+'Octubre '!AM19+Noviembre!AM19+'Diciembre '!AM19</f>
        <v>0</v>
      </c>
      <c r="AN19" s="12">
        <f>+Enero!AN19+Febrero!AN19+'Marzo '!AN19+'Abril '!AN19+'Mayo '!AN19+Junio!AN19+Julio!AN19+Agosto!AN19+Septiembre!AN19+'Octubre '!AN19+Noviembre!AN19+'Diciembre '!AN19</f>
        <v>0</v>
      </c>
      <c r="AO19" s="148" t="s">
        <v>83</v>
      </c>
      <c r="CG19" s="139">
        <v>0</v>
      </c>
      <c r="CH19" s="139">
        <v>0</v>
      </c>
    </row>
    <row r="20" spans="1:107" ht="26.25" customHeight="1" x14ac:dyDescent="0.2">
      <c r="A20" s="726"/>
      <c r="B20" s="115" t="s">
        <v>38</v>
      </c>
      <c r="C20" s="153">
        <f t="shared" si="0"/>
        <v>0</v>
      </c>
      <c r="D20" s="154">
        <f t="shared" si="1"/>
        <v>0</v>
      </c>
      <c r="E20" s="155">
        <f t="shared" si="1"/>
        <v>0</v>
      </c>
      <c r="F20" s="12">
        <f>+Enero!F20+Febrero!F20+'Marzo '!F20+'Abril '!F20+'Mayo '!F20+Junio!F20+Julio!F20+Agosto!F20+Septiembre!F20+'Octubre '!F20+Noviembre!F20+'Diciembre '!F20</f>
        <v>0</v>
      </c>
      <c r="G20" s="12">
        <f>+Enero!G20+Febrero!G20+'Marzo '!G20+'Abril '!G20+'Mayo '!G20+Junio!G20+Julio!G20+Agosto!G20+Septiembre!G20+'Octubre '!G20+Noviembre!G20+'Diciembre '!G20</f>
        <v>0</v>
      </c>
      <c r="H20" s="12">
        <f>+Enero!H20+Febrero!H20+'Marzo '!H20+'Abril '!H20+'Mayo '!H20+Junio!H20+Julio!H20+Agosto!H20+Septiembre!H20+'Octubre '!H20+Noviembre!H20+'Diciembre '!H20</f>
        <v>0</v>
      </c>
      <c r="I20" s="12">
        <f>+Enero!I20+Febrero!I20+'Marzo '!I20+'Abril '!I20+'Mayo '!I20+Junio!I20+Julio!I20+Agosto!I20+Septiembre!I20+'Octubre '!I20+Noviembre!I20+'Diciembre '!I20</f>
        <v>0</v>
      </c>
      <c r="J20" s="12">
        <f>+Enero!J20+Febrero!J20+'Marzo '!J20+'Abril '!J20+'Mayo '!J20+Junio!J20+Julio!J20+Agosto!J20+Septiembre!J20+'Octubre '!J20+Noviembre!J20+'Diciembre '!J20</f>
        <v>0</v>
      </c>
      <c r="K20" s="12">
        <f>+Enero!K20+Febrero!K20+'Marzo '!K20+'Abril '!K20+'Mayo '!K20+Junio!K20+Julio!K20+Agosto!K20+Septiembre!K20+'Octubre '!K20+Noviembre!K20+'Diciembre '!K20</f>
        <v>0</v>
      </c>
      <c r="L20" s="12">
        <f>+Enero!L20+Febrero!L20+'Marzo '!L20+'Abril '!L20+'Mayo '!L20+Junio!L20+Julio!L20+Agosto!L20+Septiembre!L20+'Octubre '!L20+Noviembre!L20+'Diciembre '!L20</f>
        <v>0</v>
      </c>
      <c r="M20" s="12">
        <f>+Enero!M20+Febrero!M20+'Marzo '!M20+'Abril '!M20+'Mayo '!M20+Junio!M20+Julio!M20+Agosto!M20+Septiembre!M20+'Octubre '!M20+Noviembre!M20+'Diciembre '!M20</f>
        <v>0</v>
      </c>
      <c r="N20" s="12">
        <f>+Enero!N20+Febrero!N20+'Marzo '!N20+'Abril '!N20+'Mayo '!N20+Junio!N20+Julio!N20+Agosto!N20+Septiembre!N20+'Octubre '!N20+Noviembre!N20+'Diciembre '!N20</f>
        <v>0</v>
      </c>
      <c r="O20" s="12">
        <f>+Enero!O20+Febrero!O20+'Marzo '!O20+'Abril '!O20+'Mayo '!O20+Junio!O20+Julio!O20+Agosto!O20+Septiembre!O20+'Octubre '!O20+Noviembre!O20+'Diciembre '!O20</f>
        <v>0</v>
      </c>
      <c r="P20" s="12">
        <f>+Enero!P20+Febrero!P20+'Marzo '!P20+'Abril '!P20+'Mayo '!P20+Junio!P20+Julio!P20+Agosto!P20+Septiembre!P20+'Octubre '!P20+Noviembre!P20+'Diciembre '!P20</f>
        <v>0</v>
      </c>
      <c r="Q20" s="12">
        <f>+Enero!Q20+Febrero!Q20+'Marzo '!Q20+'Abril '!Q20+'Mayo '!Q20+Junio!Q20+Julio!Q20+Agosto!Q20+Septiembre!Q20+'Octubre '!Q20+Noviembre!Q20+'Diciembre '!Q20</f>
        <v>0</v>
      </c>
      <c r="R20" s="12">
        <f>+Enero!R20+Febrero!R20+'Marzo '!R20+'Abril '!R20+'Mayo '!R20+Junio!R20+Julio!R20+Agosto!R20+Septiembre!R20+'Octubre '!R20+Noviembre!R20+'Diciembre '!R20</f>
        <v>0</v>
      </c>
      <c r="S20" s="12">
        <f>+Enero!S20+Febrero!S20+'Marzo '!S20+'Abril '!S20+'Mayo '!S20+Junio!S20+Julio!S20+Agosto!S20+Septiembre!S20+'Octubre '!S20+Noviembre!S20+'Diciembre '!S20</f>
        <v>0</v>
      </c>
      <c r="T20" s="12">
        <f>+Enero!T20+Febrero!T20+'Marzo '!T20+'Abril '!T20+'Mayo '!T20+Junio!T20+Julio!T20+Agosto!T20+Septiembre!T20+'Octubre '!T20+Noviembre!T20+'Diciembre '!T20</f>
        <v>0</v>
      </c>
      <c r="U20" s="12">
        <f>+Enero!U20+Febrero!U20+'Marzo '!U20+'Abril '!U20+'Mayo '!U20+Junio!U20+Julio!U20+Agosto!U20+Septiembre!U20+'Octubre '!U20+Noviembre!U20+'Diciembre '!U20</f>
        <v>0</v>
      </c>
      <c r="V20" s="12">
        <f>+Enero!V20+Febrero!V20+'Marzo '!V20+'Abril '!V20+'Mayo '!V20+Junio!V20+Julio!V20+Agosto!V20+Septiembre!V20+'Octubre '!V20+Noviembre!V20+'Diciembre '!V20</f>
        <v>0</v>
      </c>
      <c r="W20" s="12">
        <f>+Enero!W20+Febrero!W20+'Marzo '!W20+'Abril '!W20+'Mayo '!W20+Junio!W20+Julio!W20+Agosto!W20+Septiembre!W20+'Octubre '!W20+Noviembre!W20+'Diciembre '!W20</f>
        <v>0</v>
      </c>
      <c r="X20" s="12">
        <f>+Enero!X20+Febrero!X20+'Marzo '!X20+'Abril '!X20+'Mayo '!X20+Junio!X20+Julio!X20+Agosto!X20+Septiembre!X20+'Octubre '!X20+Noviembre!X20+'Diciembre '!X20</f>
        <v>0</v>
      </c>
      <c r="Y20" s="12">
        <f>+Enero!Y20+Febrero!Y20+'Marzo '!Y20+'Abril '!Y20+'Mayo '!Y20+Junio!Y20+Julio!Y20+Agosto!Y20+Septiembre!Y20+'Octubre '!Y20+Noviembre!Y20+'Diciembre '!Y20</f>
        <v>0</v>
      </c>
      <c r="Z20" s="12">
        <f>+Enero!Z20+Febrero!Z20+'Marzo '!Z20+'Abril '!Z20+'Mayo '!Z20+Junio!Z20+Julio!Z20+Agosto!Z20+Septiembre!Z20+'Octubre '!Z20+Noviembre!Z20+'Diciembre '!Z20</f>
        <v>0</v>
      </c>
      <c r="AA20" s="12">
        <f>+Enero!AA20+Febrero!AA20+'Marzo '!AA20+'Abril '!AA20+'Mayo '!AA20+Junio!AA20+Julio!AA20+Agosto!AA20+Septiembre!AA20+'Octubre '!AA20+Noviembre!AA20+'Diciembre '!AA20</f>
        <v>0</v>
      </c>
      <c r="AB20" s="12">
        <f>+Enero!AB20+Febrero!AB20+'Marzo '!AB20+'Abril '!AB20+'Mayo '!AB20+Junio!AB20+Julio!AB20+Agosto!AB20+Septiembre!AB20+'Octubre '!AB20+Noviembre!AB20+'Diciembre '!AB20</f>
        <v>0</v>
      </c>
      <c r="AC20" s="12">
        <f>+Enero!AC20+Febrero!AC20+'Marzo '!AC20+'Abril '!AC20+'Mayo '!AC20+Junio!AC20+Julio!AC20+Agosto!AC20+Septiembre!AC20+'Octubre '!AC20+Noviembre!AC20+'Diciembre '!AC20</f>
        <v>0</v>
      </c>
      <c r="AD20" s="12">
        <f>+Enero!AD20+Febrero!AD20+'Marzo '!AD20+'Abril '!AD20+'Mayo '!AD20+Junio!AD20+Julio!AD20+Agosto!AD20+Septiembre!AD20+'Octubre '!AD20+Noviembre!AD20+'Diciembre '!AD20</f>
        <v>0</v>
      </c>
      <c r="AE20" s="12">
        <f>+Enero!AE20+Febrero!AE20+'Marzo '!AE20+'Abril '!AE20+'Mayo '!AE20+Junio!AE20+Julio!AE20+Agosto!AE20+Septiembre!AE20+'Octubre '!AE20+Noviembre!AE20+'Diciembre '!AE20</f>
        <v>0</v>
      </c>
      <c r="AF20" s="12">
        <f>+Enero!AF20+Febrero!AF20+'Marzo '!AF20+'Abril '!AF20+'Mayo '!AF20+Junio!AF20+Julio!AF20+Agosto!AF20+Septiembre!AF20+'Octubre '!AF20+Noviembre!AF20+'Diciembre '!AF20</f>
        <v>0</v>
      </c>
      <c r="AG20" s="12">
        <f>+Enero!AG20+Febrero!AG20+'Marzo '!AG20+'Abril '!AG20+'Mayo '!AG20+Junio!AG20+Julio!AG20+Agosto!AG20+Septiembre!AG20+'Octubre '!AG20+Noviembre!AG20+'Diciembre '!AG20</f>
        <v>0</v>
      </c>
      <c r="AH20" s="12">
        <f>+Enero!AH20+Febrero!AH20+'Marzo '!AH20+'Abril '!AH20+'Mayo '!AH20+Junio!AH20+Julio!AH20+Agosto!AH20+Septiembre!AH20+'Octubre '!AH20+Noviembre!AH20+'Diciembre '!AH20</f>
        <v>0</v>
      </c>
      <c r="AI20" s="12">
        <f>+Enero!AI20+Febrero!AI20+'Marzo '!AI20+'Abril '!AI20+'Mayo '!AI20+Junio!AI20+Julio!AI20+Agosto!AI20+Septiembre!AI20+'Octubre '!AI20+Noviembre!AI20+'Diciembre '!AI20</f>
        <v>0</v>
      </c>
      <c r="AJ20" s="12">
        <f>+Enero!AJ20+Febrero!AJ20+'Marzo '!AJ20+'Abril '!AJ20+'Mayo '!AJ20+Junio!AJ20+Julio!AJ20+Agosto!AJ20+Septiembre!AJ20+'Octubre '!AJ20+Noviembre!AJ20+'Diciembre '!AJ20</f>
        <v>0</v>
      </c>
      <c r="AK20" s="12">
        <f>+Enero!AK20+Febrero!AK20+'Marzo '!AK20+'Abril '!AK20+'Mayo '!AK20+Junio!AK20+Julio!AK20+Agosto!AK20+Septiembre!AK20+'Octubre '!AK20+Noviembre!AK20+'Diciembre '!AK20</f>
        <v>0</v>
      </c>
      <c r="AL20" s="12">
        <f>+Enero!AL20+Febrero!AL20+'Marzo '!AL20+'Abril '!AL20+'Mayo '!AL20+Junio!AL20+Julio!AL20+Agosto!AL20+Septiembre!AL20+'Octubre '!AL20+Noviembre!AL20+'Diciembre '!AL20</f>
        <v>0</v>
      </c>
      <c r="AM20" s="12">
        <f>+Enero!AM20+Febrero!AM20+'Marzo '!AM20+'Abril '!AM20+'Mayo '!AM20+Junio!AM20+Julio!AM20+Agosto!AM20+Septiembre!AM20+'Octubre '!AM20+Noviembre!AM20+'Diciembre '!AM20</f>
        <v>0</v>
      </c>
      <c r="AN20" s="12">
        <f>+Enero!AN20+Febrero!AN20+'Marzo '!AN20+'Abril '!AN20+'Mayo '!AN20+Junio!AN20+Julio!AN20+Agosto!AN20+Septiembre!AN20+'Octubre '!AN20+Noviembre!AN20+'Diciembre '!AN20</f>
        <v>0</v>
      </c>
      <c r="AO20" s="148" t="s">
        <v>83</v>
      </c>
      <c r="CG20" s="139">
        <v>0</v>
      </c>
      <c r="CH20" s="139">
        <v>0</v>
      </c>
    </row>
    <row r="21" spans="1:107" ht="15" customHeight="1" x14ac:dyDescent="0.2">
      <c r="A21" s="726"/>
      <c r="B21" s="115" t="s">
        <v>84</v>
      </c>
      <c r="C21" s="153">
        <f t="shared" si="0"/>
        <v>0</v>
      </c>
      <c r="D21" s="154">
        <f t="shared" si="1"/>
        <v>0</v>
      </c>
      <c r="E21" s="155">
        <f t="shared" si="1"/>
        <v>0</v>
      </c>
      <c r="F21" s="12">
        <f>+Enero!F21+Febrero!F21+'Marzo '!F21+'Abril '!F21+'Mayo '!F21+Junio!F21+Julio!F21+Agosto!F21+Septiembre!F21+'Octubre '!F21+Noviembre!F21+'Diciembre '!F21</f>
        <v>0</v>
      </c>
      <c r="G21" s="12">
        <f>+Enero!G21+Febrero!G21+'Marzo '!G21+'Abril '!G21+'Mayo '!G21+Junio!G21+Julio!G21+Agosto!G21+Septiembre!G21+'Octubre '!G21+Noviembre!G21+'Diciembre '!G21</f>
        <v>0</v>
      </c>
      <c r="H21" s="12">
        <f>+Enero!H21+Febrero!H21+'Marzo '!H21+'Abril '!H21+'Mayo '!H21+Junio!H21+Julio!H21+Agosto!H21+Septiembre!H21+'Octubre '!H21+Noviembre!H21+'Diciembre '!H21</f>
        <v>0</v>
      </c>
      <c r="I21" s="12">
        <f>+Enero!I21+Febrero!I21+'Marzo '!I21+'Abril '!I21+'Mayo '!I21+Junio!I21+Julio!I21+Agosto!I21+Septiembre!I21+'Octubre '!I21+Noviembre!I21+'Diciembre '!I21</f>
        <v>0</v>
      </c>
      <c r="J21" s="12">
        <f>+Enero!J21+Febrero!J21+'Marzo '!J21+'Abril '!J21+'Mayo '!J21+Junio!J21+Julio!J21+Agosto!J21+Septiembre!J21+'Octubre '!J21+Noviembre!J21+'Diciembre '!J21</f>
        <v>0</v>
      </c>
      <c r="K21" s="12">
        <f>+Enero!K21+Febrero!K21+'Marzo '!K21+'Abril '!K21+'Mayo '!K21+Junio!K21+Julio!K21+Agosto!K21+Septiembre!K21+'Octubre '!K21+Noviembre!K21+'Diciembre '!K21</f>
        <v>0</v>
      </c>
      <c r="L21" s="12">
        <f>+Enero!L21+Febrero!L21+'Marzo '!L21+'Abril '!L21+'Mayo '!L21+Junio!L21+Julio!L21+Agosto!L21+Septiembre!L21+'Octubre '!L21+Noviembre!L21+'Diciembre '!L21</f>
        <v>0</v>
      </c>
      <c r="M21" s="12">
        <f>+Enero!M21+Febrero!M21+'Marzo '!M21+'Abril '!M21+'Mayo '!M21+Junio!M21+Julio!M21+Agosto!M21+Septiembre!M21+'Octubre '!M21+Noviembre!M21+'Diciembre '!M21</f>
        <v>0</v>
      </c>
      <c r="N21" s="12">
        <f>+Enero!N21+Febrero!N21+'Marzo '!N21+'Abril '!N21+'Mayo '!N21+Junio!N21+Julio!N21+Agosto!N21+Septiembre!N21+'Octubre '!N21+Noviembre!N21+'Diciembre '!N21</f>
        <v>0</v>
      </c>
      <c r="O21" s="12">
        <f>+Enero!O21+Febrero!O21+'Marzo '!O21+'Abril '!O21+'Mayo '!O21+Junio!O21+Julio!O21+Agosto!O21+Septiembre!O21+'Octubre '!O21+Noviembre!O21+'Diciembre '!O21</f>
        <v>0</v>
      </c>
      <c r="P21" s="12">
        <f>+Enero!P21+Febrero!P21+'Marzo '!P21+'Abril '!P21+'Mayo '!P21+Junio!P21+Julio!P21+Agosto!P21+Septiembre!P21+'Octubre '!P21+Noviembre!P21+'Diciembre '!P21</f>
        <v>0</v>
      </c>
      <c r="Q21" s="12">
        <f>+Enero!Q21+Febrero!Q21+'Marzo '!Q21+'Abril '!Q21+'Mayo '!Q21+Junio!Q21+Julio!Q21+Agosto!Q21+Septiembre!Q21+'Octubre '!Q21+Noviembre!Q21+'Diciembre '!Q21</f>
        <v>0</v>
      </c>
      <c r="R21" s="12">
        <f>+Enero!R21+Febrero!R21+'Marzo '!R21+'Abril '!R21+'Mayo '!R21+Junio!R21+Julio!R21+Agosto!R21+Septiembre!R21+'Octubre '!R21+Noviembre!R21+'Diciembre '!R21</f>
        <v>0</v>
      </c>
      <c r="S21" s="12">
        <f>+Enero!S21+Febrero!S21+'Marzo '!S21+'Abril '!S21+'Mayo '!S21+Junio!S21+Julio!S21+Agosto!S21+Septiembre!S21+'Octubre '!S21+Noviembre!S21+'Diciembre '!S21</f>
        <v>0</v>
      </c>
      <c r="T21" s="12">
        <f>+Enero!T21+Febrero!T21+'Marzo '!T21+'Abril '!T21+'Mayo '!T21+Junio!T21+Julio!T21+Agosto!T21+Septiembre!T21+'Octubre '!T21+Noviembre!T21+'Diciembre '!T21</f>
        <v>0</v>
      </c>
      <c r="U21" s="12">
        <f>+Enero!U21+Febrero!U21+'Marzo '!U21+'Abril '!U21+'Mayo '!U21+Junio!U21+Julio!U21+Agosto!U21+Septiembre!U21+'Octubre '!U21+Noviembre!U21+'Diciembre '!U21</f>
        <v>0</v>
      </c>
      <c r="V21" s="12">
        <f>+Enero!V21+Febrero!V21+'Marzo '!V21+'Abril '!V21+'Mayo '!V21+Junio!V21+Julio!V21+Agosto!V21+Septiembre!V21+'Octubre '!V21+Noviembre!V21+'Diciembre '!V21</f>
        <v>0</v>
      </c>
      <c r="W21" s="12">
        <f>+Enero!W21+Febrero!W21+'Marzo '!W21+'Abril '!W21+'Mayo '!W21+Junio!W21+Julio!W21+Agosto!W21+Septiembre!W21+'Octubre '!W21+Noviembre!W21+'Diciembre '!W21</f>
        <v>0</v>
      </c>
      <c r="X21" s="12">
        <f>+Enero!X21+Febrero!X21+'Marzo '!X21+'Abril '!X21+'Mayo '!X21+Junio!X21+Julio!X21+Agosto!X21+Septiembre!X21+'Octubre '!X21+Noviembre!X21+'Diciembre '!X21</f>
        <v>0</v>
      </c>
      <c r="Y21" s="12">
        <f>+Enero!Y21+Febrero!Y21+'Marzo '!Y21+'Abril '!Y21+'Mayo '!Y21+Junio!Y21+Julio!Y21+Agosto!Y21+Septiembre!Y21+'Octubre '!Y21+Noviembre!Y21+'Diciembre '!Y21</f>
        <v>0</v>
      </c>
      <c r="Z21" s="12">
        <f>+Enero!Z21+Febrero!Z21+'Marzo '!Z21+'Abril '!Z21+'Mayo '!Z21+Junio!Z21+Julio!Z21+Agosto!Z21+Septiembre!Z21+'Octubre '!Z21+Noviembre!Z21+'Diciembre '!Z21</f>
        <v>0</v>
      </c>
      <c r="AA21" s="12">
        <f>+Enero!AA21+Febrero!AA21+'Marzo '!AA21+'Abril '!AA21+'Mayo '!AA21+Junio!AA21+Julio!AA21+Agosto!AA21+Septiembre!AA21+'Octubre '!AA21+Noviembre!AA21+'Diciembre '!AA21</f>
        <v>0</v>
      </c>
      <c r="AB21" s="12">
        <f>+Enero!AB21+Febrero!AB21+'Marzo '!AB21+'Abril '!AB21+'Mayo '!AB21+Junio!AB21+Julio!AB21+Agosto!AB21+Septiembre!AB21+'Octubre '!AB21+Noviembre!AB21+'Diciembre '!AB21</f>
        <v>0</v>
      </c>
      <c r="AC21" s="12">
        <f>+Enero!AC21+Febrero!AC21+'Marzo '!AC21+'Abril '!AC21+'Mayo '!AC21+Junio!AC21+Julio!AC21+Agosto!AC21+Septiembre!AC21+'Octubre '!AC21+Noviembre!AC21+'Diciembre '!AC21</f>
        <v>0</v>
      </c>
      <c r="AD21" s="12">
        <f>+Enero!AD21+Febrero!AD21+'Marzo '!AD21+'Abril '!AD21+'Mayo '!AD21+Junio!AD21+Julio!AD21+Agosto!AD21+Septiembre!AD21+'Octubre '!AD21+Noviembre!AD21+'Diciembre '!AD21</f>
        <v>0</v>
      </c>
      <c r="AE21" s="12">
        <f>+Enero!AE21+Febrero!AE21+'Marzo '!AE21+'Abril '!AE21+'Mayo '!AE21+Junio!AE21+Julio!AE21+Agosto!AE21+Septiembre!AE21+'Octubre '!AE21+Noviembre!AE21+'Diciembre '!AE21</f>
        <v>0</v>
      </c>
      <c r="AF21" s="12">
        <f>+Enero!AF21+Febrero!AF21+'Marzo '!AF21+'Abril '!AF21+'Mayo '!AF21+Junio!AF21+Julio!AF21+Agosto!AF21+Septiembre!AF21+'Octubre '!AF21+Noviembre!AF21+'Diciembre '!AF21</f>
        <v>0</v>
      </c>
      <c r="AG21" s="12">
        <f>+Enero!AG21+Febrero!AG21+'Marzo '!AG21+'Abril '!AG21+'Mayo '!AG21+Junio!AG21+Julio!AG21+Agosto!AG21+Septiembre!AG21+'Octubre '!AG21+Noviembre!AG21+'Diciembre '!AG21</f>
        <v>0</v>
      </c>
      <c r="AH21" s="12">
        <f>+Enero!AH21+Febrero!AH21+'Marzo '!AH21+'Abril '!AH21+'Mayo '!AH21+Junio!AH21+Julio!AH21+Agosto!AH21+Septiembre!AH21+'Octubre '!AH21+Noviembre!AH21+'Diciembre '!AH21</f>
        <v>0</v>
      </c>
      <c r="AI21" s="12">
        <f>+Enero!AI21+Febrero!AI21+'Marzo '!AI21+'Abril '!AI21+'Mayo '!AI21+Junio!AI21+Julio!AI21+Agosto!AI21+Septiembre!AI21+'Octubre '!AI21+Noviembre!AI21+'Diciembre '!AI21</f>
        <v>0</v>
      </c>
      <c r="AJ21" s="12">
        <f>+Enero!AJ21+Febrero!AJ21+'Marzo '!AJ21+'Abril '!AJ21+'Mayo '!AJ21+Junio!AJ21+Julio!AJ21+Agosto!AJ21+Septiembre!AJ21+'Octubre '!AJ21+Noviembre!AJ21+'Diciembre '!AJ21</f>
        <v>0</v>
      </c>
      <c r="AK21" s="12">
        <f>+Enero!AK21+Febrero!AK21+'Marzo '!AK21+'Abril '!AK21+'Mayo '!AK21+Junio!AK21+Julio!AK21+Agosto!AK21+Septiembre!AK21+'Octubre '!AK21+Noviembre!AK21+'Diciembre '!AK21</f>
        <v>0</v>
      </c>
      <c r="AL21" s="12">
        <f>+Enero!AL21+Febrero!AL21+'Marzo '!AL21+'Abril '!AL21+'Mayo '!AL21+Junio!AL21+Julio!AL21+Agosto!AL21+Septiembre!AL21+'Octubre '!AL21+Noviembre!AL21+'Diciembre '!AL21</f>
        <v>0</v>
      </c>
      <c r="AM21" s="12">
        <f>+Enero!AM21+Febrero!AM21+'Marzo '!AM21+'Abril '!AM21+'Mayo '!AM21+Junio!AM21+Julio!AM21+Agosto!AM21+Septiembre!AM21+'Octubre '!AM21+Noviembre!AM21+'Diciembre '!AM21</f>
        <v>0</v>
      </c>
      <c r="AN21" s="12">
        <f>+Enero!AN21+Febrero!AN21+'Marzo '!AN21+'Abril '!AN21+'Mayo '!AN21+Junio!AN21+Julio!AN21+Agosto!AN21+Septiembre!AN21+'Octubre '!AN21+Noviembre!AN21+'Diciembre '!AN21</f>
        <v>0</v>
      </c>
      <c r="AO21" s="148" t="s">
        <v>83</v>
      </c>
      <c r="CG21" s="139">
        <v>0</v>
      </c>
      <c r="CH21" s="139">
        <v>0</v>
      </c>
    </row>
    <row r="22" spans="1:107" ht="23.25" customHeight="1" x14ac:dyDescent="0.2">
      <c r="A22" s="726"/>
      <c r="B22" s="115" t="s">
        <v>79</v>
      </c>
      <c r="C22" s="153">
        <f t="shared" si="0"/>
        <v>0</v>
      </c>
      <c r="D22" s="157">
        <f t="shared" si="1"/>
        <v>0</v>
      </c>
      <c r="E22" s="155">
        <f t="shared" si="1"/>
        <v>0</v>
      </c>
      <c r="F22" s="12">
        <f>+Enero!F22+Febrero!F22+'Marzo '!F22+'Abril '!F22+'Mayo '!F22+Junio!F22+Julio!F22+Agosto!F22+Septiembre!F22+'Octubre '!F22+Noviembre!F22+'Diciembre '!F22</f>
        <v>0</v>
      </c>
      <c r="G22" s="12">
        <f>+Enero!G22+Febrero!G22+'Marzo '!G22+'Abril '!G22+'Mayo '!G22+Junio!G22+Julio!G22+Agosto!G22+Septiembre!G22+'Octubre '!G22+Noviembre!G22+'Diciembre '!G22</f>
        <v>0</v>
      </c>
      <c r="H22" s="12">
        <f>+Enero!H22+Febrero!H22+'Marzo '!H22+'Abril '!H22+'Mayo '!H22+Junio!H22+Julio!H22+Agosto!H22+Septiembre!H22+'Octubre '!H22+Noviembre!H22+'Diciembre '!H22</f>
        <v>0</v>
      </c>
      <c r="I22" s="12">
        <f>+Enero!I22+Febrero!I22+'Marzo '!I22+'Abril '!I22+'Mayo '!I22+Junio!I22+Julio!I22+Agosto!I22+Septiembre!I22+'Octubre '!I22+Noviembre!I22+'Diciembre '!I22</f>
        <v>0</v>
      </c>
      <c r="J22" s="12">
        <f>+Enero!J22+Febrero!J22+'Marzo '!J22+'Abril '!J22+'Mayo '!J22+Junio!J22+Julio!J22+Agosto!J22+Septiembre!J22+'Octubre '!J22+Noviembre!J22+'Diciembre '!J22</f>
        <v>0</v>
      </c>
      <c r="K22" s="12">
        <f>+Enero!K22+Febrero!K22+'Marzo '!K22+'Abril '!K22+'Mayo '!K22+Junio!K22+Julio!K22+Agosto!K22+Septiembre!K22+'Octubre '!K22+Noviembre!K22+'Diciembre '!K22</f>
        <v>0</v>
      </c>
      <c r="L22" s="12">
        <f>+Enero!L22+Febrero!L22+'Marzo '!L22+'Abril '!L22+'Mayo '!L22+Junio!L22+Julio!L22+Agosto!L22+Septiembre!L22+'Octubre '!L22+Noviembre!L22+'Diciembre '!L22</f>
        <v>0</v>
      </c>
      <c r="M22" s="12">
        <f>+Enero!M22+Febrero!M22+'Marzo '!M22+'Abril '!M22+'Mayo '!M22+Junio!M22+Julio!M22+Agosto!M22+Septiembre!M22+'Octubre '!M22+Noviembre!M22+'Diciembre '!M22</f>
        <v>0</v>
      </c>
      <c r="N22" s="12">
        <f>+Enero!N22+Febrero!N22+'Marzo '!N22+'Abril '!N22+'Mayo '!N22+Junio!N22+Julio!N22+Agosto!N22+Septiembre!N22+'Octubre '!N22+Noviembre!N22+'Diciembre '!N22</f>
        <v>0</v>
      </c>
      <c r="O22" s="12">
        <f>+Enero!O22+Febrero!O22+'Marzo '!O22+'Abril '!O22+'Mayo '!O22+Junio!O22+Julio!O22+Agosto!O22+Septiembre!O22+'Octubre '!O22+Noviembre!O22+'Diciembre '!O22</f>
        <v>0</v>
      </c>
      <c r="P22" s="12">
        <f>+Enero!P22+Febrero!P22+'Marzo '!P22+'Abril '!P22+'Mayo '!P22+Junio!P22+Julio!P22+Agosto!P22+Septiembre!P22+'Octubre '!P22+Noviembre!P22+'Diciembre '!P22</f>
        <v>0</v>
      </c>
      <c r="Q22" s="12">
        <f>+Enero!Q22+Febrero!Q22+'Marzo '!Q22+'Abril '!Q22+'Mayo '!Q22+Junio!Q22+Julio!Q22+Agosto!Q22+Septiembre!Q22+'Octubre '!Q22+Noviembre!Q22+'Diciembre '!Q22</f>
        <v>0</v>
      </c>
      <c r="R22" s="12">
        <f>+Enero!R22+Febrero!R22+'Marzo '!R22+'Abril '!R22+'Mayo '!R22+Junio!R22+Julio!R22+Agosto!R22+Septiembre!R22+'Octubre '!R22+Noviembre!R22+'Diciembre '!R22</f>
        <v>0</v>
      </c>
      <c r="S22" s="12">
        <f>+Enero!S22+Febrero!S22+'Marzo '!S22+'Abril '!S22+'Mayo '!S22+Junio!S22+Julio!S22+Agosto!S22+Septiembre!S22+'Octubre '!S22+Noviembre!S22+'Diciembre '!S22</f>
        <v>0</v>
      </c>
      <c r="T22" s="12">
        <f>+Enero!T22+Febrero!T22+'Marzo '!T22+'Abril '!T22+'Mayo '!T22+Junio!T22+Julio!T22+Agosto!T22+Septiembre!T22+'Octubre '!T22+Noviembre!T22+'Diciembre '!T22</f>
        <v>0</v>
      </c>
      <c r="U22" s="12">
        <f>+Enero!U22+Febrero!U22+'Marzo '!U22+'Abril '!U22+'Mayo '!U22+Junio!U22+Julio!U22+Agosto!U22+Septiembre!U22+'Octubre '!U22+Noviembre!U22+'Diciembre '!U22</f>
        <v>0</v>
      </c>
      <c r="V22" s="12">
        <f>+Enero!V22+Febrero!V22+'Marzo '!V22+'Abril '!V22+'Mayo '!V22+Junio!V22+Julio!V22+Agosto!V22+Septiembre!V22+'Octubre '!V22+Noviembre!V22+'Diciembre '!V22</f>
        <v>0</v>
      </c>
      <c r="W22" s="12">
        <f>+Enero!W22+Febrero!W22+'Marzo '!W22+'Abril '!W22+'Mayo '!W22+Junio!W22+Julio!W22+Agosto!W22+Septiembre!W22+'Octubre '!W22+Noviembre!W22+'Diciembre '!W22</f>
        <v>0</v>
      </c>
      <c r="X22" s="12">
        <f>+Enero!X22+Febrero!X22+'Marzo '!X22+'Abril '!X22+'Mayo '!X22+Junio!X22+Julio!X22+Agosto!X22+Septiembre!X22+'Octubre '!X22+Noviembre!X22+'Diciembre '!X22</f>
        <v>0</v>
      </c>
      <c r="Y22" s="12">
        <f>+Enero!Y22+Febrero!Y22+'Marzo '!Y22+'Abril '!Y22+'Mayo '!Y22+Junio!Y22+Julio!Y22+Agosto!Y22+Septiembre!Y22+'Octubre '!Y22+Noviembre!Y22+'Diciembre '!Y22</f>
        <v>0</v>
      </c>
      <c r="Z22" s="12">
        <f>+Enero!Z22+Febrero!Z22+'Marzo '!Z22+'Abril '!Z22+'Mayo '!Z22+Junio!Z22+Julio!Z22+Agosto!Z22+Septiembre!Z22+'Octubre '!Z22+Noviembre!Z22+'Diciembre '!Z22</f>
        <v>0</v>
      </c>
      <c r="AA22" s="12">
        <f>+Enero!AA22+Febrero!AA22+'Marzo '!AA22+'Abril '!AA22+'Mayo '!AA22+Junio!AA22+Julio!AA22+Agosto!AA22+Septiembre!AA22+'Octubre '!AA22+Noviembre!AA22+'Diciembre '!AA22</f>
        <v>0</v>
      </c>
      <c r="AB22" s="12">
        <f>+Enero!AB22+Febrero!AB22+'Marzo '!AB22+'Abril '!AB22+'Mayo '!AB22+Junio!AB22+Julio!AB22+Agosto!AB22+Septiembre!AB22+'Octubre '!AB22+Noviembre!AB22+'Diciembre '!AB22</f>
        <v>0</v>
      </c>
      <c r="AC22" s="12">
        <f>+Enero!AC22+Febrero!AC22+'Marzo '!AC22+'Abril '!AC22+'Mayo '!AC22+Junio!AC22+Julio!AC22+Agosto!AC22+Septiembre!AC22+'Octubre '!AC22+Noviembre!AC22+'Diciembre '!AC22</f>
        <v>0</v>
      </c>
      <c r="AD22" s="12">
        <f>+Enero!AD22+Febrero!AD22+'Marzo '!AD22+'Abril '!AD22+'Mayo '!AD22+Junio!AD22+Julio!AD22+Agosto!AD22+Septiembre!AD22+'Octubre '!AD22+Noviembre!AD22+'Diciembre '!AD22</f>
        <v>0</v>
      </c>
      <c r="AE22" s="12">
        <f>+Enero!AE22+Febrero!AE22+'Marzo '!AE22+'Abril '!AE22+'Mayo '!AE22+Junio!AE22+Julio!AE22+Agosto!AE22+Septiembre!AE22+'Octubre '!AE22+Noviembre!AE22+'Diciembre '!AE22</f>
        <v>0</v>
      </c>
      <c r="AF22" s="12">
        <f>+Enero!AF22+Febrero!AF22+'Marzo '!AF22+'Abril '!AF22+'Mayo '!AF22+Junio!AF22+Julio!AF22+Agosto!AF22+Septiembre!AF22+'Octubre '!AF22+Noviembre!AF22+'Diciembre '!AF22</f>
        <v>0</v>
      </c>
      <c r="AG22" s="12">
        <f>+Enero!AG22+Febrero!AG22+'Marzo '!AG22+'Abril '!AG22+'Mayo '!AG22+Junio!AG22+Julio!AG22+Agosto!AG22+Septiembre!AG22+'Octubre '!AG22+Noviembre!AG22+'Diciembre '!AG22</f>
        <v>0</v>
      </c>
      <c r="AH22" s="12">
        <f>+Enero!AH22+Febrero!AH22+'Marzo '!AH22+'Abril '!AH22+'Mayo '!AH22+Junio!AH22+Julio!AH22+Agosto!AH22+Septiembre!AH22+'Octubre '!AH22+Noviembre!AH22+'Diciembre '!AH22</f>
        <v>0</v>
      </c>
      <c r="AI22" s="12">
        <f>+Enero!AI22+Febrero!AI22+'Marzo '!AI22+'Abril '!AI22+'Mayo '!AI22+Junio!AI22+Julio!AI22+Agosto!AI22+Septiembre!AI22+'Octubre '!AI22+Noviembre!AI22+'Diciembre '!AI22</f>
        <v>0</v>
      </c>
      <c r="AJ22" s="12">
        <f>+Enero!AJ22+Febrero!AJ22+'Marzo '!AJ22+'Abril '!AJ22+'Mayo '!AJ22+Junio!AJ22+Julio!AJ22+Agosto!AJ22+Septiembre!AJ22+'Octubre '!AJ22+Noviembre!AJ22+'Diciembre '!AJ22</f>
        <v>0</v>
      </c>
      <c r="AK22" s="12">
        <f>+Enero!AK22+Febrero!AK22+'Marzo '!AK22+'Abril '!AK22+'Mayo '!AK22+Junio!AK22+Julio!AK22+Agosto!AK22+Septiembre!AK22+'Octubre '!AK22+Noviembre!AK22+'Diciembre '!AK22</f>
        <v>0</v>
      </c>
      <c r="AL22" s="12">
        <f>+Enero!AL22+Febrero!AL22+'Marzo '!AL22+'Abril '!AL22+'Mayo '!AL22+Junio!AL22+Julio!AL22+Agosto!AL22+Septiembre!AL22+'Octubre '!AL22+Noviembre!AL22+'Diciembre '!AL22</f>
        <v>0</v>
      </c>
      <c r="AM22" s="12">
        <f>+Enero!AM22+Febrero!AM22+'Marzo '!AM22+'Abril '!AM22+'Mayo '!AM22+Junio!AM22+Julio!AM22+Agosto!AM22+Septiembre!AM22+'Octubre '!AM22+Noviembre!AM22+'Diciembre '!AM22</f>
        <v>0</v>
      </c>
      <c r="AN22" s="12">
        <f>+Enero!AN22+Febrero!AN22+'Marzo '!AN22+'Abril '!AN22+'Mayo '!AN22+Junio!AN22+Julio!AN22+Agosto!AN22+Septiembre!AN22+'Octubre '!AN22+Noviembre!AN22+'Diciembre '!AN22</f>
        <v>0</v>
      </c>
      <c r="AO22" s="148" t="s">
        <v>83</v>
      </c>
      <c r="CG22" s="139">
        <v>0</v>
      </c>
      <c r="CH22" s="139">
        <v>0</v>
      </c>
    </row>
    <row r="23" spans="1:107" ht="15" customHeight="1" x14ac:dyDescent="0.2">
      <c r="A23" s="724"/>
      <c r="B23" s="36" t="s">
        <v>19</v>
      </c>
      <c r="C23" s="158">
        <f t="shared" si="0"/>
        <v>6656</v>
      </c>
      <c r="D23" s="158">
        <f t="shared" si="1"/>
        <v>2767</v>
      </c>
      <c r="E23" s="159">
        <f t="shared" si="1"/>
        <v>3889</v>
      </c>
      <c r="F23" s="12">
        <f>+Enero!F23+Febrero!F23+'Marzo '!F23+'Abril '!F23+'Mayo '!F23+Junio!F23+Julio!F23+Agosto!F23+Septiembre!F23+'Octubre '!F23+Noviembre!F23+'Diciembre '!F23</f>
        <v>32</v>
      </c>
      <c r="G23" s="12">
        <f>+Enero!G23+Febrero!G23+'Marzo '!G23+'Abril '!G23+'Mayo '!G23+Junio!G23+Julio!G23+Agosto!G23+Septiembre!G23+'Octubre '!G23+Noviembre!G23+'Diciembre '!G23</f>
        <v>19</v>
      </c>
      <c r="H23" s="12">
        <f>+Enero!H23+Febrero!H23+'Marzo '!H23+'Abril '!H23+'Mayo '!H23+Junio!H23+Julio!H23+Agosto!H23+Septiembre!H23+'Octubre '!H23+Noviembre!H23+'Diciembre '!H23</f>
        <v>93</v>
      </c>
      <c r="I23" s="12">
        <f>+Enero!I23+Febrero!I23+'Marzo '!I23+'Abril '!I23+'Mayo '!I23+Junio!I23+Julio!I23+Agosto!I23+Septiembre!I23+'Octubre '!I23+Noviembre!I23+'Diciembre '!I23</f>
        <v>112</v>
      </c>
      <c r="J23" s="12">
        <f>+Enero!J23+Febrero!J23+'Marzo '!J23+'Abril '!J23+'Mayo '!J23+Junio!J23+Julio!J23+Agosto!J23+Septiembre!J23+'Octubre '!J23+Noviembre!J23+'Diciembre '!J23</f>
        <v>228</v>
      </c>
      <c r="K23" s="12">
        <f>+Enero!K23+Febrero!K23+'Marzo '!K23+'Abril '!K23+'Mayo '!K23+Junio!K23+Julio!K23+Agosto!K23+Septiembre!K23+'Octubre '!K23+Noviembre!K23+'Diciembre '!K23</f>
        <v>158</v>
      </c>
      <c r="L23" s="12">
        <f>+Enero!L23+Febrero!L23+'Marzo '!L23+'Abril '!L23+'Mayo '!L23+Junio!L23+Julio!L23+Agosto!L23+Septiembre!L23+'Octubre '!L23+Noviembre!L23+'Diciembre '!L23</f>
        <v>114</v>
      </c>
      <c r="M23" s="12">
        <f>+Enero!M23+Febrero!M23+'Marzo '!M23+'Abril '!M23+'Mayo '!M23+Junio!M23+Julio!M23+Agosto!M23+Septiembre!M23+'Octubre '!M23+Noviembre!M23+'Diciembre '!M23</f>
        <v>117</v>
      </c>
      <c r="N23" s="12">
        <f>+Enero!N23+Febrero!N23+'Marzo '!N23+'Abril '!N23+'Mayo '!N23+Junio!N23+Julio!N23+Agosto!N23+Septiembre!N23+'Octubre '!N23+Noviembre!N23+'Diciembre '!N23</f>
        <v>120</v>
      </c>
      <c r="O23" s="12">
        <f>+Enero!O23+Febrero!O23+'Marzo '!O23+'Abril '!O23+'Mayo '!O23+Junio!O23+Julio!O23+Agosto!O23+Septiembre!O23+'Octubre '!O23+Noviembre!O23+'Diciembre '!O23</f>
        <v>100</v>
      </c>
      <c r="P23" s="12">
        <f>+Enero!P23+Febrero!P23+'Marzo '!P23+'Abril '!P23+'Mayo '!P23+Junio!P23+Julio!P23+Agosto!P23+Septiembre!P23+'Octubre '!P23+Noviembre!P23+'Diciembre '!P23</f>
        <v>230</v>
      </c>
      <c r="Q23" s="12">
        <f>+Enero!Q23+Febrero!Q23+'Marzo '!Q23+'Abril '!Q23+'Mayo '!Q23+Junio!Q23+Julio!Q23+Agosto!Q23+Septiembre!Q23+'Octubre '!Q23+Noviembre!Q23+'Diciembre '!Q23</f>
        <v>193</v>
      </c>
      <c r="R23" s="12">
        <f>+Enero!R23+Febrero!R23+'Marzo '!R23+'Abril '!R23+'Mayo '!R23+Junio!R23+Julio!R23+Agosto!R23+Septiembre!R23+'Octubre '!R23+Noviembre!R23+'Diciembre '!R23</f>
        <v>220</v>
      </c>
      <c r="S23" s="12">
        <f>+Enero!S23+Febrero!S23+'Marzo '!S23+'Abril '!S23+'Mayo '!S23+Junio!S23+Julio!S23+Agosto!S23+Septiembre!S23+'Octubre '!S23+Noviembre!S23+'Diciembre '!S23</f>
        <v>222</v>
      </c>
      <c r="T23" s="12">
        <f>+Enero!T23+Febrero!T23+'Marzo '!T23+'Abril '!T23+'Mayo '!T23+Junio!T23+Julio!T23+Agosto!T23+Septiembre!T23+'Octubre '!T23+Noviembre!T23+'Diciembre '!T23</f>
        <v>200</v>
      </c>
      <c r="U23" s="12">
        <f>+Enero!U23+Febrero!U23+'Marzo '!U23+'Abril '!U23+'Mayo '!U23+Junio!U23+Julio!U23+Agosto!U23+Septiembre!U23+'Octubre '!U23+Noviembre!U23+'Diciembre '!U23</f>
        <v>231</v>
      </c>
      <c r="V23" s="12">
        <f>+Enero!V23+Febrero!V23+'Marzo '!V23+'Abril '!V23+'Mayo '!V23+Junio!V23+Julio!V23+Agosto!V23+Septiembre!V23+'Octubre '!V23+Noviembre!V23+'Diciembre '!V23</f>
        <v>217</v>
      </c>
      <c r="W23" s="12">
        <f>+Enero!W23+Febrero!W23+'Marzo '!W23+'Abril '!W23+'Mayo '!W23+Junio!W23+Julio!W23+Agosto!W23+Septiembre!W23+'Octubre '!W23+Noviembre!W23+'Diciembre '!W23</f>
        <v>382</v>
      </c>
      <c r="X23" s="12">
        <f>+Enero!X23+Febrero!X23+'Marzo '!X23+'Abril '!X23+'Mayo '!X23+Junio!X23+Julio!X23+Agosto!X23+Septiembre!X23+'Octubre '!X23+Noviembre!X23+'Diciembre '!X23</f>
        <v>274</v>
      </c>
      <c r="Y23" s="12">
        <f>+Enero!Y23+Febrero!Y23+'Marzo '!Y23+'Abril '!Y23+'Mayo '!Y23+Junio!Y23+Julio!Y23+Agosto!Y23+Septiembre!Y23+'Octubre '!Y23+Noviembre!Y23+'Diciembre '!Y23</f>
        <v>403</v>
      </c>
      <c r="Z23" s="12">
        <f>+Enero!Z23+Febrero!Z23+'Marzo '!Z23+'Abril '!Z23+'Mayo '!Z23+Junio!Z23+Julio!Z23+Agosto!Z23+Septiembre!Z23+'Octubre '!Z23+Noviembre!Z23+'Diciembre '!Z23</f>
        <v>288</v>
      </c>
      <c r="AA23" s="12">
        <f>+Enero!AA23+Febrero!AA23+'Marzo '!AA23+'Abril '!AA23+'Mayo '!AA23+Junio!AA23+Julio!AA23+Agosto!AA23+Septiembre!AA23+'Octubre '!AA23+Noviembre!AA23+'Diciembre '!AA23</f>
        <v>530</v>
      </c>
      <c r="AB23" s="12">
        <f>+Enero!AB23+Febrero!AB23+'Marzo '!AB23+'Abril '!AB23+'Mayo '!AB23+Junio!AB23+Julio!AB23+Agosto!AB23+Septiembre!AB23+'Octubre '!AB23+Noviembre!AB23+'Diciembre '!AB23</f>
        <v>272</v>
      </c>
      <c r="AC23" s="12">
        <f>+Enero!AC23+Febrero!AC23+'Marzo '!AC23+'Abril '!AC23+'Mayo '!AC23+Junio!AC23+Julio!AC23+Agosto!AC23+Septiembre!AC23+'Octubre '!AC23+Noviembre!AC23+'Diciembre '!AC23</f>
        <v>451</v>
      </c>
      <c r="AD23" s="12">
        <f>+Enero!AD23+Febrero!AD23+'Marzo '!AD23+'Abril '!AD23+'Mayo '!AD23+Junio!AD23+Julio!AD23+Agosto!AD23+Septiembre!AD23+'Octubre '!AD23+Noviembre!AD23+'Diciembre '!AD23</f>
        <v>211</v>
      </c>
      <c r="AE23" s="12">
        <f>+Enero!AE23+Febrero!AE23+'Marzo '!AE23+'Abril '!AE23+'Mayo '!AE23+Junio!AE23+Julio!AE23+Agosto!AE23+Septiembre!AE23+'Octubre '!AE23+Noviembre!AE23+'Diciembre '!AE23</f>
        <v>458</v>
      </c>
      <c r="AF23" s="12">
        <f>+Enero!AF23+Febrero!AF23+'Marzo '!AF23+'Abril '!AF23+'Mayo '!AF23+Junio!AF23+Julio!AF23+Agosto!AF23+Septiembre!AF23+'Octubre '!AF23+Noviembre!AF23+'Diciembre '!AF23</f>
        <v>146</v>
      </c>
      <c r="AG23" s="12">
        <f>+Enero!AG23+Febrero!AG23+'Marzo '!AG23+'Abril '!AG23+'Mayo '!AG23+Junio!AG23+Julio!AG23+Agosto!AG23+Septiembre!AG23+'Octubre '!AG23+Noviembre!AG23+'Diciembre '!AG23</f>
        <v>252</v>
      </c>
      <c r="AH23" s="12">
        <f>+Enero!AH23+Febrero!AH23+'Marzo '!AH23+'Abril '!AH23+'Mayo '!AH23+Junio!AH23+Julio!AH23+Agosto!AH23+Septiembre!AH23+'Octubre '!AH23+Noviembre!AH23+'Diciembre '!AH23</f>
        <v>65</v>
      </c>
      <c r="AI23" s="12">
        <f>+Enero!AI23+Febrero!AI23+'Marzo '!AI23+'Abril '!AI23+'Mayo '!AI23+Junio!AI23+Julio!AI23+Agosto!AI23+Septiembre!AI23+'Octubre '!AI23+Noviembre!AI23+'Diciembre '!AI23</f>
        <v>82</v>
      </c>
      <c r="AJ23" s="12">
        <f>+Enero!AJ23+Febrero!AJ23+'Marzo '!AJ23+'Abril '!AJ23+'Mayo '!AJ23+Junio!AJ23+Julio!AJ23+Agosto!AJ23+Septiembre!AJ23+'Octubre '!AJ23+Noviembre!AJ23+'Diciembre '!AJ23</f>
        <v>33</v>
      </c>
      <c r="AK23" s="12">
        <f>+Enero!AK23+Febrero!AK23+'Marzo '!AK23+'Abril '!AK23+'Mayo '!AK23+Junio!AK23+Julio!AK23+Agosto!AK23+Septiembre!AK23+'Octubre '!AK23+Noviembre!AK23+'Diciembre '!AK23</f>
        <v>87</v>
      </c>
      <c r="AL23" s="12">
        <f>+Enero!AL23+Febrero!AL23+'Marzo '!AL23+'Abril '!AL23+'Mayo '!AL23+Junio!AL23+Julio!AL23+Agosto!AL23+Septiembre!AL23+'Octubre '!AL23+Noviembre!AL23+'Diciembre '!AL23</f>
        <v>24</v>
      </c>
      <c r="AM23" s="12">
        <f>+Enero!AM23+Febrero!AM23+'Marzo '!AM23+'Abril '!AM23+'Mayo '!AM23+Junio!AM23+Julio!AM23+Agosto!AM23+Septiembre!AM23+'Octubre '!AM23+Noviembre!AM23+'Diciembre '!AM23</f>
        <v>92</v>
      </c>
      <c r="AN23" s="12">
        <f>+Enero!AN23+Febrero!AN23+'Marzo '!AN23+'Abril '!AN23+'Mayo '!AN23+Junio!AN23+Julio!AN23+Agosto!AN23+Septiembre!AN23+'Octubre '!AN23+Noviembre!AN23+'Diciembre '!AN23</f>
        <v>6274</v>
      </c>
      <c r="AO23" s="148"/>
    </row>
    <row r="24" spans="1:107" x14ac:dyDescent="0.2">
      <c r="A24" s="118" t="s">
        <v>39</v>
      </c>
      <c r="B24" s="57" t="s">
        <v>32</v>
      </c>
      <c r="C24" s="164">
        <f t="shared" ca="1" si="0"/>
        <v>51</v>
      </c>
      <c r="D24" s="165">
        <f t="shared" ca="1" si="1"/>
        <v>22</v>
      </c>
      <c r="E24" s="166">
        <f t="shared" si="1"/>
        <v>102</v>
      </c>
      <c r="F24" s="12">
        <f ca="1">+Enero!F24+Febrero!F24+'Marzo '!F24+'Abril '!F24+'Mayo '!F24+Junio!F24+Julio!F24+Agosto!F24+Septiembre!F24+'Octubre '!F24+Noviembre!F24+'Diciembre '!F24</f>
        <v>0</v>
      </c>
      <c r="G24" s="12">
        <f>+Enero!G24+Febrero!G24+'Marzo '!G24+'Abril '!G24+'Mayo '!G24+Junio!G24+Julio!G24+Agosto!G24+Septiembre!G24+'Octubre '!G24+Noviembre!G24+'Diciembre '!G24</f>
        <v>5</v>
      </c>
      <c r="H24" s="12">
        <f>+Enero!H24+Febrero!H24+'Marzo '!H24+'Abril '!H24+'Mayo '!H24+Junio!H24+Julio!H24+Agosto!H24+Septiembre!H24+'Octubre '!H24+Noviembre!H24+'Diciembre '!H24</f>
        <v>19</v>
      </c>
      <c r="I24" s="12">
        <f>+Enero!I24+Febrero!I24+'Marzo '!I24+'Abril '!I24+'Mayo '!I24+Junio!I24+Julio!I24+Agosto!I24+Septiembre!I24+'Octubre '!I24+Noviembre!I24+'Diciembre '!I24</f>
        <v>18</v>
      </c>
      <c r="J24" s="12">
        <f>+Enero!J24+Febrero!J24+'Marzo '!J24+'Abril '!J24+'Mayo '!J24+Junio!J24+Julio!J24+Agosto!J24+Septiembre!J24+'Octubre '!J24+Noviembre!J24+'Diciembre '!J24</f>
        <v>24</v>
      </c>
      <c r="K24" s="12">
        <f>+Enero!K24+Febrero!K24+'Marzo '!K24+'Abril '!K24+'Mayo '!K24+Junio!K24+Julio!K24+Agosto!K24+Septiembre!K24+'Octubre '!K24+Noviembre!K24+'Diciembre '!K24</f>
        <v>15</v>
      </c>
      <c r="L24" s="12">
        <f>+Enero!L24+Febrero!L24+'Marzo '!L24+'Abril '!L24+'Mayo '!L24+Junio!L24+Julio!L24+Agosto!L24+Septiembre!L24+'Octubre '!L24+Noviembre!L24+'Diciembre '!L24</f>
        <v>11</v>
      </c>
      <c r="M24" s="12">
        <f>+Enero!M24+Febrero!M24+'Marzo '!M24+'Abril '!M24+'Mayo '!M24+Junio!M24+Julio!M24+Agosto!M24+Septiembre!M24+'Octubre '!M24+Noviembre!M24+'Diciembre '!M24</f>
        <v>9</v>
      </c>
      <c r="N24" s="12">
        <f>+Enero!N24+Febrero!N24+'Marzo '!N24+'Abril '!N24+'Mayo '!N24+Junio!N24+Julio!N24+Agosto!N24+Septiembre!N24+'Octubre '!N24+Noviembre!N24+'Diciembre '!N24</f>
        <v>8</v>
      </c>
      <c r="O24" s="12">
        <f>+Enero!O24+Febrero!O24+'Marzo '!O24+'Abril '!O24+'Mayo '!O24+Junio!O24+Julio!O24+Agosto!O24+Septiembre!O24+'Octubre '!O24+Noviembre!O24+'Diciembre '!O24</f>
        <v>3</v>
      </c>
      <c r="P24" s="12">
        <f>+Enero!P24+Febrero!P24+'Marzo '!P24+'Abril '!P24+'Mayo '!P24+Junio!P24+Julio!P24+Agosto!P24+Septiembre!P24+'Octubre '!P24+Noviembre!P24+'Diciembre '!P24</f>
        <v>6</v>
      </c>
      <c r="Q24" s="12">
        <f>+Enero!Q24+Febrero!Q24+'Marzo '!Q24+'Abril '!Q24+'Mayo '!Q24+Junio!Q24+Julio!Q24+Agosto!Q24+Septiembre!Q24+'Octubre '!Q24+Noviembre!Q24+'Diciembre '!Q24</f>
        <v>6</v>
      </c>
      <c r="R24" s="12">
        <f>+Enero!R24+Febrero!R24+'Marzo '!R24+'Abril '!R24+'Mayo '!R24+Junio!R24+Julio!R24+Agosto!R24+Septiembre!R24+'Octubre '!R24+Noviembre!R24+'Diciembre '!R24</f>
        <v>3</v>
      </c>
      <c r="S24" s="12">
        <f>+Enero!S24+Febrero!S24+'Marzo '!S24+'Abril '!S24+'Mayo '!S24+Junio!S24+Julio!S24+Agosto!S24+Septiembre!S24+'Octubre '!S24+Noviembre!S24+'Diciembre '!S24</f>
        <v>8</v>
      </c>
      <c r="T24" s="12">
        <f>+Enero!T24+Febrero!T24+'Marzo '!T24+'Abril '!T24+'Mayo '!T24+Junio!T24+Julio!T24+Agosto!T24+Septiembre!T24+'Octubre '!T24+Noviembre!T24+'Diciembre '!T24</f>
        <v>1</v>
      </c>
      <c r="U24" s="12">
        <f>+Enero!U24+Febrero!U24+'Marzo '!U24+'Abril '!U24+'Mayo '!U24+Junio!U24+Julio!U24+Agosto!U24+Septiembre!U24+'Octubre '!U24+Noviembre!U24+'Diciembre '!U24</f>
        <v>7</v>
      </c>
      <c r="V24" s="12">
        <f>+Enero!V24+Febrero!V24+'Marzo '!V24+'Abril '!V24+'Mayo '!V24+Junio!V24+Julio!V24+Agosto!V24+Septiembre!V24+'Octubre '!V24+Noviembre!V24+'Diciembre '!V24</f>
        <v>2</v>
      </c>
      <c r="W24" s="12">
        <f>+Enero!W24+Febrero!W24+'Marzo '!W24+'Abril '!W24+'Mayo '!W24+Junio!W24+Julio!W24+Agosto!W24+Septiembre!W24+'Octubre '!W24+Noviembre!W24+'Diciembre '!W24</f>
        <v>9</v>
      </c>
      <c r="X24" s="12">
        <f>+Enero!X24+Febrero!X24+'Marzo '!X24+'Abril '!X24+'Mayo '!X24+Junio!X24+Julio!X24+Agosto!X24+Septiembre!X24+'Octubre '!X24+Noviembre!X24+'Diciembre '!X24</f>
        <v>2</v>
      </c>
      <c r="Y24" s="12">
        <f>+Enero!Y24+Febrero!Y24+'Marzo '!Y24+'Abril '!Y24+'Mayo '!Y24+Junio!Y24+Julio!Y24+Agosto!Y24+Septiembre!Y24+'Octubre '!Y24+Noviembre!Y24+'Diciembre '!Y24</f>
        <v>1</v>
      </c>
      <c r="Z24" s="12">
        <f>+Enero!Z24+Febrero!Z24+'Marzo '!Z24+'Abril '!Z24+'Mayo '!Z24+Junio!Z24+Julio!Z24+Agosto!Z24+Septiembre!Z24+'Octubre '!Z24+Noviembre!Z24+'Diciembre '!Z24</f>
        <v>5</v>
      </c>
      <c r="AA24" s="12">
        <f>+Enero!AA24+Febrero!AA24+'Marzo '!AA24+'Abril '!AA24+'Mayo '!AA24+Junio!AA24+Julio!AA24+Agosto!AA24+Septiembre!AA24+'Octubre '!AA24+Noviembre!AA24+'Diciembre '!AA24</f>
        <v>9</v>
      </c>
      <c r="AB24" s="12">
        <f>+Enero!AB24+Febrero!AB24+'Marzo '!AB24+'Abril '!AB24+'Mayo '!AB24+Junio!AB24+Julio!AB24+Agosto!AB24+Septiembre!AB24+'Octubre '!AB24+Noviembre!AB24+'Diciembre '!AB24</f>
        <v>6</v>
      </c>
      <c r="AC24" s="12">
        <f>+Enero!AC24+Febrero!AC24+'Marzo '!AC24+'Abril '!AC24+'Mayo '!AC24+Junio!AC24+Julio!AC24+Agosto!AC24+Septiembre!AC24+'Octubre '!AC24+Noviembre!AC24+'Diciembre '!AC24</f>
        <v>5</v>
      </c>
      <c r="AD24" s="12">
        <f>+Enero!AD24+Febrero!AD24+'Marzo '!AD24+'Abril '!AD24+'Mayo '!AD24+Junio!AD24+Julio!AD24+Agosto!AD24+Septiembre!AD24+'Octubre '!AD24+Noviembre!AD24+'Diciembre '!AD24</f>
        <v>1</v>
      </c>
      <c r="AE24" s="12">
        <f>+Enero!AE24+Febrero!AE24+'Marzo '!AE24+'Abril '!AE24+'Mayo '!AE24+Junio!AE24+Julio!AE24+Agosto!AE24+Septiembre!AE24+'Octubre '!AE24+Noviembre!AE24+'Diciembre '!AE24</f>
        <v>4</v>
      </c>
      <c r="AF24" s="12">
        <f>+Enero!AF24+Febrero!AF24+'Marzo '!AF24+'Abril '!AF24+'Mayo '!AF24+Junio!AF24+Julio!AF24+Agosto!AF24+Septiembre!AF24+'Octubre '!AF24+Noviembre!AF24+'Diciembre '!AF24</f>
        <v>1</v>
      </c>
      <c r="AG24" s="12">
        <f>+Enero!AG24+Febrero!AG24+'Marzo '!AG24+'Abril '!AG24+'Mayo '!AG24+Junio!AG24+Julio!AG24+Agosto!AG24+Septiembre!AG24+'Octubre '!AG24+Noviembre!AG24+'Diciembre '!AG24</f>
        <v>1</v>
      </c>
      <c r="AH24" s="12">
        <f>+Enero!AH24+Febrero!AH24+'Marzo '!AH24+'Abril '!AH24+'Mayo '!AH24+Junio!AH24+Julio!AH24+Agosto!AH24+Septiembre!AH24+'Octubre '!AH24+Noviembre!AH24+'Diciembre '!AH24</f>
        <v>0</v>
      </c>
      <c r="AI24" s="12">
        <f>+Enero!AI24+Febrero!AI24+'Marzo '!AI24+'Abril '!AI24+'Mayo '!AI24+Junio!AI24+Julio!AI24+Agosto!AI24+Septiembre!AI24+'Octubre '!AI24+Noviembre!AI24+'Diciembre '!AI24</f>
        <v>0</v>
      </c>
      <c r="AJ24" s="12">
        <f>+Enero!AJ24+Febrero!AJ24+'Marzo '!AJ24+'Abril '!AJ24+'Mayo '!AJ24+Junio!AJ24+Julio!AJ24+Agosto!AJ24+Septiembre!AJ24+'Octubre '!AJ24+Noviembre!AJ24+'Diciembre '!AJ24</f>
        <v>0</v>
      </c>
      <c r="AK24" s="12">
        <f>+Enero!AK24+Febrero!AK24+'Marzo '!AK24+'Abril '!AK24+'Mayo '!AK24+Junio!AK24+Julio!AK24+Agosto!AK24+Septiembre!AK24+'Octubre '!AK24+Noviembre!AK24+'Diciembre '!AK24</f>
        <v>2</v>
      </c>
      <c r="AL24" s="12">
        <f>+Enero!AL24+Febrero!AL24+'Marzo '!AL24+'Abril '!AL24+'Mayo '!AL24+Junio!AL24+Julio!AL24+Agosto!AL24+Septiembre!AL24+'Octubre '!AL24+Noviembre!AL24+'Diciembre '!AL24</f>
        <v>0</v>
      </c>
      <c r="AM24" s="12">
        <f>+Enero!AM24+Febrero!AM24+'Marzo '!AM24+'Abril '!AM24+'Mayo '!AM24+Junio!AM24+Julio!AM24+Agosto!AM24+Septiembre!AM24+'Octubre '!AM24+Noviembre!AM24+'Diciembre '!AM24</f>
        <v>0</v>
      </c>
      <c r="AN24" s="12">
        <f>+Enero!AN24+Febrero!AN24+'Marzo '!AN24+'Abril '!AN24+'Mayo '!AN24+Junio!AN24+Julio!AN24+Agosto!AN24+Septiembre!AN24+'Octubre '!AN24+Noviembre!AN24+'Diciembre '!AN24</f>
        <v>175</v>
      </c>
      <c r="AO24" s="148" t="s">
        <v>83</v>
      </c>
      <c r="CG24" s="139">
        <v>0</v>
      </c>
      <c r="CH24" s="139">
        <v>0</v>
      </c>
    </row>
    <row r="25" spans="1:107" x14ac:dyDescent="0.2">
      <c r="A25" s="723" t="s">
        <v>40</v>
      </c>
      <c r="B25" s="40" t="s">
        <v>32</v>
      </c>
      <c r="C25" s="145">
        <f t="shared" si="0"/>
        <v>2747</v>
      </c>
      <c r="D25" s="145">
        <f t="shared" si="1"/>
        <v>1085</v>
      </c>
      <c r="E25" s="146">
        <f t="shared" si="1"/>
        <v>1662</v>
      </c>
      <c r="F25" s="12">
        <f>+Enero!F25+Febrero!F25+'Marzo '!F25+'Abril '!F25+'Mayo '!F25+Junio!F25+Julio!F25+Agosto!F25+Septiembre!F25+'Octubre '!F25+Noviembre!F25+'Diciembre '!F25</f>
        <v>15</v>
      </c>
      <c r="G25" s="12">
        <f>+Enero!G25+Febrero!G25+'Marzo '!G25+'Abril '!G25+'Mayo '!G25+Junio!G25+Julio!G25+Agosto!G25+Septiembre!G25+'Octubre '!G25+Noviembre!G25+'Diciembre '!G25</f>
        <v>14</v>
      </c>
      <c r="H25" s="12">
        <f>+Enero!H25+Febrero!H25+'Marzo '!H25+'Abril '!H25+'Mayo '!H25+Junio!H25+Julio!H25+Agosto!H25+Septiembre!H25+'Octubre '!H25+Noviembre!H25+'Diciembre '!H25</f>
        <v>172</v>
      </c>
      <c r="I25" s="12">
        <f>+Enero!I25+Febrero!I25+'Marzo '!I25+'Abril '!I25+'Mayo '!I25+Junio!I25+Julio!I25+Agosto!I25+Septiembre!I25+'Octubre '!I25+Noviembre!I25+'Diciembre '!I25</f>
        <v>123</v>
      </c>
      <c r="J25" s="12">
        <f>+Enero!J25+Febrero!J25+'Marzo '!J25+'Abril '!J25+'Mayo '!J25+Junio!J25+Julio!J25+Agosto!J25+Septiembre!J25+'Octubre '!J25+Noviembre!J25+'Diciembre '!J25</f>
        <v>244</v>
      </c>
      <c r="K25" s="12">
        <f>+Enero!K25+Febrero!K25+'Marzo '!K25+'Abril '!K25+'Mayo '!K25+Junio!K25+Julio!K25+Agosto!K25+Septiembre!K25+'Octubre '!K25+Noviembre!K25+'Diciembre '!K25</f>
        <v>216</v>
      </c>
      <c r="L25" s="12">
        <f>+Enero!L25+Febrero!L25+'Marzo '!L25+'Abril '!L25+'Mayo '!L25+Junio!L25+Julio!L25+Agosto!L25+Septiembre!L25+'Octubre '!L25+Noviembre!L25+'Diciembre '!L25</f>
        <v>166</v>
      </c>
      <c r="M25" s="12">
        <f>+Enero!M25+Febrero!M25+'Marzo '!M25+'Abril '!M25+'Mayo '!M25+Junio!M25+Julio!M25+Agosto!M25+Septiembre!M25+'Octubre '!M25+Noviembre!M25+'Diciembre '!M25</f>
        <v>254</v>
      </c>
      <c r="N25" s="12">
        <f>+Enero!N25+Febrero!N25+'Marzo '!N25+'Abril '!N25+'Mayo '!N25+Junio!N25+Julio!N25+Agosto!N25+Septiembre!N25+'Octubre '!N25+Noviembre!N25+'Diciembre '!N25</f>
        <v>67</v>
      </c>
      <c r="O25" s="12">
        <f>+Enero!O25+Febrero!O25+'Marzo '!O25+'Abril '!O25+'Mayo '!O25+Junio!O25+Julio!O25+Agosto!O25+Septiembre!O25+'Octubre '!O25+Noviembre!O25+'Diciembre '!O25</f>
        <v>71</v>
      </c>
      <c r="P25" s="12">
        <f>+Enero!P25+Febrero!P25+'Marzo '!P25+'Abril '!P25+'Mayo '!P25+Junio!P25+Julio!P25+Agosto!P25+Septiembre!P25+'Octubre '!P25+Noviembre!P25+'Diciembre '!P25</f>
        <v>53</v>
      </c>
      <c r="Q25" s="12">
        <f>+Enero!Q25+Febrero!Q25+'Marzo '!Q25+'Abril '!Q25+'Mayo '!Q25+Junio!Q25+Julio!Q25+Agosto!Q25+Septiembre!Q25+'Octubre '!Q25+Noviembre!Q25+'Diciembre '!Q25</f>
        <v>62</v>
      </c>
      <c r="R25" s="12">
        <f>+Enero!R25+Febrero!R25+'Marzo '!R25+'Abril '!R25+'Mayo '!R25+Junio!R25+Julio!R25+Agosto!R25+Septiembre!R25+'Octubre '!R25+Noviembre!R25+'Diciembre '!R25</f>
        <v>35</v>
      </c>
      <c r="S25" s="12">
        <f>+Enero!S25+Febrero!S25+'Marzo '!S25+'Abril '!S25+'Mayo '!S25+Junio!S25+Julio!S25+Agosto!S25+Septiembre!S25+'Octubre '!S25+Noviembre!S25+'Diciembre '!S25</f>
        <v>79</v>
      </c>
      <c r="T25" s="12">
        <f>+Enero!T25+Febrero!T25+'Marzo '!T25+'Abril '!T25+'Mayo '!T25+Junio!T25+Julio!T25+Agosto!T25+Septiembre!T25+'Octubre '!T25+Noviembre!T25+'Diciembre '!T25</f>
        <v>30</v>
      </c>
      <c r="U25" s="12">
        <f>+Enero!U25+Febrero!U25+'Marzo '!U25+'Abril '!U25+'Mayo '!U25+Junio!U25+Julio!U25+Agosto!U25+Septiembre!U25+'Octubre '!U25+Noviembre!U25+'Diciembre '!U25</f>
        <v>75</v>
      </c>
      <c r="V25" s="12">
        <f>+Enero!V25+Febrero!V25+'Marzo '!V25+'Abril '!V25+'Mayo '!V25+Junio!V25+Julio!V25+Agosto!V25+Septiembre!V25+'Octubre '!V25+Noviembre!V25+'Diciembre '!V25</f>
        <v>54</v>
      </c>
      <c r="W25" s="12">
        <f>+Enero!W25+Febrero!W25+'Marzo '!W25+'Abril '!W25+'Mayo '!W25+Junio!W25+Julio!W25+Agosto!W25+Septiembre!W25+'Octubre '!W25+Noviembre!W25+'Diciembre '!W25</f>
        <v>180</v>
      </c>
      <c r="X25" s="12">
        <f>+Enero!X25+Febrero!X25+'Marzo '!X25+'Abril '!X25+'Mayo '!X25+Junio!X25+Julio!X25+Agosto!X25+Septiembre!X25+'Octubre '!X25+Noviembre!X25+'Diciembre '!X25</f>
        <v>60</v>
      </c>
      <c r="Y25" s="12">
        <f>+Enero!Y25+Febrero!Y25+'Marzo '!Y25+'Abril '!Y25+'Mayo '!Y25+Junio!Y25+Julio!Y25+Agosto!Y25+Septiembre!Y25+'Octubre '!Y25+Noviembre!Y25+'Diciembre '!Y25</f>
        <v>154</v>
      </c>
      <c r="Z25" s="12">
        <f>+Enero!Z25+Febrero!Z25+'Marzo '!Z25+'Abril '!Z25+'Mayo '!Z25+Junio!Z25+Julio!Z25+Agosto!Z25+Septiembre!Z25+'Octubre '!Z25+Noviembre!Z25+'Diciembre '!Z25</f>
        <v>70</v>
      </c>
      <c r="AA25" s="12">
        <f>+Enero!AA25+Febrero!AA25+'Marzo '!AA25+'Abril '!AA25+'Mayo '!AA25+Junio!AA25+Julio!AA25+Agosto!AA25+Septiembre!AA25+'Octubre '!AA25+Noviembre!AA25+'Diciembre '!AA25</f>
        <v>164</v>
      </c>
      <c r="AB25" s="12">
        <f>+Enero!AB25+Febrero!AB25+'Marzo '!AB25+'Abril '!AB25+'Mayo '!AB25+Junio!AB25+Julio!AB25+Agosto!AB25+Septiembre!AB25+'Octubre '!AB25+Noviembre!AB25+'Diciembre '!AB25</f>
        <v>48</v>
      </c>
      <c r="AC25" s="12">
        <f>+Enero!AC25+Febrero!AC25+'Marzo '!AC25+'Abril '!AC25+'Mayo '!AC25+Junio!AC25+Julio!AC25+Agosto!AC25+Septiembre!AC25+'Octubre '!AC25+Noviembre!AC25+'Diciembre '!AC25</f>
        <v>139</v>
      </c>
      <c r="AD25" s="12">
        <f>+Enero!AD25+Febrero!AD25+'Marzo '!AD25+'Abril '!AD25+'Mayo '!AD25+Junio!AD25+Julio!AD25+Agosto!AD25+Septiembre!AD25+'Octubre '!AD25+Noviembre!AD25+'Diciembre '!AD25</f>
        <v>21</v>
      </c>
      <c r="AE25" s="12">
        <f>+Enero!AE25+Febrero!AE25+'Marzo '!AE25+'Abril '!AE25+'Mayo '!AE25+Junio!AE25+Julio!AE25+Agosto!AE25+Septiembre!AE25+'Octubre '!AE25+Noviembre!AE25+'Diciembre '!AE25</f>
        <v>64</v>
      </c>
      <c r="AF25" s="12">
        <f>+Enero!AF25+Febrero!AF25+'Marzo '!AF25+'Abril '!AF25+'Mayo '!AF25+Junio!AF25+Julio!AF25+Agosto!AF25+Septiembre!AF25+'Octubre '!AF25+Noviembre!AF25+'Diciembre '!AF25</f>
        <v>35</v>
      </c>
      <c r="AG25" s="12">
        <f>+Enero!AG25+Febrero!AG25+'Marzo '!AG25+'Abril '!AG25+'Mayo '!AG25+Junio!AG25+Julio!AG25+Agosto!AG25+Septiembre!AG25+'Octubre '!AG25+Noviembre!AG25+'Diciembre '!AG25</f>
        <v>35</v>
      </c>
      <c r="AH25" s="12">
        <f>+Enero!AH25+Febrero!AH25+'Marzo '!AH25+'Abril '!AH25+'Mayo '!AH25+Junio!AH25+Julio!AH25+Agosto!AH25+Septiembre!AH25+'Octubre '!AH25+Noviembre!AH25+'Diciembre '!AH25</f>
        <v>7</v>
      </c>
      <c r="AI25" s="12">
        <f>+Enero!AI25+Febrero!AI25+'Marzo '!AI25+'Abril '!AI25+'Mayo '!AI25+Junio!AI25+Julio!AI25+Agosto!AI25+Septiembre!AI25+'Octubre '!AI25+Noviembre!AI25+'Diciembre '!AI25</f>
        <v>17</v>
      </c>
      <c r="AJ25" s="12">
        <f>+Enero!AJ25+Febrero!AJ25+'Marzo '!AJ25+'Abril '!AJ25+'Mayo '!AJ25+Junio!AJ25+Julio!AJ25+Agosto!AJ25+Septiembre!AJ25+'Octubre '!AJ25+Noviembre!AJ25+'Diciembre '!AJ25</f>
        <v>3</v>
      </c>
      <c r="AK25" s="12">
        <f>+Enero!AK25+Febrero!AK25+'Marzo '!AK25+'Abril '!AK25+'Mayo '!AK25+Junio!AK25+Julio!AK25+Agosto!AK25+Septiembre!AK25+'Octubre '!AK25+Noviembre!AK25+'Diciembre '!AK25</f>
        <v>9</v>
      </c>
      <c r="AL25" s="12">
        <f>+Enero!AL25+Febrero!AL25+'Marzo '!AL25+'Abril '!AL25+'Mayo '!AL25+Junio!AL25+Julio!AL25+Agosto!AL25+Septiembre!AL25+'Octubre '!AL25+Noviembre!AL25+'Diciembre '!AL25</f>
        <v>5</v>
      </c>
      <c r="AM25" s="12">
        <f>+Enero!AM25+Febrero!AM25+'Marzo '!AM25+'Abril '!AM25+'Mayo '!AM25+Junio!AM25+Julio!AM25+Agosto!AM25+Septiembre!AM25+'Octubre '!AM25+Noviembre!AM25+'Diciembre '!AM25</f>
        <v>6</v>
      </c>
      <c r="AN25" s="12">
        <f>+Enero!AN25+Febrero!AN25+'Marzo '!AN25+'Abril '!AN25+'Mayo '!AN25+Junio!AN25+Julio!AN25+Agosto!AN25+Septiembre!AN25+'Octubre '!AN25+Noviembre!AN25+'Diciembre '!AN25</f>
        <v>2602</v>
      </c>
      <c r="AO25" s="148" t="s">
        <v>83</v>
      </c>
      <c r="CG25" s="139">
        <v>0</v>
      </c>
      <c r="CH25" s="139">
        <v>0</v>
      </c>
    </row>
    <row r="26" spans="1:107" x14ac:dyDescent="0.2">
      <c r="A26" s="724"/>
      <c r="B26" s="39" t="s">
        <v>45</v>
      </c>
      <c r="C26" s="171">
        <f t="shared" si="0"/>
        <v>0</v>
      </c>
      <c r="D26" s="172">
        <f t="shared" si="1"/>
        <v>0</v>
      </c>
      <c r="E26" s="173">
        <f t="shared" si="1"/>
        <v>0</v>
      </c>
      <c r="F26" s="12">
        <f>+Enero!F26+Febrero!F26+'Marzo '!F26+'Abril '!F26+'Mayo '!F26+Junio!F26+Julio!F26+Agosto!F26+Septiembre!F26+'Octubre '!F26+Noviembre!F26+'Diciembre '!F26</f>
        <v>0</v>
      </c>
      <c r="G26" s="12">
        <f>+Enero!G26+Febrero!G26+'Marzo '!G26+'Abril '!G26+'Mayo '!G26+Junio!G26+Julio!G26+Agosto!G26+Septiembre!G26+'Octubre '!G26+Noviembre!G26+'Diciembre '!G26</f>
        <v>0</v>
      </c>
      <c r="H26" s="12">
        <f>+Enero!H26+Febrero!H26+'Marzo '!H26+'Abril '!H26+'Mayo '!H26+Junio!H26+Julio!H26+Agosto!H26+Septiembre!H26+'Octubre '!H26+Noviembre!H26+'Diciembre '!H26</f>
        <v>0</v>
      </c>
      <c r="I26" s="12">
        <f>+Enero!I26+Febrero!I26+'Marzo '!I26+'Abril '!I26+'Mayo '!I26+Junio!I26+Julio!I26+Agosto!I26+Septiembre!I26+'Octubre '!I26+Noviembre!I26+'Diciembre '!I26</f>
        <v>0</v>
      </c>
      <c r="J26" s="12">
        <f>+Enero!J26+Febrero!J26+'Marzo '!J26+'Abril '!J26+'Mayo '!J26+Junio!J26+Julio!J26+Agosto!J26+Septiembre!J26+'Octubre '!J26+Noviembre!J26+'Diciembre '!J26</f>
        <v>0</v>
      </c>
      <c r="K26" s="12">
        <f>+Enero!K26+Febrero!K26+'Marzo '!K26+'Abril '!K26+'Mayo '!K26+Junio!K26+Julio!K26+Agosto!K26+Septiembre!K26+'Octubre '!K26+Noviembre!K26+'Diciembre '!K26</f>
        <v>0</v>
      </c>
      <c r="L26" s="12">
        <f>+Enero!L26+Febrero!L26+'Marzo '!L26+'Abril '!L26+'Mayo '!L26+Junio!L26+Julio!L26+Agosto!L26+Septiembre!L26+'Octubre '!L26+Noviembre!L26+'Diciembre '!L26</f>
        <v>0</v>
      </c>
      <c r="M26" s="12">
        <f>+Enero!M26+Febrero!M26+'Marzo '!M26+'Abril '!M26+'Mayo '!M26+Junio!M26+Julio!M26+Agosto!M26+Septiembre!M26+'Octubre '!M26+Noviembre!M26+'Diciembre '!M26</f>
        <v>0</v>
      </c>
      <c r="N26" s="12">
        <f>+Enero!N26+Febrero!N26+'Marzo '!N26+'Abril '!N26+'Mayo '!N26+Junio!N26+Julio!N26+Agosto!N26+Septiembre!N26+'Octubre '!N26+Noviembre!N26+'Diciembre '!N26</f>
        <v>0</v>
      </c>
      <c r="O26" s="12">
        <f>+Enero!O26+Febrero!O26+'Marzo '!O26+'Abril '!O26+'Mayo '!O26+Junio!O26+Julio!O26+Agosto!O26+Septiembre!O26+'Octubre '!O26+Noviembre!O26+'Diciembre '!O26</f>
        <v>0</v>
      </c>
      <c r="P26" s="12">
        <f>+Enero!P26+Febrero!P26+'Marzo '!P26+'Abril '!P26+'Mayo '!P26+Junio!P26+Julio!P26+Agosto!P26+Septiembre!P26+'Octubre '!P26+Noviembre!P26+'Diciembre '!P26</f>
        <v>0</v>
      </c>
      <c r="Q26" s="12">
        <f>+Enero!Q26+Febrero!Q26+'Marzo '!Q26+'Abril '!Q26+'Mayo '!Q26+Junio!Q26+Julio!Q26+Agosto!Q26+Septiembre!Q26+'Octubre '!Q26+Noviembre!Q26+'Diciembre '!Q26</f>
        <v>0</v>
      </c>
      <c r="R26" s="12">
        <f>+Enero!R26+Febrero!R26+'Marzo '!R26+'Abril '!R26+'Mayo '!R26+Junio!R26+Julio!R26+Agosto!R26+Septiembre!R26+'Octubre '!R26+Noviembre!R26+'Diciembre '!R26</f>
        <v>0</v>
      </c>
      <c r="S26" s="12">
        <f>+Enero!S26+Febrero!S26+'Marzo '!S26+'Abril '!S26+'Mayo '!S26+Junio!S26+Julio!S26+Agosto!S26+Septiembre!S26+'Octubre '!S26+Noviembre!S26+'Diciembre '!S26</f>
        <v>0</v>
      </c>
      <c r="T26" s="12">
        <f>+Enero!T26+Febrero!T26+'Marzo '!T26+'Abril '!T26+'Mayo '!T26+Junio!T26+Julio!T26+Agosto!T26+Septiembre!T26+'Octubre '!T26+Noviembre!T26+'Diciembre '!T26</f>
        <v>0</v>
      </c>
      <c r="U26" s="12">
        <f>+Enero!U26+Febrero!U26+'Marzo '!U26+'Abril '!U26+'Mayo '!U26+Junio!U26+Julio!U26+Agosto!U26+Septiembre!U26+'Octubre '!U26+Noviembre!U26+'Diciembre '!U26</f>
        <v>0</v>
      </c>
      <c r="V26" s="12">
        <f>+Enero!V26+Febrero!V26+'Marzo '!V26+'Abril '!V26+'Mayo '!V26+Junio!V26+Julio!V26+Agosto!V26+Septiembre!V26+'Octubre '!V26+Noviembre!V26+'Diciembre '!V26</f>
        <v>0</v>
      </c>
      <c r="W26" s="12">
        <f>+Enero!W26+Febrero!W26+'Marzo '!W26+'Abril '!W26+'Mayo '!W26+Junio!W26+Julio!W26+Agosto!W26+Septiembre!W26+'Octubre '!W26+Noviembre!W26+'Diciembre '!W26</f>
        <v>0</v>
      </c>
      <c r="X26" s="12">
        <f>+Enero!X26+Febrero!X26+'Marzo '!X26+'Abril '!X26+'Mayo '!X26+Junio!X26+Julio!X26+Agosto!X26+Septiembre!X26+'Octubre '!X26+Noviembre!X26+'Diciembre '!X26</f>
        <v>0</v>
      </c>
      <c r="Y26" s="12">
        <f>+Enero!Y26+Febrero!Y26+'Marzo '!Y26+'Abril '!Y26+'Mayo '!Y26+Junio!Y26+Julio!Y26+Agosto!Y26+Septiembre!Y26+'Octubre '!Y26+Noviembre!Y26+'Diciembre '!Y26</f>
        <v>0</v>
      </c>
      <c r="Z26" s="12">
        <f>+Enero!Z26+Febrero!Z26+'Marzo '!Z26+'Abril '!Z26+'Mayo '!Z26+Junio!Z26+Julio!Z26+Agosto!Z26+Septiembre!Z26+'Octubre '!Z26+Noviembre!Z26+'Diciembre '!Z26</f>
        <v>0</v>
      </c>
      <c r="AA26" s="12">
        <f>+Enero!AA26+Febrero!AA26+'Marzo '!AA26+'Abril '!AA26+'Mayo '!AA26+Junio!AA26+Julio!AA26+Agosto!AA26+Septiembre!AA26+'Octubre '!AA26+Noviembre!AA26+'Diciembre '!AA26</f>
        <v>0</v>
      </c>
      <c r="AB26" s="12">
        <f>+Enero!AB26+Febrero!AB26+'Marzo '!AB26+'Abril '!AB26+'Mayo '!AB26+Junio!AB26+Julio!AB26+Agosto!AB26+Septiembre!AB26+'Octubre '!AB26+Noviembre!AB26+'Diciembre '!AB26</f>
        <v>0</v>
      </c>
      <c r="AC26" s="12">
        <f>+Enero!AC26+Febrero!AC26+'Marzo '!AC26+'Abril '!AC26+'Mayo '!AC26+Junio!AC26+Julio!AC26+Agosto!AC26+Septiembre!AC26+'Octubre '!AC26+Noviembre!AC26+'Diciembre '!AC26</f>
        <v>0</v>
      </c>
      <c r="AD26" s="12">
        <f>+Enero!AD26+Febrero!AD26+'Marzo '!AD26+'Abril '!AD26+'Mayo '!AD26+Junio!AD26+Julio!AD26+Agosto!AD26+Septiembre!AD26+'Octubre '!AD26+Noviembre!AD26+'Diciembre '!AD26</f>
        <v>0</v>
      </c>
      <c r="AE26" s="12">
        <f>+Enero!AE26+Febrero!AE26+'Marzo '!AE26+'Abril '!AE26+'Mayo '!AE26+Junio!AE26+Julio!AE26+Agosto!AE26+Septiembre!AE26+'Octubre '!AE26+Noviembre!AE26+'Diciembre '!AE26</f>
        <v>0</v>
      </c>
      <c r="AF26" s="12">
        <f>+Enero!AF26+Febrero!AF26+'Marzo '!AF26+'Abril '!AF26+'Mayo '!AF26+Junio!AF26+Julio!AF26+Agosto!AF26+Septiembre!AF26+'Octubre '!AF26+Noviembre!AF26+'Diciembre '!AF26</f>
        <v>0</v>
      </c>
      <c r="AG26" s="12">
        <f>+Enero!AG26+Febrero!AG26+'Marzo '!AG26+'Abril '!AG26+'Mayo '!AG26+Junio!AG26+Julio!AG26+Agosto!AG26+Septiembre!AG26+'Octubre '!AG26+Noviembre!AG26+'Diciembre '!AG26</f>
        <v>0</v>
      </c>
      <c r="AH26" s="12">
        <f>+Enero!AH26+Febrero!AH26+'Marzo '!AH26+'Abril '!AH26+'Mayo '!AH26+Junio!AH26+Julio!AH26+Agosto!AH26+Septiembre!AH26+'Octubre '!AH26+Noviembre!AH26+'Diciembre '!AH26</f>
        <v>0</v>
      </c>
      <c r="AI26" s="12">
        <f>+Enero!AI26+Febrero!AI26+'Marzo '!AI26+'Abril '!AI26+'Mayo '!AI26+Junio!AI26+Julio!AI26+Agosto!AI26+Septiembre!AI26+'Octubre '!AI26+Noviembre!AI26+'Diciembre '!AI26</f>
        <v>0</v>
      </c>
      <c r="AJ26" s="12">
        <f>+Enero!AJ26+Febrero!AJ26+'Marzo '!AJ26+'Abril '!AJ26+'Mayo '!AJ26+Junio!AJ26+Julio!AJ26+Agosto!AJ26+Septiembre!AJ26+'Octubre '!AJ26+Noviembre!AJ26+'Diciembre '!AJ26</f>
        <v>0</v>
      </c>
      <c r="AK26" s="12">
        <f>+Enero!AK26+Febrero!AK26+'Marzo '!AK26+'Abril '!AK26+'Mayo '!AK26+Junio!AK26+Julio!AK26+Agosto!AK26+Septiembre!AK26+'Octubre '!AK26+Noviembre!AK26+'Diciembre '!AK26</f>
        <v>0</v>
      </c>
      <c r="AL26" s="12">
        <f>+Enero!AL26+Febrero!AL26+'Marzo '!AL26+'Abril '!AL26+'Mayo '!AL26+Junio!AL26+Julio!AL26+Agosto!AL26+Septiembre!AL26+'Octubre '!AL26+Noviembre!AL26+'Diciembre '!AL26</f>
        <v>0</v>
      </c>
      <c r="AM26" s="12">
        <f>+Enero!AM26+Febrero!AM26+'Marzo '!AM26+'Abril '!AM26+'Mayo '!AM26+Junio!AM26+Julio!AM26+Agosto!AM26+Septiembre!AM26+'Octubre '!AM26+Noviembre!AM26+'Diciembre '!AM26</f>
        <v>0</v>
      </c>
      <c r="AN26" s="12">
        <f>+Enero!AN26+Febrero!AN26+'Marzo '!AN26+'Abril '!AN26+'Mayo '!AN26+Junio!AN26+Julio!AN26+Agosto!AN26+Septiembre!AN26+'Octubre '!AN26+Noviembre!AN26+'Diciembre '!AN26</f>
        <v>0</v>
      </c>
      <c r="AO26" s="148" t="s">
        <v>83</v>
      </c>
      <c r="CG26" s="139">
        <v>0</v>
      </c>
      <c r="CH26" s="139">
        <v>0</v>
      </c>
    </row>
    <row r="27" spans="1:107" ht="15" x14ac:dyDescent="0.2">
      <c r="A27" s="178" t="s">
        <v>41</v>
      </c>
      <c r="B27" s="43"/>
      <c r="C27" s="44"/>
      <c r="D27" s="43"/>
      <c r="E27" s="28"/>
      <c r="F27" s="28"/>
      <c r="G27" s="28"/>
      <c r="H27" s="28"/>
      <c r="I27" s="28"/>
      <c r="J27" s="28"/>
      <c r="K27" s="28"/>
      <c r="L27" s="28"/>
      <c r="M27" s="30"/>
      <c r="N27" s="30"/>
      <c r="O27" s="3"/>
      <c r="P27" s="3"/>
      <c r="Q27" s="3"/>
      <c r="R27" s="3"/>
      <c r="S27" s="3"/>
      <c r="T27" s="3"/>
      <c r="U27" s="3"/>
      <c r="V27" s="2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107" x14ac:dyDescent="0.2">
      <c r="A28" s="723" t="s">
        <v>26</v>
      </c>
      <c r="B28" s="723" t="s">
        <v>42</v>
      </c>
      <c r="C28" s="685" t="s">
        <v>85</v>
      </c>
      <c r="D28" s="696"/>
      <c r="E28" s="686"/>
      <c r="F28" s="685" t="s">
        <v>1</v>
      </c>
      <c r="G28" s="686"/>
      <c r="H28" s="683" t="s">
        <v>2</v>
      </c>
      <c r="I28" s="684"/>
      <c r="J28" s="685" t="s">
        <v>3</v>
      </c>
      <c r="K28" s="686"/>
      <c r="L28" s="685" t="s">
        <v>4</v>
      </c>
      <c r="M28" s="686"/>
      <c r="N28" s="685" t="s">
        <v>5</v>
      </c>
      <c r="O28" s="686"/>
      <c r="P28" s="668" t="s">
        <v>6</v>
      </c>
      <c r="Q28" s="669"/>
      <c r="R28" s="701" t="s">
        <v>7</v>
      </c>
      <c r="S28" s="701"/>
      <c r="T28" s="668" t="s">
        <v>8</v>
      </c>
      <c r="U28" s="669"/>
      <c r="V28" s="668" t="s">
        <v>9</v>
      </c>
      <c r="W28" s="669"/>
      <c r="X28" s="668" t="s">
        <v>10</v>
      </c>
      <c r="Y28" s="669"/>
      <c r="Z28" s="668" t="s">
        <v>11</v>
      </c>
      <c r="AA28" s="669"/>
      <c r="AB28" s="668" t="s">
        <v>12</v>
      </c>
      <c r="AC28" s="669"/>
      <c r="AD28" s="668" t="s">
        <v>13</v>
      </c>
      <c r="AE28" s="669"/>
      <c r="AF28" s="668" t="s">
        <v>14</v>
      </c>
      <c r="AG28" s="669"/>
      <c r="AH28" s="668" t="s">
        <v>15</v>
      </c>
      <c r="AI28" s="669"/>
      <c r="AJ28" s="668" t="s">
        <v>16</v>
      </c>
      <c r="AK28" s="669"/>
      <c r="AL28" s="668" t="s">
        <v>17</v>
      </c>
      <c r="AM28" s="669"/>
      <c r="AN28" s="179"/>
      <c r="AO28" s="180"/>
      <c r="AP28" s="181"/>
    </row>
    <row r="29" spans="1:107" x14ac:dyDescent="0.2">
      <c r="A29" s="724"/>
      <c r="B29" s="724"/>
      <c r="C29" s="123" t="s">
        <v>81</v>
      </c>
      <c r="D29" s="123" t="s">
        <v>20</v>
      </c>
      <c r="E29" s="123" t="s">
        <v>18</v>
      </c>
      <c r="F29" s="118" t="s">
        <v>20</v>
      </c>
      <c r="G29" s="123" t="s">
        <v>18</v>
      </c>
      <c r="H29" s="118" t="s">
        <v>20</v>
      </c>
      <c r="I29" s="123" t="s">
        <v>18</v>
      </c>
      <c r="J29" s="118" t="s">
        <v>20</v>
      </c>
      <c r="K29" s="123" t="s">
        <v>18</v>
      </c>
      <c r="L29" s="118" t="s">
        <v>20</v>
      </c>
      <c r="M29" s="123" t="s">
        <v>18</v>
      </c>
      <c r="N29" s="118" t="s">
        <v>20</v>
      </c>
      <c r="O29" s="123" t="s">
        <v>18</v>
      </c>
      <c r="P29" s="118" t="s">
        <v>20</v>
      </c>
      <c r="Q29" s="123" t="s">
        <v>18</v>
      </c>
      <c r="R29" s="123" t="s">
        <v>20</v>
      </c>
      <c r="S29" s="122" t="s">
        <v>18</v>
      </c>
      <c r="T29" s="118" t="s">
        <v>20</v>
      </c>
      <c r="U29" s="123" t="s">
        <v>18</v>
      </c>
      <c r="V29" s="118" t="s">
        <v>20</v>
      </c>
      <c r="W29" s="123" t="s">
        <v>18</v>
      </c>
      <c r="X29" s="118" t="s">
        <v>20</v>
      </c>
      <c r="Y29" s="123" t="s">
        <v>18</v>
      </c>
      <c r="Z29" s="118" t="s">
        <v>20</v>
      </c>
      <c r="AA29" s="123" t="s">
        <v>18</v>
      </c>
      <c r="AB29" s="118" t="s">
        <v>20</v>
      </c>
      <c r="AC29" s="123" t="s">
        <v>18</v>
      </c>
      <c r="AD29" s="118" t="s">
        <v>20</v>
      </c>
      <c r="AE29" s="123" t="s">
        <v>18</v>
      </c>
      <c r="AF29" s="118" t="s">
        <v>20</v>
      </c>
      <c r="AG29" s="123" t="s">
        <v>18</v>
      </c>
      <c r="AH29" s="118" t="s">
        <v>20</v>
      </c>
      <c r="AI29" s="123" t="s">
        <v>18</v>
      </c>
      <c r="AJ29" s="118" t="s">
        <v>20</v>
      </c>
      <c r="AK29" s="123" t="s">
        <v>18</v>
      </c>
      <c r="AL29" s="118" t="s">
        <v>20</v>
      </c>
      <c r="AM29" s="123" t="s">
        <v>18</v>
      </c>
      <c r="AN29" s="182"/>
      <c r="AO29" s="183"/>
      <c r="AP29" s="184"/>
      <c r="AQ29" s="185"/>
    </row>
    <row r="30" spans="1:107" ht="15.75" customHeight="1" x14ac:dyDescent="0.2">
      <c r="A30" s="46" t="s">
        <v>86</v>
      </c>
      <c r="B30" s="6">
        <f>+Enero!B30+Febrero!B30+'Marzo '!B30+'Abril '!B30+'Mayo '!B30+Junio!B30+Julio!B30+Agosto!B30+Septiembre!B30+'Octubre '!B30+Noviembre!B30+'Diciembre '!B30</f>
        <v>123</v>
      </c>
      <c r="C30" s="161">
        <f>SUM(D30+E30)</f>
        <v>140</v>
      </c>
      <c r="D30" s="161">
        <f>SUM(F30+H30+J30+L30+N30+P30+R30+T30+V30+X30+Z30+AB30+AD30+AF30+AH30+AJ30+AL30)</f>
        <v>52</v>
      </c>
      <c r="E30" s="161">
        <f>SUM(G30+I30+K30+M30+O30+Q30+S30+U30+W30+Y30+AA30+AC30+AE30+AG30+AI30+AK30+AM30)</f>
        <v>88</v>
      </c>
      <c r="F30" s="11">
        <f>+Enero!F30+Febrero!F30+'Marzo '!F30+'Abril '!F30+'Mayo '!F30+Junio!F30+Julio!F30+Agosto!F30+Septiembre!F30+'Octubre '!F30+Noviembre!F30+'Diciembre '!F30</f>
        <v>0</v>
      </c>
      <c r="G30" s="11">
        <f>+Enero!G30+Febrero!G30+'Marzo '!G30+'Abril '!G30+'Mayo '!G30+Junio!G30+Julio!G30+Agosto!G30+Septiembre!G30+'Octubre '!G30+Noviembre!G30+'Diciembre '!G30</f>
        <v>0</v>
      </c>
      <c r="H30" s="11">
        <f>+Enero!H30+Febrero!H30+'Marzo '!H30+'Abril '!H30+'Mayo '!H30+Junio!H30+Julio!H30+Agosto!H30+Septiembre!H30+'Octubre '!H30+Noviembre!H30+'Diciembre '!H30</f>
        <v>0</v>
      </c>
      <c r="I30" s="11">
        <f>+Enero!I30+Febrero!I30+'Marzo '!I30+'Abril '!I30+'Mayo '!I30+Junio!I30+Julio!I30+Agosto!I30+Septiembre!I30+'Octubre '!I30+Noviembre!I30+'Diciembre '!I30</f>
        <v>0</v>
      </c>
      <c r="J30" s="11">
        <f>+Enero!J30+Febrero!J30+'Marzo '!J30+'Abril '!J30+'Mayo '!J30+Junio!J30+Julio!J30+Agosto!J30+Septiembre!J30+'Octubre '!J30+Noviembre!J30+'Diciembre '!J30</f>
        <v>0</v>
      </c>
      <c r="K30" s="11">
        <f>+Enero!K30+Febrero!K30+'Marzo '!K30+'Abril '!K30+'Mayo '!K30+Junio!K30+Julio!K30+Agosto!K30+Septiembre!K30+'Octubre '!K30+Noviembre!K30+'Diciembre '!K30</f>
        <v>2</v>
      </c>
      <c r="L30" s="11">
        <f>+Enero!L30+Febrero!L30+'Marzo '!L30+'Abril '!L30+'Mayo '!L30+Junio!L30+Julio!L30+Agosto!L30+Septiembre!L30+'Octubre '!L30+Noviembre!L30+'Diciembre '!L30</f>
        <v>5</v>
      </c>
      <c r="M30" s="11">
        <f>+Enero!M30+Febrero!M30+'Marzo '!M30+'Abril '!M30+'Mayo '!M30+Junio!M30+Julio!M30+Agosto!M30+Septiembre!M30+'Octubre '!M30+Noviembre!M30+'Diciembre '!M30</f>
        <v>5</v>
      </c>
      <c r="N30" s="11">
        <f>+Enero!N30+Febrero!N30+'Marzo '!N30+'Abril '!N30+'Mayo '!N30+Junio!N30+Julio!N30+Agosto!N30+Septiembre!N30+'Octubre '!N30+Noviembre!N30+'Diciembre '!N30</f>
        <v>7</v>
      </c>
      <c r="O30" s="11">
        <f>+Enero!O30+Febrero!O30+'Marzo '!O30+'Abril '!O30+'Mayo '!O30+Junio!O30+Julio!O30+Agosto!O30+Septiembre!O30+'Octubre '!O30+Noviembre!O30+'Diciembre '!O30</f>
        <v>5</v>
      </c>
      <c r="P30" s="11">
        <f>+Enero!P30+Febrero!P30+'Marzo '!P30+'Abril '!P30+'Mayo '!P30+Junio!P30+Julio!P30+Agosto!P30+Septiembre!P30+'Octubre '!P30+Noviembre!P30+'Diciembre '!P30</f>
        <v>3</v>
      </c>
      <c r="Q30" s="11">
        <f>+Enero!Q30+Febrero!Q30+'Marzo '!Q30+'Abril '!Q30+'Mayo '!Q30+Junio!Q30+Julio!Q30+Agosto!Q30+Septiembre!Q30+'Octubre '!Q30+Noviembre!Q30+'Diciembre '!Q30</f>
        <v>8</v>
      </c>
      <c r="R30" s="11">
        <f>+Enero!R30+Febrero!R30+'Marzo '!R30+'Abril '!R30+'Mayo '!R30+Junio!R30+Julio!R30+Agosto!R30+Septiembre!R30+'Octubre '!R30+Noviembre!R30+'Diciembre '!R30</f>
        <v>5</v>
      </c>
      <c r="S30" s="11">
        <f>+Enero!S30+Febrero!S30+'Marzo '!S30+'Abril '!S30+'Mayo '!S30+Junio!S30+Julio!S30+Agosto!S30+Septiembre!S30+'Octubre '!S30+Noviembre!S30+'Diciembre '!S30</f>
        <v>4</v>
      </c>
      <c r="T30" s="11">
        <f>+Enero!T30+Febrero!T30+'Marzo '!T30+'Abril '!T30+'Mayo '!T30+Junio!T30+Julio!T30+Agosto!T30+Septiembre!T30+'Octubre '!T30+Noviembre!T30+'Diciembre '!T30</f>
        <v>3</v>
      </c>
      <c r="U30" s="11">
        <f>+Enero!U30+Febrero!U30+'Marzo '!U30+'Abril '!U30+'Mayo '!U30+Junio!U30+Julio!U30+Agosto!U30+Septiembre!U30+'Octubre '!U30+Noviembre!U30+'Diciembre '!U30</f>
        <v>8</v>
      </c>
      <c r="V30" s="11">
        <f>+Enero!V30+Febrero!V30+'Marzo '!V30+'Abril '!V30+'Mayo '!V30+Junio!V30+Julio!V30+Agosto!V30+Septiembre!V30+'Octubre '!V30+Noviembre!V30+'Diciembre '!V30</f>
        <v>5</v>
      </c>
      <c r="W30" s="11">
        <f>+Enero!W30+Febrero!W30+'Marzo '!W30+'Abril '!W30+'Mayo '!W30+Junio!W30+Julio!W30+Agosto!W30+Septiembre!W30+'Octubre '!W30+Noviembre!W30+'Diciembre '!W30</f>
        <v>12</v>
      </c>
      <c r="X30" s="11">
        <f>+Enero!X30+Febrero!X30+'Marzo '!X30+'Abril '!X30+'Mayo '!X30+Junio!X30+Julio!X30+Agosto!X30+Septiembre!X30+'Octubre '!X30+Noviembre!X30+'Diciembre '!X30</f>
        <v>3</v>
      </c>
      <c r="Y30" s="11">
        <f>+Enero!Y30+Febrero!Y30+'Marzo '!Y30+'Abril '!Y30+'Mayo '!Y30+Junio!Y30+Julio!Y30+Agosto!Y30+Septiembre!Y30+'Octubre '!Y30+Noviembre!Y30+'Diciembre '!Y30</f>
        <v>10</v>
      </c>
      <c r="Z30" s="11">
        <f>+Enero!Z30+Febrero!Z30+'Marzo '!Z30+'Abril '!Z30+'Mayo '!Z30+Junio!Z30+Julio!Z30+Agosto!Z30+Septiembre!Z30+'Octubre '!Z30+Noviembre!Z30+'Diciembre '!Z30</f>
        <v>9</v>
      </c>
      <c r="AA30" s="11">
        <f>+Enero!AA30+Febrero!AA30+'Marzo '!AA30+'Abril '!AA30+'Mayo '!AA30+Junio!AA30+Julio!AA30+Agosto!AA30+Septiembre!AA30+'Octubre '!AA30+Noviembre!AA30+'Diciembre '!AA30</f>
        <v>15</v>
      </c>
      <c r="AB30" s="11">
        <f>+Enero!AB30+Febrero!AB30+'Marzo '!AB30+'Abril '!AB30+'Mayo '!AB30+Junio!AB30+Julio!AB30+Agosto!AB30+Septiembre!AB30+'Octubre '!AB30+Noviembre!AB30+'Diciembre '!AB30</f>
        <v>7</v>
      </c>
      <c r="AC30" s="11">
        <f>+Enero!AC30+Febrero!AC30+'Marzo '!AC30+'Abril '!AC30+'Mayo '!AC30+Junio!AC30+Julio!AC30+Agosto!AC30+Septiembre!AC30+'Octubre '!AC30+Noviembre!AC30+'Diciembre '!AC30</f>
        <v>9</v>
      </c>
      <c r="AD30" s="11">
        <f>+Enero!AD30+Febrero!AD30+'Marzo '!AD30+'Abril '!AD30+'Mayo '!AD30+Junio!AD30+Julio!AD30+Agosto!AD30+Septiembre!AD30+'Octubre '!AD30+Noviembre!AD30+'Diciembre '!AD30</f>
        <v>1</v>
      </c>
      <c r="AE30" s="11">
        <f>+Enero!AE30+Febrero!AE30+'Marzo '!AE30+'Abril '!AE30+'Mayo '!AE30+Junio!AE30+Julio!AE30+Agosto!AE30+Septiembre!AE30+'Octubre '!AE30+Noviembre!AE30+'Diciembre '!AE30</f>
        <v>2</v>
      </c>
      <c r="AF30" s="11">
        <f>+Enero!AF30+Febrero!AF30+'Marzo '!AF30+'Abril '!AF30+'Mayo '!AF30+Junio!AF30+Julio!AF30+Agosto!AF30+Septiembre!AF30+'Octubre '!AF30+Noviembre!AF30+'Diciembre '!AF30</f>
        <v>2</v>
      </c>
      <c r="AG30" s="11">
        <f>+Enero!AG30+Febrero!AG30+'Marzo '!AG30+'Abril '!AG30+'Mayo '!AG30+Junio!AG30+Julio!AG30+Agosto!AG30+Septiembre!AG30+'Octubre '!AG30+Noviembre!AG30+'Diciembre '!AG30</f>
        <v>3</v>
      </c>
      <c r="AH30" s="11">
        <f>+Enero!AH30+Febrero!AH30+'Marzo '!AH30+'Abril '!AH30+'Mayo '!AH30+Junio!AH30+Julio!AH30+Agosto!AH30+Septiembre!AH30+'Octubre '!AH30+Noviembre!AH30+'Diciembre '!AH30</f>
        <v>1</v>
      </c>
      <c r="AI30" s="11">
        <f>+Enero!AI30+Febrero!AI30+'Marzo '!AI30+'Abril '!AI30+'Mayo '!AI30+Junio!AI30+Julio!AI30+Agosto!AI30+Septiembre!AI30+'Octubre '!AI30+Noviembre!AI30+'Diciembre '!AI30</f>
        <v>4</v>
      </c>
      <c r="AJ30" s="11">
        <f>+Enero!AJ30+Febrero!AJ30+'Marzo '!AJ30+'Abril '!AJ30+'Mayo '!AJ30+Junio!AJ30+Julio!AJ30+Agosto!AJ30+Septiembre!AJ30+'Octubre '!AJ30+Noviembre!AJ30+'Diciembre '!AJ30</f>
        <v>1</v>
      </c>
      <c r="AK30" s="11">
        <f>+Enero!AK30+Febrero!AK30+'Marzo '!AK30+'Abril '!AK30+'Mayo '!AK30+Junio!AK30+Julio!AK30+Agosto!AK30+Septiembre!AK30+'Octubre '!AK30+Noviembre!AK30+'Diciembre '!AK30</f>
        <v>1</v>
      </c>
      <c r="AL30" s="11">
        <f>+Enero!AL30+Febrero!AL30+'Marzo '!AL30+'Abril '!AL30+'Mayo '!AL30+Junio!AL30+Julio!AL30+Agosto!AL30+Septiembre!AL30+'Octubre '!AL30+Noviembre!AL30+'Diciembre '!AL30</f>
        <v>0</v>
      </c>
      <c r="AM30" s="11">
        <f>+Enero!AM30+Febrero!AM30+'Marzo '!AM30+'Abril '!AM30+'Mayo '!AM30+Junio!AM30+Julio!AM30+Agosto!AM30+Septiembre!AM30+'Octubre '!AM30+Noviembre!AM30+'Diciembre '!AM30</f>
        <v>0</v>
      </c>
      <c r="AN30" s="187"/>
      <c r="AO30" s="188"/>
      <c r="AP30" s="189"/>
      <c r="AQ30" s="185"/>
      <c r="DC30" s="190"/>
    </row>
    <row r="31" spans="1:107" ht="15.75" customHeight="1" x14ac:dyDescent="0.2">
      <c r="A31" s="140" t="s">
        <v>43</v>
      </c>
      <c r="B31" s="24"/>
      <c r="C31" s="5"/>
      <c r="D31" s="5"/>
      <c r="E31" s="5"/>
      <c r="F31" s="5"/>
      <c r="G31" s="5"/>
      <c r="H31" s="5"/>
      <c r="I31" s="25"/>
      <c r="J31" s="24"/>
      <c r="K31" s="28"/>
      <c r="L31" s="28"/>
      <c r="M31" s="30"/>
      <c r="N31" s="1"/>
      <c r="O31" s="3"/>
      <c r="P31" s="3"/>
      <c r="Q31" s="3"/>
      <c r="R31" s="3"/>
      <c r="S31" s="3"/>
      <c r="T31" s="3"/>
      <c r="U31" s="3"/>
      <c r="V31" s="2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107" ht="15" x14ac:dyDescent="0.2">
      <c r="A32" s="27" t="s">
        <v>87</v>
      </c>
      <c r="B32" s="52"/>
      <c r="C32" s="52"/>
      <c r="D32" s="53"/>
      <c r="E32" s="53"/>
      <c r="F32" s="53"/>
      <c r="G32" s="53"/>
      <c r="H32" s="53"/>
      <c r="I32" s="53"/>
      <c r="J32" s="53"/>
      <c r="K32" s="53"/>
      <c r="L32" s="54"/>
      <c r="M32" s="1"/>
      <c r="N32" s="1"/>
      <c r="O32" s="1"/>
      <c r="P32" s="3"/>
      <c r="Q32" s="3"/>
      <c r="R32" s="3"/>
      <c r="S32" s="3"/>
      <c r="T32" s="3"/>
      <c r="U32" s="3"/>
      <c r="V32" s="2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86" x14ac:dyDescent="0.2">
      <c r="A33" s="705" t="s">
        <v>26</v>
      </c>
      <c r="B33" s="723" t="s">
        <v>27</v>
      </c>
      <c r="C33" s="727" t="s">
        <v>28</v>
      </c>
      <c r="D33" s="13"/>
      <c r="E33" s="13"/>
      <c r="F33" s="13"/>
      <c r="G33" s="13"/>
      <c r="H33" s="13"/>
      <c r="I33" s="13"/>
      <c r="J33" s="13"/>
      <c r="K33" s="13"/>
      <c r="L33" s="55"/>
      <c r="M33" s="56"/>
      <c r="N33" s="1"/>
      <c r="O33" s="3"/>
      <c r="P33" s="3"/>
      <c r="Q33" s="3"/>
      <c r="R33" s="3"/>
      <c r="S33" s="3"/>
      <c r="T33" s="3"/>
      <c r="U33" s="3"/>
      <c r="V33" s="2"/>
      <c r="W33" s="3"/>
      <c r="X33" s="191"/>
      <c r="Y33" s="184"/>
      <c r="Z33" s="184"/>
      <c r="AA33" s="184"/>
      <c r="AB33" s="184"/>
      <c r="AC33" s="184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86" x14ac:dyDescent="0.2">
      <c r="A34" s="707"/>
      <c r="B34" s="724"/>
      <c r="C34" s="728"/>
      <c r="D34" s="192"/>
      <c r="E34" s="13"/>
      <c r="F34" s="13"/>
      <c r="G34" s="13"/>
      <c r="H34" s="13"/>
      <c r="I34" s="13"/>
      <c r="J34" s="13"/>
      <c r="K34" s="13"/>
      <c r="L34" s="55"/>
      <c r="M34" s="56"/>
      <c r="N34" s="1"/>
      <c r="O34" s="3"/>
      <c r="P34" s="3"/>
      <c r="Q34" s="3"/>
      <c r="R34" s="3"/>
      <c r="S34" s="3"/>
      <c r="T34" s="3"/>
      <c r="U34" s="3"/>
      <c r="V34" s="2"/>
      <c r="W34" s="3"/>
      <c r="X34" s="191"/>
      <c r="Y34" s="184"/>
      <c r="Z34" s="184"/>
      <c r="AA34" s="184"/>
      <c r="AB34" s="184"/>
      <c r="AC34" s="184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86" x14ac:dyDescent="0.2">
      <c r="A35" s="723" t="s">
        <v>46</v>
      </c>
      <c r="B35" s="57" t="s">
        <v>45</v>
      </c>
      <c r="C35" s="14">
        <f>+Enero!C35+Febrero!C35+'Marzo '!C35+'Abril '!C35+'Mayo '!C35+Junio!C35+Julio!C35+Agosto!C35+Septiembre!C35+'Octubre '!C35+Noviembre!C35+'Diciembre '!C35</f>
        <v>12</v>
      </c>
      <c r="D35" s="192"/>
      <c r="E35" s="13"/>
      <c r="F35" s="13"/>
      <c r="G35" s="13"/>
      <c r="H35" s="3"/>
      <c r="I35" s="13"/>
      <c r="J35" s="13"/>
      <c r="K35" s="4"/>
      <c r="L35" s="55"/>
      <c r="M35" s="56"/>
      <c r="N35" s="1"/>
      <c r="O35" s="3"/>
      <c r="P35" s="3"/>
      <c r="Q35" s="3"/>
      <c r="R35" s="3"/>
      <c r="S35" s="3"/>
      <c r="T35" s="3"/>
      <c r="U35" s="3"/>
      <c r="V35" s="2"/>
      <c r="W35" s="3"/>
      <c r="X35" s="191"/>
      <c r="Y35" s="184"/>
      <c r="Z35" s="184"/>
      <c r="AA35" s="184"/>
      <c r="AB35" s="184"/>
      <c r="AC35" s="184"/>
      <c r="AD35" s="3"/>
      <c r="AE35" s="3"/>
      <c r="AF35" s="3"/>
      <c r="AG35" s="3"/>
      <c r="AH35" s="3"/>
      <c r="AI35" s="3">
        <f>+Enero!AI35+Febrero!AI35+'Marzo '!AI35</f>
        <v>0</v>
      </c>
      <c r="AJ35" s="3"/>
      <c r="AK35" s="3"/>
      <c r="AL35" s="3"/>
      <c r="AM35" s="3"/>
      <c r="AN35" s="3"/>
      <c r="AO35" s="3"/>
      <c r="AP35" s="3"/>
    </row>
    <row r="36" spans="1:86" x14ac:dyDescent="0.2">
      <c r="A36" s="724"/>
      <c r="B36" s="33" t="s">
        <v>47</v>
      </c>
      <c r="C36" s="14">
        <f>+Enero!C36+Febrero!C36+'Marzo '!C36+'Abril '!C36+'Mayo '!C36+Junio!C36+Julio!C36+Agosto!C36+Septiembre!C36+'Octubre '!C36+Noviembre!C36+'Diciembre '!C36</f>
        <v>132</v>
      </c>
      <c r="D36" s="192"/>
      <c r="E36" s="13"/>
      <c r="F36" s="13"/>
      <c r="G36" s="13"/>
      <c r="H36" s="13"/>
      <c r="I36" s="13"/>
      <c r="J36" s="13"/>
      <c r="K36" s="13"/>
      <c r="L36" s="55"/>
      <c r="M36" s="56"/>
      <c r="N36" s="1"/>
      <c r="O36" s="3"/>
      <c r="P36" s="3"/>
      <c r="Q36" s="3"/>
      <c r="R36" s="3"/>
      <c r="S36" s="3"/>
      <c r="T36" s="3"/>
      <c r="U36" s="3"/>
      <c r="V36" s="2"/>
      <c r="W36" s="3"/>
      <c r="X36" s="191"/>
      <c r="Y36" s="184"/>
      <c r="Z36" s="184"/>
      <c r="AA36" s="184"/>
      <c r="AB36" s="184"/>
      <c r="AC36" s="184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86" x14ac:dyDescent="0.2">
      <c r="A37" s="723" t="s">
        <v>48</v>
      </c>
      <c r="B37" s="57" t="s">
        <v>45</v>
      </c>
      <c r="C37" s="14">
        <f>+Enero!C37+Febrero!C37+'Marzo '!C37+'Abril '!C37+'Mayo '!C37+Junio!C37+Julio!C37+Agosto!C37+Septiembre!C37+'Octubre '!C37+Noviembre!C37+'Diciembre '!C37</f>
        <v>0</v>
      </c>
      <c r="D37" s="192"/>
      <c r="E37" s="13"/>
      <c r="F37" s="13"/>
      <c r="G37" s="13"/>
      <c r="H37" s="13"/>
      <c r="I37" s="13"/>
      <c r="J37" s="13"/>
      <c r="K37" s="13"/>
      <c r="L37" s="55"/>
      <c r="M37" s="56"/>
      <c r="N37" s="1"/>
      <c r="O37" s="3"/>
      <c r="P37" s="3"/>
      <c r="Q37" s="3"/>
      <c r="R37" s="3"/>
      <c r="S37" s="3"/>
      <c r="T37" s="3"/>
      <c r="U37" s="3"/>
      <c r="V37" s="2"/>
      <c r="W37" s="3"/>
      <c r="X37" s="191"/>
      <c r="Y37" s="184"/>
      <c r="Z37" s="184"/>
      <c r="AA37" s="184"/>
      <c r="AB37" s="184"/>
      <c r="AC37" s="184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86" x14ac:dyDescent="0.2">
      <c r="A38" s="724"/>
      <c r="B38" s="51" t="s">
        <v>47</v>
      </c>
      <c r="C38" s="14">
        <f>+Enero!C38+Febrero!C38+'Marzo '!C38+'Abril '!C38+'Mayo '!C38+Junio!C38+Julio!C38+Agosto!C38+Septiembre!C38+'Octubre '!C38+Noviembre!C38+'Diciembre '!C38</f>
        <v>480</v>
      </c>
      <c r="D38" s="193"/>
      <c r="E38" s="13"/>
      <c r="F38" s="13"/>
      <c r="G38" s="13"/>
      <c r="H38" s="13"/>
      <c r="I38" s="13"/>
      <c r="J38" s="13"/>
      <c r="K38" s="13"/>
      <c r="L38" s="55"/>
      <c r="M38" s="56"/>
      <c r="N38" s="1"/>
      <c r="O38" s="3"/>
      <c r="P38" s="3"/>
      <c r="Q38" s="3"/>
      <c r="R38" s="3"/>
      <c r="S38" s="3"/>
      <c r="T38" s="3"/>
      <c r="U38" s="3"/>
      <c r="V38" s="2"/>
      <c r="W38" s="3"/>
      <c r="X38" s="191"/>
      <c r="Y38" s="184"/>
      <c r="Z38" s="184"/>
      <c r="AA38" s="184"/>
      <c r="AB38" s="184"/>
      <c r="AC38" s="184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86" ht="15" x14ac:dyDescent="0.2">
      <c r="A39" s="178" t="s">
        <v>88</v>
      </c>
      <c r="B39" s="59"/>
      <c r="C39" s="59"/>
      <c r="D39" s="60"/>
      <c r="E39" s="60"/>
      <c r="F39" s="60"/>
      <c r="G39" s="60"/>
      <c r="H39" s="60"/>
      <c r="I39" s="60"/>
      <c r="J39" s="60"/>
      <c r="K39" s="60"/>
      <c r="L39" s="194"/>
      <c r="M39" s="195"/>
      <c r="N39" s="196"/>
      <c r="O39" s="197"/>
      <c r="P39" s="197"/>
      <c r="Q39" s="197"/>
      <c r="R39" s="197"/>
      <c r="S39" s="197"/>
      <c r="T39" s="197"/>
      <c r="U39" s="197"/>
      <c r="V39" s="198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62"/>
      <c r="AO39" s="64"/>
      <c r="AP39" s="64"/>
    </row>
    <row r="40" spans="1:86" ht="14.25" customHeight="1" x14ac:dyDescent="0.2">
      <c r="A40" s="687" t="s">
        <v>49</v>
      </c>
      <c r="B40" s="688"/>
      <c r="C40" s="694" t="s">
        <v>28</v>
      </c>
      <c r="D40" s="673"/>
      <c r="E40" s="674"/>
      <c r="F40" s="685" t="s">
        <v>21</v>
      </c>
      <c r="G40" s="696"/>
      <c r="H40" s="696"/>
      <c r="I40" s="696"/>
      <c r="J40" s="696"/>
      <c r="K40" s="696"/>
      <c r="L40" s="696"/>
      <c r="M40" s="696"/>
      <c r="N40" s="696"/>
      <c r="O40" s="696"/>
      <c r="P40" s="696"/>
      <c r="Q40" s="696"/>
      <c r="R40" s="696"/>
      <c r="S40" s="696"/>
      <c r="T40" s="696"/>
      <c r="U40" s="696"/>
      <c r="V40" s="696"/>
      <c r="W40" s="696"/>
      <c r="X40" s="696"/>
      <c r="Y40" s="696"/>
      <c r="Z40" s="696"/>
      <c r="AA40" s="696"/>
      <c r="AB40" s="696"/>
      <c r="AC40" s="696"/>
      <c r="AD40" s="696"/>
      <c r="AE40" s="696"/>
      <c r="AF40" s="696"/>
      <c r="AG40" s="696"/>
      <c r="AH40" s="696"/>
      <c r="AI40" s="696"/>
      <c r="AJ40" s="696"/>
      <c r="AK40" s="696"/>
      <c r="AL40" s="696"/>
      <c r="AM40" s="696"/>
      <c r="AN40" s="697" t="s">
        <v>30</v>
      </c>
      <c r="AO40" s="139"/>
      <c r="AP40" s="199"/>
    </row>
    <row r="41" spans="1:86" x14ac:dyDescent="0.2">
      <c r="A41" s="689"/>
      <c r="B41" s="690"/>
      <c r="C41" s="695"/>
      <c r="D41" s="675"/>
      <c r="E41" s="676"/>
      <c r="F41" s="685" t="s">
        <v>1</v>
      </c>
      <c r="G41" s="686"/>
      <c r="H41" s="700" t="s">
        <v>2</v>
      </c>
      <c r="I41" s="684"/>
      <c r="J41" s="677" t="s">
        <v>3</v>
      </c>
      <c r="K41" s="679"/>
      <c r="L41" s="685" t="s">
        <v>4</v>
      </c>
      <c r="M41" s="686"/>
      <c r="N41" s="685" t="s">
        <v>5</v>
      </c>
      <c r="O41" s="686"/>
      <c r="P41" s="668" t="s">
        <v>6</v>
      </c>
      <c r="Q41" s="669"/>
      <c r="R41" s="668" t="s">
        <v>7</v>
      </c>
      <c r="S41" s="669"/>
      <c r="T41" s="668" t="s">
        <v>8</v>
      </c>
      <c r="U41" s="669"/>
      <c r="V41" s="668" t="s">
        <v>9</v>
      </c>
      <c r="W41" s="669"/>
      <c r="X41" s="668" t="s">
        <v>10</v>
      </c>
      <c r="Y41" s="669"/>
      <c r="Z41" s="668" t="s">
        <v>11</v>
      </c>
      <c r="AA41" s="669"/>
      <c r="AB41" s="668" t="s">
        <v>12</v>
      </c>
      <c r="AC41" s="669"/>
      <c r="AD41" s="668" t="s">
        <v>13</v>
      </c>
      <c r="AE41" s="669"/>
      <c r="AF41" s="668" t="s">
        <v>14</v>
      </c>
      <c r="AG41" s="669"/>
      <c r="AH41" s="668" t="s">
        <v>15</v>
      </c>
      <c r="AI41" s="669"/>
      <c r="AJ41" s="668" t="s">
        <v>16</v>
      </c>
      <c r="AK41" s="669"/>
      <c r="AL41" s="701" t="s">
        <v>17</v>
      </c>
      <c r="AM41" s="701"/>
      <c r="AN41" s="698"/>
      <c r="AO41" s="139"/>
    </row>
    <row r="42" spans="1:86" x14ac:dyDescent="0.2">
      <c r="A42" s="691"/>
      <c r="B42" s="692"/>
      <c r="C42" s="200" t="s">
        <v>81</v>
      </c>
      <c r="D42" s="200" t="s">
        <v>20</v>
      </c>
      <c r="E42" s="127" t="s">
        <v>18</v>
      </c>
      <c r="F42" s="201" t="s">
        <v>20</v>
      </c>
      <c r="G42" s="123" t="s">
        <v>18</v>
      </c>
      <c r="H42" s="201" t="s">
        <v>20</v>
      </c>
      <c r="I42" s="123" t="s">
        <v>18</v>
      </c>
      <c r="J42" s="201" t="s">
        <v>20</v>
      </c>
      <c r="K42" s="123" t="s">
        <v>18</v>
      </c>
      <c r="L42" s="201" t="s">
        <v>20</v>
      </c>
      <c r="M42" s="123" t="s">
        <v>18</v>
      </c>
      <c r="N42" s="201" t="s">
        <v>20</v>
      </c>
      <c r="O42" s="123" t="s">
        <v>18</v>
      </c>
      <c r="P42" s="201" t="s">
        <v>20</v>
      </c>
      <c r="Q42" s="123" t="s">
        <v>18</v>
      </c>
      <c r="R42" s="201" t="s">
        <v>20</v>
      </c>
      <c r="S42" s="123" t="s">
        <v>18</v>
      </c>
      <c r="T42" s="201" t="s">
        <v>20</v>
      </c>
      <c r="U42" s="123" t="s">
        <v>18</v>
      </c>
      <c r="V42" s="201" t="s">
        <v>20</v>
      </c>
      <c r="W42" s="123" t="s">
        <v>18</v>
      </c>
      <c r="X42" s="201" t="s">
        <v>20</v>
      </c>
      <c r="Y42" s="123" t="s">
        <v>18</v>
      </c>
      <c r="Z42" s="201" t="s">
        <v>20</v>
      </c>
      <c r="AA42" s="123" t="s">
        <v>18</v>
      </c>
      <c r="AB42" s="201" t="s">
        <v>20</v>
      </c>
      <c r="AC42" s="123" t="s">
        <v>18</v>
      </c>
      <c r="AD42" s="201" t="s">
        <v>20</v>
      </c>
      <c r="AE42" s="123" t="s">
        <v>18</v>
      </c>
      <c r="AF42" s="201" t="s">
        <v>20</v>
      </c>
      <c r="AG42" s="123" t="s">
        <v>18</v>
      </c>
      <c r="AH42" s="201" t="s">
        <v>20</v>
      </c>
      <c r="AI42" s="123" t="s">
        <v>18</v>
      </c>
      <c r="AJ42" s="201" t="s">
        <v>20</v>
      </c>
      <c r="AK42" s="123" t="s">
        <v>18</v>
      </c>
      <c r="AL42" s="45" t="s">
        <v>20</v>
      </c>
      <c r="AM42" s="122" t="s">
        <v>18</v>
      </c>
      <c r="AN42" s="699"/>
      <c r="AO42" s="202"/>
    </row>
    <row r="43" spans="1:86" x14ac:dyDescent="0.2">
      <c r="A43" s="120" t="s">
        <v>22</v>
      </c>
      <c r="B43" s="18" t="s">
        <v>89</v>
      </c>
      <c r="C43" s="203">
        <f>SUM(D43+E43)</f>
        <v>0</v>
      </c>
      <c r="D43" s="204">
        <f>SUM(F43+H43+J43+L43+N43+P43+R43+T43+V43+X43+Z43+AB43+AD43+AF43+AH43+AJ43+AL43)</f>
        <v>0</v>
      </c>
      <c r="E43" s="159">
        <f>SUM(G43+I43+K43+M43+O43+Q43+S43+U43+W43+Y43+AA43+AC43+AE43+AG43+AI43+AK43+AM43)</f>
        <v>0</v>
      </c>
      <c r="F43" s="11">
        <f>+Enero!F43+Febrero!F43+'Marzo '!F43+'Abril '!F43+'Mayo '!F43+Junio!F43+Julio!F43+Agosto!F43+Septiembre!F43+'Octubre '!F43+Noviembre!F43+'Diciembre '!F43</f>
        <v>0</v>
      </c>
      <c r="G43" s="11">
        <f>+Enero!G43+Febrero!G43+'Marzo '!G43+'Abril '!G43+'Mayo '!G43+Junio!G43+Julio!G43+Agosto!G43+Septiembre!G43+'Octubre '!G43+Noviembre!G43+'Diciembre '!G43</f>
        <v>0</v>
      </c>
      <c r="H43" s="11">
        <f>+Enero!H43+Febrero!H43+'Marzo '!H43+'Abril '!H43+'Mayo '!H43+Junio!H43+Julio!H43+Agosto!H43+Septiembre!H43+'Octubre '!H43+Noviembre!H43+'Diciembre '!H43</f>
        <v>0</v>
      </c>
      <c r="I43" s="11">
        <f>+Enero!I43+Febrero!I43+'Marzo '!I43+'Abril '!I43+'Mayo '!I43+Junio!I43+Julio!I43+Agosto!I43+Septiembre!I43+'Octubre '!I43+Noviembre!I43+'Diciembre '!I43</f>
        <v>0</v>
      </c>
      <c r="J43" s="11">
        <f>+Enero!J43+Febrero!J43+'Marzo '!J43+'Abril '!J43+'Mayo '!J43+Junio!J43+Julio!J43+Agosto!J43+Septiembre!J43+'Octubre '!J43+Noviembre!J43+'Diciembre '!J43</f>
        <v>0</v>
      </c>
      <c r="K43" s="11">
        <f>+Enero!K43+Febrero!K43+'Marzo '!K43+'Abril '!K43+'Mayo '!K43+Junio!K43+Julio!K43+Agosto!K43+Septiembre!K43+'Octubre '!K43+Noviembre!K43+'Diciembre '!K43</f>
        <v>0</v>
      </c>
      <c r="L43" s="11">
        <f>+Enero!L43+Febrero!L43+'Marzo '!L43+'Abril '!L43+'Mayo '!L43+Junio!L43+Julio!L43+Agosto!L43+Septiembre!L43+'Octubre '!L43+Noviembre!L43+'Diciembre '!L43</f>
        <v>0</v>
      </c>
      <c r="M43" s="11">
        <f>+Enero!M43+Febrero!M43+'Marzo '!M43+'Abril '!M43+'Mayo '!M43+Junio!M43+Julio!M43+Agosto!M43+Septiembre!M43+'Octubre '!M43+Noviembre!M43+'Diciembre '!M43</f>
        <v>0</v>
      </c>
      <c r="N43" s="11">
        <f>+Enero!N43+Febrero!N43+'Marzo '!N43+'Abril '!N43+'Mayo '!N43+Junio!N43+Julio!N43+Agosto!N43+Septiembre!N43+'Octubre '!N43+Noviembre!N43+'Diciembre '!N43</f>
        <v>0</v>
      </c>
      <c r="O43" s="11">
        <f>+Enero!O43+Febrero!O43+'Marzo '!O43+'Abril '!O43+'Mayo '!O43+Junio!O43+Julio!O43+Agosto!O43+Septiembre!O43+'Octubre '!O43+Noviembre!O43+'Diciembre '!O43</f>
        <v>0</v>
      </c>
      <c r="P43" s="11">
        <f>+Enero!P43+Febrero!P43+'Marzo '!P43+'Abril '!P43+'Mayo '!P43+Junio!P43+Julio!P43+Agosto!P43+Septiembre!P43+'Octubre '!P43+Noviembre!P43+'Diciembre '!P43</f>
        <v>0</v>
      </c>
      <c r="Q43" s="11">
        <f>+Enero!Q43+Febrero!Q43+'Marzo '!Q43+'Abril '!Q43+'Mayo '!Q43+Junio!Q43+Julio!Q43+Agosto!Q43+Septiembre!Q43+'Octubre '!Q43+Noviembre!Q43+'Diciembre '!Q43</f>
        <v>0</v>
      </c>
      <c r="R43" s="11">
        <f>+Enero!R43+Febrero!R43+'Marzo '!R43+'Abril '!R43+'Mayo '!R43+Junio!R43+Julio!R43+Agosto!R43+Septiembre!R43+'Octubre '!R43+Noviembre!R43+'Diciembre '!R43</f>
        <v>0</v>
      </c>
      <c r="S43" s="11">
        <f>+Enero!S43+Febrero!S43+'Marzo '!S43+'Abril '!S43+'Mayo '!S43+Junio!S43+Julio!S43+Agosto!S43+Septiembre!S43+'Octubre '!S43+Noviembre!S43+'Diciembre '!S43</f>
        <v>0</v>
      </c>
      <c r="T43" s="11">
        <f>+Enero!T43+Febrero!T43+'Marzo '!T43+'Abril '!T43+'Mayo '!T43+Junio!T43+Julio!T43+Agosto!T43+Septiembre!T43+'Octubre '!T43+Noviembre!T43+'Diciembre '!T43</f>
        <v>0</v>
      </c>
      <c r="U43" s="11">
        <f>+Enero!U43+Febrero!U43+'Marzo '!U43+'Abril '!U43+'Mayo '!U43+Junio!U43+Julio!U43+Agosto!U43+Septiembre!U43+'Octubre '!U43+Noviembre!U43+'Diciembre '!U43</f>
        <v>0</v>
      </c>
      <c r="V43" s="11">
        <f>+Enero!V43+Febrero!V43+'Marzo '!V43+'Abril '!V43+'Mayo '!V43+Junio!V43+Julio!V43+Agosto!V43+Septiembre!V43+'Octubre '!V43+Noviembre!V43+'Diciembre '!V43</f>
        <v>0</v>
      </c>
      <c r="W43" s="11">
        <f>+Enero!W43+Febrero!W43+'Marzo '!W43+'Abril '!W43+'Mayo '!W43+Junio!W43+Julio!W43+Agosto!W43+Septiembre!W43+'Octubre '!W43+Noviembre!W43+'Diciembre '!W43</f>
        <v>0</v>
      </c>
      <c r="X43" s="11">
        <f>+Enero!X43+Febrero!X43+'Marzo '!X43+'Abril '!X43+'Mayo '!X43+Junio!X43+Julio!X43+Agosto!X43+Septiembre!X43+'Octubre '!X43+Noviembre!X43+'Diciembre '!X43</f>
        <v>0</v>
      </c>
      <c r="Y43" s="11">
        <f>+Enero!Y43+Febrero!Y43+'Marzo '!Y43+'Abril '!Y43+'Mayo '!Y43+Junio!Y43+Julio!Y43+Agosto!Y43+Septiembre!Y43+'Octubre '!Y43+Noviembre!Y43+'Diciembre '!Y43</f>
        <v>0</v>
      </c>
      <c r="Z43" s="11">
        <f>+Enero!Z43+Febrero!Z43+'Marzo '!Z43+'Abril '!Z43+'Mayo '!Z43+Junio!Z43+Julio!Z43+Agosto!Z43+Septiembre!Z43+'Octubre '!Z43+Noviembre!Z43+'Diciembre '!Z43</f>
        <v>0</v>
      </c>
      <c r="AA43" s="11">
        <f>+Enero!AA43+Febrero!AA43+'Marzo '!AA43+'Abril '!AA43+'Mayo '!AA43+Junio!AA43+Julio!AA43+Agosto!AA43+Septiembre!AA43+'Octubre '!AA43+Noviembre!AA43+'Diciembre '!AA43</f>
        <v>0</v>
      </c>
      <c r="AB43" s="11">
        <f>+Enero!AB43+Febrero!AB43+'Marzo '!AB43+'Abril '!AB43+'Mayo '!AB43+Junio!AB43+Julio!AB43+Agosto!AB43+Septiembre!AB43+'Octubre '!AB43+Noviembre!AB43+'Diciembre '!AB43</f>
        <v>0</v>
      </c>
      <c r="AC43" s="11">
        <f>+Enero!AC43+Febrero!AC43+'Marzo '!AC43+'Abril '!AC43+'Mayo '!AC43+Junio!AC43+Julio!AC43+Agosto!AC43+Septiembre!AC43+'Octubre '!AC43+Noviembre!AC43+'Diciembre '!AC43</f>
        <v>0</v>
      </c>
      <c r="AD43" s="11">
        <f>+Enero!AD43+Febrero!AD43+'Marzo '!AD43+'Abril '!AD43+'Mayo '!AD43+Junio!AD43+Julio!AD43+Agosto!AD43+Septiembre!AD43+'Octubre '!AD43+Noviembre!AD43+'Diciembre '!AD43</f>
        <v>0</v>
      </c>
      <c r="AE43" s="11">
        <f>+Enero!AE43+Febrero!AE43+'Marzo '!AE43+'Abril '!AE43+'Mayo '!AE43+Junio!AE43+Julio!AE43+Agosto!AE43+Septiembre!AE43+'Octubre '!AE43+Noviembre!AE43+'Diciembre '!AE43</f>
        <v>0</v>
      </c>
      <c r="AF43" s="11">
        <f>+Enero!AF43+Febrero!AF43+'Marzo '!AF43+'Abril '!AF43+'Mayo '!AF43+Junio!AF43+Julio!AF43+Agosto!AF43+Septiembre!AF43+'Octubre '!AF43+Noviembre!AF43+'Diciembre '!AF43</f>
        <v>0</v>
      </c>
      <c r="AG43" s="11">
        <f>+Enero!AG43+Febrero!AG43+'Marzo '!AG43+'Abril '!AG43+'Mayo '!AG43+Junio!AG43+Julio!AG43+Agosto!AG43+Septiembre!AG43+'Octubre '!AG43+Noviembre!AG43+'Diciembre '!AG43</f>
        <v>0</v>
      </c>
      <c r="AH43" s="11">
        <f>+Enero!AH43+Febrero!AH43+'Marzo '!AH43+'Abril '!AH43+'Mayo '!AH43+Junio!AH43+Julio!AH43+Agosto!AH43+Septiembre!AH43+'Octubre '!AH43+Noviembre!AH43+'Diciembre '!AH43</f>
        <v>0</v>
      </c>
      <c r="AI43" s="11">
        <f>+Enero!AI43+Febrero!AI43+'Marzo '!AI43+'Abril '!AI43+'Mayo '!AI43+Junio!AI43+Julio!AI43+Agosto!AI43+Septiembre!AI43+'Octubre '!AI43+Noviembre!AI43+'Diciembre '!AI43</f>
        <v>0</v>
      </c>
      <c r="AJ43" s="11">
        <f>+Enero!AJ43+Febrero!AJ43+'Marzo '!AJ43+'Abril '!AJ43+'Mayo '!AJ43+Junio!AJ43+Julio!AJ43+Agosto!AJ43+Septiembre!AJ43+'Octubre '!AJ43+Noviembre!AJ43+'Diciembre '!AJ43</f>
        <v>0</v>
      </c>
      <c r="AK43" s="11">
        <f>+Enero!AK43+Febrero!AK43+'Marzo '!AK43+'Abril '!AK43+'Mayo '!AK43+Junio!AK43+Julio!AK43+Agosto!AK43+Septiembre!AK43+'Octubre '!AK43+Noviembre!AK43+'Diciembre '!AK43</f>
        <v>0</v>
      </c>
      <c r="AL43" s="11">
        <f>+Enero!AL43+Febrero!AL43+'Marzo '!AL43+'Abril '!AL43+'Mayo '!AL43+Junio!AL43+Julio!AL43+Agosto!AL43+Septiembre!AL43+'Octubre '!AL43+Noviembre!AL43+'Diciembre '!AL43</f>
        <v>0</v>
      </c>
      <c r="AM43" s="11">
        <f>+Enero!AM43+Febrero!AM43+'Marzo '!AM43+'Abril '!AM43+'Mayo '!AM43+Junio!AM43+Julio!AM43+Agosto!AM43+Septiembre!AM43+'Octubre '!AM43+Noviembre!AM43+'Diciembre '!AM43</f>
        <v>0</v>
      </c>
      <c r="AN43" s="11">
        <f>+Enero!AN43+Febrero!AN43+'Marzo '!AN43+'Abril '!AN43+'Mayo '!AN43+Junio!AN43+Julio!AN43+Agosto!AN43+Septiembre!AN43+'Octubre '!AN43+Noviembre!AN43+'Diciembre '!AN43</f>
        <v>0</v>
      </c>
      <c r="AO43" s="148" t="s">
        <v>83</v>
      </c>
      <c r="CG43" s="139">
        <v>0</v>
      </c>
      <c r="CH43" s="139">
        <v>0</v>
      </c>
    </row>
    <row r="44" spans="1:86" x14ac:dyDescent="0.2">
      <c r="A44" s="119" t="s">
        <v>23</v>
      </c>
      <c r="B44" s="66" t="s">
        <v>89</v>
      </c>
      <c r="C44" s="172">
        <f>SUM(D44+E44)</f>
        <v>0</v>
      </c>
      <c r="D44" s="206">
        <f>SUM(F44+H44+J44+L44+N44+P44+R44+T44+V44+X44+Z44+AB44+AD44+AF44+AH44+AJ44+AL44)</f>
        <v>0</v>
      </c>
      <c r="E44" s="207">
        <f>SUM(G44+I44+K44+M44+O44+Q44+S44+U44+W44+Y44+AA44+AC44+AE44+AG44+AI44+AK44+AM44)</f>
        <v>0</v>
      </c>
      <c r="F44" s="11">
        <f>+Enero!F44+Febrero!F44+'Marzo '!F44+'Abril '!F44+'Mayo '!F44+Junio!F44+Julio!F44+Agosto!F44+Septiembre!F44+'Octubre '!F44+Noviembre!F44+'Diciembre '!F44</f>
        <v>0</v>
      </c>
      <c r="G44" s="11">
        <f>+Enero!G44+Febrero!G44+'Marzo '!G44+'Abril '!G44+'Mayo '!G44+Junio!G44+Julio!G44+Agosto!G44+Septiembre!G44+'Octubre '!G44+Noviembre!G44+'Diciembre '!G44</f>
        <v>0</v>
      </c>
      <c r="H44" s="11">
        <f>+Enero!H44+Febrero!H44+'Marzo '!H44+'Abril '!H44+'Mayo '!H44+Junio!H44+Julio!H44+Agosto!H44+Septiembre!H44+'Octubre '!H44+Noviembre!H44+'Diciembre '!H44</f>
        <v>0</v>
      </c>
      <c r="I44" s="11">
        <f>+Enero!I44+Febrero!I44+'Marzo '!I44+'Abril '!I44+'Mayo '!I44+Junio!I44+Julio!I44+Agosto!I44+Septiembre!I44+'Octubre '!I44+Noviembre!I44+'Diciembre '!I44</f>
        <v>0</v>
      </c>
      <c r="J44" s="11">
        <f>+Enero!J44+Febrero!J44+'Marzo '!J44+'Abril '!J44+'Mayo '!J44+Junio!J44+Julio!J44+Agosto!J44+Septiembre!J44+'Octubre '!J44+Noviembre!J44+'Diciembre '!J44</f>
        <v>0</v>
      </c>
      <c r="K44" s="11">
        <f>+Enero!K44+Febrero!K44+'Marzo '!K44+'Abril '!K44+'Mayo '!K44+Junio!K44+Julio!K44+Agosto!K44+Septiembre!K44+'Octubre '!K44+Noviembre!K44+'Diciembre '!K44</f>
        <v>0</v>
      </c>
      <c r="L44" s="11">
        <f>+Enero!L44+Febrero!L44+'Marzo '!L44+'Abril '!L44+'Mayo '!L44+Junio!L44+Julio!L44+Agosto!L44+Septiembre!L44+'Octubre '!L44+Noviembre!L44+'Diciembre '!L44</f>
        <v>0</v>
      </c>
      <c r="M44" s="11">
        <f>+Enero!M44+Febrero!M44+'Marzo '!M44+'Abril '!M44+'Mayo '!M44+Junio!M44+Julio!M44+Agosto!M44+Septiembre!M44+'Octubre '!M44+Noviembre!M44+'Diciembre '!M44</f>
        <v>0</v>
      </c>
      <c r="N44" s="11">
        <f>+Enero!N44+Febrero!N44+'Marzo '!N44+'Abril '!N44+'Mayo '!N44+Junio!N44+Julio!N44+Agosto!N44+Septiembre!N44+'Octubre '!N44+Noviembre!N44+'Diciembre '!N44</f>
        <v>0</v>
      </c>
      <c r="O44" s="11">
        <f>+Enero!O44+Febrero!O44+'Marzo '!O44+'Abril '!O44+'Mayo '!O44+Junio!O44+Julio!O44+Agosto!O44+Septiembre!O44+'Octubre '!O44+Noviembre!O44+'Diciembre '!O44</f>
        <v>0</v>
      </c>
      <c r="P44" s="11">
        <f>+Enero!P44+Febrero!P44+'Marzo '!P44+'Abril '!P44+'Mayo '!P44+Junio!P44+Julio!P44+Agosto!P44+Septiembre!P44+'Octubre '!P44+Noviembre!P44+'Diciembre '!P44</f>
        <v>0</v>
      </c>
      <c r="Q44" s="11">
        <f>+Enero!Q44+Febrero!Q44+'Marzo '!Q44+'Abril '!Q44+'Mayo '!Q44+Junio!Q44+Julio!Q44+Agosto!Q44+Septiembre!Q44+'Octubre '!Q44+Noviembre!Q44+'Diciembre '!Q44</f>
        <v>0</v>
      </c>
      <c r="R44" s="11">
        <f>+Enero!R44+Febrero!R44+'Marzo '!R44+'Abril '!R44+'Mayo '!R44+Junio!R44+Julio!R44+Agosto!R44+Septiembre!R44+'Octubre '!R44+Noviembre!R44+'Diciembre '!R44</f>
        <v>0</v>
      </c>
      <c r="S44" s="11">
        <f>+Enero!S44+Febrero!S44+'Marzo '!S44+'Abril '!S44+'Mayo '!S44+Junio!S44+Julio!S44+Agosto!S44+Septiembre!S44+'Octubre '!S44+Noviembre!S44+'Diciembre '!S44</f>
        <v>0</v>
      </c>
      <c r="T44" s="11">
        <f>+Enero!T44+Febrero!T44+'Marzo '!T44+'Abril '!T44+'Mayo '!T44+Junio!T44+Julio!T44+Agosto!T44+Septiembre!T44+'Octubre '!T44+Noviembre!T44+'Diciembre '!T44</f>
        <v>0</v>
      </c>
      <c r="U44" s="11">
        <f>+Enero!U44+Febrero!U44+'Marzo '!U44+'Abril '!U44+'Mayo '!U44+Junio!U44+Julio!U44+Agosto!U44+Septiembre!U44+'Octubre '!U44+Noviembre!U44+'Diciembre '!U44</f>
        <v>0</v>
      </c>
      <c r="V44" s="11">
        <f>+Enero!V44+Febrero!V44+'Marzo '!V44+'Abril '!V44+'Mayo '!V44+Junio!V44+Julio!V44+Agosto!V44+Septiembre!V44+'Octubre '!V44+Noviembre!V44+'Diciembre '!V44</f>
        <v>0</v>
      </c>
      <c r="W44" s="11">
        <f>+Enero!W44+Febrero!W44+'Marzo '!W44+'Abril '!W44+'Mayo '!W44+Junio!W44+Julio!W44+Agosto!W44+Septiembre!W44+'Octubre '!W44+Noviembre!W44+'Diciembre '!W44</f>
        <v>0</v>
      </c>
      <c r="X44" s="11">
        <f>+Enero!X44+Febrero!X44+'Marzo '!X44+'Abril '!X44+'Mayo '!X44+Junio!X44+Julio!X44+Agosto!X44+Septiembre!X44+'Octubre '!X44+Noviembre!X44+'Diciembre '!X44</f>
        <v>0</v>
      </c>
      <c r="Y44" s="11">
        <f>+Enero!Y44+Febrero!Y44+'Marzo '!Y44+'Abril '!Y44+'Mayo '!Y44+Junio!Y44+Julio!Y44+Agosto!Y44+Septiembre!Y44+'Octubre '!Y44+Noviembre!Y44+'Diciembre '!Y44</f>
        <v>0</v>
      </c>
      <c r="Z44" s="11">
        <f>+Enero!Z44+Febrero!Z44+'Marzo '!Z44+'Abril '!Z44+'Mayo '!Z44+Junio!Z44+Julio!Z44+Agosto!Z44+Septiembre!Z44+'Octubre '!Z44+Noviembre!Z44+'Diciembre '!Z44</f>
        <v>0</v>
      </c>
      <c r="AA44" s="11">
        <f>+Enero!AA44+Febrero!AA44+'Marzo '!AA44+'Abril '!AA44+'Mayo '!AA44+Junio!AA44+Julio!AA44+Agosto!AA44+Septiembre!AA44+'Octubre '!AA44+Noviembre!AA44+'Diciembre '!AA44</f>
        <v>0</v>
      </c>
      <c r="AB44" s="11">
        <f>+Enero!AB44+Febrero!AB44+'Marzo '!AB44+'Abril '!AB44+'Mayo '!AB44+Junio!AB44+Julio!AB44+Agosto!AB44+Septiembre!AB44+'Octubre '!AB44+Noviembre!AB44+'Diciembre '!AB44</f>
        <v>0</v>
      </c>
      <c r="AC44" s="11">
        <f>+Enero!AC44+Febrero!AC44+'Marzo '!AC44+'Abril '!AC44+'Mayo '!AC44+Junio!AC44+Julio!AC44+Agosto!AC44+Septiembre!AC44+'Octubre '!AC44+Noviembre!AC44+'Diciembre '!AC44</f>
        <v>0</v>
      </c>
      <c r="AD44" s="11">
        <f>+Enero!AD44+Febrero!AD44+'Marzo '!AD44+'Abril '!AD44+'Mayo '!AD44+Junio!AD44+Julio!AD44+Agosto!AD44+Septiembre!AD44+'Octubre '!AD44+Noviembre!AD44+'Diciembre '!AD44</f>
        <v>0</v>
      </c>
      <c r="AE44" s="11">
        <f>+Enero!AE44+Febrero!AE44+'Marzo '!AE44+'Abril '!AE44+'Mayo '!AE44+Junio!AE44+Julio!AE44+Agosto!AE44+Septiembre!AE44+'Octubre '!AE44+Noviembre!AE44+'Diciembre '!AE44</f>
        <v>0</v>
      </c>
      <c r="AF44" s="11">
        <f>+Enero!AF44+Febrero!AF44+'Marzo '!AF44+'Abril '!AF44+'Mayo '!AF44+Junio!AF44+Julio!AF44+Agosto!AF44+Septiembre!AF44+'Octubre '!AF44+Noviembre!AF44+'Diciembre '!AF44</f>
        <v>0</v>
      </c>
      <c r="AG44" s="11">
        <f>+Enero!AG44+Febrero!AG44+'Marzo '!AG44+'Abril '!AG44+'Mayo '!AG44+Junio!AG44+Julio!AG44+Agosto!AG44+Septiembre!AG44+'Octubre '!AG44+Noviembre!AG44+'Diciembre '!AG44</f>
        <v>0</v>
      </c>
      <c r="AH44" s="11">
        <f>+Enero!AH44+Febrero!AH44+'Marzo '!AH44+'Abril '!AH44+'Mayo '!AH44+Junio!AH44+Julio!AH44+Agosto!AH44+Septiembre!AH44+'Octubre '!AH44+Noviembre!AH44+'Diciembre '!AH44</f>
        <v>0</v>
      </c>
      <c r="AI44" s="11">
        <f>+Enero!AI44+Febrero!AI44+'Marzo '!AI44+'Abril '!AI44+'Mayo '!AI44+Junio!AI44+Julio!AI44+Agosto!AI44+Septiembre!AI44+'Octubre '!AI44+Noviembre!AI44+'Diciembre '!AI44</f>
        <v>0</v>
      </c>
      <c r="AJ44" s="11">
        <f>+Enero!AJ44+Febrero!AJ44+'Marzo '!AJ44+'Abril '!AJ44+'Mayo '!AJ44+Junio!AJ44+Julio!AJ44+Agosto!AJ44+Septiembre!AJ44+'Octubre '!AJ44+Noviembre!AJ44+'Diciembre '!AJ44</f>
        <v>0</v>
      </c>
      <c r="AK44" s="11">
        <f>+Enero!AK44+Febrero!AK44+'Marzo '!AK44+'Abril '!AK44+'Mayo '!AK44+Junio!AK44+Julio!AK44+Agosto!AK44+Septiembre!AK44+'Octubre '!AK44+Noviembre!AK44+'Diciembre '!AK44</f>
        <v>0</v>
      </c>
      <c r="AL44" s="11">
        <f>+Enero!AL44+Febrero!AL44+'Marzo '!AL44+'Abril '!AL44+'Mayo '!AL44+Junio!AL44+Julio!AL44+Agosto!AL44+Septiembre!AL44+'Octubre '!AL44+Noviembre!AL44+'Diciembre '!AL44</f>
        <v>0</v>
      </c>
      <c r="AM44" s="11">
        <f>+Enero!AM44+Febrero!AM44+'Marzo '!AM44+'Abril '!AM44+'Mayo '!AM44+Junio!AM44+Julio!AM44+Agosto!AM44+Septiembre!AM44+'Octubre '!AM44+Noviembre!AM44+'Diciembre '!AM44</f>
        <v>0</v>
      </c>
      <c r="AN44" s="11">
        <f>+Enero!AN44+Febrero!AN44+'Marzo '!AN44+'Abril '!AN44+'Mayo '!AN44+Junio!AN44+Julio!AN44+Agosto!AN44+Septiembre!AN44+'Octubre '!AN44+Noviembre!AN44+'Diciembre '!AN44</f>
        <v>0</v>
      </c>
      <c r="AO44" s="148" t="s">
        <v>83</v>
      </c>
      <c r="CG44" s="139">
        <v>0</v>
      </c>
      <c r="CH44" s="139">
        <v>0</v>
      </c>
    </row>
    <row r="45" spans="1:86" x14ac:dyDescent="0.2">
      <c r="A45" s="693" t="s">
        <v>90</v>
      </c>
      <c r="B45" s="693"/>
      <c r="C45" s="693"/>
      <c r="D45" s="693"/>
      <c r="E45" s="693"/>
      <c r="F45" s="693"/>
      <c r="G45" s="693"/>
      <c r="H45" s="693"/>
      <c r="I45" s="693"/>
      <c r="J45" s="693"/>
      <c r="K45" s="693"/>
      <c r="L45" s="693"/>
      <c r="M45" s="693"/>
      <c r="N45" s="69"/>
      <c r="O45" s="62"/>
      <c r="P45" s="62"/>
      <c r="Q45" s="62"/>
      <c r="R45" s="62"/>
      <c r="S45" s="62"/>
      <c r="T45" s="62"/>
      <c r="U45" s="62"/>
      <c r="V45" s="63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211"/>
      <c r="AP45" s="62"/>
    </row>
    <row r="46" spans="1:86" x14ac:dyDescent="0.2">
      <c r="A46" s="687" t="s">
        <v>26</v>
      </c>
      <c r="B46" s="688"/>
      <c r="C46" s="673" t="s">
        <v>28</v>
      </c>
      <c r="D46" s="673"/>
      <c r="E46" s="674"/>
      <c r="F46" s="677" t="s">
        <v>21</v>
      </c>
      <c r="G46" s="678"/>
      <c r="H46" s="678"/>
      <c r="I46" s="678"/>
      <c r="J46" s="678"/>
      <c r="K46" s="678"/>
      <c r="L46" s="678"/>
      <c r="M46" s="678"/>
      <c r="N46" s="678"/>
      <c r="O46" s="678"/>
      <c r="P46" s="678"/>
      <c r="Q46" s="678"/>
      <c r="R46" s="678"/>
      <c r="S46" s="678"/>
      <c r="T46" s="678"/>
      <c r="U46" s="678"/>
      <c r="V46" s="678"/>
      <c r="W46" s="678"/>
      <c r="X46" s="678"/>
      <c r="Y46" s="678"/>
      <c r="Z46" s="678"/>
      <c r="AA46" s="678"/>
      <c r="AB46" s="678"/>
      <c r="AC46" s="678"/>
      <c r="AD46" s="678"/>
      <c r="AE46" s="678"/>
      <c r="AF46" s="678"/>
      <c r="AG46" s="678"/>
      <c r="AH46" s="678"/>
      <c r="AI46" s="678"/>
      <c r="AJ46" s="678"/>
      <c r="AK46" s="678"/>
      <c r="AL46" s="678"/>
      <c r="AM46" s="679"/>
      <c r="AN46" s="680" t="s">
        <v>30</v>
      </c>
      <c r="AO46" s="211"/>
      <c r="AP46" s="212"/>
    </row>
    <row r="47" spans="1:86" x14ac:dyDescent="0.2">
      <c r="A47" s="689"/>
      <c r="B47" s="690"/>
      <c r="C47" s="675"/>
      <c r="D47" s="675"/>
      <c r="E47" s="676"/>
      <c r="F47" s="682" t="s">
        <v>1</v>
      </c>
      <c r="G47" s="682"/>
      <c r="H47" s="683" t="s">
        <v>2</v>
      </c>
      <c r="I47" s="684"/>
      <c r="J47" s="677" t="s">
        <v>3</v>
      </c>
      <c r="K47" s="679"/>
      <c r="L47" s="685" t="s">
        <v>4</v>
      </c>
      <c r="M47" s="686"/>
      <c r="N47" s="685" t="s">
        <v>5</v>
      </c>
      <c r="O47" s="686"/>
      <c r="P47" s="668" t="s">
        <v>6</v>
      </c>
      <c r="Q47" s="669"/>
      <c r="R47" s="668" t="s">
        <v>7</v>
      </c>
      <c r="S47" s="669"/>
      <c r="T47" s="668" t="s">
        <v>8</v>
      </c>
      <c r="U47" s="669"/>
      <c r="V47" s="668" t="s">
        <v>9</v>
      </c>
      <c r="W47" s="669"/>
      <c r="X47" s="668" t="s">
        <v>10</v>
      </c>
      <c r="Y47" s="669"/>
      <c r="Z47" s="668" t="s">
        <v>11</v>
      </c>
      <c r="AA47" s="669"/>
      <c r="AB47" s="668" t="s">
        <v>12</v>
      </c>
      <c r="AC47" s="669"/>
      <c r="AD47" s="668" t="s">
        <v>13</v>
      </c>
      <c r="AE47" s="669"/>
      <c r="AF47" s="668" t="s">
        <v>14</v>
      </c>
      <c r="AG47" s="669"/>
      <c r="AH47" s="668" t="s">
        <v>15</v>
      </c>
      <c r="AI47" s="669"/>
      <c r="AJ47" s="668" t="s">
        <v>16</v>
      </c>
      <c r="AK47" s="669"/>
      <c r="AL47" s="668" t="s">
        <v>17</v>
      </c>
      <c r="AM47" s="669"/>
      <c r="AN47" s="681"/>
      <c r="AO47" s="211"/>
      <c r="AP47" s="212"/>
    </row>
    <row r="48" spans="1:86" x14ac:dyDescent="0.2">
      <c r="A48" s="691"/>
      <c r="B48" s="692"/>
      <c r="C48" s="215" t="s">
        <v>81</v>
      </c>
      <c r="D48" s="216" t="s">
        <v>20</v>
      </c>
      <c r="E48" s="217" t="s">
        <v>18</v>
      </c>
      <c r="F48" s="117" t="s">
        <v>20</v>
      </c>
      <c r="G48" s="218" t="s">
        <v>18</v>
      </c>
      <c r="H48" s="117" t="s">
        <v>20</v>
      </c>
      <c r="I48" s="218" t="s">
        <v>18</v>
      </c>
      <c r="J48" s="117" t="s">
        <v>20</v>
      </c>
      <c r="K48" s="218" t="s">
        <v>18</v>
      </c>
      <c r="L48" s="117" t="s">
        <v>20</v>
      </c>
      <c r="M48" s="218" t="s">
        <v>18</v>
      </c>
      <c r="N48" s="117" t="s">
        <v>20</v>
      </c>
      <c r="O48" s="218" t="s">
        <v>18</v>
      </c>
      <c r="P48" s="117" t="s">
        <v>20</v>
      </c>
      <c r="Q48" s="218" t="s">
        <v>18</v>
      </c>
      <c r="R48" s="117" t="s">
        <v>20</v>
      </c>
      <c r="S48" s="218" t="s">
        <v>18</v>
      </c>
      <c r="T48" s="117" t="s">
        <v>20</v>
      </c>
      <c r="U48" s="218" t="s">
        <v>18</v>
      </c>
      <c r="V48" s="117" t="s">
        <v>20</v>
      </c>
      <c r="W48" s="218" t="s">
        <v>18</v>
      </c>
      <c r="X48" s="117" t="s">
        <v>20</v>
      </c>
      <c r="Y48" s="218" t="s">
        <v>18</v>
      </c>
      <c r="Z48" s="117" t="s">
        <v>20</v>
      </c>
      <c r="AA48" s="218" t="s">
        <v>18</v>
      </c>
      <c r="AB48" s="117" t="s">
        <v>20</v>
      </c>
      <c r="AC48" s="218" t="s">
        <v>18</v>
      </c>
      <c r="AD48" s="117" t="s">
        <v>20</v>
      </c>
      <c r="AE48" s="218" t="s">
        <v>18</v>
      </c>
      <c r="AF48" s="117" t="s">
        <v>20</v>
      </c>
      <c r="AG48" s="218" t="s">
        <v>18</v>
      </c>
      <c r="AH48" s="117" t="s">
        <v>20</v>
      </c>
      <c r="AI48" s="218" t="s">
        <v>18</v>
      </c>
      <c r="AJ48" s="117" t="s">
        <v>20</v>
      </c>
      <c r="AK48" s="218" t="s">
        <v>18</v>
      </c>
      <c r="AL48" s="219" t="s">
        <v>20</v>
      </c>
      <c r="AM48" s="220" t="s">
        <v>18</v>
      </c>
      <c r="AN48" s="681"/>
      <c r="AO48" s="211"/>
      <c r="AP48" s="212"/>
    </row>
    <row r="49" spans="1:86" x14ac:dyDescent="0.2">
      <c r="A49" s="670" t="s">
        <v>50</v>
      </c>
      <c r="B49" s="70" t="s">
        <v>31</v>
      </c>
      <c r="C49" s="144">
        <f t="shared" ref="C49:C70" si="2">SUM(D49+E49)</f>
        <v>0</v>
      </c>
      <c r="D49" s="145">
        <f t="shared" ref="D49:E54" si="3">SUM(H49+J49+L49+N49+P49+R49+T49+V49+X49+Z49+AB49+AD49+AF49+AH49+AJ49+AL49)</f>
        <v>0</v>
      </c>
      <c r="E49" s="146">
        <f t="shared" si="3"/>
        <v>0</v>
      </c>
      <c r="F49" s="71">
        <f>+Enero!F49+Febrero!F49+'Marzo '!F49+'Abril '!F49+'Mayo '!F49+Junio!F49+Julio!F49+Agosto!F49+Septiembre!F49+'Octubre '!F49+Noviembre!F49+'Diciembre '!F49</f>
        <v>0</v>
      </c>
      <c r="G49" s="595">
        <f>+Enero!G49+Febrero!G49+'Marzo '!G49+'Abril '!G49+'Mayo '!G49+Junio!G49+Julio!G49+Agosto!G49+Septiembre!G49+'Octubre '!G49+Noviembre!G49+'Diciembre '!G49</f>
        <v>0</v>
      </c>
      <c r="H49" s="596">
        <f>+Enero!H49+Febrero!H49+'Marzo '!H49+'Abril '!H49+'Mayo '!H49+Junio!H49+Julio!H49+Agosto!H49+Septiembre!H49+'Octubre '!H49+Noviembre!H49+'Diciembre '!H49</f>
        <v>0</v>
      </c>
      <c r="I49" s="596">
        <f>+Enero!I49+Febrero!I49+'Marzo '!I49+'Abril '!I49+'Mayo '!I49+Junio!I49+Julio!I49+Agosto!I49+Septiembre!I49+'Octubre '!I49+Noviembre!I49+'Diciembre '!I49</f>
        <v>0</v>
      </c>
      <c r="J49" s="596">
        <f>+Enero!J49+Febrero!J49+'Marzo '!J49+'Abril '!J49+'Mayo '!J49+Junio!J49+Julio!J49+Agosto!J49+Septiembre!J49+'Octubre '!J49+Noviembre!J49+'Diciembre '!J49</f>
        <v>0</v>
      </c>
      <c r="K49" s="596">
        <f>+Enero!K49+Febrero!K49+'Marzo '!K49+'Abril '!K49+'Mayo '!K49+Junio!K49+Julio!K49+Agosto!K49+Septiembre!K49+'Octubre '!K49+Noviembre!K49+'Diciembre '!K49</f>
        <v>0</v>
      </c>
      <c r="L49" s="596">
        <f>+Enero!L49+Febrero!L49+'Marzo '!L49+'Abril '!L49+'Mayo '!L49+Junio!L49+Julio!L49+Agosto!L49+Septiembre!L49+'Octubre '!L49+Noviembre!L49+'Diciembre '!L49</f>
        <v>0</v>
      </c>
      <c r="M49" s="596">
        <f>+Enero!M49+Febrero!M49+'Marzo '!M49+'Abril '!M49+'Mayo '!M49+Junio!M49+Julio!M49+Agosto!M49+Septiembre!M49+'Octubre '!M49+Noviembre!M49+'Diciembre '!M49</f>
        <v>0</v>
      </c>
      <c r="N49" s="596">
        <f>+Enero!N49+Febrero!N49+'Marzo '!N49+'Abril '!N49+'Mayo '!N49+Junio!N49+Julio!N49+Agosto!N49+Septiembre!N49+'Octubre '!N49+Noviembre!N49+'Diciembre '!N49</f>
        <v>0</v>
      </c>
      <c r="O49" s="596">
        <f>+Enero!O49+Febrero!O49+'Marzo '!O49+'Abril '!O49+'Mayo '!O49+Junio!O49+Julio!O49+Agosto!O49+Septiembre!O49+'Octubre '!O49+Noviembre!O49+'Diciembre '!O49</f>
        <v>0</v>
      </c>
      <c r="P49" s="596">
        <f>+Enero!P49+Febrero!P49+'Marzo '!P49+'Abril '!P49+'Mayo '!P49+Junio!P49+Julio!P49+Agosto!P49+Septiembre!P49+'Octubre '!P49+Noviembre!P49+'Diciembre '!P49</f>
        <v>0</v>
      </c>
      <c r="Q49" s="596">
        <f>+Enero!Q49+Febrero!Q49+'Marzo '!Q49+'Abril '!Q49+'Mayo '!Q49+Junio!Q49+Julio!Q49+Agosto!Q49+Septiembre!Q49+'Octubre '!Q49+Noviembre!Q49+'Diciembre '!Q49</f>
        <v>0</v>
      </c>
      <c r="R49" s="596">
        <f>+Enero!R49+Febrero!R49+'Marzo '!R49+'Abril '!R49+'Mayo '!R49+Junio!R49+Julio!R49+Agosto!R49+Septiembre!R49+'Octubre '!R49+Noviembre!R49+'Diciembre '!R49</f>
        <v>0</v>
      </c>
      <c r="S49" s="596">
        <f>+Enero!S49+Febrero!S49+'Marzo '!S49+'Abril '!S49+'Mayo '!S49+Junio!S49+Julio!S49+Agosto!S49+Septiembre!S49+'Octubre '!S49+Noviembre!S49+'Diciembre '!S49</f>
        <v>0</v>
      </c>
      <c r="T49" s="596">
        <f>+Enero!T49+Febrero!T49+'Marzo '!T49+'Abril '!T49+'Mayo '!T49+Junio!T49+Julio!T49+Agosto!T49+Septiembre!T49+'Octubre '!T49+Noviembre!T49+'Diciembre '!T49</f>
        <v>0</v>
      </c>
      <c r="U49" s="596">
        <f>+Enero!U49+Febrero!U49+'Marzo '!U49+'Abril '!U49+'Mayo '!U49+Junio!U49+Julio!U49+Agosto!U49+Septiembre!U49+'Octubre '!U49+Noviembre!U49+'Diciembre '!U49</f>
        <v>0</v>
      </c>
      <c r="V49" s="596">
        <f>+Enero!V49+Febrero!V49+'Marzo '!V49+'Abril '!V49+'Mayo '!V49+Junio!V49+Julio!V49+Agosto!V49+Septiembre!V49+'Octubre '!V49+Noviembre!V49+'Diciembre '!V49</f>
        <v>0</v>
      </c>
      <c r="W49" s="596">
        <f>+Enero!W49+Febrero!W49+'Marzo '!W49+'Abril '!W49+'Mayo '!W49+Junio!W49+Julio!W49+Agosto!W49+Septiembre!W49+'Octubre '!W49+Noviembre!W49+'Diciembre '!W49</f>
        <v>0</v>
      </c>
      <c r="X49" s="596">
        <f>+Enero!X49+Febrero!X49+'Marzo '!X49+'Abril '!X49+'Mayo '!X49+Junio!X49+Julio!X49+Agosto!X49+Septiembre!X49+'Octubre '!X49+Noviembre!X49+'Diciembre '!X49</f>
        <v>0</v>
      </c>
      <c r="Y49" s="596">
        <f>+Enero!Y49+Febrero!Y49+'Marzo '!Y49+'Abril '!Y49+'Mayo '!Y49+Junio!Y49+Julio!Y49+Agosto!Y49+Septiembre!Y49+'Octubre '!Y49+Noviembre!Y49+'Diciembre '!Y49</f>
        <v>0</v>
      </c>
      <c r="Z49" s="596">
        <f>+Enero!Z49+Febrero!Z49+'Marzo '!Z49+'Abril '!Z49+'Mayo '!Z49+Junio!Z49+Julio!Z49+Agosto!Z49+Septiembre!Z49+'Octubre '!Z49+Noviembre!Z49+'Diciembre '!Z49</f>
        <v>0</v>
      </c>
      <c r="AA49" s="596">
        <f>+Enero!AA49+Febrero!AA49+'Marzo '!AA49+'Abril '!AA49+'Mayo '!AA49+Junio!AA49+Julio!AA49+Agosto!AA49+Septiembre!AA49+'Octubre '!AA49+Noviembre!AA49+'Diciembre '!AA49</f>
        <v>0</v>
      </c>
      <c r="AB49" s="596">
        <f>+Enero!AB49+Febrero!AB49+'Marzo '!AB49+'Abril '!AB49+'Mayo '!AB49+Junio!AB49+Julio!AB49+Agosto!AB49+Septiembre!AB49+'Octubre '!AB49+Noviembre!AB49+'Diciembre '!AB49</f>
        <v>0</v>
      </c>
      <c r="AC49" s="596">
        <f>+Enero!AC49+Febrero!AC49+'Marzo '!AC49+'Abril '!AC49+'Mayo '!AC49+Junio!AC49+Julio!AC49+Agosto!AC49+Septiembre!AC49+'Octubre '!AC49+Noviembre!AC49+'Diciembre '!AC49</f>
        <v>0</v>
      </c>
      <c r="AD49" s="596">
        <f>+Enero!AD49+Febrero!AD49+'Marzo '!AD49+'Abril '!AD49+'Mayo '!AD49+Junio!AD49+Julio!AD49+Agosto!AD49+Septiembre!AD49+'Octubre '!AD49+Noviembre!AD49+'Diciembre '!AD49</f>
        <v>0</v>
      </c>
      <c r="AE49" s="596">
        <f>+Enero!AE49+Febrero!AE49+'Marzo '!AE49+'Abril '!AE49+'Mayo '!AE49+Junio!AE49+Julio!AE49+Agosto!AE49+Septiembre!AE49+'Octubre '!AE49+Noviembre!AE49+'Diciembre '!AE49</f>
        <v>0</v>
      </c>
      <c r="AF49" s="596">
        <f>+Enero!AF49+Febrero!AF49+'Marzo '!AF49+'Abril '!AF49+'Mayo '!AF49+Junio!AF49+Julio!AF49+Agosto!AF49+Septiembre!AF49+'Octubre '!AF49+Noviembre!AF49+'Diciembre '!AF49</f>
        <v>0</v>
      </c>
      <c r="AG49" s="596">
        <f>+Enero!AG49+Febrero!AG49+'Marzo '!AG49+'Abril '!AG49+'Mayo '!AG49+Junio!AG49+Julio!AG49+Agosto!AG49+Septiembre!AG49+'Octubre '!AG49+Noviembre!AG49+'Diciembre '!AG49</f>
        <v>0</v>
      </c>
      <c r="AH49" s="596">
        <f>+Enero!AH49+Febrero!AH49+'Marzo '!AH49+'Abril '!AH49+'Mayo '!AH49+Junio!AH49+Julio!AH49+Agosto!AH49+Septiembre!AH49+'Octubre '!AH49+Noviembre!AH49+'Diciembre '!AH49</f>
        <v>0</v>
      </c>
      <c r="AI49" s="596">
        <f>+Enero!AI49+Febrero!AI49+'Marzo '!AI49+'Abril '!AI49+'Mayo '!AI49+Junio!AI49+Julio!AI49+Agosto!AI49+Septiembre!AI49+'Octubre '!AI49+Noviembre!AI49+'Diciembre '!AI49</f>
        <v>0</v>
      </c>
      <c r="AJ49" s="596">
        <f>+Enero!AJ49+Febrero!AJ49+'Marzo '!AJ49+'Abril '!AJ49+'Mayo '!AJ49+Junio!AJ49+Julio!AJ49+Agosto!AJ49+Septiembre!AJ49+'Octubre '!AJ49+Noviembre!AJ49+'Diciembre '!AJ49</f>
        <v>0</v>
      </c>
      <c r="AK49" s="596">
        <f>+Enero!AK49+Febrero!AK49+'Marzo '!AK49+'Abril '!AK49+'Mayo '!AK49+Junio!AK49+Julio!AK49+Agosto!AK49+Septiembre!AK49+'Octubre '!AK49+Noviembre!AK49+'Diciembre '!AK49</f>
        <v>0</v>
      </c>
      <c r="AL49" s="596">
        <f>+Enero!AL49+Febrero!AL49+'Marzo '!AL49+'Abril '!AL49+'Mayo '!AL49+Junio!AL49+Julio!AL49+Agosto!AL49+Septiembre!AL49+'Octubre '!AL49+Noviembre!AL49+'Diciembre '!AL49</f>
        <v>0</v>
      </c>
      <c r="AM49" s="596">
        <f>+Enero!AM49+Febrero!AM49+'Marzo '!AM49+'Abril '!AM49+'Mayo '!AM49+Junio!AM49+Julio!AM49+Agosto!AM49+Septiembre!AM49+'Octubre '!AM49+Noviembre!AM49+'Diciembre '!AM49</f>
        <v>0</v>
      </c>
      <c r="AN49" s="596">
        <f>+Enero!AN49+Febrero!AN49+'Marzo '!AN49+'Abril '!AN49+'Mayo '!AN49+Junio!AN49+Julio!AN49+Agosto!AN49+Septiembre!AN49+'Octubre '!AN49+Noviembre!AN49+'Diciembre '!AN49</f>
        <v>0</v>
      </c>
      <c r="AO49" s="223" t="s">
        <v>83</v>
      </c>
      <c r="AP49" s="212"/>
      <c r="CG49" s="139">
        <v>0</v>
      </c>
      <c r="CH49" s="139">
        <v>0</v>
      </c>
    </row>
    <row r="50" spans="1:86" x14ac:dyDescent="0.2">
      <c r="A50" s="671"/>
      <c r="B50" s="72" t="s">
        <v>45</v>
      </c>
      <c r="C50" s="150">
        <f t="shared" si="2"/>
        <v>0</v>
      </c>
      <c r="D50" s="150">
        <f t="shared" si="3"/>
        <v>0</v>
      </c>
      <c r="E50" s="151">
        <f t="shared" si="3"/>
        <v>0</v>
      </c>
      <c r="F50" s="71">
        <f>+Enero!F50+Febrero!F50+'Marzo '!F50+'Abril '!F50+'Mayo '!F50+Junio!F50+Julio!F50+Agosto!F50+Septiembre!F50+'Octubre '!F50+Noviembre!F50+'Diciembre '!F50</f>
        <v>0</v>
      </c>
      <c r="G50" s="595">
        <f>+Enero!G50+Febrero!G50+'Marzo '!G50+'Abril '!G50+'Mayo '!G50+Junio!G50+Julio!G50+Agosto!G50+Septiembre!G50+'Octubre '!G50+Noviembre!G50+'Diciembre '!G50</f>
        <v>0</v>
      </c>
      <c r="H50" s="596">
        <f>+Enero!H50+Febrero!H50+'Marzo '!H50+'Abril '!H50+'Mayo '!H50+Junio!H50+Julio!H50+Agosto!H50+Septiembre!H50+'Octubre '!H50+Noviembre!H50+'Diciembre '!H50</f>
        <v>0</v>
      </c>
      <c r="I50" s="596">
        <f>+Enero!I50+Febrero!I50+'Marzo '!I50+'Abril '!I50+'Mayo '!I50+Junio!I50+Julio!I50+Agosto!I50+Septiembre!I50+'Octubre '!I50+Noviembre!I50+'Diciembre '!I50</f>
        <v>0</v>
      </c>
      <c r="J50" s="596">
        <f>+Enero!J50+Febrero!J50+'Marzo '!J50+'Abril '!J50+'Mayo '!J50+Junio!J50+Julio!J50+Agosto!J50+Septiembre!J50+'Octubre '!J50+Noviembre!J50+'Diciembre '!J50</f>
        <v>0</v>
      </c>
      <c r="K50" s="596">
        <f>+Enero!K50+Febrero!K50+'Marzo '!K50+'Abril '!K50+'Mayo '!K50+Junio!K50+Julio!K50+Agosto!K50+Septiembre!K50+'Octubre '!K50+Noviembre!K50+'Diciembre '!K50</f>
        <v>0</v>
      </c>
      <c r="L50" s="596">
        <f>+Enero!L50+Febrero!L50+'Marzo '!L50+'Abril '!L50+'Mayo '!L50+Junio!L50+Julio!L50+Agosto!L50+Septiembre!L50+'Octubre '!L50+Noviembre!L50+'Diciembre '!L50</f>
        <v>0</v>
      </c>
      <c r="M50" s="596">
        <f>+Enero!M50+Febrero!M50+'Marzo '!M50+'Abril '!M50+'Mayo '!M50+Junio!M50+Julio!M50+Agosto!M50+Septiembre!M50+'Octubre '!M50+Noviembre!M50+'Diciembre '!M50</f>
        <v>0</v>
      </c>
      <c r="N50" s="596">
        <f>+Enero!N50+Febrero!N50+'Marzo '!N50+'Abril '!N50+'Mayo '!N50+Junio!N50+Julio!N50+Agosto!N50+Septiembre!N50+'Octubre '!N50+Noviembre!N50+'Diciembre '!N50</f>
        <v>0</v>
      </c>
      <c r="O50" s="596">
        <f>+Enero!O50+Febrero!O50+'Marzo '!O50+'Abril '!O50+'Mayo '!O50+Junio!O50+Julio!O50+Agosto!O50+Septiembre!O50+'Octubre '!O50+Noviembre!O50+'Diciembre '!O50</f>
        <v>0</v>
      </c>
      <c r="P50" s="596">
        <f>+Enero!P50+Febrero!P50+'Marzo '!P50+'Abril '!P50+'Mayo '!P50+Junio!P50+Julio!P50+Agosto!P50+Septiembre!P50+'Octubre '!P50+Noviembre!P50+'Diciembre '!P50</f>
        <v>0</v>
      </c>
      <c r="Q50" s="596">
        <f>+Enero!Q50+Febrero!Q50+'Marzo '!Q50+'Abril '!Q50+'Mayo '!Q50+Junio!Q50+Julio!Q50+Agosto!Q50+Septiembre!Q50+'Octubre '!Q50+Noviembre!Q50+'Diciembre '!Q50</f>
        <v>0</v>
      </c>
      <c r="R50" s="596">
        <f>+Enero!R50+Febrero!R50+'Marzo '!R50+'Abril '!R50+'Mayo '!R50+Junio!R50+Julio!R50+Agosto!R50+Septiembre!R50+'Octubre '!R50+Noviembre!R50+'Diciembre '!R50</f>
        <v>0</v>
      </c>
      <c r="S50" s="596">
        <f>+Enero!S50+Febrero!S50+'Marzo '!S50+'Abril '!S50+'Mayo '!S50+Junio!S50+Julio!S50+Agosto!S50+Septiembre!S50+'Octubre '!S50+Noviembre!S50+'Diciembre '!S50</f>
        <v>0</v>
      </c>
      <c r="T50" s="596">
        <f>+Enero!T50+Febrero!T50+'Marzo '!T50+'Abril '!T50+'Mayo '!T50+Junio!T50+Julio!T50+Agosto!T50+Septiembre!T50+'Octubre '!T50+Noviembre!T50+'Diciembre '!T50</f>
        <v>0</v>
      </c>
      <c r="U50" s="596">
        <f>+Enero!U50+Febrero!U50+'Marzo '!U50+'Abril '!U50+'Mayo '!U50+Junio!U50+Julio!U50+Agosto!U50+Septiembre!U50+'Octubre '!U50+Noviembre!U50+'Diciembre '!U50</f>
        <v>0</v>
      </c>
      <c r="V50" s="596">
        <f>+Enero!V50+Febrero!V50+'Marzo '!V50+'Abril '!V50+'Mayo '!V50+Junio!V50+Julio!V50+Agosto!V50+Septiembre!V50+'Octubre '!V50+Noviembre!V50+'Diciembre '!V50</f>
        <v>0</v>
      </c>
      <c r="W50" s="596">
        <f>+Enero!W50+Febrero!W50+'Marzo '!W50+'Abril '!W50+'Mayo '!W50+Junio!W50+Julio!W50+Agosto!W50+Septiembre!W50+'Octubre '!W50+Noviembre!W50+'Diciembre '!W50</f>
        <v>0</v>
      </c>
      <c r="X50" s="596">
        <f>+Enero!X50+Febrero!X50+'Marzo '!X50+'Abril '!X50+'Mayo '!X50+Junio!X50+Julio!X50+Agosto!X50+Septiembre!X50+'Octubre '!X50+Noviembre!X50+'Diciembre '!X50</f>
        <v>0</v>
      </c>
      <c r="Y50" s="596">
        <f>+Enero!Y50+Febrero!Y50+'Marzo '!Y50+'Abril '!Y50+'Mayo '!Y50+Junio!Y50+Julio!Y50+Agosto!Y50+Septiembre!Y50+'Octubre '!Y50+Noviembre!Y50+'Diciembre '!Y50</f>
        <v>0</v>
      </c>
      <c r="Z50" s="596">
        <f>+Enero!Z50+Febrero!Z50+'Marzo '!Z50+'Abril '!Z50+'Mayo '!Z50+Junio!Z50+Julio!Z50+Agosto!Z50+Septiembre!Z50+'Octubre '!Z50+Noviembre!Z50+'Diciembre '!Z50</f>
        <v>0</v>
      </c>
      <c r="AA50" s="596">
        <f>+Enero!AA50+Febrero!AA50+'Marzo '!AA50+'Abril '!AA50+'Mayo '!AA50+Junio!AA50+Julio!AA50+Agosto!AA50+Septiembre!AA50+'Octubre '!AA50+Noviembre!AA50+'Diciembre '!AA50</f>
        <v>0</v>
      </c>
      <c r="AB50" s="596">
        <f>+Enero!AB50+Febrero!AB50+'Marzo '!AB50+'Abril '!AB50+'Mayo '!AB50+Junio!AB50+Julio!AB50+Agosto!AB50+Septiembre!AB50+'Octubre '!AB50+Noviembre!AB50+'Diciembre '!AB50</f>
        <v>0</v>
      </c>
      <c r="AC50" s="596">
        <f>+Enero!AC50+Febrero!AC50+'Marzo '!AC50+'Abril '!AC50+'Mayo '!AC50+Junio!AC50+Julio!AC50+Agosto!AC50+Septiembre!AC50+'Octubre '!AC50+Noviembre!AC50+'Diciembre '!AC50</f>
        <v>0</v>
      </c>
      <c r="AD50" s="596">
        <f>+Enero!AD50+Febrero!AD50+'Marzo '!AD50+'Abril '!AD50+'Mayo '!AD50+Junio!AD50+Julio!AD50+Agosto!AD50+Septiembre!AD50+'Octubre '!AD50+Noviembre!AD50+'Diciembre '!AD50</f>
        <v>0</v>
      </c>
      <c r="AE50" s="596">
        <f>+Enero!AE50+Febrero!AE50+'Marzo '!AE50+'Abril '!AE50+'Mayo '!AE50+Junio!AE50+Julio!AE50+Agosto!AE50+Septiembre!AE50+'Octubre '!AE50+Noviembre!AE50+'Diciembre '!AE50</f>
        <v>0</v>
      </c>
      <c r="AF50" s="596">
        <f>+Enero!AF50+Febrero!AF50+'Marzo '!AF50+'Abril '!AF50+'Mayo '!AF50+Junio!AF50+Julio!AF50+Agosto!AF50+Septiembre!AF50+'Octubre '!AF50+Noviembre!AF50+'Diciembre '!AF50</f>
        <v>0</v>
      </c>
      <c r="AG50" s="596">
        <f>+Enero!AG50+Febrero!AG50+'Marzo '!AG50+'Abril '!AG50+'Mayo '!AG50+Junio!AG50+Julio!AG50+Agosto!AG50+Septiembre!AG50+'Octubre '!AG50+Noviembre!AG50+'Diciembre '!AG50</f>
        <v>0</v>
      </c>
      <c r="AH50" s="596">
        <f>+Enero!AH50+Febrero!AH50+'Marzo '!AH50+'Abril '!AH50+'Mayo '!AH50+Junio!AH50+Julio!AH50+Agosto!AH50+Septiembre!AH50+'Octubre '!AH50+Noviembre!AH50+'Diciembre '!AH50</f>
        <v>0</v>
      </c>
      <c r="AI50" s="596">
        <f>+Enero!AI50+Febrero!AI50+'Marzo '!AI50+'Abril '!AI50+'Mayo '!AI50+Junio!AI50+Julio!AI50+Agosto!AI50+Septiembre!AI50+'Octubre '!AI50+Noviembre!AI50+'Diciembre '!AI50</f>
        <v>0</v>
      </c>
      <c r="AJ50" s="596">
        <f>+Enero!AJ50+Febrero!AJ50+'Marzo '!AJ50+'Abril '!AJ50+'Mayo '!AJ50+Junio!AJ50+Julio!AJ50+Agosto!AJ50+Septiembre!AJ50+'Octubre '!AJ50+Noviembre!AJ50+'Diciembre '!AJ50</f>
        <v>0</v>
      </c>
      <c r="AK50" s="596">
        <f>+Enero!AK50+Febrero!AK50+'Marzo '!AK50+'Abril '!AK50+'Mayo '!AK50+Junio!AK50+Julio!AK50+Agosto!AK50+Septiembre!AK50+'Octubre '!AK50+Noviembre!AK50+'Diciembre '!AK50</f>
        <v>0</v>
      </c>
      <c r="AL50" s="596">
        <f>+Enero!AL50+Febrero!AL50+'Marzo '!AL50+'Abril '!AL50+'Mayo '!AL50+Junio!AL50+Julio!AL50+Agosto!AL50+Septiembre!AL50+'Octubre '!AL50+Noviembre!AL50+'Diciembre '!AL50</f>
        <v>0</v>
      </c>
      <c r="AM50" s="596">
        <f>+Enero!AM50+Febrero!AM50+'Marzo '!AM50+'Abril '!AM50+'Mayo '!AM50+Junio!AM50+Julio!AM50+Agosto!AM50+Septiembre!AM50+'Octubre '!AM50+Noviembre!AM50+'Diciembre '!AM50</f>
        <v>0</v>
      </c>
      <c r="AN50" s="596">
        <f>+Enero!AN50+Febrero!AN50+'Marzo '!AN50+'Abril '!AN50+'Mayo '!AN50+Junio!AN50+Julio!AN50+Agosto!AN50+Septiembre!AN50+'Octubre '!AN50+Noviembre!AN50+'Diciembre '!AN50</f>
        <v>0</v>
      </c>
      <c r="AO50" s="223" t="s">
        <v>83</v>
      </c>
      <c r="AP50" s="212"/>
      <c r="CG50" s="139">
        <v>0</v>
      </c>
      <c r="CH50" s="139">
        <v>0</v>
      </c>
    </row>
    <row r="51" spans="1:86" x14ac:dyDescent="0.2">
      <c r="A51" s="671"/>
      <c r="B51" s="72" t="s">
        <v>32</v>
      </c>
      <c r="C51" s="150">
        <f t="shared" si="2"/>
        <v>0</v>
      </c>
      <c r="D51" s="150">
        <f t="shared" si="3"/>
        <v>0</v>
      </c>
      <c r="E51" s="151">
        <f t="shared" si="3"/>
        <v>0</v>
      </c>
      <c r="F51" s="71">
        <f>+Enero!F51+Febrero!F51+'Marzo '!F51+'Abril '!F51+'Mayo '!F51+Junio!F51+Julio!F51+Agosto!F51+Septiembre!F51+'Octubre '!F51+Noviembre!F51+'Diciembre '!F51</f>
        <v>0</v>
      </c>
      <c r="G51" s="595">
        <f>+Enero!G51+Febrero!G51+'Marzo '!G51+'Abril '!G51+'Mayo '!G51+Junio!G51+Julio!G51+Agosto!G51+Septiembre!G51+'Octubre '!G51+Noviembre!G51+'Diciembre '!G51</f>
        <v>0</v>
      </c>
      <c r="H51" s="596">
        <f>+Enero!H51+Febrero!H51+'Marzo '!H51+'Abril '!H51+'Mayo '!H51+Junio!H51+Julio!H51+Agosto!H51+Septiembre!H51+'Octubre '!H51+Noviembre!H51+'Diciembre '!H51</f>
        <v>0</v>
      </c>
      <c r="I51" s="596">
        <f>+Enero!I51+Febrero!I51+'Marzo '!I51+'Abril '!I51+'Mayo '!I51+Junio!I51+Julio!I51+Agosto!I51+Septiembre!I51+'Octubre '!I51+Noviembre!I51+'Diciembre '!I51</f>
        <v>0</v>
      </c>
      <c r="J51" s="596">
        <f>+Enero!J51+Febrero!J51+'Marzo '!J51+'Abril '!J51+'Mayo '!J51+Junio!J51+Julio!J51+Agosto!J51+Septiembre!J51+'Octubre '!J51+Noviembre!J51+'Diciembre '!J51</f>
        <v>0</v>
      </c>
      <c r="K51" s="596">
        <f>+Enero!K51+Febrero!K51+'Marzo '!K51+'Abril '!K51+'Mayo '!K51+Junio!K51+Julio!K51+Agosto!K51+Septiembre!K51+'Octubre '!K51+Noviembre!K51+'Diciembre '!K51</f>
        <v>0</v>
      </c>
      <c r="L51" s="596">
        <f>+Enero!L51+Febrero!L51+'Marzo '!L51+'Abril '!L51+'Mayo '!L51+Junio!L51+Julio!L51+Agosto!L51+Septiembre!L51+'Octubre '!L51+Noviembre!L51+'Diciembre '!L51</f>
        <v>0</v>
      </c>
      <c r="M51" s="596">
        <f>+Enero!M51+Febrero!M51+'Marzo '!M51+'Abril '!M51+'Mayo '!M51+Junio!M51+Julio!M51+Agosto!M51+Septiembre!M51+'Octubre '!M51+Noviembre!M51+'Diciembre '!M51</f>
        <v>0</v>
      </c>
      <c r="N51" s="596">
        <f>+Enero!N51+Febrero!N51+'Marzo '!N51+'Abril '!N51+'Mayo '!N51+Junio!N51+Julio!N51+Agosto!N51+Septiembre!N51+'Octubre '!N51+Noviembre!N51+'Diciembre '!N51</f>
        <v>0</v>
      </c>
      <c r="O51" s="596">
        <f>+Enero!O51+Febrero!O51+'Marzo '!O51+'Abril '!O51+'Mayo '!O51+Junio!O51+Julio!O51+Agosto!O51+Septiembre!O51+'Octubre '!O51+Noviembre!O51+'Diciembre '!O51</f>
        <v>0</v>
      </c>
      <c r="P51" s="596">
        <f>+Enero!P51+Febrero!P51+'Marzo '!P51+'Abril '!P51+'Mayo '!P51+Junio!P51+Julio!P51+Agosto!P51+Septiembre!P51+'Octubre '!P51+Noviembre!P51+'Diciembre '!P51</f>
        <v>0</v>
      </c>
      <c r="Q51" s="596">
        <f>+Enero!Q51+Febrero!Q51+'Marzo '!Q51+'Abril '!Q51+'Mayo '!Q51+Junio!Q51+Julio!Q51+Agosto!Q51+Septiembre!Q51+'Octubre '!Q51+Noviembre!Q51+'Diciembre '!Q51</f>
        <v>0</v>
      </c>
      <c r="R51" s="596">
        <f>+Enero!R51+Febrero!R51+'Marzo '!R51+'Abril '!R51+'Mayo '!R51+Junio!R51+Julio!R51+Agosto!R51+Septiembre!R51+'Octubre '!R51+Noviembre!R51+'Diciembre '!R51</f>
        <v>0</v>
      </c>
      <c r="S51" s="596">
        <f>+Enero!S51+Febrero!S51+'Marzo '!S51+'Abril '!S51+'Mayo '!S51+Junio!S51+Julio!S51+Agosto!S51+Septiembre!S51+'Octubre '!S51+Noviembre!S51+'Diciembre '!S51</f>
        <v>0</v>
      </c>
      <c r="T51" s="596">
        <f>+Enero!T51+Febrero!T51+'Marzo '!T51+'Abril '!T51+'Mayo '!T51+Junio!T51+Julio!T51+Agosto!T51+Septiembre!T51+'Octubre '!T51+Noviembre!T51+'Diciembre '!T51</f>
        <v>0</v>
      </c>
      <c r="U51" s="596">
        <f>+Enero!U51+Febrero!U51+'Marzo '!U51+'Abril '!U51+'Mayo '!U51+Junio!U51+Julio!U51+Agosto!U51+Septiembre!U51+'Octubre '!U51+Noviembre!U51+'Diciembre '!U51</f>
        <v>0</v>
      </c>
      <c r="V51" s="596">
        <f>+Enero!V51+Febrero!V51+'Marzo '!V51+'Abril '!V51+'Mayo '!V51+Junio!V51+Julio!V51+Agosto!V51+Septiembre!V51+'Octubre '!V51+Noviembre!V51+'Diciembre '!V51</f>
        <v>0</v>
      </c>
      <c r="W51" s="596">
        <f>+Enero!W51+Febrero!W51+'Marzo '!W51+'Abril '!W51+'Mayo '!W51+Junio!W51+Julio!W51+Agosto!W51+Septiembre!W51+'Octubre '!W51+Noviembre!W51+'Diciembre '!W51</f>
        <v>0</v>
      </c>
      <c r="X51" s="596">
        <f>+Enero!X51+Febrero!X51+'Marzo '!X51+'Abril '!X51+'Mayo '!X51+Junio!X51+Julio!X51+Agosto!X51+Septiembre!X51+'Octubre '!X51+Noviembre!X51+'Diciembre '!X51</f>
        <v>0</v>
      </c>
      <c r="Y51" s="596">
        <f>+Enero!Y51+Febrero!Y51+'Marzo '!Y51+'Abril '!Y51+'Mayo '!Y51+Junio!Y51+Julio!Y51+Agosto!Y51+Septiembre!Y51+'Octubre '!Y51+Noviembre!Y51+'Diciembre '!Y51</f>
        <v>0</v>
      </c>
      <c r="Z51" s="596">
        <f>+Enero!Z51+Febrero!Z51+'Marzo '!Z51+'Abril '!Z51+'Mayo '!Z51+Junio!Z51+Julio!Z51+Agosto!Z51+Septiembre!Z51+'Octubre '!Z51+Noviembre!Z51+'Diciembre '!Z51</f>
        <v>0</v>
      </c>
      <c r="AA51" s="596">
        <f>+Enero!AA51+Febrero!AA51+'Marzo '!AA51+'Abril '!AA51+'Mayo '!AA51+Junio!AA51+Julio!AA51+Agosto!AA51+Septiembre!AA51+'Octubre '!AA51+Noviembre!AA51+'Diciembre '!AA51</f>
        <v>0</v>
      </c>
      <c r="AB51" s="596">
        <f>+Enero!AB51+Febrero!AB51+'Marzo '!AB51+'Abril '!AB51+'Mayo '!AB51+Junio!AB51+Julio!AB51+Agosto!AB51+Septiembre!AB51+'Octubre '!AB51+Noviembre!AB51+'Diciembre '!AB51</f>
        <v>0</v>
      </c>
      <c r="AC51" s="596">
        <f>+Enero!AC51+Febrero!AC51+'Marzo '!AC51+'Abril '!AC51+'Mayo '!AC51+Junio!AC51+Julio!AC51+Agosto!AC51+Septiembre!AC51+'Octubre '!AC51+Noviembre!AC51+'Diciembre '!AC51</f>
        <v>0</v>
      </c>
      <c r="AD51" s="596">
        <f>+Enero!AD51+Febrero!AD51+'Marzo '!AD51+'Abril '!AD51+'Mayo '!AD51+Junio!AD51+Julio!AD51+Agosto!AD51+Septiembre!AD51+'Octubre '!AD51+Noviembre!AD51+'Diciembre '!AD51</f>
        <v>0</v>
      </c>
      <c r="AE51" s="596">
        <f>+Enero!AE51+Febrero!AE51+'Marzo '!AE51+'Abril '!AE51+'Mayo '!AE51+Junio!AE51+Julio!AE51+Agosto!AE51+Septiembre!AE51+'Octubre '!AE51+Noviembre!AE51+'Diciembre '!AE51</f>
        <v>0</v>
      </c>
      <c r="AF51" s="596">
        <f>+Enero!AF51+Febrero!AF51+'Marzo '!AF51+'Abril '!AF51+'Mayo '!AF51+Junio!AF51+Julio!AF51+Agosto!AF51+Septiembre!AF51+'Octubre '!AF51+Noviembre!AF51+'Diciembre '!AF51</f>
        <v>0</v>
      </c>
      <c r="AG51" s="596">
        <f>+Enero!AG51+Febrero!AG51+'Marzo '!AG51+'Abril '!AG51+'Mayo '!AG51+Junio!AG51+Julio!AG51+Agosto!AG51+Septiembre!AG51+'Octubre '!AG51+Noviembre!AG51+'Diciembre '!AG51</f>
        <v>0</v>
      </c>
      <c r="AH51" s="596">
        <f>+Enero!AH51+Febrero!AH51+'Marzo '!AH51+'Abril '!AH51+'Mayo '!AH51+Junio!AH51+Julio!AH51+Agosto!AH51+Septiembre!AH51+'Octubre '!AH51+Noviembre!AH51+'Diciembre '!AH51</f>
        <v>0</v>
      </c>
      <c r="AI51" s="596">
        <f>+Enero!AI51+Febrero!AI51+'Marzo '!AI51+'Abril '!AI51+'Mayo '!AI51+Junio!AI51+Julio!AI51+Agosto!AI51+Septiembre!AI51+'Octubre '!AI51+Noviembre!AI51+'Diciembre '!AI51</f>
        <v>0</v>
      </c>
      <c r="AJ51" s="596">
        <f>+Enero!AJ51+Febrero!AJ51+'Marzo '!AJ51+'Abril '!AJ51+'Mayo '!AJ51+Junio!AJ51+Julio!AJ51+Agosto!AJ51+Septiembre!AJ51+'Octubre '!AJ51+Noviembre!AJ51+'Diciembre '!AJ51</f>
        <v>0</v>
      </c>
      <c r="AK51" s="596">
        <f>+Enero!AK51+Febrero!AK51+'Marzo '!AK51+'Abril '!AK51+'Mayo '!AK51+Junio!AK51+Julio!AK51+Agosto!AK51+Septiembre!AK51+'Octubre '!AK51+Noviembre!AK51+'Diciembre '!AK51</f>
        <v>0</v>
      </c>
      <c r="AL51" s="596">
        <f>+Enero!AL51+Febrero!AL51+'Marzo '!AL51+'Abril '!AL51+'Mayo '!AL51+Junio!AL51+Julio!AL51+Agosto!AL51+Septiembre!AL51+'Octubre '!AL51+Noviembre!AL51+'Diciembre '!AL51</f>
        <v>0</v>
      </c>
      <c r="AM51" s="596">
        <f>+Enero!AM51+Febrero!AM51+'Marzo '!AM51+'Abril '!AM51+'Mayo '!AM51+Junio!AM51+Julio!AM51+Agosto!AM51+Septiembre!AM51+'Octubre '!AM51+Noviembre!AM51+'Diciembre '!AM51</f>
        <v>0</v>
      </c>
      <c r="AN51" s="596">
        <f>+Enero!AN51+Febrero!AN51+'Marzo '!AN51+'Abril '!AN51+'Mayo '!AN51+Junio!AN51+Julio!AN51+Agosto!AN51+Septiembre!AN51+'Octubre '!AN51+Noviembre!AN51+'Diciembre '!AN51</f>
        <v>0</v>
      </c>
      <c r="AO51" s="223" t="s">
        <v>83</v>
      </c>
      <c r="AP51" s="212"/>
      <c r="CG51" s="139">
        <v>0</v>
      </c>
      <c r="CH51" s="139">
        <v>0</v>
      </c>
    </row>
    <row r="52" spans="1:86" x14ac:dyDescent="0.2">
      <c r="A52" s="671"/>
      <c r="B52" s="72" t="s">
        <v>44</v>
      </c>
      <c r="C52" s="150">
        <f t="shared" si="2"/>
        <v>0</v>
      </c>
      <c r="D52" s="150">
        <f t="shared" si="3"/>
        <v>0</v>
      </c>
      <c r="E52" s="151">
        <f t="shared" si="3"/>
        <v>0</v>
      </c>
      <c r="F52" s="71">
        <f>+Enero!F52+Febrero!F52+'Marzo '!F52+'Abril '!F52+'Mayo '!F52+Junio!F52+Julio!F52+Agosto!F52+Septiembre!F52+'Octubre '!F52+Noviembre!F52+'Diciembre '!F52</f>
        <v>0</v>
      </c>
      <c r="G52" s="595">
        <f>+Enero!G52+Febrero!G52+'Marzo '!G52+'Abril '!G52+'Mayo '!G52+Junio!G52+Julio!G52+Agosto!G52+Septiembre!G52+'Octubre '!G52+Noviembre!G52+'Diciembre '!G52</f>
        <v>0</v>
      </c>
      <c r="H52" s="596">
        <f>+Enero!H52+Febrero!H52+'Marzo '!H52+'Abril '!H52+'Mayo '!H52+Junio!H52+Julio!H52+Agosto!H52+Septiembre!H52+'Octubre '!H52+Noviembre!H52+'Diciembre '!H52</f>
        <v>0</v>
      </c>
      <c r="I52" s="596">
        <f>+Enero!I52+Febrero!I52+'Marzo '!I52+'Abril '!I52+'Mayo '!I52+Junio!I52+Julio!I52+Agosto!I52+Septiembre!I52+'Octubre '!I52+Noviembre!I52+'Diciembre '!I52</f>
        <v>0</v>
      </c>
      <c r="J52" s="596">
        <f>+Enero!J52+Febrero!J52+'Marzo '!J52+'Abril '!J52+'Mayo '!J52+Junio!J52+Julio!J52+Agosto!J52+Septiembre!J52+'Octubre '!J52+Noviembre!J52+'Diciembre '!J52</f>
        <v>0</v>
      </c>
      <c r="K52" s="596">
        <f>+Enero!K52+Febrero!K52+'Marzo '!K52+'Abril '!K52+'Mayo '!K52+Junio!K52+Julio!K52+Agosto!K52+Septiembre!K52+'Octubre '!K52+Noviembre!K52+'Diciembre '!K52</f>
        <v>0</v>
      </c>
      <c r="L52" s="596">
        <f>+Enero!L52+Febrero!L52+'Marzo '!L52+'Abril '!L52+'Mayo '!L52+Junio!L52+Julio!L52+Agosto!L52+Septiembre!L52+'Octubre '!L52+Noviembre!L52+'Diciembre '!L52</f>
        <v>0</v>
      </c>
      <c r="M52" s="596">
        <f>+Enero!M52+Febrero!M52+'Marzo '!M52+'Abril '!M52+'Mayo '!M52+Junio!M52+Julio!M52+Agosto!M52+Septiembre!M52+'Octubre '!M52+Noviembre!M52+'Diciembre '!M52</f>
        <v>0</v>
      </c>
      <c r="N52" s="596">
        <f>+Enero!N52+Febrero!N52+'Marzo '!N52+'Abril '!N52+'Mayo '!N52+Junio!N52+Julio!N52+Agosto!N52+Septiembre!N52+'Octubre '!N52+Noviembre!N52+'Diciembre '!N52</f>
        <v>0</v>
      </c>
      <c r="O52" s="596">
        <f>+Enero!O52+Febrero!O52+'Marzo '!O52+'Abril '!O52+'Mayo '!O52+Junio!O52+Julio!O52+Agosto!O52+Septiembre!O52+'Octubre '!O52+Noviembre!O52+'Diciembre '!O52</f>
        <v>0</v>
      </c>
      <c r="P52" s="596">
        <f>+Enero!P52+Febrero!P52+'Marzo '!P52+'Abril '!P52+'Mayo '!P52+Junio!P52+Julio!P52+Agosto!P52+Septiembre!P52+'Octubre '!P52+Noviembre!P52+'Diciembre '!P52</f>
        <v>0</v>
      </c>
      <c r="Q52" s="596">
        <f>+Enero!Q52+Febrero!Q52+'Marzo '!Q52+'Abril '!Q52+'Mayo '!Q52+Junio!Q52+Julio!Q52+Agosto!Q52+Septiembre!Q52+'Octubre '!Q52+Noviembre!Q52+'Diciembre '!Q52</f>
        <v>0</v>
      </c>
      <c r="R52" s="596">
        <f>+Enero!R52+Febrero!R52+'Marzo '!R52+'Abril '!R52+'Mayo '!R52+Junio!R52+Julio!R52+Agosto!R52+Septiembre!R52+'Octubre '!R52+Noviembre!R52+'Diciembre '!R52</f>
        <v>0</v>
      </c>
      <c r="S52" s="596">
        <f>+Enero!S52+Febrero!S52+'Marzo '!S52+'Abril '!S52+'Mayo '!S52+Junio!S52+Julio!S52+Agosto!S52+Septiembre!S52+'Octubre '!S52+Noviembre!S52+'Diciembre '!S52</f>
        <v>0</v>
      </c>
      <c r="T52" s="596">
        <f>+Enero!T52+Febrero!T52+'Marzo '!T52+'Abril '!T52+'Mayo '!T52+Junio!T52+Julio!T52+Agosto!T52+Septiembre!T52+'Octubre '!T52+Noviembre!T52+'Diciembre '!T52</f>
        <v>0</v>
      </c>
      <c r="U52" s="596">
        <f>+Enero!U52+Febrero!U52+'Marzo '!U52+'Abril '!U52+'Mayo '!U52+Junio!U52+Julio!U52+Agosto!U52+Septiembre!U52+'Octubre '!U52+Noviembre!U52+'Diciembre '!U52</f>
        <v>0</v>
      </c>
      <c r="V52" s="596">
        <f>+Enero!V52+Febrero!V52+'Marzo '!V52+'Abril '!V52+'Mayo '!V52+Junio!V52+Julio!V52+Agosto!V52+Septiembre!V52+'Octubre '!V52+Noviembre!V52+'Diciembre '!V52</f>
        <v>0</v>
      </c>
      <c r="W52" s="596">
        <f>+Enero!W52+Febrero!W52+'Marzo '!W52+'Abril '!W52+'Mayo '!W52+Junio!W52+Julio!W52+Agosto!W52+Septiembre!W52+'Octubre '!W52+Noviembre!W52+'Diciembre '!W52</f>
        <v>0</v>
      </c>
      <c r="X52" s="596">
        <f>+Enero!X52+Febrero!X52+'Marzo '!X52+'Abril '!X52+'Mayo '!X52+Junio!X52+Julio!X52+Agosto!X52+Septiembre!X52+'Octubre '!X52+Noviembre!X52+'Diciembre '!X52</f>
        <v>0</v>
      </c>
      <c r="Y52" s="596">
        <f>+Enero!Y52+Febrero!Y52+'Marzo '!Y52+'Abril '!Y52+'Mayo '!Y52+Junio!Y52+Julio!Y52+Agosto!Y52+Septiembre!Y52+'Octubre '!Y52+Noviembre!Y52+'Diciembre '!Y52</f>
        <v>0</v>
      </c>
      <c r="Z52" s="596">
        <f>+Enero!Z52+Febrero!Z52+'Marzo '!Z52+'Abril '!Z52+'Mayo '!Z52+Junio!Z52+Julio!Z52+Agosto!Z52+Septiembre!Z52+'Octubre '!Z52+Noviembre!Z52+'Diciembre '!Z52</f>
        <v>0</v>
      </c>
      <c r="AA52" s="596">
        <f>+Enero!AA52+Febrero!AA52+'Marzo '!AA52+'Abril '!AA52+'Mayo '!AA52+Junio!AA52+Julio!AA52+Agosto!AA52+Septiembre!AA52+'Octubre '!AA52+Noviembre!AA52+'Diciembre '!AA52</f>
        <v>0</v>
      </c>
      <c r="AB52" s="596">
        <f>+Enero!AB52+Febrero!AB52+'Marzo '!AB52+'Abril '!AB52+'Mayo '!AB52+Junio!AB52+Julio!AB52+Agosto!AB52+Septiembre!AB52+'Octubre '!AB52+Noviembre!AB52+'Diciembre '!AB52</f>
        <v>0</v>
      </c>
      <c r="AC52" s="596">
        <f>+Enero!AC52+Febrero!AC52+'Marzo '!AC52+'Abril '!AC52+'Mayo '!AC52+Junio!AC52+Julio!AC52+Agosto!AC52+Septiembre!AC52+'Octubre '!AC52+Noviembre!AC52+'Diciembre '!AC52</f>
        <v>0</v>
      </c>
      <c r="AD52" s="596">
        <f>+Enero!AD52+Febrero!AD52+'Marzo '!AD52+'Abril '!AD52+'Mayo '!AD52+Junio!AD52+Julio!AD52+Agosto!AD52+Septiembre!AD52+'Octubre '!AD52+Noviembre!AD52+'Diciembre '!AD52</f>
        <v>0</v>
      </c>
      <c r="AE52" s="596">
        <f>+Enero!AE52+Febrero!AE52+'Marzo '!AE52+'Abril '!AE52+'Mayo '!AE52+Junio!AE52+Julio!AE52+Agosto!AE52+Septiembre!AE52+'Octubre '!AE52+Noviembre!AE52+'Diciembre '!AE52</f>
        <v>0</v>
      </c>
      <c r="AF52" s="596">
        <f>+Enero!AF52+Febrero!AF52+'Marzo '!AF52+'Abril '!AF52+'Mayo '!AF52+Junio!AF52+Julio!AF52+Agosto!AF52+Septiembre!AF52+'Octubre '!AF52+Noviembre!AF52+'Diciembre '!AF52</f>
        <v>0</v>
      </c>
      <c r="AG52" s="596">
        <f>+Enero!AG52+Febrero!AG52+'Marzo '!AG52+'Abril '!AG52+'Mayo '!AG52+Junio!AG52+Julio!AG52+Agosto!AG52+Septiembre!AG52+'Octubre '!AG52+Noviembre!AG52+'Diciembre '!AG52</f>
        <v>0</v>
      </c>
      <c r="AH52" s="596">
        <f>+Enero!AH52+Febrero!AH52+'Marzo '!AH52+'Abril '!AH52+'Mayo '!AH52+Junio!AH52+Julio!AH52+Agosto!AH52+Septiembre!AH52+'Octubre '!AH52+Noviembre!AH52+'Diciembre '!AH52</f>
        <v>0</v>
      </c>
      <c r="AI52" s="596">
        <f>+Enero!AI52+Febrero!AI52+'Marzo '!AI52+'Abril '!AI52+'Mayo '!AI52+Junio!AI52+Julio!AI52+Agosto!AI52+Septiembre!AI52+'Octubre '!AI52+Noviembre!AI52+'Diciembre '!AI52</f>
        <v>0</v>
      </c>
      <c r="AJ52" s="596">
        <f>+Enero!AJ52+Febrero!AJ52+'Marzo '!AJ52+'Abril '!AJ52+'Mayo '!AJ52+Junio!AJ52+Julio!AJ52+Agosto!AJ52+Septiembre!AJ52+'Octubre '!AJ52+Noviembre!AJ52+'Diciembre '!AJ52</f>
        <v>0</v>
      </c>
      <c r="AK52" s="596">
        <f>+Enero!AK52+Febrero!AK52+'Marzo '!AK52+'Abril '!AK52+'Mayo '!AK52+Junio!AK52+Julio!AK52+Agosto!AK52+Septiembre!AK52+'Octubre '!AK52+Noviembre!AK52+'Diciembre '!AK52</f>
        <v>0</v>
      </c>
      <c r="AL52" s="596">
        <f>+Enero!AL52+Febrero!AL52+'Marzo '!AL52+'Abril '!AL52+'Mayo '!AL52+Junio!AL52+Julio!AL52+Agosto!AL52+Septiembre!AL52+'Octubre '!AL52+Noviembre!AL52+'Diciembre '!AL52</f>
        <v>0</v>
      </c>
      <c r="AM52" s="596">
        <f>+Enero!AM52+Febrero!AM52+'Marzo '!AM52+'Abril '!AM52+'Mayo '!AM52+Junio!AM52+Julio!AM52+Agosto!AM52+Septiembre!AM52+'Octubre '!AM52+Noviembre!AM52+'Diciembre '!AM52</f>
        <v>0</v>
      </c>
      <c r="AN52" s="596">
        <f>+Enero!AN52+Febrero!AN52+'Marzo '!AN52+'Abril '!AN52+'Mayo '!AN52+Junio!AN52+Julio!AN52+Agosto!AN52+Septiembre!AN52+'Octubre '!AN52+Noviembre!AN52+'Diciembre '!AN52</f>
        <v>0</v>
      </c>
      <c r="AO52" s="223" t="s">
        <v>83</v>
      </c>
      <c r="AP52" s="212"/>
      <c r="CG52" s="139">
        <v>0</v>
      </c>
      <c r="CH52" s="139">
        <v>0</v>
      </c>
    </row>
    <row r="53" spans="1:86" x14ac:dyDescent="0.2">
      <c r="A53" s="671"/>
      <c r="B53" s="72" t="s">
        <v>35</v>
      </c>
      <c r="C53" s="150">
        <f t="shared" si="2"/>
        <v>0</v>
      </c>
      <c r="D53" s="150">
        <f t="shared" si="3"/>
        <v>0</v>
      </c>
      <c r="E53" s="151">
        <f t="shared" si="3"/>
        <v>0</v>
      </c>
      <c r="F53" s="71">
        <f>+Enero!F53+Febrero!F53+'Marzo '!F53+'Abril '!F53+'Mayo '!F53+Junio!F53+Julio!F53+Agosto!F53+Septiembre!F53+'Octubre '!F53+Noviembre!F53+'Diciembre '!F53</f>
        <v>0</v>
      </c>
      <c r="G53" s="595">
        <f>+Enero!G53+Febrero!G53+'Marzo '!G53+'Abril '!G53+'Mayo '!G53+Junio!G53+Julio!G53+Agosto!G53+Septiembre!G53+'Octubre '!G53+Noviembre!G53+'Diciembre '!G53</f>
        <v>0</v>
      </c>
      <c r="H53" s="596">
        <f>+Enero!H53+Febrero!H53+'Marzo '!H53+'Abril '!H53+'Mayo '!H53+Junio!H53+Julio!H53+Agosto!H53+Septiembre!H53+'Octubre '!H53+Noviembre!H53+'Diciembre '!H53</f>
        <v>0</v>
      </c>
      <c r="I53" s="596">
        <f>+Enero!I53+Febrero!I53+'Marzo '!I53+'Abril '!I53+'Mayo '!I53+Junio!I53+Julio!I53+Agosto!I53+Septiembre!I53+'Octubre '!I53+Noviembre!I53+'Diciembre '!I53</f>
        <v>0</v>
      </c>
      <c r="J53" s="596">
        <f>+Enero!J53+Febrero!J53+'Marzo '!J53+'Abril '!J53+'Mayo '!J53+Junio!J53+Julio!J53+Agosto!J53+Septiembre!J53+'Octubre '!J53+Noviembre!J53+'Diciembre '!J53</f>
        <v>0</v>
      </c>
      <c r="K53" s="596">
        <f>+Enero!K53+Febrero!K53+'Marzo '!K53+'Abril '!K53+'Mayo '!K53+Junio!K53+Julio!K53+Agosto!K53+Septiembre!K53+'Octubre '!K53+Noviembre!K53+'Diciembre '!K53</f>
        <v>0</v>
      </c>
      <c r="L53" s="596">
        <f>+Enero!L53+Febrero!L53+'Marzo '!L53+'Abril '!L53+'Mayo '!L53+Junio!L53+Julio!L53+Agosto!L53+Septiembre!L53+'Octubre '!L53+Noviembre!L53+'Diciembre '!L53</f>
        <v>0</v>
      </c>
      <c r="M53" s="596">
        <f>+Enero!M53+Febrero!M53+'Marzo '!M53+'Abril '!M53+'Mayo '!M53+Junio!M53+Julio!M53+Agosto!M53+Septiembre!M53+'Octubre '!M53+Noviembre!M53+'Diciembre '!M53</f>
        <v>0</v>
      </c>
      <c r="N53" s="596">
        <f>+Enero!N53+Febrero!N53+'Marzo '!N53+'Abril '!N53+'Mayo '!N53+Junio!N53+Julio!N53+Agosto!N53+Septiembre!N53+'Octubre '!N53+Noviembre!N53+'Diciembre '!N53</f>
        <v>0</v>
      </c>
      <c r="O53" s="596">
        <f>+Enero!O53+Febrero!O53+'Marzo '!O53+'Abril '!O53+'Mayo '!O53+Junio!O53+Julio!O53+Agosto!O53+Septiembre!O53+'Octubre '!O53+Noviembre!O53+'Diciembre '!O53</f>
        <v>0</v>
      </c>
      <c r="P53" s="596">
        <f>+Enero!P53+Febrero!P53+'Marzo '!P53+'Abril '!P53+'Mayo '!P53+Junio!P53+Julio!P53+Agosto!P53+Septiembre!P53+'Octubre '!P53+Noviembre!P53+'Diciembre '!P53</f>
        <v>0</v>
      </c>
      <c r="Q53" s="596">
        <f>+Enero!Q53+Febrero!Q53+'Marzo '!Q53+'Abril '!Q53+'Mayo '!Q53+Junio!Q53+Julio!Q53+Agosto!Q53+Septiembre!Q53+'Octubre '!Q53+Noviembre!Q53+'Diciembre '!Q53</f>
        <v>0</v>
      </c>
      <c r="R53" s="596">
        <f>+Enero!R53+Febrero!R53+'Marzo '!R53+'Abril '!R53+'Mayo '!R53+Junio!R53+Julio!R53+Agosto!R53+Septiembre!R53+'Octubre '!R53+Noviembre!R53+'Diciembre '!R53</f>
        <v>0</v>
      </c>
      <c r="S53" s="596">
        <f>+Enero!S53+Febrero!S53+'Marzo '!S53+'Abril '!S53+'Mayo '!S53+Junio!S53+Julio!S53+Agosto!S53+Septiembre!S53+'Octubre '!S53+Noviembre!S53+'Diciembre '!S53</f>
        <v>0</v>
      </c>
      <c r="T53" s="596">
        <f>+Enero!T53+Febrero!T53+'Marzo '!T53+'Abril '!T53+'Mayo '!T53+Junio!T53+Julio!T53+Agosto!T53+Septiembre!T53+'Octubre '!T53+Noviembre!T53+'Diciembre '!T53</f>
        <v>0</v>
      </c>
      <c r="U53" s="596">
        <f>+Enero!U53+Febrero!U53+'Marzo '!U53+'Abril '!U53+'Mayo '!U53+Junio!U53+Julio!U53+Agosto!U53+Septiembre!U53+'Octubre '!U53+Noviembre!U53+'Diciembre '!U53</f>
        <v>0</v>
      </c>
      <c r="V53" s="596">
        <f>+Enero!V53+Febrero!V53+'Marzo '!V53+'Abril '!V53+'Mayo '!V53+Junio!V53+Julio!V53+Agosto!V53+Septiembre!V53+'Octubre '!V53+Noviembre!V53+'Diciembre '!V53</f>
        <v>0</v>
      </c>
      <c r="W53" s="596">
        <f>+Enero!W53+Febrero!W53+'Marzo '!W53+'Abril '!W53+'Mayo '!W53+Junio!W53+Julio!W53+Agosto!W53+Septiembre!W53+'Octubre '!W53+Noviembre!W53+'Diciembre '!W53</f>
        <v>0</v>
      </c>
      <c r="X53" s="596">
        <f>+Enero!X53+Febrero!X53+'Marzo '!X53+'Abril '!X53+'Mayo '!X53+Junio!X53+Julio!X53+Agosto!X53+Septiembre!X53+'Octubre '!X53+Noviembre!X53+'Diciembre '!X53</f>
        <v>0</v>
      </c>
      <c r="Y53" s="596">
        <f>+Enero!Y53+Febrero!Y53+'Marzo '!Y53+'Abril '!Y53+'Mayo '!Y53+Junio!Y53+Julio!Y53+Agosto!Y53+Septiembre!Y53+'Octubre '!Y53+Noviembre!Y53+'Diciembre '!Y53</f>
        <v>0</v>
      </c>
      <c r="Z53" s="596">
        <f>+Enero!Z53+Febrero!Z53+'Marzo '!Z53+'Abril '!Z53+'Mayo '!Z53+Junio!Z53+Julio!Z53+Agosto!Z53+Septiembre!Z53+'Octubre '!Z53+Noviembre!Z53+'Diciembre '!Z53</f>
        <v>0</v>
      </c>
      <c r="AA53" s="596">
        <f>+Enero!AA53+Febrero!AA53+'Marzo '!AA53+'Abril '!AA53+'Mayo '!AA53+Junio!AA53+Julio!AA53+Agosto!AA53+Septiembre!AA53+'Octubre '!AA53+Noviembre!AA53+'Diciembre '!AA53</f>
        <v>0</v>
      </c>
      <c r="AB53" s="596">
        <f>+Enero!AB53+Febrero!AB53+'Marzo '!AB53+'Abril '!AB53+'Mayo '!AB53+Junio!AB53+Julio!AB53+Agosto!AB53+Septiembre!AB53+'Octubre '!AB53+Noviembre!AB53+'Diciembre '!AB53</f>
        <v>0</v>
      </c>
      <c r="AC53" s="596">
        <f>+Enero!AC53+Febrero!AC53+'Marzo '!AC53+'Abril '!AC53+'Mayo '!AC53+Junio!AC53+Julio!AC53+Agosto!AC53+Septiembre!AC53+'Octubre '!AC53+Noviembre!AC53+'Diciembre '!AC53</f>
        <v>0</v>
      </c>
      <c r="AD53" s="596">
        <f>+Enero!AD53+Febrero!AD53+'Marzo '!AD53+'Abril '!AD53+'Mayo '!AD53+Junio!AD53+Julio!AD53+Agosto!AD53+Septiembre!AD53+'Octubre '!AD53+Noviembre!AD53+'Diciembre '!AD53</f>
        <v>0</v>
      </c>
      <c r="AE53" s="596">
        <f>+Enero!AE53+Febrero!AE53+'Marzo '!AE53+'Abril '!AE53+'Mayo '!AE53+Junio!AE53+Julio!AE53+Agosto!AE53+Septiembre!AE53+'Octubre '!AE53+Noviembre!AE53+'Diciembre '!AE53</f>
        <v>0</v>
      </c>
      <c r="AF53" s="596">
        <f>+Enero!AF53+Febrero!AF53+'Marzo '!AF53+'Abril '!AF53+'Mayo '!AF53+Junio!AF53+Julio!AF53+Agosto!AF53+Septiembre!AF53+'Octubre '!AF53+Noviembre!AF53+'Diciembre '!AF53</f>
        <v>0</v>
      </c>
      <c r="AG53" s="596">
        <f>+Enero!AG53+Febrero!AG53+'Marzo '!AG53+'Abril '!AG53+'Mayo '!AG53+Junio!AG53+Julio!AG53+Agosto!AG53+Septiembre!AG53+'Octubre '!AG53+Noviembre!AG53+'Diciembre '!AG53</f>
        <v>0</v>
      </c>
      <c r="AH53" s="596">
        <f>+Enero!AH53+Febrero!AH53+'Marzo '!AH53+'Abril '!AH53+'Mayo '!AH53+Junio!AH53+Julio!AH53+Agosto!AH53+Septiembre!AH53+'Octubre '!AH53+Noviembre!AH53+'Diciembre '!AH53</f>
        <v>0</v>
      </c>
      <c r="AI53" s="596">
        <f>+Enero!AI53+Febrero!AI53+'Marzo '!AI53+'Abril '!AI53+'Mayo '!AI53+Junio!AI53+Julio!AI53+Agosto!AI53+Septiembre!AI53+'Octubre '!AI53+Noviembre!AI53+'Diciembre '!AI53</f>
        <v>0</v>
      </c>
      <c r="AJ53" s="596">
        <f>+Enero!AJ53+Febrero!AJ53+'Marzo '!AJ53+'Abril '!AJ53+'Mayo '!AJ53+Junio!AJ53+Julio!AJ53+Agosto!AJ53+Septiembre!AJ53+'Octubre '!AJ53+Noviembre!AJ53+'Diciembre '!AJ53</f>
        <v>0</v>
      </c>
      <c r="AK53" s="596">
        <f>+Enero!AK53+Febrero!AK53+'Marzo '!AK53+'Abril '!AK53+'Mayo '!AK53+Junio!AK53+Julio!AK53+Agosto!AK53+Septiembre!AK53+'Octubre '!AK53+Noviembre!AK53+'Diciembre '!AK53</f>
        <v>0</v>
      </c>
      <c r="AL53" s="596">
        <f>+Enero!AL53+Febrero!AL53+'Marzo '!AL53+'Abril '!AL53+'Mayo '!AL53+Junio!AL53+Julio!AL53+Agosto!AL53+Septiembre!AL53+'Octubre '!AL53+Noviembre!AL53+'Diciembre '!AL53</f>
        <v>0</v>
      </c>
      <c r="AM53" s="596">
        <f>+Enero!AM53+Febrero!AM53+'Marzo '!AM53+'Abril '!AM53+'Mayo '!AM53+Junio!AM53+Julio!AM53+Agosto!AM53+Septiembre!AM53+'Octubre '!AM53+Noviembre!AM53+'Diciembre '!AM53</f>
        <v>0</v>
      </c>
      <c r="AN53" s="596">
        <f>+Enero!AN53+Febrero!AN53+'Marzo '!AN53+'Abril '!AN53+'Mayo '!AN53+Junio!AN53+Julio!AN53+Agosto!AN53+Septiembre!AN53+'Octubre '!AN53+Noviembre!AN53+'Diciembre '!AN53</f>
        <v>0</v>
      </c>
      <c r="AO53" s="223" t="s">
        <v>83</v>
      </c>
      <c r="AP53" s="212"/>
      <c r="CG53" s="139">
        <v>0</v>
      </c>
      <c r="CH53" s="139">
        <v>0</v>
      </c>
    </row>
    <row r="54" spans="1:86" x14ac:dyDescent="0.2">
      <c r="A54" s="672"/>
      <c r="B54" s="74" t="s">
        <v>36</v>
      </c>
      <c r="C54" s="157">
        <f t="shared" si="2"/>
        <v>0</v>
      </c>
      <c r="D54" s="157">
        <f t="shared" si="3"/>
        <v>0</v>
      </c>
      <c r="E54" s="226">
        <f t="shared" si="3"/>
        <v>0</v>
      </c>
      <c r="F54" s="71">
        <f>+Enero!F54+Febrero!F54+'Marzo '!F54+'Abril '!F54+'Mayo '!F54+Junio!F54+Julio!F54+Agosto!F54+Septiembre!F54+'Octubre '!F54+Noviembre!F54+'Diciembre '!F54</f>
        <v>0</v>
      </c>
      <c r="G54" s="595">
        <f>+Enero!G54+Febrero!G54+'Marzo '!G54+'Abril '!G54+'Mayo '!G54+Junio!G54+Julio!G54+Agosto!G54+Septiembre!G54+'Octubre '!G54+Noviembre!G54+'Diciembre '!G54</f>
        <v>0</v>
      </c>
      <c r="H54" s="596">
        <f>+Enero!H54+Febrero!H54+'Marzo '!H54+'Abril '!H54+'Mayo '!H54+Junio!H54+Julio!H54+Agosto!H54+Septiembre!H54+'Octubre '!H54+Noviembre!H54+'Diciembre '!H54</f>
        <v>0</v>
      </c>
      <c r="I54" s="596">
        <f>+Enero!I54+Febrero!I54+'Marzo '!I54+'Abril '!I54+'Mayo '!I54+Junio!I54+Julio!I54+Agosto!I54+Septiembre!I54+'Octubre '!I54+Noviembre!I54+'Diciembre '!I54</f>
        <v>0</v>
      </c>
      <c r="J54" s="596">
        <f>+Enero!J54+Febrero!J54+'Marzo '!J54+'Abril '!J54+'Mayo '!J54+Junio!J54+Julio!J54+Agosto!J54+Septiembre!J54+'Octubre '!J54+Noviembre!J54+'Diciembre '!J54</f>
        <v>0</v>
      </c>
      <c r="K54" s="596">
        <f>+Enero!K54+Febrero!K54+'Marzo '!K54+'Abril '!K54+'Mayo '!K54+Junio!K54+Julio!K54+Agosto!K54+Septiembre!K54+'Octubre '!K54+Noviembre!K54+'Diciembre '!K54</f>
        <v>0</v>
      </c>
      <c r="L54" s="596">
        <f>+Enero!L54+Febrero!L54+'Marzo '!L54+'Abril '!L54+'Mayo '!L54+Junio!L54+Julio!L54+Agosto!L54+Septiembre!L54+'Octubre '!L54+Noviembre!L54+'Diciembre '!L54</f>
        <v>0</v>
      </c>
      <c r="M54" s="596">
        <f>+Enero!M54+Febrero!M54+'Marzo '!M54+'Abril '!M54+'Mayo '!M54+Junio!M54+Julio!M54+Agosto!M54+Septiembre!M54+'Octubre '!M54+Noviembre!M54+'Diciembre '!M54</f>
        <v>0</v>
      </c>
      <c r="N54" s="596">
        <f>+Enero!N54+Febrero!N54+'Marzo '!N54+'Abril '!N54+'Mayo '!N54+Junio!N54+Julio!N54+Agosto!N54+Septiembre!N54+'Octubre '!N54+Noviembre!N54+'Diciembre '!N54</f>
        <v>0</v>
      </c>
      <c r="O54" s="596">
        <f>+Enero!O54+Febrero!O54+'Marzo '!O54+'Abril '!O54+'Mayo '!O54+Junio!O54+Julio!O54+Agosto!O54+Septiembre!O54+'Octubre '!O54+Noviembre!O54+'Diciembre '!O54</f>
        <v>0</v>
      </c>
      <c r="P54" s="596">
        <f>+Enero!P54+Febrero!P54+'Marzo '!P54+'Abril '!P54+'Mayo '!P54+Junio!P54+Julio!P54+Agosto!P54+Septiembre!P54+'Octubre '!P54+Noviembre!P54+'Diciembre '!P54</f>
        <v>0</v>
      </c>
      <c r="Q54" s="596">
        <f>+Enero!Q54+Febrero!Q54+'Marzo '!Q54+'Abril '!Q54+'Mayo '!Q54+Junio!Q54+Julio!Q54+Agosto!Q54+Septiembre!Q54+'Octubre '!Q54+Noviembre!Q54+'Diciembre '!Q54</f>
        <v>0</v>
      </c>
      <c r="R54" s="596">
        <f>+Enero!R54+Febrero!R54+'Marzo '!R54+'Abril '!R54+'Mayo '!R54+Junio!R54+Julio!R54+Agosto!R54+Septiembre!R54+'Octubre '!R54+Noviembre!R54+'Diciembre '!R54</f>
        <v>0</v>
      </c>
      <c r="S54" s="596">
        <f>+Enero!S54+Febrero!S54+'Marzo '!S54+'Abril '!S54+'Mayo '!S54+Junio!S54+Julio!S54+Agosto!S54+Septiembre!S54+'Octubre '!S54+Noviembre!S54+'Diciembre '!S54</f>
        <v>0</v>
      </c>
      <c r="T54" s="596">
        <f>+Enero!T54+Febrero!T54+'Marzo '!T54+'Abril '!T54+'Mayo '!T54+Junio!T54+Julio!T54+Agosto!T54+Septiembre!T54+'Octubre '!T54+Noviembre!T54+'Diciembre '!T54</f>
        <v>0</v>
      </c>
      <c r="U54" s="596">
        <f>+Enero!U54+Febrero!U54+'Marzo '!U54+'Abril '!U54+'Mayo '!U54+Junio!U54+Julio!U54+Agosto!U54+Septiembre!U54+'Octubre '!U54+Noviembre!U54+'Diciembre '!U54</f>
        <v>0</v>
      </c>
      <c r="V54" s="596">
        <f>+Enero!V54+Febrero!V54+'Marzo '!V54+'Abril '!V54+'Mayo '!V54+Junio!V54+Julio!V54+Agosto!V54+Septiembre!V54+'Octubre '!V54+Noviembre!V54+'Diciembre '!V54</f>
        <v>0</v>
      </c>
      <c r="W54" s="596">
        <f>+Enero!W54+Febrero!W54+'Marzo '!W54+'Abril '!W54+'Mayo '!W54+Junio!W54+Julio!W54+Agosto!W54+Septiembre!W54+'Octubre '!W54+Noviembre!W54+'Diciembre '!W54</f>
        <v>0</v>
      </c>
      <c r="X54" s="596">
        <f>+Enero!X54+Febrero!X54+'Marzo '!X54+'Abril '!X54+'Mayo '!X54+Junio!X54+Julio!X54+Agosto!X54+Septiembre!X54+'Octubre '!X54+Noviembre!X54+'Diciembre '!X54</f>
        <v>0</v>
      </c>
      <c r="Y54" s="596">
        <f>+Enero!Y54+Febrero!Y54+'Marzo '!Y54+'Abril '!Y54+'Mayo '!Y54+Junio!Y54+Julio!Y54+Agosto!Y54+Septiembre!Y54+'Octubre '!Y54+Noviembre!Y54+'Diciembre '!Y54</f>
        <v>0</v>
      </c>
      <c r="Z54" s="596">
        <f>+Enero!Z54+Febrero!Z54+'Marzo '!Z54+'Abril '!Z54+'Mayo '!Z54+Junio!Z54+Julio!Z54+Agosto!Z54+Septiembre!Z54+'Octubre '!Z54+Noviembre!Z54+'Diciembre '!Z54</f>
        <v>0</v>
      </c>
      <c r="AA54" s="596">
        <f>+Enero!AA54+Febrero!AA54+'Marzo '!AA54+'Abril '!AA54+'Mayo '!AA54+Junio!AA54+Julio!AA54+Agosto!AA54+Septiembre!AA54+'Octubre '!AA54+Noviembre!AA54+'Diciembre '!AA54</f>
        <v>0</v>
      </c>
      <c r="AB54" s="596">
        <f>+Enero!AB54+Febrero!AB54+'Marzo '!AB54+'Abril '!AB54+'Mayo '!AB54+Junio!AB54+Julio!AB54+Agosto!AB54+Septiembre!AB54+'Octubre '!AB54+Noviembre!AB54+'Diciembre '!AB54</f>
        <v>0</v>
      </c>
      <c r="AC54" s="596">
        <f>+Enero!AC54+Febrero!AC54+'Marzo '!AC54+'Abril '!AC54+'Mayo '!AC54+Junio!AC54+Julio!AC54+Agosto!AC54+Septiembre!AC54+'Octubre '!AC54+Noviembre!AC54+'Diciembre '!AC54</f>
        <v>0</v>
      </c>
      <c r="AD54" s="596">
        <f>+Enero!AD54+Febrero!AD54+'Marzo '!AD54+'Abril '!AD54+'Mayo '!AD54+Junio!AD54+Julio!AD54+Agosto!AD54+Septiembre!AD54+'Octubre '!AD54+Noviembre!AD54+'Diciembre '!AD54</f>
        <v>0</v>
      </c>
      <c r="AE54" s="596">
        <f>+Enero!AE54+Febrero!AE54+'Marzo '!AE54+'Abril '!AE54+'Mayo '!AE54+Junio!AE54+Julio!AE54+Agosto!AE54+Septiembre!AE54+'Octubre '!AE54+Noviembre!AE54+'Diciembre '!AE54</f>
        <v>0</v>
      </c>
      <c r="AF54" s="596">
        <f>+Enero!AF54+Febrero!AF54+'Marzo '!AF54+'Abril '!AF54+'Mayo '!AF54+Junio!AF54+Julio!AF54+Agosto!AF54+Septiembre!AF54+'Octubre '!AF54+Noviembre!AF54+'Diciembre '!AF54</f>
        <v>0</v>
      </c>
      <c r="AG54" s="596">
        <f>+Enero!AG54+Febrero!AG54+'Marzo '!AG54+'Abril '!AG54+'Mayo '!AG54+Junio!AG54+Julio!AG54+Agosto!AG54+Septiembre!AG54+'Octubre '!AG54+Noviembre!AG54+'Diciembre '!AG54</f>
        <v>0</v>
      </c>
      <c r="AH54" s="596">
        <f>+Enero!AH54+Febrero!AH54+'Marzo '!AH54+'Abril '!AH54+'Mayo '!AH54+Junio!AH54+Julio!AH54+Agosto!AH54+Septiembre!AH54+'Octubre '!AH54+Noviembre!AH54+'Diciembre '!AH54</f>
        <v>0</v>
      </c>
      <c r="AI54" s="596">
        <f>+Enero!AI54+Febrero!AI54+'Marzo '!AI54+'Abril '!AI54+'Mayo '!AI54+Junio!AI54+Julio!AI54+Agosto!AI54+Septiembre!AI54+'Octubre '!AI54+Noviembre!AI54+'Diciembre '!AI54</f>
        <v>0</v>
      </c>
      <c r="AJ54" s="596">
        <f>+Enero!AJ54+Febrero!AJ54+'Marzo '!AJ54+'Abril '!AJ54+'Mayo '!AJ54+Junio!AJ54+Julio!AJ54+Agosto!AJ54+Septiembre!AJ54+'Octubre '!AJ54+Noviembre!AJ54+'Diciembre '!AJ54</f>
        <v>0</v>
      </c>
      <c r="AK54" s="596">
        <f>+Enero!AK54+Febrero!AK54+'Marzo '!AK54+'Abril '!AK54+'Mayo '!AK54+Junio!AK54+Julio!AK54+Agosto!AK54+Septiembre!AK54+'Octubre '!AK54+Noviembre!AK54+'Diciembre '!AK54</f>
        <v>0</v>
      </c>
      <c r="AL54" s="596">
        <f>+Enero!AL54+Febrero!AL54+'Marzo '!AL54+'Abril '!AL54+'Mayo '!AL54+Junio!AL54+Julio!AL54+Agosto!AL54+Septiembre!AL54+'Octubre '!AL54+Noviembre!AL54+'Diciembre '!AL54</f>
        <v>0</v>
      </c>
      <c r="AM54" s="596">
        <f>+Enero!AM54+Febrero!AM54+'Marzo '!AM54+'Abril '!AM54+'Mayo '!AM54+Junio!AM54+Julio!AM54+Agosto!AM54+Septiembre!AM54+'Octubre '!AM54+Noviembre!AM54+'Diciembre '!AM54</f>
        <v>0</v>
      </c>
      <c r="AN54" s="596">
        <f>+Enero!AN54+Febrero!AN54+'Marzo '!AN54+'Abril '!AN54+'Mayo '!AN54+Junio!AN54+Julio!AN54+Agosto!AN54+Septiembre!AN54+'Octubre '!AN54+Noviembre!AN54+'Diciembre '!AN54</f>
        <v>0</v>
      </c>
      <c r="AO54" s="223" t="s">
        <v>83</v>
      </c>
      <c r="AP54" s="212"/>
      <c r="CG54" s="139">
        <v>0</v>
      </c>
      <c r="CH54" s="139">
        <v>0</v>
      </c>
    </row>
    <row r="55" spans="1:86" x14ac:dyDescent="0.2">
      <c r="A55" s="670" t="s">
        <v>51</v>
      </c>
      <c r="B55" s="70" t="s">
        <v>32</v>
      </c>
      <c r="C55" s="144">
        <f t="shared" si="2"/>
        <v>0</v>
      </c>
      <c r="D55" s="145">
        <f t="shared" ref="D55:E60" si="4">SUM(J55+L55+N55)</f>
        <v>0</v>
      </c>
      <c r="E55" s="146">
        <f t="shared" si="4"/>
        <v>0</v>
      </c>
      <c r="F55" s="71">
        <f>+Enero!F55+Febrero!F55+'Marzo '!F55+'Abril '!F55+'Mayo '!F55+Junio!F55+Julio!F55+Agosto!F55+Septiembre!F55+'Octubre '!F55+Noviembre!F55+'Diciembre '!F55</f>
        <v>0</v>
      </c>
      <c r="G55" s="595">
        <f>+Enero!G55+Febrero!G55+'Marzo '!G55+'Abril '!G55+'Mayo '!G55+Junio!G55+Julio!G55+Agosto!G55+Septiembre!G55+'Octubre '!G55+Noviembre!G55+'Diciembre '!G55</f>
        <v>0</v>
      </c>
      <c r="H55" s="595">
        <f>+Enero!H55+Febrero!H55+'Marzo '!H55+'Abril '!H55+'Mayo '!H55+Junio!H55+Julio!H55+Agosto!H55+Septiembre!H55+'Octubre '!H55+Noviembre!H55+'Diciembre '!H55</f>
        <v>0</v>
      </c>
      <c r="I55" s="595">
        <f>+Enero!I55+Febrero!I55+'Marzo '!I55+'Abril '!I55+'Mayo '!I55+Junio!I55+Julio!I55+Agosto!I55+Septiembre!I55+'Octubre '!I55+Noviembre!I55+'Diciembre '!I55</f>
        <v>0</v>
      </c>
      <c r="J55" s="596">
        <f>+Enero!J55+Febrero!J55+'Marzo '!J55+'Abril '!J55+'Mayo '!J55+Junio!J55+Julio!J55+Agosto!J55+Septiembre!J55+'Octubre '!J55+Noviembre!J55+'Diciembre '!J55</f>
        <v>0</v>
      </c>
      <c r="K55" s="596">
        <f>+Enero!K55+Febrero!K55+'Marzo '!K55+'Abril '!K55+'Mayo '!K55+Junio!K55+Julio!K55+Agosto!K55+Septiembre!K55+'Octubre '!K55+Noviembre!K55+'Diciembre '!K55</f>
        <v>0</v>
      </c>
      <c r="L55" s="596">
        <f>+Enero!L55+Febrero!L55+'Marzo '!L55+'Abril '!L55+'Mayo '!L55+Junio!L55+Julio!L55+Agosto!L55+Septiembre!L55+'Octubre '!L55+Noviembre!L55+'Diciembre '!L55</f>
        <v>0</v>
      </c>
      <c r="M55" s="596">
        <f>+Enero!M55+Febrero!M55+'Marzo '!M55+'Abril '!M55+'Mayo '!M55+Junio!M55+Julio!M55+Agosto!M55+Septiembre!M55+'Octubre '!M55+Noviembre!M55+'Diciembre '!M55</f>
        <v>0</v>
      </c>
      <c r="N55" s="596">
        <f>+Enero!N55+Febrero!N55+'Marzo '!N55+'Abril '!N55+'Mayo '!N55+Junio!N55+Julio!N55+Agosto!N55+Septiembre!N55+'Octubre '!N55+Noviembre!N55+'Diciembre '!N55</f>
        <v>0</v>
      </c>
      <c r="O55" s="596">
        <f>+Enero!O55+Febrero!O55+'Marzo '!O55+'Abril '!O55+'Mayo '!O55+Junio!O55+Julio!O55+Agosto!O55+Septiembre!O55+'Octubre '!O55+Noviembre!O55+'Diciembre '!O55</f>
        <v>0</v>
      </c>
      <c r="P55" s="594">
        <f>+Enero!P55+Febrero!P55+'Marzo '!P55+'Abril '!P55+'Mayo '!P55+Junio!P55+Julio!P55+Agosto!P55+Septiembre!P55+'Octubre '!P55+Noviembre!P55+'Diciembre '!P55</f>
        <v>0</v>
      </c>
      <c r="Q55" s="594">
        <f>+Enero!Q55+Febrero!Q55+'Marzo '!Q55+'Abril '!Q55+'Mayo '!Q55+Junio!Q55+Julio!Q55+Agosto!Q55+Septiembre!Q55+'Octubre '!Q55+Noviembre!Q55+'Diciembre '!Q55</f>
        <v>0</v>
      </c>
      <c r="R55" s="594">
        <f>+Enero!R55+Febrero!R55+'Marzo '!R55+'Abril '!R55+'Mayo '!R55+Junio!R55+Julio!R55+Agosto!R55+Septiembre!R55+'Octubre '!R55+Noviembre!R55+'Diciembre '!R55</f>
        <v>0</v>
      </c>
      <c r="S55" s="594">
        <f>+Enero!S55+Febrero!S55+'Marzo '!S55+'Abril '!S55+'Mayo '!S55+Junio!S55+Julio!S55+Agosto!S55+Septiembre!S55+'Octubre '!S55+Noviembre!S55+'Diciembre '!S55</f>
        <v>0</v>
      </c>
      <c r="T55" s="594">
        <f>+Enero!T55+Febrero!T55+'Marzo '!T55+'Abril '!T55+'Mayo '!T55+Junio!T55+Julio!T55+Agosto!T55+Septiembre!T55+'Octubre '!T55+Noviembre!T55+'Diciembre '!T55</f>
        <v>0</v>
      </c>
      <c r="U55" s="594">
        <f>+Enero!U55+Febrero!U55+'Marzo '!U55+'Abril '!U55+'Mayo '!U55+Junio!U55+Julio!U55+Agosto!U55+Septiembre!U55+'Octubre '!U55+Noviembre!U55+'Diciembre '!U55</f>
        <v>0</v>
      </c>
      <c r="V55" s="594">
        <f>+Enero!V55+Febrero!V55+'Marzo '!V55+'Abril '!V55+'Mayo '!V55+Junio!V55+Julio!V55+Agosto!V55+Septiembre!V55+'Octubre '!V55+Noviembre!V55+'Diciembre '!V55</f>
        <v>0</v>
      </c>
      <c r="W55" s="594">
        <f>+Enero!W55+Febrero!W55+'Marzo '!W55+'Abril '!W55+'Mayo '!W55+Junio!W55+Julio!W55+Agosto!W55+Septiembre!W55+'Octubre '!W55+Noviembre!W55+'Diciembre '!W55</f>
        <v>0</v>
      </c>
      <c r="X55" s="594">
        <f>+Enero!X55+Febrero!X55+'Marzo '!X55+'Abril '!X55+'Mayo '!X55+Junio!X55+Julio!X55+Agosto!X55+Septiembre!X55+'Octubre '!X55+Noviembre!X55+'Diciembre '!X55</f>
        <v>0</v>
      </c>
      <c r="Y55" s="594">
        <f>+Enero!Y55+Febrero!Y55+'Marzo '!Y55+'Abril '!Y55+'Mayo '!Y55+Junio!Y55+Julio!Y55+Agosto!Y55+Septiembre!Y55+'Octubre '!Y55+Noviembre!Y55+'Diciembre '!Y55</f>
        <v>0</v>
      </c>
      <c r="Z55" s="594">
        <f>+Enero!Z55+Febrero!Z55+'Marzo '!Z55+'Abril '!Z55+'Mayo '!Z55+Junio!Z55+Julio!Z55+Agosto!Z55+Septiembre!Z55+'Octubre '!Z55+Noviembre!Z55+'Diciembre '!Z55</f>
        <v>0</v>
      </c>
      <c r="AA55" s="594">
        <f>+Enero!AA55+Febrero!AA55+'Marzo '!AA55+'Abril '!AA55+'Mayo '!AA55+Junio!AA55+Julio!AA55+Agosto!AA55+Septiembre!AA55+'Octubre '!AA55+Noviembre!AA55+'Diciembre '!AA55</f>
        <v>0</v>
      </c>
      <c r="AB55" s="594">
        <f>+Enero!AB55+Febrero!AB55+'Marzo '!AB55+'Abril '!AB55+'Mayo '!AB55+Junio!AB55+Julio!AB55+Agosto!AB55+Septiembre!AB55+'Octubre '!AB55+Noviembre!AB55+'Diciembre '!AB55</f>
        <v>0</v>
      </c>
      <c r="AC55" s="594">
        <f>+Enero!AC55+Febrero!AC55+'Marzo '!AC55+'Abril '!AC55+'Mayo '!AC55+Junio!AC55+Julio!AC55+Agosto!AC55+Septiembre!AC55+'Octubre '!AC55+Noviembre!AC55+'Diciembre '!AC55</f>
        <v>0</v>
      </c>
      <c r="AD55" s="594">
        <f>+Enero!AD55+Febrero!AD55+'Marzo '!AD55+'Abril '!AD55+'Mayo '!AD55+Junio!AD55+Julio!AD55+Agosto!AD55+Septiembre!AD55+'Octubre '!AD55+Noviembre!AD55+'Diciembre '!AD55</f>
        <v>0</v>
      </c>
      <c r="AE55" s="594">
        <f>+Enero!AE55+Febrero!AE55+'Marzo '!AE55+'Abril '!AE55+'Mayo '!AE55+Junio!AE55+Julio!AE55+Agosto!AE55+Septiembre!AE55+'Octubre '!AE55+Noviembre!AE55+'Diciembre '!AE55</f>
        <v>0</v>
      </c>
      <c r="AF55" s="594">
        <f>+Enero!AF55+Febrero!AF55+'Marzo '!AF55+'Abril '!AF55+'Mayo '!AF55+Junio!AF55+Julio!AF55+Agosto!AF55+Septiembre!AF55+'Octubre '!AF55+Noviembre!AF55+'Diciembre '!AF55</f>
        <v>0</v>
      </c>
      <c r="AG55" s="594">
        <f>+Enero!AG55+Febrero!AG55+'Marzo '!AG55+'Abril '!AG55+'Mayo '!AG55+Junio!AG55+Julio!AG55+Agosto!AG55+Septiembre!AG55+'Octubre '!AG55+Noviembre!AG55+'Diciembre '!AG55</f>
        <v>0</v>
      </c>
      <c r="AH55" s="594">
        <f>+Enero!AH55+Febrero!AH55+'Marzo '!AH55+'Abril '!AH55+'Mayo '!AH55+Junio!AH55+Julio!AH55+Agosto!AH55+Septiembre!AH55+'Octubre '!AH55+Noviembre!AH55+'Diciembre '!AH55</f>
        <v>0</v>
      </c>
      <c r="AI55" s="594">
        <f>+Enero!AI55+Febrero!AI55+'Marzo '!AI55+'Abril '!AI55+'Mayo '!AI55+Junio!AI55+Julio!AI55+Agosto!AI55+Septiembre!AI55+'Octubre '!AI55+Noviembre!AI55+'Diciembre '!AI55</f>
        <v>0</v>
      </c>
      <c r="AJ55" s="594">
        <f>+Enero!AJ55+Febrero!AJ55+'Marzo '!AJ55+'Abril '!AJ55+'Mayo '!AJ55+Junio!AJ55+Julio!AJ55+Agosto!AJ55+Septiembre!AJ55+'Octubre '!AJ55+Noviembre!AJ55+'Diciembre '!AJ55</f>
        <v>0</v>
      </c>
      <c r="AK55" s="594">
        <f>+Enero!AK55+Febrero!AK55+'Marzo '!AK55+'Abril '!AK55+'Mayo '!AK55+Junio!AK55+Julio!AK55+Agosto!AK55+Septiembre!AK55+'Octubre '!AK55+Noviembre!AK55+'Diciembre '!AK55</f>
        <v>0</v>
      </c>
      <c r="AL55" s="594">
        <f>+Enero!AL55+Febrero!AL55+'Marzo '!AL55+'Abril '!AL55+'Mayo '!AL55+Junio!AL55+Julio!AL55+Agosto!AL55+Septiembre!AL55+'Octubre '!AL55+Noviembre!AL55+'Diciembre '!AL55</f>
        <v>0</v>
      </c>
      <c r="AM55" s="594">
        <f>+Enero!AM55+Febrero!AM55+'Marzo '!AM55+'Abril '!AM55+'Mayo '!AM55+Junio!AM55+Julio!AM55+Agosto!AM55+Septiembre!AM55+'Octubre '!AM55+Noviembre!AM55+'Diciembre '!AM55</f>
        <v>0</v>
      </c>
      <c r="AN55" s="596">
        <f>+Enero!AN55+Febrero!AN55+'Marzo '!AN55+'Abril '!AN55+'Mayo '!AN55+Junio!AN55+Julio!AN55+Agosto!AN55+Septiembre!AN55+'Octubre '!AN55+Noviembre!AN55+'Diciembre '!AN55</f>
        <v>0</v>
      </c>
      <c r="AO55" s="223" t="s">
        <v>83</v>
      </c>
      <c r="AP55" s="212"/>
      <c r="CG55" s="139">
        <v>0</v>
      </c>
      <c r="CH55" s="139">
        <v>0</v>
      </c>
    </row>
    <row r="56" spans="1:86" x14ac:dyDescent="0.2">
      <c r="A56" s="672"/>
      <c r="B56" s="74" t="s">
        <v>35</v>
      </c>
      <c r="C56" s="157">
        <f t="shared" si="2"/>
        <v>0</v>
      </c>
      <c r="D56" s="157">
        <f t="shared" si="4"/>
        <v>0</v>
      </c>
      <c r="E56" s="226">
        <f t="shared" si="4"/>
        <v>0</v>
      </c>
      <c r="F56" s="71">
        <f>+Enero!F56+Febrero!F56+'Marzo '!F56+'Abril '!F56+'Mayo '!F56+Junio!F56+Julio!F56+Agosto!F56+Septiembre!F56+'Octubre '!F56+Noviembre!F56+'Diciembre '!F56</f>
        <v>0</v>
      </c>
      <c r="G56" s="595">
        <f>+Enero!G56+Febrero!G56+'Marzo '!G56+'Abril '!G56+'Mayo '!G56+Junio!G56+Julio!G56+Agosto!G56+Septiembre!G56+'Octubre '!G56+Noviembre!G56+'Diciembre '!G56</f>
        <v>0</v>
      </c>
      <c r="H56" s="595">
        <f>+Enero!H56+Febrero!H56+'Marzo '!H56+'Abril '!H56+'Mayo '!H56+Junio!H56+Julio!H56+Agosto!H56+Septiembre!H56+'Octubre '!H56+Noviembre!H56+'Diciembre '!H56</f>
        <v>0</v>
      </c>
      <c r="I56" s="595">
        <f>+Enero!I56+Febrero!I56+'Marzo '!I56+'Abril '!I56+'Mayo '!I56+Junio!I56+Julio!I56+Agosto!I56+Septiembre!I56+'Octubre '!I56+Noviembre!I56+'Diciembre '!I56</f>
        <v>0</v>
      </c>
      <c r="J56" s="596">
        <f>+Enero!J56+Febrero!J56+'Marzo '!J56+'Abril '!J56+'Mayo '!J56+Junio!J56+Julio!J56+Agosto!J56+Septiembre!J56+'Octubre '!J56+Noviembre!J56+'Diciembre '!J56</f>
        <v>0</v>
      </c>
      <c r="K56" s="596">
        <f>+Enero!K56+Febrero!K56+'Marzo '!K56+'Abril '!K56+'Mayo '!K56+Junio!K56+Julio!K56+Agosto!K56+Septiembre!K56+'Octubre '!K56+Noviembre!K56+'Diciembre '!K56</f>
        <v>0</v>
      </c>
      <c r="L56" s="596">
        <f>+Enero!L56+Febrero!L56+'Marzo '!L56+'Abril '!L56+'Mayo '!L56+Junio!L56+Julio!L56+Agosto!L56+Septiembre!L56+'Octubre '!L56+Noviembre!L56+'Diciembre '!L56</f>
        <v>0</v>
      </c>
      <c r="M56" s="596">
        <f>+Enero!M56+Febrero!M56+'Marzo '!M56+'Abril '!M56+'Mayo '!M56+Junio!M56+Julio!M56+Agosto!M56+Septiembre!M56+'Octubre '!M56+Noviembre!M56+'Diciembre '!M56</f>
        <v>0</v>
      </c>
      <c r="N56" s="596">
        <f>+Enero!N56+Febrero!N56+'Marzo '!N56+'Abril '!N56+'Mayo '!N56+Junio!N56+Julio!N56+Agosto!N56+Septiembre!N56+'Octubre '!N56+Noviembre!N56+'Diciembre '!N56</f>
        <v>0</v>
      </c>
      <c r="O56" s="596">
        <f>+Enero!O56+Febrero!O56+'Marzo '!O56+'Abril '!O56+'Mayo '!O56+Junio!O56+Julio!O56+Agosto!O56+Septiembre!O56+'Octubre '!O56+Noviembre!O56+'Diciembre '!O56</f>
        <v>0</v>
      </c>
      <c r="P56" s="594">
        <f>+Enero!P56+Febrero!P56+'Marzo '!P56+'Abril '!P56+'Mayo '!P56+Junio!P56+Julio!P56+Agosto!P56+Septiembre!P56+'Octubre '!P56+Noviembre!P56+'Diciembre '!P56</f>
        <v>0</v>
      </c>
      <c r="Q56" s="594">
        <f>+Enero!Q56+Febrero!Q56+'Marzo '!Q56+'Abril '!Q56+'Mayo '!Q56+Junio!Q56+Julio!Q56+Agosto!Q56+Septiembre!Q56+'Octubre '!Q56+Noviembre!Q56+'Diciembre '!Q56</f>
        <v>0</v>
      </c>
      <c r="R56" s="594">
        <f>+Enero!R56+Febrero!R56+'Marzo '!R56+'Abril '!R56+'Mayo '!R56+Junio!R56+Julio!R56+Agosto!R56+Septiembre!R56+'Octubre '!R56+Noviembre!R56+'Diciembre '!R56</f>
        <v>0</v>
      </c>
      <c r="S56" s="594">
        <f>+Enero!S56+Febrero!S56+'Marzo '!S56+'Abril '!S56+'Mayo '!S56+Junio!S56+Julio!S56+Agosto!S56+Septiembre!S56+'Octubre '!S56+Noviembre!S56+'Diciembre '!S56</f>
        <v>0</v>
      </c>
      <c r="T56" s="594">
        <f>+Enero!T56+Febrero!T56+'Marzo '!T56+'Abril '!T56+'Mayo '!T56+Junio!T56+Julio!T56+Agosto!T56+Septiembre!T56+'Octubre '!T56+Noviembre!T56+'Diciembre '!T56</f>
        <v>0</v>
      </c>
      <c r="U56" s="594">
        <f>+Enero!U56+Febrero!U56+'Marzo '!U56+'Abril '!U56+'Mayo '!U56+Junio!U56+Julio!U56+Agosto!U56+Septiembre!U56+'Octubre '!U56+Noviembre!U56+'Diciembre '!U56</f>
        <v>0</v>
      </c>
      <c r="V56" s="594">
        <f>+Enero!V56+Febrero!V56+'Marzo '!V56+'Abril '!V56+'Mayo '!V56+Junio!V56+Julio!V56+Agosto!V56+Septiembre!V56+'Octubre '!V56+Noviembre!V56+'Diciembre '!V56</f>
        <v>0</v>
      </c>
      <c r="W56" s="594">
        <f>+Enero!W56+Febrero!W56+'Marzo '!W56+'Abril '!W56+'Mayo '!W56+Junio!W56+Julio!W56+Agosto!W56+Septiembre!W56+'Octubre '!W56+Noviembre!W56+'Diciembre '!W56</f>
        <v>0</v>
      </c>
      <c r="X56" s="594">
        <f>+Enero!X56+Febrero!X56+'Marzo '!X56+'Abril '!X56+'Mayo '!X56+Junio!X56+Julio!X56+Agosto!X56+Septiembre!X56+'Octubre '!X56+Noviembre!X56+'Diciembre '!X56</f>
        <v>0</v>
      </c>
      <c r="Y56" s="594">
        <f>+Enero!Y56+Febrero!Y56+'Marzo '!Y56+'Abril '!Y56+'Mayo '!Y56+Junio!Y56+Julio!Y56+Agosto!Y56+Septiembre!Y56+'Octubre '!Y56+Noviembre!Y56+'Diciembre '!Y56</f>
        <v>0</v>
      </c>
      <c r="Z56" s="594">
        <f>+Enero!Z56+Febrero!Z56+'Marzo '!Z56+'Abril '!Z56+'Mayo '!Z56+Junio!Z56+Julio!Z56+Agosto!Z56+Septiembre!Z56+'Octubre '!Z56+Noviembre!Z56+'Diciembre '!Z56</f>
        <v>0</v>
      </c>
      <c r="AA56" s="594">
        <f>+Enero!AA56+Febrero!AA56+'Marzo '!AA56+'Abril '!AA56+'Mayo '!AA56+Junio!AA56+Julio!AA56+Agosto!AA56+Septiembre!AA56+'Octubre '!AA56+Noviembre!AA56+'Diciembre '!AA56</f>
        <v>0</v>
      </c>
      <c r="AB56" s="594">
        <f>+Enero!AB56+Febrero!AB56+'Marzo '!AB56+'Abril '!AB56+'Mayo '!AB56+Junio!AB56+Julio!AB56+Agosto!AB56+Septiembre!AB56+'Octubre '!AB56+Noviembre!AB56+'Diciembre '!AB56</f>
        <v>0</v>
      </c>
      <c r="AC56" s="594">
        <f>+Enero!AC56+Febrero!AC56+'Marzo '!AC56+'Abril '!AC56+'Mayo '!AC56+Junio!AC56+Julio!AC56+Agosto!AC56+Septiembre!AC56+'Octubre '!AC56+Noviembre!AC56+'Diciembre '!AC56</f>
        <v>0</v>
      </c>
      <c r="AD56" s="594">
        <f>+Enero!AD56+Febrero!AD56+'Marzo '!AD56+'Abril '!AD56+'Mayo '!AD56+Junio!AD56+Julio!AD56+Agosto!AD56+Septiembre!AD56+'Octubre '!AD56+Noviembre!AD56+'Diciembre '!AD56</f>
        <v>0</v>
      </c>
      <c r="AE56" s="594">
        <f>+Enero!AE56+Febrero!AE56+'Marzo '!AE56+'Abril '!AE56+'Mayo '!AE56+Junio!AE56+Julio!AE56+Agosto!AE56+Septiembre!AE56+'Octubre '!AE56+Noviembre!AE56+'Diciembre '!AE56</f>
        <v>0</v>
      </c>
      <c r="AF56" s="594">
        <f>+Enero!AF56+Febrero!AF56+'Marzo '!AF56+'Abril '!AF56+'Mayo '!AF56+Junio!AF56+Julio!AF56+Agosto!AF56+Septiembre!AF56+'Octubre '!AF56+Noviembre!AF56+'Diciembre '!AF56</f>
        <v>0</v>
      </c>
      <c r="AG56" s="594">
        <f>+Enero!AG56+Febrero!AG56+'Marzo '!AG56+'Abril '!AG56+'Mayo '!AG56+Junio!AG56+Julio!AG56+Agosto!AG56+Septiembre!AG56+'Octubre '!AG56+Noviembre!AG56+'Diciembre '!AG56</f>
        <v>0</v>
      </c>
      <c r="AH56" s="594">
        <f>+Enero!AH56+Febrero!AH56+'Marzo '!AH56+'Abril '!AH56+'Mayo '!AH56+Junio!AH56+Julio!AH56+Agosto!AH56+Septiembre!AH56+'Octubre '!AH56+Noviembre!AH56+'Diciembre '!AH56</f>
        <v>0</v>
      </c>
      <c r="AI56" s="594">
        <f>+Enero!AI56+Febrero!AI56+'Marzo '!AI56+'Abril '!AI56+'Mayo '!AI56+Junio!AI56+Julio!AI56+Agosto!AI56+Septiembre!AI56+'Octubre '!AI56+Noviembre!AI56+'Diciembre '!AI56</f>
        <v>0</v>
      </c>
      <c r="AJ56" s="594">
        <f>+Enero!AJ56+Febrero!AJ56+'Marzo '!AJ56+'Abril '!AJ56+'Mayo '!AJ56+Junio!AJ56+Julio!AJ56+Agosto!AJ56+Septiembre!AJ56+'Octubre '!AJ56+Noviembre!AJ56+'Diciembre '!AJ56</f>
        <v>0</v>
      </c>
      <c r="AK56" s="594">
        <f>+Enero!AK56+Febrero!AK56+'Marzo '!AK56+'Abril '!AK56+'Mayo '!AK56+Junio!AK56+Julio!AK56+Agosto!AK56+Septiembre!AK56+'Octubre '!AK56+Noviembre!AK56+'Diciembre '!AK56</f>
        <v>0</v>
      </c>
      <c r="AL56" s="594">
        <f>+Enero!AL56+Febrero!AL56+'Marzo '!AL56+'Abril '!AL56+'Mayo '!AL56+Junio!AL56+Julio!AL56+Agosto!AL56+Septiembre!AL56+'Octubre '!AL56+Noviembre!AL56+'Diciembre '!AL56</f>
        <v>0</v>
      </c>
      <c r="AM56" s="594">
        <f>+Enero!AM56+Febrero!AM56+'Marzo '!AM56+'Abril '!AM56+'Mayo '!AM56+Junio!AM56+Julio!AM56+Agosto!AM56+Septiembre!AM56+'Octubre '!AM56+Noviembre!AM56+'Diciembre '!AM56</f>
        <v>0</v>
      </c>
      <c r="AN56" s="596">
        <f>+Enero!AN56+Febrero!AN56+'Marzo '!AN56+'Abril '!AN56+'Mayo '!AN56+Junio!AN56+Julio!AN56+Agosto!AN56+Septiembre!AN56+'Octubre '!AN56+Noviembre!AN56+'Diciembre '!AN56</f>
        <v>0</v>
      </c>
      <c r="AO56" s="223" t="s">
        <v>83</v>
      </c>
      <c r="AP56" s="212"/>
      <c r="CG56" s="139">
        <v>0</v>
      </c>
      <c r="CH56" s="139">
        <v>0</v>
      </c>
    </row>
    <row r="57" spans="1:86" x14ac:dyDescent="0.2">
      <c r="A57" s="670" t="s">
        <v>52</v>
      </c>
      <c r="B57" s="70" t="s">
        <v>31</v>
      </c>
      <c r="C57" s="144">
        <f t="shared" si="2"/>
        <v>0</v>
      </c>
      <c r="D57" s="145">
        <f t="shared" si="4"/>
        <v>0</v>
      </c>
      <c r="E57" s="146">
        <f t="shared" si="4"/>
        <v>0</v>
      </c>
      <c r="F57" s="71">
        <f>+Enero!F57+Febrero!F57+'Marzo '!F57+'Abril '!F57+'Mayo '!F57+Junio!F57+Julio!F57+Agosto!F57+Septiembre!F57+'Octubre '!F57+Noviembre!F57+'Diciembre '!F57</f>
        <v>0</v>
      </c>
      <c r="G57" s="595">
        <f>+Enero!G57+Febrero!G57+'Marzo '!G57+'Abril '!G57+'Mayo '!G57+Junio!G57+Julio!G57+Agosto!G57+Septiembre!G57+'Octubre '!G57+Noviembre!G57+'Diciembre '!G57</f>
        <v>0</v>
      </c>
      <c r="H57" s="595">
        <f>+Enero!H57+Febrero!H57+'Marzo '!H57+'Abril '!H57+'Mayo '!H57+Junio!H57+Julio!H57+Agosto!H57+Septiembre!H57+'Octubre '!H57+Noviembre!H57+'Diciembre '!H57</f>
        <v>0</v>
      </c>
      <c r="I57" s="595">
        <f>+Enero!I57+Febrero!I57+'Marzo '!I57+'Abril '!I57+'Mayo '!I57+Junio!I57+Julio!I57+Agosto!I57+Septiembre!I57+'Octubre '!I57+Noviembre!I57+'Diciembre '!I57</f>
        <v>0</v>
      </c>
      <c r="J57" s="596">
        <f>+Enero!J57+Febrero!J57+'Marzo '!J57+'Abril '!J57+'Mayo '!J57+Junio!J57+Julio!J57+Agosto!J57+Septiembre!J57+'Octubre '!J57+Noviembre!J57+'Diciembre '!J57</f>
        <v>0</v>
      </c>
      <c r="K57" s="596">
        <f>+Enero!K57+Febrero!K57+'Marzo '!K57+'Abril '!K57+'Mayo '!K57+Junio!K57+Julio!K57+Agosto!K57+Septiembre!K57+'Octubre '!K57+Noviembre!K57+'Diciembre '!K57</f>
        <v>0</v>
      </c>
      <c r="L57" s="596">
        <f>+Enero!L57+Febrero!L57+'Marzo '!L57+'Abril '!L57+'Mayo '!L57+Junio!L57+Julio!L57+Agosto!L57+Septiembre!L57+'Octubre '!L57+Noviembre!L57+'Diciembre '!L57</f>
        <v>0</v>
      </c>
      <c r="M57" s="596">
        <f>+Enero!M57+Febrero!M57+'Marzo '!M57+'Abril '!M57+'Mayo '!M57+Junio!M57+Julio!M57+Agosto!M57+Septiembre!M57+'Octubre '!M57+Noviembre!M57+'Diciembre '!M57</f>
        <v>0</v>
      </c>
      <c r="N57" s="596">
        <f>+Enero!N57+Febrero!N57+'Marzo '!N57+'Abril '!N57+'Mayo '!N57+Junio!N57+Julio!N57+Agosto!N57+Septiembre!N57+'Octubre '!N57+Noviembre!N57+'Diciembre '!N57</f>
        <v>0</v>
      </c>
      <c r="O57" s="596">
        <f>+Enero!O57+Febrero!O57+'Marzo '!O57+'Abril '!O57+'Mayo '!O57+Junio!O57+Julio!O57+Agosto!O57+Septiembre!O57+'Octubre '!O57+Noviembre!O57+'Diciembre '!O57</f>
        <v>0</v>
      </c>
      <c r="P57" s="594">
        <f>+Enero!P57+Febrero!P57+'Marzo '!P57+'Abril '!P57+'Mayo '!P57+Junio!P57+Julio!P57+Agosto!P57+Septiembre!P57+'Octubre '!P57+Noviembre!P57+'Diciembre '!P57</f>
        <v>0</v>
      </c>
      <c r="Q57" s="594">
        <f>+Enero!Q57+Febrero!Q57+'Marzo '!Q57+'Abril '!Q57+'Mayo '!Q57+Junio!Q57+Julio!Q57+Agosto!Q57+Septiembre!Q57+'Octubre '!Q57+Noviembre!Q57+'Diciembre '!Q57</f>
        <v>0</v>
      </c>
      <c r="R57" s="594">
        <f>+Enero!R57+Febrero!R57+'Marzo '!R57+'Abril '!R57+'Mayo '!R57+Junio!R57+Julio!R57+Agosto!R57+Septiembre!R57+'Octubre '!R57+Noviembre!R57+'Diciembre '!R57</f>
        <v>0</v>
      </c>
      <c r="S57" s="594">
        <f>+Enero!S57+Febrero!S57+'Marzo '!S57+'Abril '!S57+'Mayo '!S57+Junio!S57+Julio!S57+Agosto!S57+Septiembre!S57+'Octubre '!S57+Noviembre!S57+'Diciembre '!S57</f>
        <v>0</v>
      </c>
      <c r="T57" s="594">
        <f>+Enero!T57+Febrero!T57+'Marzo '!T57+'Abril '!T57+'Mayo '!T57+Junio!T57+Julio!T57+Agosto!T57+Septiembre!T57+'Octubre '!T57+Noviembre!T57+'Diciembre '!T57</f>
        <v>0</v>
      </c>
      <c r="U57" s="594">
        <f>+Enero!U57+Febrero!U57+'Marzo '!U57+'Abril '!U57+'Mayo '!U57+Junio!U57+Julio!U57+Agosto!U57+Septiembre!U57+'Octubre '!U57+Noviembre!U57+'Diciembre '!U57</f>
        <v>0</v>
      </c>
      <c r="V57" s="594">
        <f>+Enero!V57+Febrero!V57+'Marzo '!V57+'Abril '!V57+'Mayo '!V57+Junio!V57+Julio!V57+Agosto!V57+Septiembre!V57+'Octubre '!V57+Noviembre!V57+'Diciembre '!V57</f>
        <v>0</v>
      </c>
      <c r="W57" s="594">
        <f>+Enero!W57+Febrero!W57+'Marzo '!W57+'Abril '!W57+'Mayo '!W57+Junio!W57+Julio!W57+Agosto!W57+Septiembre!W57+'Octubre '!W57+Noviembre!W57+'Diciembre '!W57</f>
        <v>0</v>
      </c>
      <c r="X57" s="594">
        <f>+Enero!X57+Febrero!X57+'Marzo '!X57+'Abril '!X57+'Mayo '!X57+Junio!X57+Julio!X57+Agosto!X57+Septiembre!X57+'Octubre '!X57+Noviembre!X57+'Diciembre '!X57</f>
        <v>0</v>
      </c>
      <c r="Y57" s="594">
        <f>+Enero!Y57+Febrero!Y57+'Marzo '!Y57+'Abril '!Y57+'Mayo '!Y57+Junio!Y57+Julio!Y57+Agosto!Y57+Septiembre!Y57+'Octubre '!Y57+Noviembre!Y57+'Diciembre '!Y57</f>
        <v>0</v>
      </c>
      <c r="Z57" s="594">
        <f>+Enero!Z57+Febrero!Z57+'Marzo '!Z57+'Abril '!Z57+'Mayo '!Z57+Junio!Z57+Julio!Z57+Agosto!Z57+Septiembre!Z57+'Octubre '!Z57+Noviembre!Z57+'Diciembre '!Z57</f>
        <v>0</v>
      </c>
      <c r="AA57" s="594">
        <f>+Enero!AA57+Febrero!AA57+'Marzo '!AA57+'Abril '!AA57+'Mayo '!AA57+Junio!AA57+Julio!AA57+Agosto!AA57+Septiembre!AA57+'Octubre '!AA57+Noviembre!AA57+'Diciembre '!AA57</f>
        <v>0</v>
      </c>
      <c r="AB57" s="594">
        <f>+Enero!AB57+Febrero!AB57+'Marzo '!AB57+'Abril '!AB57+'Mayo '!AB57+Junio!AB57+Julio!AB57+Agosto!AB57+Septiembre!AB57+'Octubre '!AB57+Noviembre!AB57+'Diciembre '!AB57</f>
        <v>0</v>
      </c>
      <c r="AC57" s="594">
        <f>+Enero!AC57+Febrero!AC57+'Marzo '!AC57+'Abril '!AC57+'Mayo '!AC57+Junio!AC57+Julio!AC57+Agosto!AC57+Septiembre!AC57+'Octubre '!AC57+Noviembre!AC57+'Diciembre '!AC57</f>
        <v>0</v>
      </c>
      <c r="AD57" s="594">
        <f>+Enero!AD57+Febrero!AD57+'Marzo '!AD57+'Abril '!AD57+'Mayo '!AD57+Junio!AD57+Julio!AD57+Agosto!AD57+Septiembre!AD57+'Octubre '!AD57+Noviembre!AD57+'Diciembre '!AD57</f>
        <v>0</v>
      </c>
      <c r="AE57" s="594">
        <f>+Enero!AE57+Febrero!AE57+'Marzo '!AE57+'Abril '!AE57+'Mayo '!AE57+Junio!AE57+Julio!AE57+Agosto!AE57+Septiembre!AE57+'Octubre '!AE57+Noviembre!AE57+'Diciembre '!AE57</f>
        <v>0</v>
      </c>
      <c r="AF57" s="594">
        <f>+Enero!AF57+Febrero!AF57+'Marzo '!AF57+'Abril '!AF57+'Mayo '!AF57+Junio!AF57+Julio!AF57+Agosto!AF57+Septiembre!AF57+'Octubre '!AF57+Noviembre!AF57+'Diciembre '!AF57</f>
        <v>0</v>
      </c>
      <c r="AG57" s="594">
        <f>+Enero!AG57+Febrero!AG57+'Marzo '!AG57+'Abril '!AG57+'Mayo '!AG57+Junio!AG57+Julio!AG57+Agosto!AG57+Septiembre!AG57+'Octubre '!AG57+Noviembre!AG57+'Diciembre '!AG57</f>
        <v>0</v>
      </c>
      <c r="AH57" s="594">
        <f>+Enero!AH57+Febrero!AH57+'Marzo '!AH57+'Abril '!AH57+'Mayo '!AH57+Junio!AH57+Julio!AH57+Agosto!AH57+Septiembre!AH57+'Octubre '!AH57+Noviembre!AH57+'Diciembre '!AH57</f>
        <v>0</v>
      </c>
      <c r="AI57" s="594">
        <f>+Enero!AI57+Febrero!AI57+'Marzo '!AI57+'Abril '!AI57+'Mayo '!AI57+Junio!AI57+Julio!AI57+Agosto!AI57+Septiembre!AI57+'Octubre '!AI57+Noviembre!AI57+'Diciembre '!AI57</f>
        <v>0</v>
      </c>
      <c r="AJ57" s="594">
        <f>+Enero!AJ57+Febrero!AJ57+'Marzo '!AJ57+'Abril '!AJ57+'Mayo '!AJ57+Junio!AJ57+Julio!AJ57+Agosto!AJ57+Septiembre!AJ57+'Octubre '!AJ57+Noviembre!AJ57+'Diciembre '!AJ57</f>
        <v>0</v>
      </c>
      <c r="AK57" s="594">
        <f>+Enero!AK57+Febrero!AK57+'Marzo '!AK57+'Abril '!AK57+'Mayo '!AK57+Junio!AK57+Julio!AK57+Agosto!AK57+Septiembre!AK57+'Octubre '!AK57+Noviembre!AK57+'Diciembre '!AK57</f>
        <v>0</v>
      </c>
      <c r="AL57" s="594">
        <f>+Enero!AL57+Febrero!AL57+'Marzo '!AL57+'Abril '!AL57+'Mayo '!AL57+Junio!AL57+Julio!AL57+Agosto!AL57+Septiembre!AL57+'Octubre '!AL57+Noviembre!AL57+'Diciembre '!AL57</f>
        <v>0</v>
      </c>
      <c r="AM57" s="594">
        <f>+Enero!AM57+Febrero!AM57+'Marzo '!AM57+'Abril '!AM57+'Mayo '!AM57+Junio!AM57+Julio!AM57+Agosto!AM57+Septiembre!AM57+'Octubre '!AM57+Noviembre!AM57+'Diciembre '!AM57</f>
        <v>0</v>
      </c>
      <c r="AN57" s="596">
        <f>+Enero!AN57+Febrero!AN57+'Marzo '!AN57+'Abril '!AN57+'Mayo '!AN57+Junio!AN57+Julio!AN57+Agosto!AN57+Septiembre!AN57+'Octubre '!AN57+Noviembre!AN57+'Diciembre '!AN57</f>
        <v>0</v>
      </c>
      <c r="AO57" s="223" t="s">
        <v>83</v>
      </c>
      <c r="AP57" s="212"/>
      <c r="CG57" s="139">
        <v>0</v>
      </c>
      <c r="CH57" s="139">
        <v>0</v>
      </c>
    </row>
    <row r="58" spans="1:86" x14ac:dyDescent="0.2">
      <c r="A58" s="671"/>
      <c r="B58" s="72" t="s">
        <v>45</v>
      </c>
      <c r="C58" s="150">
        <f t="shared" si="2"/>
        <v>0</v>
      </c>
      <c r="D58" s="150">
        <f t="shared" si="4"/>
        <v>0</v>
      </c>
      <c r="E58" s="151">
        <f t="shared" si="4"/>
        <v>0</v>
      </c>
      <c r="F58" s="71">
        <f>+Enero!F58+Febrero!F58+'Marzo '!F58+'Abril '!F58+'Mayo '!F58+Junio!F58+Julio!F58+Agosto!F58+Septiembre!F58+'Octubre '!F58+Noviembre!F58+'Diciembre '!F58</f>
        <v>0</v>
      </c>
      <c r="G58" s="595">
        <f>+Enero!G58+Febrero!G58+'Marzo '!G58+'Abril '!G58+'Mayo '!G58+Junio!G58+Julio!G58+Agosto!G58+Septiembre!G58+'Octubre '!G58+Noviembre!G58+'Diciembre '!G58</f>
        <v>0</v>
      </c>
      <c r="H58" s="595">
        <f>+Enero!H58+Febrero!H58+'Marzo '!H58+'Abril '!H58+'Mayo '!H58+Junio!H58+Julio!H58+Agosto!H58+Septiembre!H58+'Octubre '!H58+Noviembre!H58+'Diciembre '!H58</f>
        <v>0</v>
      </c>
      <c r="I58" s="595">
        <f>+Enero!I58+Febrero!I58+'Marzo '!I58+'Abril '!I58+'Mayo '!I58+Junio!I58+Julio!I58+Agosto!I58+Septiembre!I58+'Octubre '!I58+Noviembre!I58+'Diciembre '!I58</f>
        <v>0</v>
      </c>
      <c r="J58" s="596">
        <f>+Enero!J58+Febrero!J58+'Marzo '!J58+'Abril '!J58+'Mayo '!J58+Junio!J58+Julio!J58+Agosto!J58+Septiembre!J58+'Octubre '!J58+Noviembre!J58+'Diciembre '!J58</f>
        <v>0</v>
      </c>
      <c r="K58" s="596">
        <f>+Enero!K58+Febrero!K58+'Marzo '!K58+'Abril '!K58+'Mayo '!K58+Junio!K58+Julio!K58+Agosto!K58+Septiembre!K58+'Octubre '!K58+Noviembre!K58+'Diciembre '!K58</f>
        <v>0</v>
      </c>
      <c r="L58" s="596">
        <f>+Enero!L58+Febrero!L58+'Marzo '!L58+'Abril '!L58+'Mayo '!L58+Junio!L58+Julio!L58+Agosto!L58+Septiembre!L58+'Octubre '!L58+Noviembre!L58+'Diciembre '!L58</f>
        <v>0</v>
      </c>
      <c r="M58" s="596">
        <f>+Enero!M58+Febrero!M58+'Marzo '!M58+'Abril '!M58+'Mayo '!M58+Junio!M58+Julio!M58+Agosto!M58+Septiembre!M58+'Octubre '!M58+Noviembre!M58+'Diciembre '!M58</f>
        <v>0</v>
      </c>
      <c r="N58" s="596">
        <f>+Enero!N58+Febrero!N58+'Marzo '!N58+'Abril '!N58+'Mayo '!N58+Junio!N58+Julio!N58+Agosto!N58+Septiembre!N58+'Octubre '!N58+Noviembre!N58+'Diciembre '!N58</f>
        <v>0</v>
      </c>
      <c r="O58" s="596">
        <f>+Enero!O58+Febrero!O58+'Marzo '!O58+'Abril '!O58+'Mayo '!O58+Junio!O58+Julio!O58+Agosto!O58+Septiembre!O58+'Octubre '!O58+Noviembre!O58+'Diciembre '!O58</f>
        <v>0</v>
      </c>
      <c r="P58" s="594">
        <f>+Enero!P58+Febrero!P58+'Marzo '!P58+'Abril '!P58+'Mayo '!P58+Junio!P58+Julio!P58+Agosto!P58+Septiembre!P58+'Octubre '!P58+Noviembre!P58+'Diciembre '!P58</f>
        <v>0</v>
      </c>
      <c r="Q58" s="594">
        <f>+Enero!Q58+Febrero!Q58+'Marzo '!Q58+'Abril '!Q58+'Mayo '!Q58+Junio!Q58+Julio!Q58+Agosto!Q58+Septiembre!Q58+'Octubre '!Q58+Noviembre!Q58+'Diciembre '!Q58</f>
        <v>0</v>
      </c>
      <c r="R58" s="594">
        <f>+Enero!R58+Febrero!R58+'Marzo '!R58+'Abril '!R58+'Mayo '!R58+Junio!R58+Julio!R58+Agosto!R58+Septiembre!R58+'Octubre '!R58+Noviembre!R58+'Diciembre '!R58</f>
        <v>0</v>
      </c>
      <c r="S58" s="594">
        <f>+Enero!S58+Febrero!S58+'Marzo '!S58+'Abril '!S58+'Mayo '!S58+Junio!S58+Julio!S58+Agosto!S58+Septiembre!S58+'Octubre '!S58+Noviembre!S58+'Diciembre '!S58</f>
        <v>0</v>
      </c>
      <c r="T58" s="594">
        <f>+Enero!T58+Febrero!T58+'Marzo '!T58+'Abril '!T58+'Mayo '!T58+Junio!T58+Julio!T58+Agosto!T58+Septiembre!T58+'Octubre '!T58+Noviembre!T58+'Diciembre '!T58</f>
        <v>0</v>
      </c>
      <c r="U58" s="594">
        <f>+Enero!U58+Febrero!U58+'Marzo '!U58+'Abril '!U58+'Mayo '!U58+Junio!U58+Julio!U58+Agosto!U58+Septiembre!U58+'Octubre '!U58+Noviembre!U58+'Diciembre '!U58</f>
        <v>0</v>
      </c>
      <c r="V58" s="594">
        <f>+Enero!V58+Febrero!V58+'Marzo '!V58+'Abril '!V58+'Mayo '!V58+Junio!V58+Julio!V58+Agosto!V58+Septiembre!V58+'Octubre '!V58+Noviembre!V58+'Diciembre '!V58</f>
        <v>0</v>
      </c>
      <c r="W58" s="594">
        <f>+Enero!W58+Febrero!W58+'Marzo '!W58+'Abril '!W58+'Mayo '!W58+Junio!W58+Julio!W58+Agosto!W58+Septiembre!W58+'Octubre '!W58+Noviembre!W58+'Diciembre '!W58</f>
        <v>0</v>
      </c>
      <c r="X58" s="594">
        <f>+Enero!X58+Febrero!X58+'Marzo '!X58+'Abril '!X58+'Mayo '!X58+Junio!X58+Julio!X58+Agosto!X58+Septiembre!X58+'Octubre '!X58+Noviembre!X58+'Diciembre '!X58</f>
        <v>0</v>
      </c>
      <c r="Y58" s="594">
        <f>+Enero!Y58+Febrero!Y58+'Marzo '!Y58+'Abril '!Y58+'Mayo '!Y58+Junio!Y58+Julio!Y58+Agosto!Y58+Septiembre!Y58+'Octubre '!Y58+Noviembre!Y58+'Diciembre '!Y58</f>
        <v>0</v>
      </c>
      <c r="Z58" s="594">
        <f>+Enero!Z58+Febrero!Z58+'Marzo '!Z58+'Abril '!Z58+'Mayo '!Z58+Junio!Z58+Julio!Z58+Agosto!Z58+Septiembre!Z58+'Octubre '!Z58+Noviembre!Z58+'Diciembre '!Z58</f>
        <v>0</v>
      </c>
      <c r="AA58" s="594">
        <f>+Enero!AA58+Febrero!AA58+'Marzo '!AA58+'Abril '!AA58+'Mayo '!AA58+Junio!AA58+Julio!AA58+Agosto!AA58+Septiembre!AA58+'Octubre '!AA58+Noviembre!AA58+'Diciembre '!AA58</f>
        <v>0</v>
      </c>
      <c r="AB58" s="594">
        <f>+Enero!AB58+Febrero!AB58+'Marzo '!AB58+'Abril '!AB58+'Mayo '!AB58+Junio!AB58+Julio!AB58+Agosto!AB58+Septiembre!AB58+'Octubre '!AB58+Noviembre!AB58+'Diciembre '!AB58</f>
        <v>0</v>
      </c>
      <c r="AC58" s="594">
        <f>+Enero!AC58+Febrero!AC58+'Marzo '!AC58+'Abril '!AC58+'Mayo '!AC58+Junio!AC58+Julio!AC58+Agosto!AC58+Septiembre!AC58+'Octubre '!AC58+Noviembre!AC58+'Diciembre '!AC58</f>
        <v>0</v>
      </c>
      <c r="AD58" s="594">
        <f>+Enero!AD58+Febrero!AD58+'Marzo '!AD58+'Abril '!AD58+'Mayo '!AD58+Junio!AD58+Julio!AD58+Agosto!AD58+Septiembre!AD58+'Octubre '!AD58+Noviembre!AD58+'Diciembre '!AD58</f>
        <v>0</v>
      </c>
      <c r="AE58" s="594">
        <f>+Enero!AE58+Febrero!AE58+'Marzo '!AE58+'Abril '!AE58+'Mayo '!AE58+Junio!AE58+Julio!AE58+Agosto!AE58+Septiembre!AE58+'Octubre '!AE58+Noviembre!AE58+'Diciembre '!AE58</f>
        <v>0</v>
      </c>
      <c r="AF58" s="594">
        <f>+Enero!AF58+Febrero!AF58+'Marzo '!AF58+'Abril '!AF58+'Mayo '!AF58+Junio!AF58+Julio!AF58+Agosto!AF58+Septiembre!AF58+'Octubre '!AF58+Noviembre!AF58+'Diciembre '!AF58</f>
        <v>0</v>
      </c>
      <c r="AG58" s="594">
        <f>+Enero!AG58+Febrero!AG58+'Marzo '!AG58+'Abril '!AG58+'Mayo '!AG58+Junio!AG58+Julio!AG58+Agosto!AG58+Septiembre!AG58+'Octubre '!AG58+Noviembre!AG58+'Diciembre '!AG58</f>
        <v>0</v>
      </c>
      <c r="AH58" s="594">
        <f>+Enero!AH58+Febrero!AH58+'Marzo '!AH58+'Abril '!AH58+'Mayo '!AH58+Junio!AH58+Julio!AH58+Agosto!AH58+Septiembre!AH58+'Octubre '!AH58+Noviembre!AH58+'Diciembre '!AH58</f>
        <v>0</v>
      </c>
      <c r="AI58" s="594">
        <f>+Enero!AI58+Febrero!AI58+'Marzo '!AI58+'Abril '!AI58+'Mayo '!AI58+Junio!AI58+Julio!AI58+Agosto!AI58+Septiembre!AI58+'Octubre '!AI58+Noviembre!AI58+'Diciembre '!AI58</f>
        <v>0</v>
      </c>
      <c r="AJ58" s="594">
        <f>+Enero!AJ58+Febrero!AJ58+'Marzo '!AJ58+'Abril '!AJ58+'Mayo '!AJ58+Junio!AJ58+Julio!AJ58+Agosto!AJ58+Septiembre!AJ58+'Octubre '!AJ58+Noviembre!AJ58+'Diciembre '!AJ58</f>
        <v>0</v>
      </c>
      <c r="AK58" s="594">
        <f>+Enero!AK58+Febrero!AK58+'Marzo '!AK58+'Abril '!AK58+'Mayo '!AK58+Junio!AK58+Julio!AK58+Agosto!AK58+Septiembre!AK58+'Octubre '!AK58+Noviembre!AK58+'Diciembre '!AK58</f>
        <v>0</v>
      </c>
      <c r="AL58" s="594">
        <f>+Enero!AL58+Febrero!AL58+'Marzo '!AL58+'Abril '!AL58+'Mayo '!AL58+Junio!AL58+Julio!AL58+Agosto!AL58+Septiembre!AL58+'Octubre '!AL58+Noviembre!AL58+'Diciembre '!AL58</f>
        <v>0</v>
      </c>
      <c r="AM58" s="594">
        <f>+Enero!AM58+Febrero!AM58+'Marzo '!AM58+'Abril '!AM58+'Mayo '!AM58+Junio!AM58+Julio!AM58+Agosto!AM58+Septiembre!AM58+'Octubre '!AM58+Noviembre!AM58+'Diciembre '!AM58</f>
        <v>0</v>
      </c>
      <c r="AN58" s="596">
        <f>+Enero!AN58+Febrero!AN58+'Marzo '!AN58+'Abril '!AN58+'Mayo '!AN58+Junio!AN58+Julio!AN58+Agosto!AN58+Septiembre!AN58+'Octubre '!AN58+Noviembre!AN58+'Diciembre '!AN58</f>
        <v>0</v>
      </c>
      <c r="AO58" s="223" t="s">
        <v>83</v>
      </c>
      <c r="AP58" s="212"/>
      <c r="CG58" s="139">
        <v>0</v>
      </c>
      <c r="CH58" s="139">
        <v>0</v>
      </c>
    </row>
    <row r="59" spans="1:86" x14ac:dyDescent="0.2">
      <c r="A59" s="671"/>
      <c r="B59" s="72" t="s">
        <v>32</v>
      </c>
      <c r="C59" s="150">
        <f t="shared" si="2"/>
        <v>0</v>
      </c>
      <c r="D59" s="150">
        <f t="shared" si="4"/>
        <v>0</v>
      </c>
      <c r="E59" s="151">
        <f t="shared" si="4"/>
        <v>0</v>
      </c>
      <c r="F59" s="71">
        <f>+Enero!F59+Febrero!F59+'Marzo '!F59+'Abril '!F59+'Mayo '!F59+Junio!F59+Julio!F59+Agosto!F59+Septiembre!F59+'Octubre '!F59+Noviembre!F59+'Diciembre '!F59</f>
        <v>0</v>
      </c>
      <c r="G59" s="595">
        <f>+Enero!G59+Febrero!G59+'Marzo '!G59+'Abril '!G59+'Mayo '!G59+Junio!G59+Julio!G59+Agosto!G59+Septiembre!G59+'Octubre '!G59+Noviembre!G59+'Diciembre '!G59</f>
        <v>0</v>
      </c>
      <c r="H59" s="595">
        <f>+Enero!H59+Febrero!H59+'Marzo '!H59+'Abril '!H59+'Mayo '!H59+Junio!H59+Julio!H59+Agosto!H59+Septiembre!H59+'Octubre '!H59+Noviembre!H59+'Diciembre '!H59</f>
        <v>0</v>
      </c>
      <c r="I59" s="595">
        <f>+Enero!I59+Febrero!I59+'Marzo '!I59+'Abril '!I59+'Mayo '!I59+Junio!I59+Julio!I59+Agosto!I59+Septiembre!I59+'Octubre '!I59+Noviembre!I59+'Diciembre '!I59</f>
        <v>0</v>
      </c>
      <c r="J59" s="596">
        <f>+Enero!J59+Febrero!J59+'Marzo '!J59+'Abril '!J59+'Mayo '!J59+Junio!J59+Julio!J59+Agosto!J59+Septiembre!J59+'Octubre '!J59+Noviembre!J59+'Diciembre '!J59</f>
        <v>0</v>
      </c>
      <c r="K59" s="596">
        <f>+Enero!K59+Febrero!K59+'Marzo '!K59+'Abril '!K59+'Mayo '!K59+Junio!K59+Julio!K59+Agosto!K59+Septiembre!K59+'Octubre '!K59+Noviembre!K59+'Diciembre '!K59</f>
        <v>0</v>
      </c>
      <c r="L59" s="596">
        <f>+Enero!L59+Febrero!L59+'Marzo '!L59+'Abril '!L59+'Mayo '!L59+Junio!L59+Julio!L59+Agosto!L59+Septiembre!L59+'Octubre '!L59+Noviembre!L59+'Diciembre '!L59</f>
        <v>0</v>
      </c>
      <c r="M59" s="596">
        <f>+Enero!M59+Febrero!M59+'Marzo '!M59+'Abril '!M59+'Mayo '!M59+Junio!M59+Julio!M59+Agosto!M59+Septiembre!M59+'Octubre '!M59+Noviembre!M59+'Diciembre '!M59</f>
        <v>0</v>
      </c>
      <c r="N59" s="596">
        <f>+Enero!N59+Febrero!N59+'Marzo '!N59+'Abril '!N59+'Mayo '!N59+Junio!N59+Julio!N59+Agosto!N59+Septiembre!N59+'Octubre '!N59+Noviembre!N59+'Diciembre '!N59</f>
        <v>0</v>
      </c>
      <c r="O59" s="596">
        <f>+Enero!O59+Febrero!O59+'Marzo '!O59+'Abril '!O59+'Mayo '!O59+Junio!O59+Julio!O59+Agosto!O59+Septiembre!O59+'Octubre '!O59+Noviembre!O59+'Diciembre '!O59</f>
        <v>0</v>
      </c>
      <c r="P59" s="594">
        <f>+Enero!P59+Febrero!P59+'Marzo '!P59+'Abril '!P59+'Mayo '!P59+Junio!P59+Julio!P59+Agosto!P59+Septiembre!P59+'Octubre '!P59+Noviembre!P59+'Diciembre '!P59</f>
        <v>0</v>
      </c>
      <c r="Q59" s="594">
        <f>+Enero!Q59+Febrero!Q59+'Marzo '!Q59+'Abril '!Q59+'Mayo '!Q59+Junio!Q59+Julio!Q59+Agosto!Q59+Septiembre!Q59+'Octubre '!Q59+Noviembre!Q59+'Diciembre '!Q59</f>
        <v>0</v>
      </c>
      <c r="R59" s="594">
        <f>+Enero!R59+Febrero!R59+'Marzo '!R59+'Abril '!R59+'Mayo '!R59+Junio!R59+Julio!R59+Agosto!R59+Septiembre!R59+'Octubre '!R59+Noviembre!R59+'Diciembre '!R59</f>
        <v>0</v>
      </c>
      <c r="S59" s="594">
        <f>+Enero!S59+Febrero!S59+'Marzo '!S59+'Abril '!S59+'Mayo '!S59+Junio!S59+Julio!S59+Agosto!S59+Septiembre!S59+'Octubre '!S59+Noviembre!S59+'Diciembre '!S59</f>
        <v>0</v>
      </c>
      <c r="T59" s="594">
        <f>+Enero!T59+Febrero!T59+'Marzo '!T59+'Abril '!T59+'Mayo '!T59+Junio!T59+Julio!T59+Agosto!T59+Septiembre!T59+'Octubre '!T59+Noviembre!T59+'Diciembre '!T59</f>
        <v>0</v>
      </c>
      <c r="U59" s="594">
        <f>+Enero!U59+Febrero!U59+'Marzo '!U59+'Abril '!U59+'Mayo '!U59+Junio!U59+Julio!U59+Agosto!U59+Septiembre!U59+'Octubre '!U59+Noviembre!U59+'Diciembre '!U59</f>
        <v>0</v>
      </c>
      <c r="V59" s="594">
        <f>+Enero!V59+Febrero!V59+'Marzo '!V59+'Abril '!V59+'Mayo '!V59+Junio!V59+Julio!V59+Agosto!V59+Septiembre!V59+'Octubre '!V59+Noviembre!V59+'Diciembre '!V59</f>
        <v>0</v>
      </c>
      <c r="W59" s="594">
        <f>+Enero!W59+Febrero!W59+'Marzo '!W59+'Abril '!W59+'Mayo '!W59+Junio!W59+Julio!W59+Agosto!W59+Septiembre!W59+'Octubre '!W59+Noviembre!W59+'Diciembre '!W59</f>
        <v>0</v>
      </c>
      <c r="X59" s="594">
        <f>+Enero!X59+Febrero!X59+'Marzo '!X59+'Abril '!X59+'Mayo '!X59+Junio!X59+Julio!X59+Agosto!X59+Septiembre!X59+'Octubre '!X59+Noviembre!X59+'Diciembre '!X59</f>
        <v>0</v>
      </c>
      <c r="Y59" s="594">
        <f>+Enero!Y59+Febrero!Y59+'Marzo '!Y59+'Abril '!Y59+'Mayo '!Y59+Junio!Y59+Julio!Y59+Agosto!Y59+Septiembre!Y59+'Octubre '!Y59+Noviembre!Y59+'Diciembre '!Y59</f>
        <v>0</v>
      </c>
      <c r="Z59" s="594">
        <f>+Enero!Z59+Febrero!Z59+'Marzo '!Z59+'Abril '!Z59+'Mayo '!Z59+Junio!Z59+Julio!Z59+Agosto!Z59+Septiembre!Z59+'Octubre '!Z59+Noviembre!Z59+'Diciembre '!Z59</f>
        <v>0</v>
      </c>
      <c r="AA59" s="594">
        <f>+Enero!AA59+Febrero!AA59+'Marzo '!AA59+'Abril '!AA59+'Mayo '!AA59+Junio!AA59+Julio!AA59+Agosto!AA59+Septiembre!AA59+'Octubre '!AA59+Noviembre!AA59+'Diciembre '!AA59</f>
        <v>0</v>
      </c>
      <c r="AB59" s="594">
        <f>+Enero!AB59+Febrero!AB59+'Marzo '!AB59+'Abril '!AB59+'Mayo '!AB59+Junio!AB59+Julio!AB59+Agosto!AB59+Septiembre!AB59+'Octubre '!AB59+Noviembre!AB59+'Diciembre '!AB59</f>
        <v>0</v>
      </c>
      <c r="AC59" s="594">
        <f>+Enero!AC59+Febrero!AC59+'Marzo '!AC59+'Abril '!AC59+'Mayo '!AC59+Junio!AC59+Julio!AC59+Agosto!AC59+Septiembre!AC59+'Octubre '!AC59+Noviembre!AC59+'Diciembre '!AC59</f>
        <v>0</v>
      </c>
      <c r="AD59" s="594">
        <f>+Enero!AD59+Febrero!AD59+'Marzo '!AD59+'Abril '!AD59+'Mayo '!AD59+Junio!AD59+Julio!AD59+Agosto!AD59+Septiembre!AD59+'Octubre '!AD59+Noviembre!AD59+'Diciembre '!AD59</f>
        <v>0</v>
      </c>
      <c r="AE59" s="594">
        <f>+Enero!AE59+Febrero!AE59+'Marzo '!AE59+'Abril '!AE59+'Mayo '!AE59+Junio!AE59+Julio!AE59+Agosto!AE59+Septiembre!AE59+'Octubre '!AE59+Noviembre!AE59+'Diciembre '!AE59</f>
        <v>0</v>
      </c>
      <c r="AF59" s="594">
        <f>+Enero!AF59+Febrero!AF59+'Marzo '!AF59+'Abril '!AF59+'Mayo '!AF59+Junio!AF59+Julio!AF59+Agosto!AF59+Septiembre!AF59+'Octubre '!AF59+Noviembre!AF59+'Diciembre '!AF59</f>
        <v>0</v>
      </c>
      <c r="AG59" s="594">
        <f>+Enero!AG59+Febrero!AG59+'Marzo '!AG59+'Abril '!AG59+'Mayo '!AG59+Junio!AG59+Julio!AG59+Agosto!AG59+Septiembre!AG59+'Octubre '!AG59+Noviembre!AG59+'Diciembre '!AG59</f>
        <v>0</v>
      </c>
      <c r="AH59" s="594">
        <f>+Enero!AH59+Febrero!AH59+'Marzo '!AH59+'Abril '!AH59+'Mayo '!AH59+Junio!AH59+Julio!AH59+Agosto!AH59+Septiembre!AH59+'Octubre '!AH59+Noviembre!AH59+'Diciembre '!AH59</f>
        <v>0</v>
      </c>
      <c r="AI59" s="594">
        <f>+Enero!AI59+Febrero!AI59+'Marzo '!AI59+'Abril '!AI59+'Mayo '!AI59+Junio!AI59+Julio!AI59+Agosto!AI59+Septiembre!AI59+'Octubre '!AI59+Noviembre!AI59+'Diciembre '!AI59</f>
        <v>0</v>
      </c>
      <c r="AJ59" s="594">
        <f>+Enero!AJ59+Febrero!AJ59+'Marzo '!AJ59+'Abril '!AJ59+'Mayo '!AJ59+Junio!AJ59+Julio!AJ59+Agosto!AJ59+Septiembre!AJ59+'Octubre '!AJ59+Noviembre!AJ59+'Diciembre '!AJ59</f>
        <v>0</v>
      </c>
      <c r="AK59" s="594">
        <f>+Enero!AK59+Febrero!AK59+'Marzo '!AK59+'Abril '!AK59+'Mayo '!AK59+Junio!AK59+Julio!AK59+Agosto!AK59+Septiembre!AK59+'Octubre '!AK59+Noviembre!AK59+'Diciembre '!AK59</f>
        <v>0</v>
      </c>
      <c r="AL59" s="594">
        <f>+Enero!AL59+Febrero!AL59+'Marzo '!AL59+'Abril '!AL59+'Mayo '!AL59+Junio!AL59+Julio!AL59+Agosto!AL59+Septiembre!AL59+'Octubre '!AL59+Noviembre!AL59+'Diciembre '!AL59</f>
        <v>0</v>
      </c>
      <c r="AM59" s="594">
        <f>+Enero!AM59+Febrero!AM59+'Marzo '!AM59+'Abril '!AM59+'Mayo '!AM59+Junio!AM59+Julio!AM59+Agosto!AM59+Septiembre!AM59+'Octubre '!AM59+Noviembre!AM59+'Diciembre '!AM59</f>
        <v>0</v>
      </c>
      <c r="AN59" s="596">
        <f>+Enero!AN59+Febrero!AN59+'Marzo '!AN59+'Abril '!AN59+'Mayo '!AN59+Junio!AN59+Julio!AN59+Agosto!AN59+Septiembre!AN59+'Octubre '!AN59+Noviembre!AN59+'Diciembre '!AN59</f>
        <v>0</v>
      </c>
      <c r="AO59" s="223" t="s">
        <v>83</v>
      </c>
      <c r="AP59" s="212"/>
      <c r="CG59" s="139">
        <v>0</v>
      </c>
      <c r="CH59" s="139">
        <v>0</v>
      </c>
    </row>
    <row r="60" spans="1:86" x14ac:dyDescent="0.2">
      <c r="A60" s="672"/>
      <c r="B60" s="74" t="s">
        <v>35</v>
      </c>
      <c r="C60" s="157">
        <f t="shared" si="2"/>
        <v>0</v>
      </c>
      <c r="D60" s="157">
        <f t="shared" si="4"/>
        <v>0</v>
      </c>
      <c r="E60" s="226">
        <f t="shared" si="4"/>
        <v>0</v>
      </c>
      <c r="F60" s="71">
        <f>+Enero!F60+Febrero!F60+'Marzo '!F60+'Abril '!F60+'Mayo '!F60+Junio!F60+Julio!F60+Agosto!F60+Septiembre!F60+'Octubre '!F60+Noviembre!F60+'Diciembre '!F60</f>
        <v>0</v>
      </c>
      <c r="G60" s="595">
        <f>+Enero!G60+Febrero!G60+'Marzo '!G60+'Abril '!G60+'Mayo '!G60+Junio!G60+Julio!G60+Agosto!G60+Septiembre!G60+'Octubre '!G60+Noviembre!G60+'Diciembre '!G60</f>
        <v>0</v>
      </c>
      <c r="H60" s="595">
        <f>+Enero!H60+Febrero!H60+'Marzo '!H60+'Abril '!H60+'Mayo '!H60+Junio!H60+Julio!H60+Agosto!H60+Septiembre!H60+'Octubre '!H60+Noviembre!H60+'Diciembre '!H60</f>
        <v>0</v>
      </c>
      <c r="I60" s="595">
        <f>+Enero!I60+Febrero!I60+'Marzo '!I60+'Abril '!I60+'Mayo '!I60+Junio!I60+Julio!I60+Agosto!I60+Septiembre!I60+'Octubre '!I60+Noviembre!I60+'Diciembre '!I60</f>
        <v>0</v>
      </c>
      <c r="J60" s="596">
        <f>+Enero!J60+Febrero!J60+'Marzo '!J60+'Abril '!J60+'Mayo '!J60+Junio!J60+Julio!J60+Agosto!J60+Septiembre!J60+'Octubre '!J60+Noviembre!J60+'Diciembre '!J60</f>
        <v>0</v>
      </c>
      <c r="K60" s="596">
        <f>+Enero!K60+Febrero!K60+'Marzo '!K60+'Abril '!K60+'Mayo '!K60+Junio!K60+Julio!K60+Agosto!K60+Septiembre!K60+'Octubre '!K60+Noviembre!K60+'Diciembre '!K60</f>
        <v>0</v>
      </c>
      <c r="L60" s="596">
        <f>+Enero!L60+Febrero!L60+'Marzo '!L60+'Abril '!L60+'Mayo '!L60+Junio!L60+Julio!L60+Agosto!L60+Septiembre!L60+'Octubre '!L60+Noviembre!L60+'Diciembre '!L60</f>
        <v>0</v>
      </c>
      <c r="M60" s="596">
        <f>+Enero!M60+Febrero!M60+'Marzo '!M60+'Abril '!M60+'Mayo '!M60+Junio!M60+Julio!M60+Agosto!M60+Septiembre!M60+'Octubre '!M60+Noviembre!M60+'Diciembre '!M60</f>
        <v>0</v>
      </c>
      <c r="N60" s="596">
        <f>+Enero!N60+Febrero!N60+'Marzo '!N60+'Abril '!N60+'Mayo '!N60+Junio!N60+Julio!N60+Agosto!N60+Septiembre!N60+'Octubre '!N60+Noviembre!N60+'Diciembre '!N60</f>
        <v>0</v>
      </c>
      <c r="O60" s="596">
        <f>+Enero!O60+Febrero!O60+'Marzo '!O60+'Abril '!O60+'Mayo '!O60+Junio!O60+Julio!O60+Agosto!O60+Septiembre!O60+'Octubre '!O60+Noviembre!O60+'Diciembre '!O60</f>
        <v>0</v>
      </c>
      <c r="P60" s="594">
        <f>+Enero!P60+Febrero!P60+'Marzo '!P60+'Abril '!P60+'Mayo '!P60+Junio!P60+Julio!P60+Agosto!P60+Septiembre!P60+'Octubre '!P60+Noviembre!P60+'Diciembre '!P60</f>
        <v>0</v>
      </c>
      <c r="Q60" s="594">
        <f>+Enero!Q60+Febrero!Q60+'Marzo '!Q60+'Abril '!Q60+'Mayo '!Q60+Junio!Q60+Julio!Q60+Agosto!Q60+Septiembre!Q60+'Octubre '!Q60+Noviembre!Q60+'Diciembre '!Q60</f>
        <v>0</v>
      </c>
      <c r="R60" s="594">
        <f>+Enero!R60+Febrero!R60+'Marzo '!R60+'Abril '!R60+'Mayo '!R60+Junio!R60+Julio!R60+Agosto!R60+Septiembre!R60+'Octubre '!R60+Noviembre!R60+'Diciembre '!R60</f>
        <v>0</v>
      </c>
      <c r="S60" s="594">
        <f>+Enero!S60+Febrero!S60+'Marzo '!S60+'Abril '!S60+'Mayo '!S60+Junio!S60+Julio!S60+Agosto!S60+Septiembre!S60+'Octubre '!S60+Noviembre!S60+'Diciembre '!S60</f>
        <v>0</v>
      </c>
      <c r="T60" s="594">
        <f>+Enero!T60+Febrero!T60+'Marzo '!T60+'Abril '!T60+'Mayo '!T60+Junio!T60+Julio!T60+Agosto!T60+Septiembre!T60+'Octubre '!T60+Noviembre!T60+'Diciembre '!T60</f>
        <v>0</v>
      </c>
      <c r="U60" s="594">
        <f>+Enero!U60+Febrero!U60+'Marzo '!U60+'Abril '!U60+'Mayo '!U60+Junio!U60+Julio!U60+Agosto!U60+Septiembre!U60+'Octubre '!U60+Noviembre!U60+'Diciembre '!U60</f>
        <v>0</v>
      </c>
      <c r="V60" s="594">
        <f>+Enero!V60+Febrero!V60+'Marzo '!V60+'Abril '!V60+'Mayo '!V60+Junio!V60+Julio!V60+Agosto!V60+Septiembre!V60+'Octubre '!V60+Noviembre!V60+'Diciembre '!V60</f>
        <v>0</v>
      </c>
      <c r="W60" s="594">
        <f>+Enero!W60+Febrero!W60+'Marzo '!W60+'Abril '!W60+'Mayo '!W60+Junio!W60+Julio!W60+Agosto!W60+Septiembre!W60+'Octubre '!W60+Noviembre!W60+'Diciembre '!W60</f>
        <v>0</v>
      </c>
      <c r="X60" s="594">
        <f>+Enero!X60+Febrero!X60+'Marzo '!X60+'Abril '!X60+'Mayo '!X60+Junio!X60+Julio!X60+Agosto!X60+Septiembre!X60+'Octubre '!X60+Noviembre!X60+'Diciembre '!X60</f>
        <v>0</v>
      </c>
      <c r="Y60" s="594">
        <f>+Enero!Y60+Febrero!Y60+'Marzo '!Y60+'Abril '!Y60+'Mayo '!Y60+Junio!Y60+Julio!Y60+Agosto!Y60+Septiembre!Y60+'Octubre '!Y60+Noviembre!Y60+'Diciembre '!Y60</f>
        <v>0</v>
      </c>
      <c r="Z60" s="594">
        <f>+Enero!Z60+Febrero!Z60+'Marzo '!Z60+'Abril '!Z60+'Mayo '!Z60+Junio!Z60+Julio!Z60+Agosto!Z60+Septiembre!Z60+'Octubre '!Z60+Noviembre!Z60+'Diciembre '!Z60</f>
        <v>0</v>
      </c>
      <c r="AA60" s="594">
        <f>+Enero!AA60+Febrero!AA60+'Marzo '!AA60+'Abril '!AA60+'Mayo '!AA60+Junio!AA60+Julio!AA60+Agosto!AA60+Septiembre!AA60+'Octubre '!AA60+Noviembre!AA60+'Diciembre '!AA60</f>
        <v>0</v>
      </c>
      <c r="AB60" s="594">
        <f>+Enero!AB60+Febrero!AB60+'Marzo '!AB60+'Abril '!AB60+'Mayo '!AB60+Junio!AB60+Julio!AB60+Agosto!AB60+Septiembre!AB60+'Octubre '!AB60+Noviembre!AB60+'Diciembre '!AB60</f>
        <v>0</v>
      </c>
      <c r="AC60" s="594">
        <f>+Enero!AC60+Febrero!AC60+'Marzo '!AC60+'Abril '!AC60+'Mayo '!AC60+Junio!AC60+Julio!AC60+Agosto!AC60+Septiembre!AC60+'Octubre '!AC60+Noviembre!AC60+'Diciembre '!AC60</f>
        <v>0</v>
      </c>
      <c r="AD60" s="594">
        <f>+Enero!AD60+Febrero!AD60+'Marzo '!AD60+'Abril '!AD60+'Mayo '!AD60+Junio!AD60+Julio!AD60+Agosto!AD60+Septiembre!AD60+'Octubre '!AD60+Noviembre!AD60+'Diciembre '!AD60</f>
        <v>0</v>
      </c>
      <c r="AE60" s="594">
        <f>+Enero!AE60+Febrero!AE60+'Marzo '!AE60+'Abril '!AE60+'Mayo '!AE60+Junio!AE60+Julio!AE60+Agosto!AE60+Septiembre!AE60+'Octubre '!AE60+Noviembre!AE60+'Diciembre '!AE60</f>
        <v>0</v>
      </c>
      <c r="AF60" s="594">
        <f>+Enero!AF60+Febrero!AF60+'Marzo '!AF60+'Abril '!AF60+'Mayo '!AF60+Junio!AF60+Julio!AF60+Agosto!AF60+Septiembre!AF60+'Octubre '!AF60+Noviembre!AF60+'Diciembre '!AF60</f>
        <v>0</v>
      </c>
      <c r="AG60" s="594">
        <f>+Enero!AG60+Febrero!AG60+'Marzo '!AG60+'Abril '!AG60+'Mayo '!AG60+Junio!AG60+Julio!AG60+Agosto!AG60+Septiembre!AG60+'Octubre '!AG60+Noviembre!AG60+'Diciembre '!AG60</f>
        <v>0</v>
      </c>
      <c r="AH60" s="594">
        <f>+Enero!AH60+Febrero!AH60+'Marzo '!AH60+'Abril '!AH60+'Mayo '!AH60+Junio!AH60+Julio!AH60+Agosto!AH60+Septiembre!AH60+'Octubre '!AH60+Noviembre!AH60+'Diciembre '!AH60</f>
        <v>0</v>
      </c>
      <c r="AI60" s="594">
        <f>+Enero!AI60+Febrero!AI60+'Marzo '!AI60+'Abril '!AI60+'Mayo '!AI60+Junio!AI60+Julio!AI60+Agosto!AI60+Septiembre!AI60+'Octubre '!AI60+Noviembre!AI60+'Diciembre '!AI60</f>
        <v>0</v>
      </c>
      <c r="AJ60" s="594">
        <f>+Enero!AJ60+Febrero!AJ60+'Marzo '!AJ60+'Abril '!AJ60+'Mayo '!AJ60+Junio!AJ60+Julio!AJ60+Agosto!AJ60+Septiembre!AJ60+'Octubre '!AJ60+Noviembre!AJ60+'Diciembre '!AJ60</f>
        <v>0</v>
      </c>
      <c r="AK60" s="594">
        <f>+Enero!AK60+Febrero!AK60+'Marzo '!AK60+'Abril '!AK60+'Mayo '!AK60+Junio!AK60+Julio!AK60+Agosto!AK60+Septiembre!AK60+'Octubre '!AK60+Noviembre!AK60+'Diciembre '!AK60</f>
        <v>0</v>
      </c>
      <c r="AL60" s="594">
        <f>+Enero!AL60+Febrero!AL60+'Marzo '!AL60+'Abril '!AL60+'Mayo '!AL60+Junio!AL60+Julio!AL60+Agosto!AL60+Septiembre!AL60+'Octubre '!AL60+Noviembre!AL60+'Diciembre '!AL60</f>
        <v>0</v>
      </c>
      <c r="AM60" s="594">
        <f>+Enero!AM60+Febrero!AM60+'Marzo '!AM60+'Abril '!AM60+'Mayo '!AM60+Junio!AM60+Julio!AM60+Agosto!AM60+Septiembre!AM60+'Octubre '!AM60+Noviembre!AM60+'Diciembre '!AM60</f>
        <v>0</v>
      </c>
      <c r="AN60" s="596">
        <f>+Enero!AN60+Febrero!AN60+'Marzo '!AN60+'Abril '!AN60+'Mayo '!AN60+Junio!AN60+Julio!AN60+Agosto!AN60+Septiembre!AN60+'Octubre '!AN60+Noviembre!AN60+'Diciembre '!AN60</f>
        <v>0</v>
      </c>
      <c r="AO60" s="223" t="s">
        <v>83</v>
      </c>
      <c r="AP60" s="212"/>
      <c r="CG60" s="139">
        <v>0</v>
      </c>
      <c r="CH60" s="139">
        <v>0</v>
      </c>
    </row>
    <row r="61" spans="1:86" x14ac:dyDescent="0.2">
      <c r="A61" s="670" t="s">
        <v>53</v>
      </c>
      <c r="B61" s="70" t="s">
        <v>31</v>
      </c>
      <c r="C61" s="144">
        <f t="shared" si="2"/>
        <v>0</v>
      </c>
      <c r="D61" s="145">
        <f t="shared" ref="D61:D70" si="5">SUM(J61+L61+N61+P61+R61+T61+V61+X61+Z61+AB61+AD61+AF61+AH61+AJ61+AL61)</f>
        <v>0</v>
      </c>
      <c r="E61" s="146">
        <f t="shared" ref="E61:E70" si="6">SUM(K61+M61+O61+Q61+S61+U61+W61+Y61+AA61+AC61+AE61+AG61+AI61+AK61+AM61)</f>
        <v>0</v>
      </c>
      <c r="F61" s="71">
        <f>+Enero!F61+Febrero!F61+'Marzo '!F61+'Abril '!F61+'Mayo '!F61+Junio!F61+Julio!F61+Agosto!F61+Septiembre!F61+'Octubre '!F61+Noviembre!F61+'Diciembre '!F61</f>
        <v>0</v>
      </c>
      <c r="G61" s="595">
        <f>+Enero!G61+Febrero!G61+'Marzo '!G61+'Abril '!G61+'Mayo '!G61+Junio!G61+Julio!G61+Agosto!G61+Septiembre!G61+'Octubre '!G61+Noviembre!G61+'Diciembre '!G61</f>
        <v>0</v>
      </c>
      <c r="H61" s="595">
        <f>+Enero!H61+Febrero!H61+'Marzo '!H61+'Abril '!H61+'Mayo '!H61+Junio!H61+Julio!H61+Agosto!H61+Septiembre!H61+'Octubre '!H61+Noviembre!H61+'Diciembre '!H61</f>
        <v>0</v>
      </c>
      <c r="I61" s="595">
        <f>+Enero!I61+Febrero!I61+'Marzo '!I61+'Abril '!I61+'Mayo '!I61+Junio!I61+Julio!I61+Agosto!I61+Septiembre!I61+'Octubre '!I61+Noviembre!I61+'Diciembre '!I61</f>
        <v>0</v>
      </c>
      <c r="J61" s="596">
        <f>+Enero!J61+Febrero!J61+'Marzo '!J61+'Abril '!J61+'Mayo '!J61+Junio!J61+Julio!J61+Agosto!J61+Septiembre!J61+'Octubre '!J61+Noviembre!J61+'Diciembre '!J61</f>
        <v>0</v>
      </c>
      <c r="K61" s="596">
        <f>+Enero!K61+Febrero!K61+'Marzo '!K61+'Abril '!K61+'Mayo '!K61+Junio!K61+Julio!K61+Agosto!K61+Septiembre!K61+'Octubre '!K61+Noviembre!K61+'Diciembre '!K61</f>
        <v>0</v>
      </c>
      <c r="L61" s="596">
        <f>+Enero!L61+Febrero!L61+'Marzo '!L61+'Abril '!L61+'Mayo '!L61+Junio!L61+Julio!L61+Agosto!L61+Septiembre!L61+'Octubre '!L61+Noviembre!L61+'Diciembre '!L61</f>
        <v>0</v>
      </c>
      <c r="M61" s="596">
        <f>+Enero!M61+Febrero!M61+'Marzo '!M61+'Abril '!M61+'Mayo '!M61+Junio!M61+Julio!M61+Agosto!M61+Septiembre!M61+'Octubre '!M61+Noviembre!M61+'Diciembre '!M61</f>
        <v>0</v>
      </c>
      <c r="N61" s="596">
        <f>+Enero!N61+Febrero!N61+'Marzo '!N61+'Abril '!N61+'Mayo '!N61+Junio!N61+Julio!N61+Agosto!N61+Septiembre!N61+'Octubre '!N61+Noviembre!N61+'Diciembre '!N61</f>
        <v>0</v>
      </c>
      <c r="O61" s="596">
        <f>+Enero!O61+Febrero!O61+'Marzo '!O61+'Abril '!O61+'Mayo '!O61+Junio!O61+Julio!O61+Agosto!O61+Septiembre!O61+'Octubre '!O61+Noviembre!O61+'Diciembre '!O61</f>
        <v>0</v>
      </c>
      <c r="P61" s="596">
        <f>+Enero!P61+Febrero!P61+'Marzo '!P61+'Abril '!P61+'Mayo '!P61+Junio!P61+Julio!P61+Agosto!P61+Septiembre!P61+'Octubre '!P61+Noviembre!P61+'Diciembre '!P61</f>
        <v>0</v>
      </c>
      <c r="Q61" s="596">
        <f>+Enero!Q61+Febrero!Q61+'Marzo '!Q61+'Abril '!Q61+'Mayo '!Q61+Junio!Q61+Julio!Q61+Agosto!Q61+Septiembre!Q61+'Octubre '!Q61+Noviembre!Q61+'Diciembre '!Q61</f>
        <v>0</v>
      </c>
      <c r="R61" s="596">
        <f>+Enero!R61+Febrero!R61+'Marzo '!R61+'Abril '!R61+'Mayo '!R61+Junio!R61+Julio!R61+Agosto!R61+Septiembre!R61+'Octubre '!R61+Noviembre!R61+'Diciembre '!R61</f>
        <v>0</v>
      </c>
      <c r="S61" s="596">
        <f>+Enero!S61+Febrero!S61+'Marzo '!S61+'Abril '!S61+'Mayo '!S61+Junio!S61+Julio!S61+Agosto!S61+Septiembre!S61+'Octubre '!S61+Noviembre!S61+'Diciembre '!S61</f>
        <v>0</v>
      </c>
      <c r="T61" s="596">
        <f>+Enero!T61+Febrero!T61+'Marzo '!T61+'Abril '!T61+'Mayo '!T61+Junio!T61+Julio!T61+Agosto!T61+Septiembre!T61+'Octubre '!T61+Noviembre!T61+'Diciembre '!T61</f>
        <v>0</v>
      </c>
      <c r="U61" s="596">
        <f>+Enero!U61+Febrero!U61+'Marzo '!U61+'Abril '!U61+'Mayo '!U61+Junio!U61+Julio!U61+Agosto!U61+Septiembre!U61+'Octubre '!U61+Noviembre!U61+'Diciembre '!U61</f>
        <v>0</v>
      </c>
      <c r="V61" s="596">
        <f>+Enero!V61+Febrero!V61+'Marzo '!V61+'Abril '!V61+'Mayo '!V61+Junio!V61+Julio!V61+Agosto!V61+Septiembre!V61+'Octubre '!V61+Noviembre!V61+'Diciembre '!V61</f>
        <v>0</v>
      </c>
      <c r="W61" s="596">
        <f>+Enero!W61+Febrero!W61+'Marzo '!W61+'Abril '!W61+'Mayo '!W61+Junio!W61+Julio!W61+Agosto!W61+Septiembre!W61+'Octubre '!W61+Noviembre!W61+'Diciembre '!W61</f>
        <v>0</v>
      </c>
      <c r="X61" s="596">
        <f>+Enero!X61+Febrero!X61+'Marzo '!X61+'Abril '!X61+'Mayo '!X61+Junio!X61+Julio!X61+Agosto!X61+Septiembre!X61+'Octubre '!X61+Noviembre!X61+'Diciembre '!X61</f>
        <v>0</v>
      </c>
      <c r="Y61" s="596">
        <f>+Enero!Y61+Febrero!Y61+'Marzo '!Y61+'Abril '!Y61+'Mayo '!Y61+Junio!Y61+Julio!Y61+Agosto!Y61+Septiembre!Y61+'Octubre '!Y61+Noviembre!Y61+'Diciembre '!Y61</f>
        <v>0</v>
      </c>
      <c r="Z61" s="596">
        <f>+Enero!Z61+Febrero!Z61+'Marzo '!Z61+'Abril '!Z61+'Mayo '!Z61+Junio!Z61+Julio!Z61+Agosto!Z61+Septiembre!Z61+'Octubre '!Z61+Noviembre!Z61+'Diciembre '!Z61</f>
        <v>0</v>
      </c>
      <c r="AA61" s="596">
        <f>+Enero!AA61+Febrero!AA61+'Marzo '!AA61+'Abril '!AA61+'Mayo '!AA61+Junio!AA61+Julio!AA61+Agosto!AA61+Septiembre!AA61+'Octubre '!AA61+Noviembre!AA61+'Diciembre '!AA61</f>
        <v>0</v>
      </c>
      <c r="AB61" s="596">
        <f>+Enero!AB61+Febrero!AB61+'Marzo '!AB61+'Abril '!AB61+'Mayo '!AB61+Junio!AB61+Julio!AB61+Agosto!AB61+Septiembre!AB61+'Octubre '!AB61+Noviembre!AB61+'Diciembre '!AB61</f>
        <v>0</v>
      </c>
      <c r="AC61" s="596">
        <f>+Enero!AC61+Febrero!AC61+'Marzo '!AC61+'Abril '!AC61+'Mayo '!AC61+Junio!AC61+Julio!AC61+Agosto!AC61+Septiembre!AC61+'Octubre '!AC61+Noviembre!AC61+'Diciembre '!AC61</f>
        <v>0</v>
      </c>
      <c r="AD61" s="596">
        <f>+Enero!AD61+Febrero!AD61+'Marzo '!AD61+'Abril '!AD61+'Mayo '!AD61+Junio!AD61+Julio!AD61+Agosto!AD61+Septiembre!AD61+'Octubre '!AD61+Noviembre!AD61+'Diciembre '!AD61</f>
        <v>0</v>
      </c>
      <c r="AE61" s="596">
        <f>+Enero!AE61+Febrero!AE61+'Marzo '!AE61+'Abril '!AE61+'Mayo '!AE61+Junio!AE61+Julio!AE61+Agosto!AE61+Septiembre!AE61+'Octubre '!AE61+Noviembre!AE61+'Diciembre '!AE61</f>
        <v>0</v>
      </c>
      <c r="AF61" s="596">
        <f>+Enero!AF61+Febrero!AF61+'Marzo '!AF61+'Abril '!AF61+'Mayo '!AF61+Junio!AF61+Julio!AF61+Agosto!AF61+Septiembre!AF61+'Octubre '!AF61+Noviembre!AF61+'Diciembre '!AF61</f>
        <v>0</v>
      </c>
      <c r="AG61" s="596">
        <f>+Enero!AG61+Febrero!AG61+'Marzo '!AG61+'Abril '!AG61+'Mayo '!AG61+Junio!AG61+Julio!AG61+Agosto!AG61+Septiembre!AG61+'Octubre '!AG61+Noviembre!AG61+'Diciembre '!AG61</f>
        <v>0</v>
      </c>
      <c r="AH61" s="596">
        <f>+Enero!AH61+Febrero!AH61+'Marzo '!AH61+'Abril '!AH61+'Mayo '!AH61+Junio!AH61+Julio!AH61+Agosto!AH61+Septiembre!AH61+'Octubre '!AH61+Noviembre!AH61+'Diciembre '!AH61</f>
        <v>0</v>
      </c>
      <c r="AI61" s="596">
        <f>+Enero!AI61+Febrero!AI61+'Marzo '!AI61+'Abril '!AI61+'Mayo '!AI61+Junio!AI61+Julio!AI61+Agosto!AI61+Septiembre!AI61+'Octubre '!AI61+Noviembre!AI61+'Diciembre '!AI61</f>
        <v>0</v>
      </c>
      <c r="AJ61" s="596">
        <f>+Enero!AJ61+Febrero!AJ61+'Marzo '!AJ61+'Abril '!AJ61+'Mayo '!AJ61+Junio!AJ61+Julio!AJ61+Agosto!AJ61+Septiembre!AJ61+'Octubre '!AJ61+Noviembre!AJ61+'Diciembre '!AJ61</f>
        <v>0</v>
      </c>
      <c r="AK61" s="596">
        <f>+Enero!AK61+Febrero!AK61+'Marzo '!AK61+'Abril '!AK61+'Mayo '!AK61+Junio!AK61+Julio!AK61+Agosto!AK61+Septiembre!AK61+'Octubre '!AK61+Noviembre!AK61+'Diciembre '!AK61</f>
        <v>0</v>
      </c>
      <c r="AL61" s="596">
        <f>+Enero!AL61+Febrero!AL61+'Marzo '!AL61+'Abril '!AL61+'Mayo '!AL61+Junio!AL61+Julio!AL61+Agosto!AL61+Septiembre!AL61+'Octubre '!AL61+Noviembre!AL61+'Diciembre '!AL61</f>
        <v>0</v>
      </c>
      <c r="AM61" s="596">
        <f>+Enero!AM61+Febrero!AM61+'Marzo '!AM61+'Abril '!AM61+'Mayo '!AM61+Junio!AM61+Julio!AM61+Agosto!AM61+Septiembre!AM61+'Octubre '!AM61+Noviembre!AM61+'Diciembre '!AM61</f>
        <v>0</v>
      </c>
      <c r="AN61" s="596">
        <f>+Enero!AN61+Febrero!AN61+'Marzo '!AN61+'Abril '!AN61+'Mayo '!AN61+Junio!AN61+Julio!AN61+Agosto!AN61+Septiembre!AN61+'Octubre '!AN61+Noviembre!AN61+'Diciembre '!AN61</f>
        <v>0</v>
      </c>
      <c r="AO61" s="223" t="s">
        <v>83</v>
      </c>
      <c r="AP61" s="212"/>
      <c r="CG61" s="139">
        <v>0</v>
      </c>
      <c r="CH61" s="139">
        <v>0</v>
      </c>
    </row>
    <row r="62" spans="1:86" x14ac:dyDescent="0.2">
      <c r="A62" s="672"/>
      <c r="B62" s="72" t="s">
        <v>45</v>
      </c>
      <c r="C62" s="154">
        <f t="shared" si="2"/>
        <v>0</v>
      </c>
      <c r="D62" s="154">
        <f t="shared" si="5"/>
        <v>0</v>
      </c>
      <c r="E62" s="226">
        <f t="shared" si="6"/>
        <v>0</v>
      </c>
      <c r="F62" s="71">
        <f>+Enero!F62+Febrero!F62+'Marzo '!F62+'Abril '!F62+'Mayo '!F62+Junio!F62+Julio!F62+Agosto!F62+Septiembre!F62+'Octubre '!F62+Noviembre!F62+'Diciembre '!F62</f>
        <v>0</v>
      </c>
      <c r="G62" s="595">
        <f>+Enero!G62+Febrero!G62+'Marzo '!G62+'Abril '!G62+'Mayo '!G62+Junio!G62+Julio!G62+Agosto!G62+Septiembre!G62+'Octubre '!G62+Noviembre!G62+'Diciembre '!G62</f>
        <v>0</v>
      </c>
      <c r="H62" s="595">
        <f>+Enero!H62+Febrero!H62+'Marzo '!H62+'Abril '!H62+'Mayo '!H62+Junio!H62+Julio!H62+Agosto!H62+Septiembre!H62+'Octubre '!H62+Noviembre!H62+'Diciembre '!H62</f>
        <v>0</v>
      </c>
      <c r="I62" s="595">
        <f>+Enero!I62+Febrero!I62+'Marzo '!I62+'Abril '!I62+'Mayo '!I62+Junio!I62+Julio!I62+Agosto!I62+Septiembre!I62+'Octubre '!I62+Noviembre!I62+'Diciembre '!I62</f>
        <v>0</v>
      </c>
      <c r="J62" s="596">
        <f>+Enero!J62+Febrero!J62+'Marzo '!J62+'Abril '!J62+'Mayo '!J62+Junio!J62+Julio!J62+Agosto!J62+Septiembre!J62+'Octubre '!J62+Noviembre!J62+'Diciembre '!J62</f>
        <v>0</v>
      </c>
      <c r="K62" s="596">
        <f>+Enero!K62+Febrero!K62+'Marzo '!K62+'Abril '!K62+'Mayo '!K62+Junio!K62+Julio!K62+Agosto!K62+Septiembre!K62+'Octubre '!K62+Noviembre!K62+'Diciembre '!K62</f>
        <v>0</v>
      </c>
      <c r="L62" s="596">
        <f>+Enero!L62+Febrero!L62+'Marzo '!L62+'Abril '!L62+'Mayo '!L62+Junio!L62+Julio!L62+Agosto!L62+Septiembre!L62+'Octubre '!L62+Noviembre!L62+'Diciembre '!L62</f>
        <v>0</v>
      </c>
      <c r="M62" s="596">
        <f>+Enero!M62+Febrero!M62+'Marzo '!M62+'Abril '!M62+'Mayo '!M62+Junio!M62+Julio!M62+Agosto!M62+Septiembre!M62+'Octubre '!M62+Noviembre!M62+'Diciembre '!M62</f>
        <v>0</v>
      </c>
      <c r="N62" s="596">
        <f>+Enero!N62+Febrero!N62+'Marzo '!N62+'Abril '!N62+'Mayo '!N62+Junio!N62+Julio!N62+Agosto!N62+Septiembre!N62+'Octubre '!N62+Noviembre!N62+'Diciembre '!N62</f>
        <v>0</v>
      </c>
      <c r="O62" s="596">
        <f>+Enero!O62+Febrero!O62+'Marzo '!O62+'Abril '!O62+'Mayo '!O62+Junio!O62+Julio!O62+Agosto!O62+Septiembre!O62+'Octubre '!O62+Noviembre!O62+'Diciembre '!O62</f>
        <v>0</v>
      </c>
      <c r="P62" s="596">
        <f>+Enero!P62+Febrero!P62+'Marzo '!P62+'Abril '!P62+'Mayo '!P62+Junio!P62+Julio!P62+Agosto!P62+Septiembre!P62+'Octubre '!P62+Noviembre!P62+'Diciembre '!P62</f>
        <v>0</v>
      </c>
      <c r="Q62" s="596">
        <f>+Enero!Q62+Febrero!Q62+'Marzo '!Q62+'Abril '!Q62+'Mayo '!Q62+Junio!Q62+Julio!Q62+Agosto!Q62+Septiembre!Q62+'Octubre '!Q62+Noviembre!Q62+'Diciembre '!Q62</f>
        <v>0</v>
      </c>
      <c r="R62" s="596">
        <f>+Enero!R62+Febrero!R62+'Marzo '!R62+'Abril '!R62+'Mayo '!R62+Junio!R62+Julio!R62+Agosto!R62+Septiembre!R62+'Octubre '!R62+Noviembre!R62+'Diciembre '!R62</f>
        <v>0</v>
      </c>
      <c r="S62" s="596">
        <f>+Enero!S62+Febrero!S62+'Marzo '!S62+'Abril '!S62+'Mayo '!S62+Junio!S62+Julio!S62+Agosto!S62+Septiembre!S62+'Octubre '!S62+Noviembre!S62+'Diciembre '!S62</f>
        <v>0</v>
      </c>
      <c r="T62" s="596">
        <f>+Enero!T62+Febrero!T62+'Marzo '!T62+'Abril '!T62+'Mayo '!T62+Junio!T62+Julio!T62+Agosto!T62+Septiembre!T62+'Octubre '!T62+Noviembre!T62+'Diciembre '!T62</f>
        <v>0</v>
      </c>
      <c r="U62" s="596">
        <f>+Enero!U62+Febrero!U62+'Marzo '!U62+'Abril '!U62+'Mayo '!U62+Junio!U62+Julio!U62+Agosto!U62+Septiembre!U62+'Octubre '!U62+Noviembre!U62+'Diciembre '!U62</f>
        <v>0</v>
      </c>
      <c r="V62" s="596">
        <f>+Enero!V62+Febrero!V62+'Marzo '!V62+'Abril '!V62+'Mayo '!V62+Junio!V62+Julio!V62+Agosto!V62+Septiembre!V62+'Octubre '!V62+Noviembre!V62+'Diciembre '!V62</f>
        <v>0</v>
      </c>
      <c r="W62" s="596">
        <f>+Enero!W62+Febrero!W62+'Marzo '!W62+'Abril '!W62+'Mayo '!W62+Junio!W62+Julio!W62+Agosto!W62+Septiembre!W62+'Octubre '!W62+Noviembre!W62+'Diciembre '!W62</f>
        <v>0</v>
      </c>
      <c r="X62" s="596">
        <f>+Enero!X62+Febrero!X62+'Marzo '!X62+'Abril '!X62+'Mayo '!X62+Junio!X62+Julio!X62+Agosto!X62+Septiembre!X62+'Octubre '!X62+Noviembre!X62+'Diciembre '!X62</f>
        <v>0</v>
      </c>
      <c r="Y62" s="596">
        <f>+Enero!Y62+Febrero!Y62+'Marzo '!Y62+'Abril '!Y62+'Mayo '!Y62+Junio!Y62+Julio!Y62+Agosto!Y62+Septiembre!Y62+'Octubre '!Y62+Noviembre!Y62+'Diciembre '!Y62</f>
        <v>0</v>
      </c>
      <c r="Z62" s="596">
        <f>+Enero!Z62+Febrero!Z62+'Marzo '!Z62+'Abril '!Z62+'Mayo '!Z62+Junio!Z62+Julio!Z62+Agosto!Z62+Septiembre!Z62+'Octubre '!Z62+Noviembre!Z62+'Diciembre '!Z62</f>
        <v>0</v>
      </c>
      <c r="AA62" s="596">
        <f>+Enero!AA62+Febrero!AA62+'Marzo '!AA62+'Abril '!AA62+'Mayo '!AA62+Junio!AA62+Julio!AA62+Agosto!AA62+Septiembre!AA62+'Octubre '!AA62+Noviembre!AA62+'Diciembre '!AA62</f>
        <v>0</v>
      </c>
      <c r="AB62" s="596">
        <f>+Enero!AB62+Febrero!AB62+'Marzo '!AB62+'Abril '!AB62+'Mayo '!AB62+Junio!AB62+Julio!AB62+Agosto!AB62+Septiembre!AB62+'Octubre '!AB62+Noviembre!AB62+'Diciembre '!AB62</f>
        <v>0</v>
      </c>
      <c r="AC62" s="596">
        <f>+Enero!AC62+Febrero!AC62+'Marzo '!AC62+'Abril '!AC62+'Mayo '!AC62+Junio!AC62+Julio!AC62+Agosto!AC62+Septiembre!AC62+'Octubre '!AC62+Noviembre!AC62+'Diciembre '!AC62</f>
        <v>0</v>
      </c>
      <c r="AD62" s="596">
        <f>+Enero!AD62+Febrero!AD62+'Marzo '!AD62+'Abril '!AD62+'Mayo '!AD62+Junio!AD62+Julio!AD62+Agosto!AD62+Septiembre!AD62+'Octubre '!AD62+Noviembre!AD62+'Diciembre '!AD62</f>
        <v>0</v>
      </c>
      <c r="AE62" s="596">
        <f>+Enero!AE62+Febrero!AE62+'Marzo '!AE62+'Abril '!AE62+'Mayo '!AE62+Junio!AE62+Julio!AE62+Agosto!AE62+Septiembre!AE62+'Octubre '!AE62+Noviembre!AE62+'Diciembre '!AE62</f>
        <v>0</v>
      </c>
      <c r="AF62" s="596">
        <f>+Enero!AF62+Febrero!AF62+'Marzo '!AF62+'Abril '!AF62+'Mayo '!AF62+Junio!AF62+Julio!AF62+Agosto!AF62+Septiembre!AF62+'Octubre '!AF62+Noviembre!AF62+'Diciembre '!AF62</f>
        <v>0</v>
      </c>
      <c r="AG62" s="596">
        <f>+Enero!AG62+Febrero!AG62+'Marzo '!AG62+'Abril '!AG62+'Mayo '!AG62+Junio!AG62+Julio!AG62+Agosto!AG62+Septiembre!AG62+'Octubre '!AG62+Noviembre!AG62+'Diciembre '!AG62</f>
        <v>0</v>
      </c>
      <c r="AH62" s="596">
        <f>+Enero!AH62+Febrero!AH62+'Marzo '!AH62+'Abril '!AH62+'Mayo '!AH62+Junio!AH62+Julio!AH62+Agosto!AH62+Septiembre!AH62+'Octubre '!AH62+Noviembre!AH62+'Diciembre '!AH62</f>
        <v>0</v>
      </c>
      <c r="AI62" s="596">
        <f>+Enero!AI62+Febrero!AI62+'Marzo '!AI62+'Abril '!AI62+'Mayo '!AI62+Junio!AI62+Julio!AI62+Agosto!AI62+Septiembre!AI62+'Octubre '!AI62+Noviembre!AI62+'Diciembre '!AI62</f>
        <v>0</v>
      </c>
      <c r="AJ62" s="596">
        <f>+Enero!AJ62+Febrero!AJ62+'Marzo '!AJ62+'Abril '!AJ62+'Mayo '!AJ62+Junio!AJ62+Julio!AJ62+Agosto!AJ62+Septiembre!AJ62+'Octubre '!AJ62+Noviembre!AJ62+'Diciembre '!AJ62</f>
        <v>0</v>
      </c>
      <c r="AK62" s="596">
        <f>+Enero!AK62+Febrero!AK62+'Marzo '!AK62+'Abril '!AK62+'Mayo '!AK62+Junio!AK62+Julio!AK62+Agosto!AK62+Septiembre!AK62+'Octubre '!AK62+Noviembre!AK62+'Diciembre '!AK62</f>
        <v>0</v>
      </c>
      <c r="AL62" s="596">
        <f>+Enero!AL62+Febrero!AL62+'Marzo '!AL62+'Abril '!AL62+'Mayo '!AL62+Junio!AL62+Julio!AL62+Agosto!AL62+Septiembre!AL62+'Octubre '!AL62+Noviembre!AL62+'Diciembre '!AL62</f>
        <v>0</v>
      </c>
      <c r="AM62" s="596">
        <f>+Enero!AM62+Febrero!AM62+'Marzo '!AM62+'Abril '!AM62+'Mayo '!AM62+Junio!AM62+Julio!AM62+Agosto!AM62+Septiembre!AM62+'Octubre '!AM62+Noviembre!AM62+'Diciembre '!AM62</f>
        <v>0</v>
      </c>
      <c r="AN62" s="596">
        <f>+Enero!AN62+Febrero!AN62+'Marzo '!AN62+'Abril '!AN62+'Mayo '!AN62+Junio!AN62+Julio!AN62+Agosto!AN62+Septiembre!AN62+'Octubre '!AN62+Noviembre!AN62+'Diciembre '!AN62</f>
        <v>0</v>
      </c>
      <c r="AO62" s="223" t="s">
        <v>83</v>
      </c>
      <c r="AP62" s="212"/>
      <c r="CG62" s="139">
        <v>0</v>
      </c>
      <c r="CH62" s="139">
        <v>0</v>
      </c>
    </row>
    <row r="63" spans="1:86" x14ac:dyDescent="0.2">
      <c r="A63" s="670" t="s">
        <v>54</v>
      </c>
      <c r="B63" s="70" t="s">
        <v>31</v>
      </c>
      <c r="C63" s="144">
        <f t="shared" si="2"/>
        <v>0</v>
      </c>
      <c r="D63" s="145">
        <f t="shared" si="5"/>
        <v>0</v>
      </c>
      <c r="E63" s="146">
        <f t="shared" si="6"/>
        <v>0</v>
      </c>
      <c r="F63" s="71">
        <f>+Enero!F63+Febrero!F63+'Marzo '!F63+'Abril '!F63+'Mayo '!F63+Junio!F63+Julio!F63+Agosto!F63+Septiembre!F63+'Octubre '!F63+Noviembre!F63+'Diciembre '!F63</f>
        <v>0</v>
      </c>
      <c r="G63" s="595">
        <f>+Enero!G63+Febrero!G63+'Marzo '!G63+'Abril '!G63+'Mayo '!G63+Junio!G63+Julio!G63+Agosto!G63+Septiembre!G63+'Octubre '!G63+Noviembre!G63+'Diciembre '!G63</f>
        <v>0</v>
      </c>
      <c r="H63" s="595">
        <f>+Enero!H63+Febrero!H63+'Marzo '!H63+'Abril '!H63+'Mayo '!H63+Junio!H63+Julio!H63+Agosto!H63+Septiembre!H63+'Octubre '!H63+Noviembre!H63+'Diciembre '!H63</f>
        <v>0</v>
      </c>
      <c r="I63" s="595">
        <f>+Enero!I63+Febrero!I63+'Marzo '!I63+'Abril '!I63+'Mayo '!I63+Junio!I63+Julio!I63+Agosto!I63+Septiembre!I63+'Octubre '!I63+Noviembre!I63+'Diciembre '!I63</f>
        <v>0</v>
      </c>
      <c r="J63" s="596">
        <f>+Enero!J63+Febrero!J63+'Marzo '!J63+'Abril '!J63+'Mayo '!J63+Junio!J63+Julio!J63+Agosto!J63+Septiembre!J63+'Octubre '!J63+Noviembre!J63+'Diciembre '!J63</f>
        <v>0</v>
      </c>
      <c r="K63" s="596">
        <f>+Enero!K63+Febrero!K63+'Marzo '!K63+'Abril '!K63+'Mayo '!K63+Junio!K63+Julio!K63+Agosto!K63+Septiembre!K63+'Octubre '!K63+Noviembre!K63+'Diciembre '!K63</f>
        <v>0</v>
      </c>
      <c r="L63" s="596">
        <f>+Enero!L63+Febrero!L63+'Marzo '!L63+'Abril '!L63+'Mayo '!L63+Junio!L63+Julio!L63+Agosto!L63+Septiembre!L63+'Octubre '!L63+Noviembre!L63+'Diciembre '!L63</f>
        <v>0</v>
      </c>
      <c r="M63" s="596">
        <f>+Enero!M63+Febrero!M63+'Marzo '!M63+'Abril '!M63+'Mayo '!M63+Junio!M63+Julio!M63+Agosto!M63+Septiembre!M63+'Octubre '!M63+Noviembre!M63+'Diciembre '!M63</f>
        <v>0</v>
      </c>
      <c r="N63" s="596">
        <f>+Enero!N63+Febrero!N63+'Marzo '!N63+'Abril '!N63+'Mayo '!N63+Junio!N63+Julio!N63+Agosto!N63+Septiembre!N63+'Octubre '!N63+Noviembre!N63+'Diciembre '!N63</f>
        <v>0</v>
      </c>
      <c r="O63" s="596">
        <f>+Enero!O63+Febrero!O63+'Marzo '!O63+'Abril '!O63+'Mayo '!O63+Junio!O63+Julio!O63+Agosto!O63+Septiembre!O63+'Octubre '!O63+Noviembre!O63+'Diciembre '!O63</f>
        <v>0</v>
      </c>
      <c r="P63" s="596">
        <f>+Enero!P63+Febrero!P63+'Marzo '!P63+'Abril '!P63+'Mayo '!P63+Junio!P63+Julio!P63+Agosto!P63+Septiembre!P63+'Octubre '!P63+Noviembre!P63+'Diciembre '!P63</f>
        <v>0</v>
      </c>
      <c r="Q63" s="596">
        <f>+Enero!Q63+Febrero!Q63+'Marzo '!Q63+'Abril '!Q63+'Mayo '!Q63+Junio!Q63+Julio!Q63+Agosto!Q63+Septiembre!Q63+'Octubre '!Q63+Noviembre!Q63+'Diciembre '!Q63</f>
        <v>0</v>
      </c>
      <c r="R63" s="596">
        <f>+Enero!R63+Febrero!R63+'Marzo '!R63+'Abril '!R63+'Mayo '!R63+Junio!R63+Julio!R63+Agosto!R63+Septiembre!R63+'Octubre '!R63+Noviembre!R63+'Diciembre '!R63</f>
        <v>0</v>
      </c>
      <c r="S63" s="596">
        <f>+Enero!S63+Febrero!S63+'Marzo '!S63+'Abril '!S63+'Mayo '!S63+Junio!S63+Julio!S63+Agosto!S63+Septiembre!S63+'Octubre '!S63+Noviembre!S63+'Diciembre '!S63</f>
        <v>0</v>
      </c>
      <c r="T63" s="596">
        <f>+Enero!T63+Febrero!T63+'Marzo '!T63+'Abril '!T63+'Mayo '!T63+Junio!T63+Julio!T63+Agosto!T63+Septiembre!T63+'Octubre '!T63+Noviembre!T63+'Diciembre '!T63</f>
        <v>0</v>
      </c>
      <c r="U63" s="596">
        <f>+Enero!U63+Febrero!U63+'Marzo '!U63+'Abril '!U63+'Mayo '!U63+Junio!U63+Julio!U63+Agosto!U63+Septiembre!U63+'Octubre '!U63+Noviembre!U63+'Diciembre '!U63</f>
        <v>0</v>
      </c>
      <c r="V63" s="596">
        <f>+Enero!V63+Febrero!V63+'Marzo '!V63+'Abril '!V63+'Mayo '!V63+Junio!V63+Julio!V63+Agosto!V63+Septiembre!V63+'Octubre '!V63+Noviembre!V63+'Diciembre '!V63</f>
        <v>0</v>
      </c>
      <c r="W63" s="596">
        <f>+Enero!W63+Febrero!W63+'Marzo '!W63+'Abril '!W63+'Mayo '!W63+Junio!W63+Julio!W63+Agosto!W63+Septiembre!W63+'Octubre '!W63+Noviembre!W63+'Diciembre '!W63</f>
        <v>0</v>
      </c>
      <c r="X63" s="596">
        <f>+Enero!X63+Febrero!X63+'Marzo '!X63+'Abril '!X63+'Mayo '!X63+Junio!X63+Julio!X63+Agosto!X63+Septiembre!X63+'Octubre '!X63+Noviembre!X63+'Diciembre '!X63</f>
        <v>0</v>
      </c>
      <c r="Y63" s="596">
        <f>+Enero!Y63+Febrero!Y63+'Marzo '!Y63+'Abril '!Y63+'Mayo '!Y63+Junio!Y63+Julio!Y63+Agosto!Y63+Septiembre!Y63+'Octubre '!Y63+Noviembre!Y63+'Diciembre '!Y63</f>
        <v>0</v>
      </c>
      <c r="Z63" s="596">
        <f>+Enero!Z63+Febrero!Z63+'Marzo '!Z63+'Abril '!Z63+'Mayo '!Z63+Junio!Z63+Julio!Z63+Agosto!Z63+Septiembre!Z63+'Octubre '!Z63+Noviembre!Z63+'Diciembre '!Z63</f>
        <v>0</v>
      </c>
      <c r="AA63" s="596">
        <f>+Enero!AA63+Febrero!AA63+'Marzo '!AA63+'Abril '!AA63+'Mayo '!AA63+Junio!AA63+Julio!AA63+Agosto!AA63+Septiembre!AA63+'Octubre '!AA63+Noviembre!AA63+'Diciembre '!AA63</f>
        <v>0</v>
      </c>
      <c r="AB63" s="596">
        <f>+Enero!AB63+Febrero!AB63+'Marzo '!AB63+'Abril '!AB63+'Mayo '!AB63+Junio!AB63+Julio!AB63+Agosto!AB63+Septiembre!AB63+'Octubre '!AB63+Noviembre!AB63+'Diciembre '!AB63</f>
        <v>0</v>
      </c>
      <c r="AC63" s="596">
        <f>+Enero!AC63+Febrero!AC63+'Marzo '!AC63+'Abril '!AC63+'Mayo '!AC63+Junio!AC63+Julio!AC63+Agosto!AC63+Septiembre!AC63+'Octubre '!AC63+Noviembre!AC63+'Diciembre '!AC63</f>
        <v>0</v>
      </c>
      <c r="AD63" s="596">
        <f>+Enero!AD63+Febrero!AD63+'Marzo '!AD63+'Abril '!AD63+'Mayo '!AD63+Junio!AD63+Julio!AD63+Agosto!AD63+Septiembre!AD63+'Octubre '!AD63+Noviembre!AD63+'Diciembre '!AD63</f>
        <v>0</v>
      </c>
      <c r="AE63" s="596">
        <f>+Enero!AE63+Febrero!AE63+'Marzo '!AE63+'Abril '!AE63+'Mayo '!AE63+Junio!AE63+Julio!AE63+Agosto!AE63+Septiembre!AE63+'Octubre '!AE63+Noviembre!AE63+'Diciembre '!AE63</f>
        <v>0</v>
      </c>
      <c r="AF63" s="596">
        <f>+Enero!AF63+Febrero!AF63+'Marzo '!AF63+'Abril '!AF63+'Mayo '!AF63+Junio!AF63+Julio!AF63+Agosto!AF63+Septiembre!AF63+'Octubre '!AF63+Noviembre!AF63+'Diciembre '!AF63</f>
        <v>0</v>
      </c>
      <c r="AG63" s="596">
        <f>+Enero!AG63+Febrero!AG63+'Marzo '!AG63+'Abril '!AG63+'Mayo '!AG63+Junio!AG63+Julio!AG63+Agosto!AG63+Septiembre!AG63+'Octubre '!AG63+Noviembre!AG63+'Diciembre '!AG63</f>
        <v>0</v>
      </c>
      <c r="AH63" s="596">
        <f>+Enero!AH63+Febrero!AH63+'Marzo '!AH63+'Abril '!AH63+'Mayo '!AH63+Junio!AH63+Julio!AH63+Agosto!AH63+Septiembre!AH63+'Octubre '!AH63+Noviembre!AH63+'Diciembre '!AH63</f>
        <v>0</v>
      </c>
      <c r="AI63" s="596">
        <f>+Enero!AI63+Febrero!AI63+'Marzo '!AI63+'Abril '!AI63+'Mayo '!AI63+Junio!AI63+Julio!AI63+Agosto!AI63+Septiembre!AI63+'Octubre '!AI63+Noviembre!AI63+'Diciembre '!AI63</f>
        <v>0</v>
      </c>
      <c r="AJ63" s="596">
        <f>+Enero!AJ63+Febrero!AJ63+'Marzo '!AJ63+'Abril '!AJ63+'Mayo '!AJ63+Junio!AJ63+Julio!AJ63+Agosto!AJ63+Septiembre!AJ63+'Octubre '!AJ63+Noviembre!AJ63+'Diciembre '!AJ63</f>
        <v>0</v>
      </c>
      <c r="AK63" s="596">
        <f>+Enero!AK63+Febrero!AK63+'Marzo '!AK63+'Abril '!AK63+'Mayo '!AK63+Junio!AK63+Julio!AK63+Agosto!AK63+Septiembre!AK63+'Octubre '!AK63+Noviembre!AK63+'Diciembre '!AK63</f>
        <v>0</v>
      </c>
      <c r="AL63" s="596">
        <f>+Enero!AL63+Febrero!AL63+'Marzo '!AL63+'Abril '!AL63+'Mayo '!AL63+Junio!AL63+Julio!AL63+Agosto!AL63+Septiembre!AL63+'Octubre '!AL63+Noviembre!AL63+'Diciembre '!AL63</f>
        <v>0</v>
      </c>
      <c r="AM63" s="596">
        <f>+Enero!AM63+Febrero!AM63+'Marzo '!AM63+'Abril '!AM63+'Mayo '!AM63+Junio!AM63+Julio!AM63+Agosto!AM63+Septiembre!AM63+'Octubre '!AM63+Noviembre!AM63+'Diciembre '!AM63</f>
        <v>0</v>
      </c>
      <c r="AN63" s="596">
        <f>+Enero!AN63+Febrero!AN63+'Marzo '!AN63+'Abril '!AN63+'Mayo '!AN63+Junio!AN63+Julio!AN63+Agosto!AN63+Septiembre!AN63+'Octubre '!AN63+Noviembre!AN63+'Diciembre '!AN63</f>
        <v>0</v>
      </c>
      <c r="AO63" s="223" t="s">
        <v>83</v>
      </c>
      <c r="AP63" s="212"/>
      <c r="CG63" s="139">
        <v>0</v>
      </c>
      <c r="CH63" s="139">
        <v>0</v>
      </c>
    </row>
    <row r="64" spans="1:86" x14ac:dyDescent="0.2">
      <c r="A64" s="672"/>
      <c r="B64" s="74" t="s">
        <v>45</v>
      </c>
      <c r="C64" s="157">
        <f t="shared" si="2"/>
        <v>0</v>
      </c>
      <c r="D64" s="157">
        <f t="shared" si="5"/>
        <v>0</v>
      </c>
      <c r="E64" s="226">
        <f t="shared" si="6"/>
        <v>0</v>
      </c>
      <c r="F64" s="71">
        <f>+Enero!F64+Febrero!F64+'Marzo '!F64+'Abril '!F64+'Mayo '!F64+Junio!F64+Julio!F64+Agosto!F64+Septiembre!F64+'Octubre '!F64+Noviembre!F64+'Diciembre '!F64</f>
        <v>0</v>
      </c>
      <c r="G64" s="595">
        <f>+Enero!G64+Febrero!G64+'Marzo '!G64+'Abril '!G64+'Mayo '!G64+Junio!G64+Julio!G64+Agosto!G64+Septiembre!G64+'Octubre '!G64+Noviembre!G64+'Diciembre '!G64</f>
        <v>0</v>
      </c>
      <c r="H64" s="595">
        <f>+Enero!H64+Febrero!H64+'Marzo '!H64+'Abril '!H64+'Mayo '!H64+Junio!H64+Julio!H64+Agosto!H64+Septiembre!H64+'Octubre '!H64+Noviembre!H64+'Diciembre '!H64</f>
        <v>0</v>
      </c>
      <c r="I64" s="595">
        <f>+Enero!I64+Febrero!I64+'Marzo '!I64+'Abril '!I64+'Mayo '!I64+Junio!I64+Julio!I64+Agosto!I64+Septiembre!I64+'Octubre '!I64+Noviembre!I64+'Diciembre '!I64</f>
        <v>0</v>
      </c>
      <c r="J64" s="596">
        <f>+Enero!J64+Febrero!J64+'Marzo '!J64+'Abril '!J64+'Mayo '!J64+Junio!J64+Julio!J64+Agosto!J64+Septiembre!J64+'Octubre '!J64+Noviembre!J64+'Diciembre '!J64</f>
        <v>0</v>
      </c>
      <c r="K64" s="596">
        <f>+Enero!K64+Febrero!K64+'Marzo '!K64+'Abril '!K64+'Mayo '!K64+Junio!K64+Julio!K64+Agosto!K64+Septiembre!K64+'Octubre '!K64+Noviembre!K64+'Diciembre '!K64</f>
        <v>0</v>
      </c>
      <c r="L64" s="596">
        <f>+Enero!L64+Febrero!L64+'Marzo '!L64+'Abril '!L64+'Mayo '!L64+Junio!L64+Julio!L64+Agosto!L64+Septiembre!L64+'Octubre '!L64+Noviembre!L64+'Diciembre '!L64</f>
        <v>0</v>
      </c>
      <c r="M64" s="596">
        <f>+Enero!M64+Febrero!M64+'Marzo '!M64+'Abril '!M64+'Mayo '!M64+Junio!M64+Julio!M64+Agosto!M64+Septiembre!M64+'Octubre '!M64+Noviembre!M64+'Diciembre '!M64</f>
        <v>0</v>
      </c>
      <c r="N64" s="596">
        <f>+Enero!N64+Febrero!N64+'Marzo '!N64+'Abril '!N64+'Mayo '!N64+Junio!N64+Julio!N64+Agosto!N64+Septiembre!N64+'Octubre '!N64+Noviembre!N64+'Diciembre '!N64</f>
        <v>0</v>
      </c>
      <c r="O64" s="596">
        <f>+Enero!O64+Febrero!O64+'Marzo '!O64+'Abril '!O64+'Mayo '!O64+Junio!O64+Julio!O64+Agosto!O64+Septiembre!O64+'Octubre '!O64+Noviembre!O64+'Diciembre '!O64</f>
        <v>0</v>
      </c>
      <c r="P64" s="596">
        <f>+Enero!P64+Febrero!P64+'Marzo '!P64+'Abril '!P64+'Mayo '!P64+Junio!P64+Julio!P64+Agosto!P64+Septiembre!P64+'Octubre '!P64+Noviembre!P64+'Diciembre '!P64</f>
        <v>0</v>
      </c>
      <c r="Q64" s="596">
        <f>+Enero!Q64+Febrero!Q64+'Marzo '!Q64+'Abril '!Q64+'Mayo '!Q64+Junio!Q64+Julio!Q64+Agosto!Q64+Septiembre!Q64+'Octubre '!Q64+Noviembre!Q64+'Diciembre '!Q64</f>
        <v>0</v>
      </c>
      <c r="R64" s="596">
        <f>+Enero!R64+Febrero!R64+'Marzo '!R64+'Abril '!R64+'Mayo '!R64+Junio!R64+Julio!R64+Agosto!R64+Septiembre!R64+'Octubre '!R64+Noviembre!R64+'Diciembre '!R64</f>
        <v>0</v>
      </c>
      <c r="S64" s="596">
        <f>+Enero!S64+Febrero!S64+'Marzo '!S64+'Abril '!S64+'Mayo '!S64+Junio!S64+Julio!S64+Agosto!S64+Septiembre!S64+'Octubre '!S64+Noviembre!S64+'Diciembre '!S64</f>
        <v>0</v>
      </c>
      <c r="T64" s="596">
        <f>+Enero!T64+Febrero!T64+'Marzo '!T64+'Abril '!T64+'Mayo '!T64+Junio!T64+Julio!T64+Agosto!T64+Septiembre!T64+'Octubre '!T64+Noviembre!T64+'Diciembre '!T64</f>
        <v>0</v>
      </c>
      <c r="U64" s="596">
        <f>+Enero!U64+Febrero!U64+'Marzo '!U64+'Abril '!U64+'Mayo '!U64+Junio!U64+Julio!U64+Agosto!U64+Septiembre!U64+'Octubre '!U64+Noviembre!U64+'Diciembre '!U64</f>
        <v>0</v>
      </c>
      <c r="V64" s="596">
        <f>+Enero!V64+Febrero!V64+'Marzo '!V64+'Abril '!V64+'Mayo '!V64+Junio!V64+Julio!V64+Agosto!V64+Septiembre!V64+'Octubre '!V64+Noviembre!V64+'Diciembre '!V64</f>
        <v>0</v>
      </c>
      <c r="W64" s="596">
        <f>+Enero!W64+Febrero!W64+'Marzo '!W64+'Abril '!W64+'Mayo '!W64+Junio!W64+Julio!W64+Agosto!W64+Septiembre!W64+'Octubre '!W64+Noviembre!W64+'Diciembre '!W64</f>
        <v>0</v>
      </c>
      <c r="X64" s="596">
        <f>+Enero!X64+Febrero!X64+'Marzo '!X64+'Abril '!X64+'Mayo '!X64+Junio!X64+Julio!X64+Agosto!X64+Septiembre!X64+'Octubre '!X64+Noviembre!X64+'Diciembre '!X64</f>
        <v>0</v>
      </c>
      <c r="Y64" s="596">
        <f>+Enero!Y64+Febrero!Y64+'Marzo '!Y64+'Abril '!Y64+'Mayo '!Y64+Junio!Y64+Julio!Y64+Agosto!Y64+Septiembre!Y64+'Octubre '!Y64+Noviembre!Y64+'Diciembre '!Y64</f>
        <v>0</v>
      </c>
      <c r="Z64" s="596">
        <f>+Enero!Z64+Febrero!Z64+'Marzo '!Z64+'Abril '!Z64+'Mayo '!Z64+Junio!Z64+Julio!Z64+Agosto!Z64+Septiembre!Z64+'Octubre '!Z64+Noviembre!Z64+'Diciembre '!Z64</f>
        <v>0</v>
      </c>
      <c r="AA64" s="596">
        <f>+Enero!AA64+Febrero!AA64+'Marzo '!AA64+'Abril '!AA64+'Mayo '!AA64+Junio!AA64+Julio!AA64+Agosto!AA64+Septiembre!AA64+'Octubre '!AA64+Noviembre!AA64+'Diciembre '!AA64</f>
        <v>0</v>
      </c>
      <c r="AB64" s="596">
        <f>+Enero!AB64+Febrero!AB64+'Marzo '!AB64+'Abril '!AB64+'Mayo '!AB64+Junio!AB64+Julio!AB64+Agosto!AB64+Septiembre!AB64+'Octubre '!AB64+Noviembre!AB64+'Diciembre '!AB64</f>
        <v>0</v>
      </c>
      <c r="AC64" s="596">
        <f>+Enero!AC64+Febrero!AC64+'Marzo '!AC64+'Abril '!AC64+'Mayo '!AC64+Junio!AC64+Julio!AC64+Agosto!AC64+Septiembre!AC64+'Octubre '!AC64+Noviembre!AC64+'Diciembre '!AC64</f>
        <v>0</v>
      </c>
      <c r="AD64" s="596">
        <f>+Enero!AD64+Febrero!AD64+'Marzo '!AD64+'Abril '!AD64+'Mayo '!AD64+Junio!AD64+Julio!AD64+Agosto!AD64+Septiembre!AD64+'Octubre '!AD64+Noviembre!AD64+'Diciembre '!AD64</f>
        <v>0</v>
      </c>
      <c r="AE64" s="596">
        <f>+Enero!AE64+Febrero!AE64+'Marzo '!AE64+'Abril '!AE64+'Mayo '!AE64+Junio!AE64+Julio!AE64+Agosto!AE64+Septiembre!AE64+'Octubre '!AE64+Noviembre!AE64+'Diciembre '!AE64</f>
        <v>0</v>
      </c>
      <c r="AF64" s="596">
        <f>+Enero!AF64+Febrero!AF64+'Marzo '!AF64+'Abril '!AF64+'Mayo '!AF64+Junio!AF64+Julio!AF64+Agosto!AF64+Septiembre!AF64+'Octubre '!AF64+Noviembre!AF64+'Diciembre '!AF64</f>
        <v>0</v>
      </c>
      <c r="AG64" s="596">
        <f>+Enero!AG64+Febrero!AG64+'Marzo '!AG64+'Abril '!AG64+'Mayo '!AG64+Junio!AG64+Julio!AG64+Agosto!AG64+Septiembre!AG64+'Octubre '!AG64+Noviembre!AG64+'Diciembre '!AG64</f>
        <v>0</v>
      </c>
      <c r="AH64" s="596">
        <f>+Enero!AH64+Febrero!AH64+'Marzo '!AH64+'Abril '!AH64+'Mayo '!AH64+Junio!AH64+Julio!AH64+Agosto!AH64+Septiembre!AH64+'Octubre '!AH64+Noviembre!AH64+'Diciembre '!AH64</f>
        <v>0</v>
      </c>
      <c r="AI64" s="596">
        <f>+Enero!AI64+Febrero!AI64+'Marzo '!AI64+'Abril '!AI64+'Mayo '!AI64+Junio!AI64+Julio!AI64+Agosto!AI64+Septiembre!AI64+'Octubre '!AI64+Noviembre!AI64+'Diciembre '!AI64</f>
        <v>0</v>
      </c>
      <c r="AJ64" s="596">
        <f>+Enero!AJ64+Febrero!AJ64+'Marzo '!AJ64+'Abril '!AJ64+'Mayo '!AJ64+Junio!AJ64+Julio!AJ64+Agosto!AJ64+Septiembre!AJ64+'Octubre '!AJ64+Noviembre!AJ64+'Diciembre '!AJ64</f>
        <v>0</v>
      </c>
      <c r="AK64" s="596">
        <f>+Enero!AK64+Febrero!AK64+'Marzo '!AK64+'Abril '!AK64+'Mayo '!AK64+Junio!AK64+Julio!AK64+Agosto!AK64+Septiembre!AK64+'Octubre '!AK64+Noviembre!AK64+'Diciembre '!AK64</f>
        <v>0</v>
      </c>
      <c r="AL64" s="596">
        <f>+Enero!AL64+Febrero!AL64+'Marzo '!AL64+'Abril '!AL64+'Mayo '!AL64+Junio!AL64+Julio!AL64+Agosto!AL64+Septiembre!AL64+'Octubre '!AL64+Noviembre!AL64+'Diciembre '!AL64</f>
        <v>0</v>
      </c>
      <c r="AM64" s="596">
        <f>+Enero!AM64+Febrero!AM64+'Marzo '!AM64+'Abril '!AM64+'Mayo '!AM64+Junio!AM64+Julio!AM64+Agosto!AM64+Septiembre!AM64+'Octubre '!AM64+Noviembre!AM64+'Diciembre '!AM64</f>
        <v>0</v>
      </c>
      <c r="AN64" s="596">
        <f>+Enero!AN64+Febrero!AN64+'Marzo '!AN64+'Abril '!AN64+'Mayo '!AN64+Junio!AN64+Julio!AN64+Agosto!AN64+Septiembre!AN64+'Octubre '!AN64+Noviembre!AN64+'Diciembre '!AN64</f>
        <v>0</v>
      </c>
      <c r="AO64" s="223" t="s">
        <v>83</v>
      </c>
      <c r="AP64" s="212"/>
      <c r="CG64" s="139">
        <v>0</v>
      </c>
      <c r="CH64" s="139">
        <v>0</v>
      </c>
    </row>
    <row r="65" spans="1:86" x14ac:dyDescent="0.2">
      <c r="A65" s="670" t="s">
        <v>55</v>
      </c>
      <c r="B65" s="70" t="s">
        <v>31</v>
      </c>
      <c r="C65" s="144">
        <f t="shared" si="2"/>
        <v>0</v>
      </c>
      <c r="D65" s="145">
        <f t="shared" si="5"/>
        <v>0</v>
      </c>
      <c r="E65" s="146">
        <f t="shared" si="6"/>
        <v>0</v>
      </c>
      <c r="F65" s="71">
        <f>+Enero!F65+Febrero!F65+'Marzo '!F65+'Abril '!F65+'Mayo '!F65+Junio!F65+Julio!F65+Agosto!F65+Septiembre!F65+'Octubre '!F65+Noviembre!F65+'Diciembre '!F65</f>
        <v>0</v>
      </c>
      <c r="G65" s="595">
        <f>+Enero!G65+Febrero!G65+'Marzo '!G65+'Abril '!G65+'Mayo '!G65+Junio!G65+Julio!G65+Agosto!G65+Septiembre!G65+'Octubre '!G65+Noviembre!G65+'Diciembre '!G65</f>
        <v>0</v>
      </c>
      <c r="H65" s="595">
        <f>+Enero!H65+Febrero!H65+'Marzo '!H65+'Abril '!H65+'Mayo '!H65+Junio!H65+Julio!H65+Agosto!H65+Septiembre!H65+'Octubre '!H65+Noviembre!H65+'Diciembre '!H65</f>
        <v>0</v>
      </c>
      <c r="I65" s="595">
        <f>+Enero!I65+Febrero!I65+'Marzo '!I65+'Abril '!I65+'Mayo '!I65+Junio!I65+Julio!I65+Agosto!I65+Septiembre!I65+'Octubre '!I65+Noviembre!I65+'Diciembre '!I65</f>
        <v>0</v>
      </c>
      <c r="J65" s="596">
        <f>+Enero!J65+Febrero!J65+'Marzo '!J65+'Abril '!J65+'Mayo '!J65+Junio!J65+Julio!J65+Agosto!J65+Septiembre!J65+'Octubre '!J65+Noviembre!J65+'Diciembre '!J65</f>
        <v>0</v>
      </c>
      <c r="K65" s="596">
        <f>+Enero!K65+Febrero!K65+'Marzo '!K65+'Abril '!K65+'Mayo '!K65+Junio!K65+Julio!K65+Agosto!K65+Septiembre!K65+'Octubre '!K65+Noviembre!K65+'Diciembre '!K65</f>
        <v>0</v>
      </c>
      <c r="L65" s="596">
        <f>+Enero!L65+Febrero!L65+'Marzo '!L65+'Abril '!L65+'Mayo '!L65+Junio!L65+Julio!L65+Agosto!L65+Septiembre!L65+'Octubre '!L65+Noviembre!L65+'Diciembre '!L65</f>
        <v>0</v>
      </c>
      <c r="M65" s="596">
        <f>+Enero!M65+Febrero!M65+'Marzo '!M65+'Abril '!M65+'Mayo '!M65+Junio!M65+Julio!M65+Agosto!M65+Septiembre!M65+'Octubre '!M65+Noviembre!M65+'Diciembre '!M65</f>
        <v>0</v>
      </c>
      <c r="N65" s="596">
        <f>+Enero!N65+Febrero!N65+'Marzo '!N65+'Abril '!N65+'Mayo '!N65+Junio!N65+Julio!N65+Agosto!N65+Septiembre!N65+'Octubre '!N65+Noviembre!N65+'Diciembre '!N65</f>
        <v>0</v>
      </c>
      <c r="O65" s="596">
        <f>+Enero!O65+Febrero!O65+'Marzo '!O65+'Abril '!O65+'Mayo '!O65+Junio!O65+Julio!O65+Agosto!O65+Septiembre!O65+'Octubre '!O65+Noviembre!O65+'Diciembre '!O65</f>
        <v>0</v>
      </c>
      <c r="P65" s="596">
        <f>+Enero!P65+Febrero!P65+'Marzo '!P65+'Abril '!P65+'Mayo '!P65+Junio!P65+Julio!P65+Agosto!P65+Septiembre!P65+'Octubre '!P65+Noviembre!P65+'Diciembre '!P65</f>
        <v>0</v>
      </c>
      <c r="Q65" s="596">
        <f>+Enero!Q65+Febrero!Q65+'Marzo '!Q65+'Abril '!Q65+'Mayo '!Q65+Junio!Q65+Julio!Q65+Agosto!Q65+Septiembre!Q65+'Octubre '!Q65+Noviembre!Q65+'Diciembre '!Q65</f>
        <v>0</v>
      </c>
      <c r="R65" s="596">
        <f>+Enero!R65+Febrero!R65+'Marzo '!R65+'Abril '!R65+'Mayo '!R65+Junio!R65+Julio!R65+Agosto!R65+Septiembre!R65+'Octubre '!R65+Noviembre!R65+'Diciembre '!R65</f>
        <v>0</v>
      </c>
      <c r="S65" s="596">
        <f>+Enero!S65+Febrero!S65+'Marzo '!S65+'Abril '!S65+'Mayo '!S65+Junio!S65+Julio!S65+Agosto!S65+Septiembre!S65+'Octubre '!S65+Noviembre!S65+'Diciembre '!S65</f>
        <v>0</v>
      </c>
      <c r="T65" s="596">
        <f>+Enero!T65+Febrero!T65+'Marzo '!T65+'Abril '!T65+'Mayo '!T65+Junio!T65+Julio!T65+Agosto!T65+Septiembre!T65+'Octubre '!T65+Noviembre!T65+'Diciembre '!T65</f>
        <v>0</v>
      </c>
      <c r="U65" s="596">
        <f>+Enero!U65+Febrero!U65+'Marzo '!U65+'Abril '!U65+'Mayo '!U65+Junio!U65+Julio!U65+Agosto!U65+Septiembre!U65+'Octubre '!U65+Noviembre!U65+'Diciembre '!U65</f>
        <v>0</v>
      </c>
      <c r="V65" s="596">
        <f>+Enero!V65+Febrero!V65+'Marzo '!V65+'Abril '!V65+'Mayo '!V65+Junio!V65+Julio!V65+Agosto!V65+Septiembre!V65+'Octubre '!V65+Noviembre!V65+'Diciembre '!V65</f>
        <v>0</v>
      </c>
      <c r="W65" s="596">
        <f>+Enero!W65+Febrero!W65+'Marzo '!W65+'Abril '!W65+'Mayo '!W65+Junio!W65+Julio!W65+Agosto!W65+Septiembre!W65+'Octubre '!W65+Noviembre!W65+'Diciembre '!W65</f>
        <v>0</v>
      </c>
      <c r="X65" s="596">
        <f>+Enero!X65+Febrero!X65+'Marzo '!X65+'Abril '!X65+'Mayo '!X65+Junio!X65+Julio!X65+Agosto!X65+Septiembre!X65+'Octubre '!X65+Noviembre!X65+'Diciembre '!X65</f>
        <v>0</v>
      </c>
      <c r="Y65" s="596">
        <f>+Enero!Y65+Febrero!Y65+'Marzo '!Y65+'Abril '!Y65+'Mayo '!Y65+Junio!Y65+Julio!Y65+Agosto!Y65+Septiembre!Y65+'Octubre '!Y65+Noviembre!Y65+'Diciembre '!Y65</f>
        <v>0</v>
      </c>
      <c r="Z65" s="596">
        <f>+Enero!Z65+Febrero!Z65+'Marzo '!Z65+'Abril '!Z65+'Mayo '!Z65+Junio!Z65+Julio!Z65+Agosto!Z65+Septiembre!Z65+'Octubre '!Z65+Noviembre!Z65+'Diciembre '!Z65</f>
        <v>0</v>
      </c>
      <c r="AA65" s="596">
        <f>+Enero!AA65+Febrero!AA65+'Marzo '!AA65+'Abril '!AA65+'Mayo '!AA65+Junio!AA65+Julio!AA65+Agosto!AA65+Septiembre!AA65+'Octubre '!AA65+Noviembre!AA65+'Diciembre '!AA65</f>
        <v>0</v>
      </c>
      <c r="AB65" s="596">
        <f>+Enero!AB65+Febrero!AB65+'Marzo '!AB65+'Abril '!AB65+'Mayo '!AB65+Junio!AB65+Julio!AB65+Agosto!AB65+Septiembre!AB65+'Octubre '!AB65+Noviembre!AB65+'Diciembre '!AB65</f>
        <v>0</v>
      </c>
      <c r="AC65" s="596">
        <f>+Enero!AC65+Febrero!AC65+'Marzo '!AC65+'Abril '!AC65+'Mayo '!AC65+Junio!AC65+Julio!AC65+Agosto!AC65+Septiembre!AC65+'Octubre '!AC65+Noviembre!AC65+'Diciembre '!AC65</f>
        <v>0</v>
      </c>
      <c r="AD65" s="596">
        <f>+Enero!AD65+Febrero!AD65+'Marzo '!AD65+'Abril '!AD65+'Mayo '!AD65+Junio!AD65+Julio!AD65+Agosto!AD65+Septiembre!AD65+'Octubre '!AD65+Noviembre!AD65+'Diciembre '!AD65</f>
        <v>0</v>
      </c>
      <c r="AE65" s="596">
        <f>+Enero!AE65+Febrero!AE65+'Marzo '!AE65+'Abril '!AE65+'Mayo '!AE65+Junio!AE65+Julio!AE65+Agosto!AE65+Septiembre!AE65+'Octubre '!AE65+Noviembre!AE65+'Diciembre '!AE65</f>
        <v>0</v>
      </c>
      <c r="AF65" s="596">
        <f>+Enero!AF65+Febrero!AF65+'Marzo '!AF65+'Abril '!AF65+'Mayo '!AF65+Junio!AF65+Julio!AF65+Agosto!AF65+Septiembre!AF65+'Octubre '!AF65+Noviembre!AF65+'Diciembre '!AF65</f>
        <v>0</v>
      </c>
      <c r="AG65" s="596">
        <f>+Enero!AG65+Febrero!AG65+'Marzo '!AG65+'Abril '!AG65+'Mayo '!AG65+Junio!AG65+Julio!AG65+Agosto!AG65+Septiembre!AG65+'Octubre '!AG65+Noviembre!AG65+'Diciembre '!AG65</f>
        <v>0</v>
      </c>
      <c r="AH65" s="596">
        <f>+Enero!AH65+Febrero!AH65+'Marzo '!AH65+'Abril '!AH65+'Mayo '!AH65+Junio!AH65+Julio!AH65+Agosto!AH65+Septiembre!AH65+'Octubre '!AH65+Noviembre!AH65+'Diciembre '!AH65</f>
        <v>0</v>
      </c>
      <c r="AI65" s="596">
        <f>+Enero!AI65+Febrero!AI65+'Marzo '!AI65+'Abril '!AI65+'Mayo '!AI65+Junio!AI65+Julio!AI65+Agosto!AI65+Septiembre!AI65+'Octubre '!AI65+Noviembre!AI65+'Diciembre '!AI65</f>
        <v>0</v>
      </c>
      <c r="AJ65" s="596">
        <f>+Enero!AJ65+Febrero!AJ65+'Marzo '!AJ65+'Abril '!AJ65+'Mayo '!AJ65+Junio!AJ65+Julio!AJ65+Agosto!AJ65+Septiembre!AJ65+'Octubre '!AJ65+Noviembre!AJ65+'Diciembre '!AJ65</f>
        <v>0</v>
      </c>
      <c r="AK65" s="596">
        <f>+Enero!AK65+Febrero!AK65+'Marzo '!AK65+'Abril '!AK65+'Mayo '!AK65+Junio!AK65+Julio!AK65+Agosto!AK65+Septiembre!AK65+'Octubre '!AK65+Noviembre!AK65+'Diciembre '!AK65</f>
        <v>0</v>
      </c>
      <c r="AL65" s="596">
        <f>+Enero!AL65+Febrero!AL65+'Marzo '!AL65+'Abril '!AL65+'Mayo '!AL65+Junio!AL65+Julio!AL65+Agosto!AL65+Septiembre!AL65+'Octubre '!AL65+Noviembre!AL65+'Diciembre '!AL65</f>
        <v>0</v>
      </c>
      <c r="AM65" s="596">
        <f>+Enero!AM65+Febrero!AM65+'Marzo '!AM65+'Abril '!AM65+'Mayo '!AM65+Junio!AM65+Julio!AM65+Agosto!AM65+Septiembre!AM65+'Octubre '!AM65+Noviembre!AM65+'Diciembre '!AM65</f>
        <v>0</v>
      </c>
      <c r="AN65" s="596">
        <f>+Enero!AN65+Febrero!AN65+'Marzo '!AN65+'Abril '!AN65+'Mayo '!AN65+Junio!AN65+Julio!AN65+Agosto!AN65+Septiembre!AN65+'Octubre '!AN65+Noviembre!AN65+'Diciembre '!AN65</f>
        <v>0</v>
      </c>
      <c r="AO65" s="223" t="s">
        <v>83</v>
      </c>
      <c r="AP65" s="212"/>
      <c r="CG65" s="139">
        <v>0</v>
      </c>
      <c r="CH65" s="139">
        <v>0</v>
      </c>
    </row>
    <row r="66" spans="1:86" x14ac:dyDescent="0.2">
      <c r="A66" s="671"/>
      <c r="B66" s="72" t="s">
        <v>45</v>
      </c>
      <c r="C66" s="150">
        <f t="shared" si="2"/>
        <v>0</v>
      </c>
      <c r="D66" s="150">
        <f t="shared" si="5"/>
        <v>0</v>
      </c>
      <c r="E66" s="151">
        <f t="shared" si="6"/>
        <v>0</v>
      </c>
      <c r="F66" s="71">
        <f>+Enero!F66+Febrero!F66+'Marzo '!F66+'Abril '!F66+'Mayo '!F66+Junio!F66+Julio!F66+Agosto!F66+Septiembre!F66+'Octubre '!F66+Noviembre!F66+'Diciembre '!F66</f>
        <v>0</v>
      </c>
      <c r="G66" s="595">
        <f>+Enero!G66+Febrero!G66+'Marzo '!G66+'Abril '!G66+'Mayo '!G66+Junio!G66+Julio!G66+Agosto!G66+Septiembre!G66+'Octubre '!G66+Noviembre!G66+'Diciembre '!G66</f>
        <v>0</v>
      </c>
      <c r="H66" s="595">
        <f>+Enero!H66+Febrero!H66+'Marzo '!H66+'Abril '!H66+'Mayo '!H66+Junio!H66+Julio!H66+Agosto!H66+Septiembre!H66+'Octubre '!H66+Noviembre!H66+'Diciembre '!H66</f>
        <v>0</v>
      </c>
      <c r="I66" s="595">
        <f>+Enero!I66+Febrero!I66+'Marzo '!I66+'Abril '!I66+'Mayo '!I66+Junio!I66+Julio!I66+Agosto!I66+Septiembre!I66+'Octubre '!I66+Noviembre!I66+'Diciembre '!I66</f>
        <v>0</v>
      </c>
      <c r="J66" s="596">
        <f>+Enero!J66+Febrero!J66+'Marzo '!J66+'Abril '!J66+'Mayo '!J66+Junio!J66+Julio!J66+Agosto!J66+Septiembre!J66+'Octubre '!J66+Noviembre!J66+'Diciembre '!J66</f>
        <v>0</v>
      </c>
      <c r="K66" s="596">
        <f>+Enero!K66+Febrero!K66+'Marzo '!K66+'Abril '!K66+'Mayo '!K66+Junio!K66+Julio!K66+Agosto!K66+Septiembre!K66+'Octubre '!K66+Noviembre!K66+'Diciembre '!K66</f>
        <v>0</v>
      </c>
      <c r="L66" s="596">
        <f>+Enero!L66+Febrero!L66+'Marzo '!L66+'Abril '!L66+'Mayo '!L66+Junio!L66+Julio!L66+Agosto!L66+Septiembre!L66+'Octubre '!L66+Noviembre!L66+'Diciembre '!L66</f>
        <v>0</v>
      </c>
      <c r="M66" s="596">
        <f>+Enero!M66+Febrero!M66+'Marzo '!M66+'Abril '!M66+'Mayo '!M66+Junio!M66+Julio!M66+Agosto!M66+Septiembre!M66+'Octubre '!M66+Noviembre!M66+'Diciembre '!M66</f>
        <v>0</v>
      </c>
      <c r="N66" s="596">
        <f>+Enero!N66+Febrero!N66+'Marzo '!N66+'Abril '!N66+'Mayo '!N66+Junio!N66+Julio!N66+Agosto!N66+Septiembre!N66+'Octubre '!N66+Noviembre!N66+'Diciembre '!N66</f>
        <v>0</v>
      </c>
      <c r="O66" s="596">
        <f>+Enero!O66+Febrero!O66+'Marzo '!O66+'Abril '!O66+'Mayo '!O66+Junio!O66+Julio!O66+Agosto!O66+Septiembre!O66+'Octubre '!O66+Noviembre!O66+'Diciembre '!O66</f>
        <v>0</v>
      </c>
      <c r="P66" s="596">
        <f>+Enero!P66+Febrero!P66+'Marzo '!P66+'Abril '!P66+'Mayo '!P66+Junio!P66+Julio!P66+Agosto!P66+Septiembre!P66+'Octubre '!P66+Noviembre!P66+'Diciembre '!P66</f>
        <v>0</v>
      </c>
      <c r="Q66" s="596">
        <f>+Enero!Q66+Febrero!Q66+'Marzo '!Q66+'Abril '!Q66+'Mayo '!Q66+Junio!Q66+Julio!Q66+Agosto!Q66+Septiembre!Q66+'Octubre '!Q66+Noviembre!Q66+'Diciembre '!Q66</f>
        <v>0</v>
      </c>
      <c r="R66" s="596">
        <f>+Enero!R66+Febrero!R66+'Marzo '!R66+'Abril '!R66+'Mayo '!R66+Junio!R66+Julio!R66+Agosto!R66+Septiembre!R66+'Octubre '!R66+Noviembre!R66+'Diciembre '!R66</f>
        <v>0</v>
      </c>
      <c r="S66" s="596">
        <f>+Enero!S66+Febrero!S66+'Marzo '!S66+'Abril '!S66+'Mayo '!S66+Junio!S66+Julio!S66+Agosto!S66+Septiembre!S66+'Octubre '!S66+Noviembre!S66+'Diciembre '!S66</f>
        <v>0</v>
      </c>
      <c r="T66" s="596">
        <f>+Enero!T66+Febrero!T66+'Marzo '!T66+'Abril '!T66+'Mayo '!T66+Junio!T66+Julio!T66+Agosto!T66+Septiembre!T66+'Octubre '!T66+Noviembre!T66+'Diciembre '!T66</f>
        <v>0</v>
      </c>
      <c r="U66" s="596">
        <f>+Enero!U66+Febrero!U66+'Marzo '!U66+'Abril '!U66+'Mayo '!U66+Junio!U66+Julio!U66+Agosto!U66+Septiembre!U66+'Octubre '!U66+Noviembre!U66+'Diciembre '!U66</f>
        <v>0</v>
      </c>
      <c r="V66" s="596">
        <f>+Enero!V66+Febrero!V66+'Marzo '!V66+'Abril '!V66+'Mayo '!V66+Junio!V66+Julio!V66+Agosto!V66+Septiembre!V66+'Octubre '!V66+Noviembre!V66+'Diciembre '!V66</f>
        <v>0</v>
      </c>
      <c r="W66" s="596">
        <f>+Enero!W66+Febrero!W66+'Marzo '!W66+'Abril '!W66+'Mayo '!W66+Junio!W66+Julio!W66+Agosto!W66+Septiembre!W66+'Octubre '!W66+Noviembre!W66+'Diciembre '!W66</f>
        <v>0</v>
      </c>
      <c r="X66" s="596">
        <f>+Enero!X66+Febrero!X66+'Marzo '!X66+'Abril '!X66+'Mayo '!X66+Junio!X66+Julio!X66+Agosto!X66+Septiembre!X66+'Octubre '!X66+Noviembre!X66+'Diciembre '!X66</f>
        <v>0</v>
      </c>
      <c r="Y66" s="596">
        <f>+Enero!Y66+Febrero!Y66+'Marzo '!Y66+'Abril '!Y66+'Mayo '!Y66+Junio!Y66+Julio!Y66+Agosto!Y66+Septiembre!Y66+'Octubre '!Y66+Noviembre!Y66+'Diciembre '!Y66</f>
        <v>0</v>
      </c>
      <c r="Z66" s="596">
        <f>+Enero!Z66+Febrero!Z66+'Marzo '!Z66+'Abril '!Z66+'Mayo '!Z66+Junio!Z66+Julio!Z66+Agosto!Z66+Septiembre!Z66+'Octubre '!Z66+Noviembre!Z66+'Diciembre '!Z66</f>
        <v>0</v>
      </c>
      <c r="AA66" s="596">
        <f>+Enero!AA66+Febrero!AA66+'Marzo '!AA66+'Abril '!AA66+'Mayo '!AA66+Junio!AA66+Julio!AA66+Agosto!AA66+Septiembre!AA66+'Octubre '!AA66+Noviembre!AA66+'Diciembre '!AA66</f>
        <v>0</v>
      </c>
      <c r="AB66" s="596">
        <f>+Enero!AB66+Febrero!AB66+'Marzo '!AB66+'Abril '!AB66+'Mayo '!AB66+Junio!AB66+Julio!AB66+Agosto!AB66+Septiembre!AB66+'Octubre '!AB66+Noviembre!AB66+'Diciembre '!AB66</f>
        <v>0</v>
      </c>
      <c r="AC66" s="596">
        <f>+Enero!AC66+Febrero!AC66+'Marzo '!AC66+'Abril '!AC66+'Mayo '!AC66+Junio!AC66+Julio!AC66+Agosto!AC66+Septiembre!AC66+'Octubre '!AC66+Noviembre!AC66+'Diciembre '!AC66</f>
        <v>0</v>
      </c>
      <c r="AD66" s="596">
        <f>+Enero!AD66+Febrero!AD66+'Marzo '!AD66+'Abril '!AD66+'Mayo '!AD66+Junio!AD66+Julio!AD66+Agosto!AD66+Septiembre!AD66+'Octubre '!AD66+Noviembre!AD66+'Diciembre '!AD66</f>
        <v>0</v>
      </c>
      <c r="AE66" s="596">
        <f>+Enero!AE66+Febrero!AE66+'Marzo '!AE66+'Abril '!AE66+'Mayo '!AE66+Junio!AE66+Julio!AE66+Agosto!AE66+Septiembre!AE66+'Octubre '!AE66+Noviembre!AE66+'Diciembre '!AE66</f>
        <v>0</v>
      </c>
      <c r="AF66" s="596">
        <f>+Enero!AF66+Febrero!AF66+'Marzo '!AF66+'Abril '!AF66+'Mayo '!AF66+Junio!AF66+Julio!AF66+Agosto!AF66+Septiembre!AF66+'Octubre '!AF66+Noviembre!AF66+'Diciembre '!AF66</f>
        <v>0</v>
      </c>
      <c r="AG66" s="596">
        <f>+Enero!AG66+Febrero!AG66+'Marzo '!AG66+'Abril '!AG66+'Mayo '!AG66+Junio!AG66+Julio!AG66+Agosto!AG66+Septiembre!AG66+'Octubre '!AG66+Noviembre!AG66+'Diciembre '!AG66</f>
        <v>0</v>
      </c>
      <c r="AH66" s="596">
        <f>+Enero!AH66+Febrero!AH66+'Marzo '!AH66+'Abril '!AH66+'Mayo '!AH66+Junio!AH66+Julio!AH66+Agosto!AH66+Septiembre!AH66+'Octubre '!AH66+Noviembre!AH66+'Diciembre '!AH66</f>
        <v>0</v>
      </c>
      <c r="AI66" s="596">
        <f>+Enero!AI66+Febrero!AI66+'Marzo '!AI66+'Abril '!AI66+'Mayo '!AI66+Junio!AI66+Julio!AI66+Agosto!AI66+Septiembre!AI66+'Octubre '!AI66+Noviembre!AI66+'Diciembre '!AI66</f>
        <v>0</v>
      </c>
      <c r="AJ66" s="596">
        <f>+Enero!AJ66+Febrero!AJ66+'Marzo '!AJ66+'Abril '!AJ66+'Mayo '!AJ66+Junio!AJ66+Julio!AJ66+Agosto!AJ66+Septiembre!AJ66+'Octubre '!AJ66+Noviembre!AJ66+'Diciembre '!AJ66</f>
        <v>0</v>
      </c>
      <c r="AK66" s="596">
        <f>+Enero!AK66+Febrero!AK66+'Marzo '!AK66+'Abril '!AK66+'Mayo '!AK66+Junio!AK66+Julio!AK66+Agosto!AK66+Septiembre!AK66+'Octubre '!AK66+Noviembre!AK66+'Diciembre '!AK66</f>
        <v>0</v>
      </c>
      <c r="AL66" s="596">
        <f>+Enero!AL66+Febrero!AL66+'Marzo '!AL66+'Abril '!AL66+'Mayo '!AL66+Junio!AL66+Julio!AL66+Agosto!AL66+Septiembre!AL66+'Octubre '!AL66+Noviembre!AL66+'Diciembre '!AL66</f>
        <v>0</v>
      </c>
      <c r="AM66" s="596">
        <f>+Enero!AM66+Febrero!AM66+'Marzo '!AM66+'Abril '!AM66+'Mayo '!AM66+Junio!AM66+Julio!AM66+Agosto!AM66+Septiembre!AM66+'Octubre '!AM66+Noviembre!AM66+'Diciembre '!AM66</f>
        <v>0</v>
      </c>
      <c r="AN66" s="596">
        <f>+Enero!AN66+Febrero!AN66+'Marzo '!AN66+'Abril '!AN66+'Mayo '!AN66+Junio!AN66+Julio!AN66+Agosto!AN66+Septiembre!AN66+'Octubre '!AN66+Noviembre!AN66+'Diciembre '!AN66</f>
        <v>0</v>
      </c>
      <c r="AO66" s="223" t="s">
        <v>83</v>
      </c>
      <c r="AP66" s="212"/>
      <c r="CG66" s="139">
        <v>0</v>
      </c>
      <c r="CH66" s="139">
        <v>0</v>
      </c>
    </row>
    <row r="67" spans="1:86" x14ac:dyDescent="0.2">
      <c r="A67" s="671"/>
      <c r="B67" s="72" t="s">
        <v>32</v>
      </c>
      <c r="C67" s="150">
        <f t="shared" si="2"/>
        <v>0</v>
      </c>
      <c r="D67" s="150">
        <f t="shared" si="5"/>
        <v>0</v>
      </c>
      <c r="E67" s="151">
        <f t="shared" si="6"/>
        <v>0</v>
      </c>
      <c r="F67" s="71">
        <f>+Enero!F67+Febrero!F67+'Marzo '!F67+'Abril '!F67+'Mayo '!F67+Junio!F67+Julio!F67+Agosto!F67+Septiembre!F67+'Octubre '!F67+Noviembre!F67+'Diciembre '!F67</f>
        <v>0</v>
      </c>
      <c r="G67" s="595">
        <f>+Enero!G67+Febrero!G67+'Marzo '!G67+'Abril '!G67+'Mayo '!G67+Junio!G67+Julio!G67+Agosto!G67+Septiembre!G67+'Octubre '!G67+Noviembre!G67+'Diciembre '!G67</f>
        <v>0</v>
      </c>
      <c r="H67" s="595">
        <f>+Enero!H67+Febrero!H67+'Marzo '!H67+'Abril '!H67+'Mayo '!H67+Junio!H67+Julio!H67+Agosto!H67+Septiembre!H67+'Octubre '!H67+Noviembre!H67+'Diciembre '!H67</f>
        <v>0</v>
      </c>
      <c r="I67" s="595">
        <f>+Enero!I67+Febrero!I67+'Marzo '!I67+'Abril '!I67+'Mayo '!I67+Junio!I67+Julio!I67+Agosto!I67+Septiembre!I67+'Octubre '!I67+Noviembre!I67+'Diciembre '!I67</f>
        <v>0</v>
      </c>
      <c r="J67" s="596">
        <f>+Enero!J67+Febrero!J67+'Marzo '!J67+'Abril '!J67+'Mayo '!J67+Junio!J67+Julio!J67+Agosto!J67+Septiembre!J67+'Octubre '!J67+Noviembre!J67+'Diciembre '!J67</f>
        <v>0</v>
      </c>
      <c r="K67" s="596">
        <f>+Enero!K67+Febrero!K67+'Marzo '!K67+'Abril '!K67+'Mayo '!K67+Junio!K67+Julio!K67+Agosto!K67+Septiembre!K67+'Octubre '!K67+Noviembre!K67+'Diciembre '!K67</f>
        <v>0</v>
      </c>
      <c r="L67" s="596">
        <f>+Enero!L67+Febrero!L67+'Marzo '!L67+'Abril '!L67+'Mayo '!L67+Junio!L67+Julio!L67+Agosto!L67+Septiembre!L67+'Octubre '!L67+Noviembre!L67+'Diciembre '!L67</f>
        <v>0</v>
      </c>
      <c r="M67" s="596">
        <f>+Enero!M67+Febrero!M67+'Marzo '!M67+'Abril '!M67+'Mayo '!M67+Junio!M67+Julio!M67+Agosto!M67+Septiembre!M67+'Octubre '!M67+Noviembre!M67+'Diciembre '!M67</f>
        <v>0</v>
      </c>
      <c r="N67" s="596">
        <f>+Enero!N67+Febrero!N67+'Marzo '!N67+'Abril '!N67+'Mayo '!N67+Junio!N67+Julio!N67+Agosto!N67+Septiembre!N67+'Octubre '!N67+Noviembre!N67+'Diciembre '!N67</f>
        <v>0</v>
      </c>
      <c r="O67" s="596">
        <f>+Enero!O67+Febrero!O67+'Marzo '!O67+'Abril '!O67+'Mayo '!O67+Junio!O67+Julio!O67+Agosto!O67+Septiembre!O67+'Octubre '!O67+Noviembre!O67+'Diciembre '!O67</f>
        <v>0</v>
      </c>
      <c r="P67" s="596">
        <f>+Enero!P67+Febrero!P67+'Marzo '!P67+'Abril '!P67+'Mayo '!P67+Junio!P67+Julio!P67+Agosto!P67+Septiembre!P67+'Octubre '!P67+Noviembre!P67+'Diciembre '!P67</f>
        <v>0</v>
      </c>
      <c r="Q67" s="596">
        <f>+Enero!Q67+Febrero!Q67+'Marzo '!Q67+'Abril '!Q67+'Mayo '!Q67+Junio!Q67+Julio!Q67+Agosto!Q67+Septiembre!Q67+'Octubre '!Q67+Noviembre!Q67+'Diciembre '!Q67</f>
        <v>0</v>
      </c>
      <c r="R67" s="596">
        <f>+Enero!R67+Febrero!R67+'Marzo '!R67+'Abril '!R67+'Mayo '!R67+Junio!R67+Julio!R67+Agosto!R67+Septiembre!R67+'Octubre '!R67+Noviembre!R67+'Diciembre '!R67</f>
        <v>0</v>
      </c>
      <c r="S67" s="596">
        <f>+Enero!S67+Febrero!S67+'Marzo '!S67+'Abril '!S67+'Mayo '!S67+Junio!S67+Julio!S67+Agosto!S67+Septiembre!S67+'Octubre '!S67+Noviembre!S67+'Diciembre '!S67</f>
        <v>0</v>
      </c>
      <c r="T67" s="596">
        <f>+Enero!T67+Febrero!T67+'Marzo '!T67+'Abril '!T67+'Mayo '!T67+Junio!T67+Julio!T67+Agosto!T67+Septiembre!T67+'Octubre '!T67+Noviembre!T67+'Diciembre '!T67</f>
        <v>0</v>
      </c>
      <c r="U67" s="596">
        <f>+Enero!U67+Febrero!U67+'Marzo '!U67+'Abril '!U67+'Mayo '!U67+Junio!U67+Julio!U67+Agosto!U67+Septiembre!U67+'Octubre '!U67+Noviembre!U67+'Diciembre '!U67</f>
        <v>0</v>
      </c>
      <c r="V67" s="596">
        <f>+Enero!V67+Febrero!V67+'Marzo '!V67+'Abril '!V67+'Mayo '!V67+Junio!V67+Julio!V67+Agosto!V67+Septiembre!V67+'Octubre '!V67+Noviembre!V67+'Diciembre '!V67</f>
        <v>0</v>
      </c>
      <c r="W67" s="596">
        <f>+Enero!W67+Febrero!W67+'Marzo '!W67+'Abril '!W67+'Mayo '!W67+Junio!W67+Julio!W67+Agosto!W67+Septiembre!W67+'Octubre '!W67+Noviembre!W67+'Diciembre '!W67</f>
        <v>0</v>
      </c>
      <c r="X67" s="596">
        <f>+Enero!X67+Febrero!X67+'Marzo '!X67+'Abril '!X67+'Mayo '!X67+Junio!X67+Julio!X67+Agosto!X67+Septiembre!X67+'Octubre '!X67+Noviembre!X67+'Diciembre '!X67</f>
        <v>0</v>
      </c>
      <c r="Y67" s="596">
        <f>+Enero!Y67+Febrero!Y67+'Marzo '!Y67+'Abril '!Y67+'Mayo '!Y67+Junio!Y67+Julio!Y67+Agosto!Y67+Septiembre!Y67+'Octubre '!Y67+Noviembre!Y67+'Diciembre '!Y67</f>
        <v>0</v>
      </c>
      <c r="Z67" s="596">
        <f>+Enero!Z67+Febrero!Z67+'Marzo '!Z67+'Abril '!Z67+'Mayo '!Z67+Junio!Z67+Julio!Z67+Agosto!Z67+Septiembre!Z67+'Octubre '!Z67+Noviembre!Z67+'Diciembre '!Z67</f>
        <v>0</v>
      </c>
      <c r="AA67" s="596">
        <f>+Enero!AA67+Febrero!AA67+'Marzo '!AA67+'Abril '!AA67+'Mayo '!AA67+Junio!AA67+Julio!AA67+Agosto!AA67+Septiembre!AA67+'Octubre '!AA67+Noviembre!AA67+'Diciembre '!AA67</f>
        <v>0</v>
      </c>
      <c r="AB67" s="596">
        <f>+Enero!AB67+Febrero!AB67+'Marzo '!AB67+'Abril '!AB67+'Mayo '!AB67+Junio!AB67+Julio!AB67+Agosto!AB67+Septiembre!AB67+'Octubre '!AB67+Noviembre!AB67+'Diciembre '!AB67</f>
        <v>0</v>
      </c>
      <c r="AC67" s="596">
        <f>+Enero!AC67+Febrero!AC67+'Marzo '!AC67+'Abril '!AC67+'Mayo '!AC67+Junio!AC67+Julio!AC67+Agosto!AC67+Septiembre!AC67+'Octubre '!AC67+Noviembre!AC67+'Diciembre '!AC67</f>
        <v>0</v>
      </c>
      <c r="AD67" s="596">
        <f>+Enero!AD67+Febrero!AD67+'Marzo '!AD67+'Abril '!AD67+'Mayo '!AD67+Junio!AD67+Julio!AD67+Agosto!AD67+Septiembre!AD67+'Octubre '!AD67+Noviembre!AD67+'Diciembre '!AD67</f>
        <v>0</v>
      </c>
      <c r="AE67" s="596">
        <f>+Enero!AE67+Febrero!AE67+'Marzo '!AE67+'Abril '!AE67+'Mayo '!AE67+Junio!AE67+Julio!AE67+Agosto!AE67+Septiembre!AE67+'Octubre '!AE67+Noviembre!AE67+'Diciembre '!AE67</f>
        <v>0</v>
      </c>
      <c r="AF67" s="596">
        <f>+Enero!AF67+Febrero!AF67+'Marzo '!AF67+'Abril '!AF67+'Mayo '!AF67+Junio!AF67+Julio!AF67+Agosto!AF67+Septiembre!AF67+'Octubre '!AF67+Noviembre!AF67+'Diciembre '!AF67</f>
        <v>0</v>
      </c>
      <c r="AG67" s="596">
        <f>+Enero!AG67+Febrero!AG67+'Marzo '!AG67+'Abril '!AG67+'Mayo '!AG67+Junio!AG67+Julio!AG67+Agosto!AG67+Septiembre!AG67+'Octubre '!AG67+Noviembre!AG67+'Diciembre '!AG67</f>
        <v>0</v>
      </c>
      <c r="AH67" s="596">
        <f>+Enero!AH67+Febrero!AH67+'Marzo '!AH67+'Abril '!AH67+'Mayo '!AH67+Junio!AH67+Julio!AH67+Agosto!AH67+Septiembre!AH67+'Octubre '!AH67+Noviembre!AH67+'Diciembre '!AH67</f>
        <v>0</v>
      </c>
      <c r="AI67" s="596">
        <f>+Enero!AI67+Febrero!AI67+'Marzo '!AI67+'Abril '!AI67+'Mayo '!AI67+Junio!AI67+Julio!AI67+Agosto!AI67+Septiembre!AI67+'Octubre '!AI67+Noviembre!AI67+'Diciembre '!AI67</f>
        <v>0</v>
      </c>
      <c r="AJ67" s="596">
        <f>+Enero!AJ67+Febrero!AJ67+'Marzo '!AJ67+'Abril '!AJ67+'Mayo '!AJ67+Junio!AJ67+Julio!AJ67+Agosto!AJ67+Septiembre!AJ67+'Octubre '!AJ67+Noviembre!AJ67+'Diciembre '!AJ67</f>
        <v>0</v>
      </c>
      <c r="AK67" s="596">
        <f>+Enero!AK67+Febrero!AK67+'Marzo '!AK67+'Abril '!AK67+'Mayo '!AK67+Junio!AK67+Julio!AK67+Agosto!AK67+Septiembre!AK67+'Octubre '!AK67+Noviembre!AK67+'Diciembre '!AK67</f>
        <v>0</v>
      </c>
      <c r="AL67" s="596">
        <f>+Enero!AL67+Febrero!AL67+'Marzo '!AL67+'Abril '!AL67+'Mayo '!AL67+Junio!AL67+Julio!AL67+Agosto!AL67+Septiembre!AL67+'Octubre '!AL67+Noviembre!AL67+'Diciembre '!AL67</f>
        <v>0</v>
      </c>
      <c r="AM67" s="596">
        <f>+Enero!AM67+Febrero!AM67+'Marzo '!AM67+'Abril '!AM67+'Mayo '!AM67+Junio!AM67+Julio!AM67+Agosto!AM67+Septiembre!AM67+'Octubre '!AM67+Noviembre!AM67+'Diciembre '!AM67</f>
        <v>0</v>
      </c>
      <c r="AN67" s="596">
        <f>+Enero!AN67+Febrero!AN67+'Marzo '!AN67+'Abril '!AN67+'Mayo '!AN67+Junio!AN67+Julio!AN67+Agosto!AN67+Septiembre!AN67+'Octubre '!AN67+Noviembre!AN67+'Diciembre '!AN67</f>
        <v>0</v>
      </c>
      <c r="AO67" s="223" t="s">
        <v>83</v>
      </c>
      <c r="AP67" s="212"/>
      <c r="CG67" s="139">
        <v>0</v>
      </c>
      <c r="CH67" s="139">
        <v>0</v>
      </c>
    </row>
    <row r="68" spans="1:86" x14ac:dyDescent="0.2">
      <c r="A68" s="671"/>
      <c r="B68" s="72" t="s">
        <v>44</v>
      </c>
      <c r="C68" s="150">
        <f t="shared" si="2"/>
        <v>0</v>
      </c>
      <c r="D68" s="150">
        <f t="shared" si="5"/>
        <v>0</v>
      </c>
      <c r="E68" s="151">
        <f t="shared" si="6"/>
        <v>0</v>
      </c>
      <c r="F68" s="71">
        <f>+Enero!F68+Febrero!F68+'Marzo '!F68+'Abril '!F68+'Mayo '!F68+Junio!F68+Julio!F68+Agosto!F68+Septiembre!F68+'Octubre '!F68+Noviembre!F68+'Diciembre '!F68</f>
        <v>0</v>
      </c>
      <c r="G68" s="595">
        <f>+Enero!G68+Febrero!G68+'Marzo '!G68+'Abril '!G68+'Mayo '!G68+Junio!G68+Julio!G68+Agosto!G68+Septiembre!G68+'Octubre '!G68+Noviembre!G68+'Diciembre '!G68</f>
        <v>0</v>
      </c>
      <c r="H68" s="595">
        <f>+Enero!H68+Febrero!H68+'Marzo '!H68+'Abril '!H68+'Mayo '!H68+Junio!H68+Julio!H68+Agosto!H68+Septiembre!H68+'Octubre '!H68+Noviembre!H68+'Diciembre '!H68</f>
        <v>0</v>
      </c>
      <c r="I68" s="595">
        <f>+Enero!I68+Febrero!I68+'Marzo '!I68+'Abril '!I68+'Mayo '!I68+Junio!I68+Julio!I68+Agosto!I68+Septiembre!I68+'Octubre '!I68+Noviembre!I68+'Diciembre '!I68</f>
        <v>0</v>
      </c>
      <c r="J68" s="596">
        <f>+Enero!J68+Febrero!J68+'Marzo '!J68+'Abril '!J68+'Mayo '!J68+Junio!J68+Julio!J68+Agosto!J68+Septiembre!J68+'Octubre '!J68+Noviembre!J68+'Diciembre '!J68</f>
        <v>0</v>
      </c>
      <c r="K68" s="596">
        <f>+Enero!K68+Febrero!K68+'Marzo '!K68+'Abril '!K68+'Mayo '!K68+Junio!K68+Julio!K68+Agosto!K68+Septiembre!K68+'Octubre '!K68+Noviembre!K68+'Diciembre '!K68</f>
        <v>0</v>
      </c>
      <c r="L68" s="596">
        <f>+Enero!L68+Febrero!L68+'Marzo '!L68+'Abril '!L68+'Mayo '!L68+Junio!L68+Julio!L68+Agosto!L68+Septiembre!L68+'Octubre '!L68+Noviembre!L68+'Diciembre '!L68</f>
        <v>0</v>
      </c>
      <c r="M68" s="596">
        <f>+Enero!M68+Febrero!M68+'Marzo '!M68+'Abril '!M68+'Mayo '!M68+Junio!M68+Julio!M68+Agosto!M68+Septiembre!M68+'Octubre '!M68+Noviembre!M68+'Diciembre '!M68</f>
        <v>0</v>
      </c>
      <c r="N68" s="596">
        <f>+Enero!N68+Febrero!N68+'Marzo '!N68+'Abril '!N68+'Mayo '!N68+Junio!N68+Julio!N68+Agosto!N68+Septiembre!N68+'Octubre '!N68+Noviembre!N68+'Diciembre '!N68</f>
        <v>0</v>
      </c>
      <c r="O68" s="596">
        <f>+Enero!O68+Febrero!O68+'Marzo '!O68+'Abril '!O68+'Mayo '!O68+Junio!O68+Julio!O68+Agosto!O68+Septiembre!O68+'Octubre '!O68+Noviembre!O68+'Diciembre '!O68</f>
        <v>0</v>
      </c>
      <c r="P68" s="596">
        <f>+Enero!P68+Febrero!P68+'Marzo '!P68+'Abril '!P68+'Mayo '!P68+Junio!P68+Julio!P68+Agosto!P68+Septiembre!P68+'Octubre '!P68+Noviembre!P68+'Diciembre '!P68</f>
        <v>0</v>
      </c>
      <c r="Q68" s="596">
        <f>+Enero!Q68+Febrero!Q68+'Marzo '!Q68+'Abril '!Q68+'Mayo '!Q68+Junio!Q68+Julio!Q68+Agosto!Q68+Septiembre!Q68+'Octubre '!Q68+Noviembre!Q68+'Diciembre '!Q68</f>
        <v>0</v>
      </c>
      <c r="R68" s="596">
        <f>+Enero!R68+Febrero!R68+'Marzo '!R68+'Abril '!R68+'Mayo '!R68+Junio!R68+Julio!R68+Agosto!R68+Septiembre!R68+'Octubre '!R68+Noviembre!R68+'Diciembre '!R68</f>
        <v>0</v>
      </c>
      <c r="S68" s="596">
        <f>+Enero!S68+Febrero!S68+'Marzo '!S68+'Abril '!S68+'Mayo '!S68+Junio!S68+Julio!S68+Agosto!S68+Septiembre!S68+'Octubre '!S68+Noviembre!S68+'Diciembre '!S68</f>
        <v>0</v>
      </c>
      <c r="T68" s="596">
        <f>+Enero!T68+Febrero!T68+'Marzo '!T68+'Abril '!T68+'Mayo '!T68+Junio!T68+Julio!T68+Agosto!T68+Septiembre!T68+'Octubre '!T68+Noviembre!T68+'Diciembre '!T68</f>
        <v>0</v>
      </c>
      <c r="U68" s="596">
        <f>+Enero!U68+Febrero!U68+'Marzo '!U68+'Abril '!U68+'Mayo '!U68+Junio!U68+Julio!U68+Agosto!U68+Septiembre!U68+'Octubre '!U68+Noviembre!U68+'Diciembre '!U68</f>
        <v>0</v>
      </c>
      <c r="V68" s="596">
        <f>+Enero!V68+Febrero!V68+'Marzo '!V68+'Abril '!V68+'Mayo '!V68+Junio!V68+Julio!V68+Agosto!V68+Septiembre!V68+'Octubre '!V68+Noviembre!V68+'Diciembre '!V68</f>
        <v>0</v>
      </c>
      <c r="W68" s="596">
        <f>+Enero!W68+Febrero!W68+'Marzo '!W68+'Abril '!W68+'Mayo '!W68+Junio!W68+Julio!W68+Agosto!W68+Septiembre!W68+'Octubre '!W68+Noviembre!W68+'Diciembre '!W68</f>
        <v>0</v>
      </c>
      <c r="X68" s="596">
        <f>+Enero!X68+Febrero!X68+'Marzo '!X68+'Abril '!X68+'Mayo '!X68+Junio!X68+Julio!X68+Agosto!X68+Septiembre!X68+'Octubre '!X68+Noviembre!X68+'Diciembre '!X68</f>
        <v>0</v>
      </c>
      <c r="Y68" s="596">
        <f>+Enero!Y68+Febrero!Y68+'Marzo '!Y68+'Abril '!Y68+'Mayo '!Y68+Junio!Y68+Julio!Y68+Agosto!Y68+Septiembre!Y68+'Octubre '!Y68+Noviembre!Y68+'Diciembre '!Y68</f>
        <v>0</v>
      </c>
      <c r="Z68" s="596">
        <f>+Enero!Z68+Febrero!Z68+'Marzo '!Z68+'Abril '!Z68+'Mayo '!Z68+Junio!Z68+Julio!Z68+Agosto!Z68+Septiembre!Z68+'Octubre '!Z68+Noviembre!Z68+'Diciembre '!Z68</f>
        <v>0</v>
      </c>
      <c r="AA68" s="596">
        <f>+Enero!AA68+Febrero!AA68+'Marzo '!AA68+'Abril '!AA68+'Mayo '!AA68+Junio!AA68+Julio!AA68+Agosto!AA68+Septiembre!AA68+'Octubre '!AA68+Noviembre!AA68+'Diciembre '!AA68</f>
        <v>0</v>
      </c>
      <c r="AB68" s="596">
        <f>+Enero!AB68+Febrero!AB68+'Marzo '!AB68+'Abril '!AB68+'Mayo '!AB68+Junio!AB68+Julio!AB68+Agosto!AB68+Septiembre!AB68+'Octubre '!AB68+Noviembre!AB68+'Diciembre '!AB68</f>
        <v>0</v>
      </c>
      <c r="AC68" s="596">
        <f>+Enero!AC68+Febrero!AC68+'Marzo '!AC68+'Abril '!AC68+'Mayo '!AC68+Junio!AC68+Julio!AC68+Agosto!AC68+Septiembre!AC68+'Octubre '!AC68+Noviembre!AC68+'Diciembre '!AC68</f>
        <v>0</v>
      </c>
      <c r="AD68" s="596">
        <f>+Enero!AD68+Febrero!AD68+'Marzo '!AD68+'Abril '!AD68+'Mayo '!AD68+Junio!AD68+Julio!AD68+Agosto!AD68+Septiembre!AD68+'Octubre '!AD68+Noviembre!AD68+'Diciembre '!AD68</f>
        <v>0</v>
      </c>
      <c r="AE68" s="596">
        <f>+Enero!AE68+Febrero!AE68+'Marzo '!AE68+'Abril '!AE68+'Mayo '!AE68+Junio!AE68+Julio!AE68+Agosto!AE68+Septiembre!AE68+'Octubre '!AE68+Noviembre!AE68+'Diciembre '!AE68</f>
        <v>0</v>
      </c>
      <c r="AF68" s="596">
        <f>+Enero!AF68+Febrero!AF68+'Marzo '!AF68+'Abril '!AF68+'Mayo '!AF68+Junio!AF68+Julio!AF68+Agosto!AF68+Septiembre!AF68+'Octubre '!AF68+Noviembre!AF68+'Diciembre '!AF68</f>
        <v>0</v>
      </c>
      <c r="AG68" s="596">
        <f>+Enero!AG68+Febrero!AG68+'Marzo '!AG68+'Abril '!AG68+'Mayo '!AG68+Junio!AG68+Julio!AG68+Agosto!AG68+Septiembre!AG68+'Octubre '!AG68+Noviembre!AG68+'Diciembre '!AG68</f>
        <v>0</v>
      </c>
      <c r="AH68" s="596">
        <f>+Enero!AH68+Febrero!AH68+'Marzo '!AH68+'Abril '!AH68+'Mayo '!AH68+Junio!AH68+Julio!AH68+Agosto!AH68+Septiembre!AH68+'Octubre '!AH68+Noviembre!AH68+'Diciembre '!AH68</f>
        <v>0</v>
      </c>
      <c r="AI68" s="596">
        <f>+Enero!AI68+Febrero!AI68+'Marzo '!AI68+'Abril '!AI68+'Mayo '!AI68+Junio!AI68+Julio!AI68+Agosto!AI68+Septiembre!AI68+'Octubre '!AI68+Noviembre!AI68+'Diciembre '!AI68</f>
        <v>0</v>
      </c>
      <c r="AJ68" s="596">
        <f>+Enero!AJ68+Febrero!AJ68+'Marzo '!AJ68+'Abril '!AJ68+'Mayo '!AJ68+Junio!AJ68+Julio!AJ68+Agosto!AJ68+Septiembre!AJ68+'Octubre '!AJ68+Noviembre!AJ68+'Diciembre '!AJ68</f>
        <v>0</v>
      </c>
      <c r="AK68" s="596">
        <f>+Enero!AK68+Febrero!AK68+'Marzo '!AK68+'Abril '!AK68+'Mayo '!AK68+Junio!AK68+Julio!AK68+Agosto!AK68+Septiembre!AK68+'Octubre '!AK68+Noviembre!AK68+'Diciembre '!AK68</f>
        <v>0</v>
      </c>
      <c r="AL68" s="596">
        <f>+Enero!AL68+Febrero!AL68+'Marzo '!AL68+'Abril '!AL68+'Mayo '!AL68+Junio!AL68+Julio!AL68+Agosto!AL68+Septiembre!AL68+'Octubre '!AL68+Noviembre!AL68+'Diciembre '!AL68</f>
        <v>0</v>
      </c>
      <c r="AM68" s="596">
        <f>+Enero!AM68+Febrero!AM68+'Marzo '!AM68+'Abril '!AM68+'Mayo '!AM68+Junio!AM68+Julio!AM68+Agosto!AM68+Septiembre!AM68+'Octubre '!AM68+Noviembre!AM68+'Diciembre '!AM68</f>
        <v>0</v>
      </c>
      <c r="AN68" s="596">
        <f>+Enero!AN68+Febrero!AN68+'Marzo '!AN68+'Abril '!AN68+'Mayo '!AN68+Junio!AN68+Julio!AN68+Agosto!AN68+Septiembre!AN68+'Octubre '!AN68+Noviembre!AN68+'Diciembre '!AN68</f>
        <v>0</v>
      </c>
      <c r="AO68" s="223" t="s">
        <v>83</v>
      </c>
      <c r="AP68" s="212"/>
      <c r="CG68" s="139">
        <v>0</v>
      </c>
      <c r="CH68" s="139">
        <v>0</v>
      </c>
    </row>
    <row r="69" spans="1:86" x14ac:dyDescent="0.2">
      <c r="A69" s="671"/>
      <c r="B69" s="72" t="s">
        <v>35</v>
      </c>
      <c r="C69" s="150">
        <f t="shared" si="2"/>
        <v>0</v>
      </c>
      <c r="D69" s="150">
        <f t="shared" si="5"/>
        <v>0</v>
      </c>
      <c r="E69" s="151">
        <f t="shared" si="6"/>
        <v>0</v>
      </c>
      <c r="F69" s="71">
        <f>+Enero!F69+Febrero!F69+'Marzo '!F69+'Abril '!F69+'Mayo '!F69+Junio!F69+Julio!F69+Agosto!F69+Septiembre!F69+'Octubre '!F69+Noviembre!F69+'Diciembre '!F69</f>
        <v>0</v>
      </c>
      <c r="G69" s="595">
        <f>+Enero!G69+Febrero!G69+'Marzo '!G69+'Abril '!G69+'Mayo '!G69+Junio!G69+Julio!G69+Agosto!G69+Septiembre!G69+'Octubre '!G69+Noviembre!G69+'Diciembre '!G69</f>
        <v>0</v>
      </c>
      <c r="H69" s="595">
        <f>+Enero!H69+Febrero!H69+'Marzo '!H69+'Abril '!H69+'Mayo '!H69+Junio!H69+Julio!H69+Agosto!H69+Septiembre!H69+'Octubre '!H69+Noviembre!H69+'Diciembre '!H69</f>
        <v>0</v>
      </c>
      <c r="I69" s="595">
        <f>+Enero!I69+Febrero!I69+'Marzo '!I69+'Abril '!I69+'Mayo '!I69+Junio!I69+Julio!I69+Agosto!I69+Septiembre!I69+'Octubre '!I69+Noviembre!I69+'Diciembre '!I69</f>
        <v>0</v>
      </c>
      <c r="J69" s="596">
        <f>+Enero!J69+Febrero!J69+'Marzo '!J69+'Abril '!J69+'Mayo '!J69+Junio!J69+Julio!J69+Agosto!J69+Septiembre!J69+'Octubre '!J69+Noviembre!J69+'Diciembre '!J69</f>
        <v>0</v>
      </c>
      <c r="K69" s="596">
        <f>+Enero!K69+Febrero!K69+'Marzo '!K69+'Abril '!K69+'Mayo '!K69+Junio!K69+Julio!K69+Agosto!K69+Septiembre!K69+'Octubre '!K69+Noviembre!K69+'Diciembre '!K69</f>
        <v>0</v>
      </c>
      <c r="L69" s="596">
        <f>+Enero!L69+Febrero!L69+'Marzo '!L69+'Abril '!L69+'Mayo '!L69+Junio!L69+Julio!L69+Agosto!L69+Septiembre!L69+'Octubre '!L69+Noviembre!L69+'Diciembre '!L69</f>
        <v>0</v>
      </c>
      <c r="M69" s="596">
        <f>+Enero!M69+Febrero!M69+'Marzo '!M69+'Abril '!M69+'Mayo '!M69+Junio!M69+Julio!M69+Agosto!M69+Septiembre!M69+'Octubre '!M69+Noviembre!M69+'Diciembre '!M69</f>
        <v>0</v>
      </c>
      <c r="N69" s="596">
        <f>+Enero!N69+Febrero!N69+'Marzo '!N69+'Abril '!N69+'Mayo '!N69+Junio!N69+Julio!N69+Agosto!N69+Septiembre!N69+'Octubre '!N69+Noviembre!N69+'Diciembre '!N69</f>
        <v>0</v>
      </c>
      <c r="O69" s="596">
        <f>+Enero!O69+Febrero!O69+'Marzo '!O69+'Abril '!O69+'Mayo '!O69+Junio!O69+Julio!O69+Agosto!O69+Septiembre!O69+'Octubre '!O69+Noviembre!O69+'Diciembre '!O69</f>
        <v>0</v>
      </c>
      <c r="P69" s="596">
        <f>+Enero!P69+Febrero!P69+'Marzo '!P69+'Abril '!P69+'Mayo '!P69+Junio!P69+Julio!P69+Agosto!P69+Septiembre!P69+'Octubre '!P69+Noviembre!P69+'Diciembre '!P69</f>
        <v>0</v>
      </c>
      <c r="Q69" s="596">
        <f>+Enero!Q69+Febrero!Q69+'Marzo '!Q69+'Abril '!Q69+'Mayo '!Q69+Junio!Q69+Julio!Q69+Agosto!Q69+Septiembre!Q69+'Octubre '!Q69+Noviembre!Q69+'Diciembre '!Q69</f>
        <v>0</v>
      </c>
      <c r="R69" s="596">
        <f>+Enero!R69+Febrero!R69+'Marzo '!R69+'Abril '!R69+'Mayo '!R69+Junio!R69+Julio!R69+Agosto!R69+Septiembre!R69+'Octubre '!R69+Noviembre!R69+'Diciembre '!R69</f>
        <v>0</v>
      </c>
      <c r="S69" s="596">
        <f>+Enero!S69+Febrero!S69+'Marzo '!S69+'Abril '!S69+'Mayo '!S69+Junio!S69+Julio!S69+Agosto!S69+Septiembre!S69+'Octubre '!S69+Noviembre!S69+'Diciembre '!S69</f>
        <v>0</v>
      </c>
      <c r="T69" s="596">
        <f>+Enero!T69+Febrero!T69+'Marzo '!T69+'Abril '!T69+'Mayo '!T69+Junio!T69+Julio!T69+Agosto!T69+Septiembre!T69+'Octubre '!T69+Noviembre!T69+'Diciembre '!T69</f>
        <v>0</v>
      </c>
      <c r="U69" s="596">
        <f>+Enero!U69+Febrero!U69+'Marzo '!U69+'Abril '!U69+'Mayo '!U69+Junio!U69+Julio!U69+Agosto!U69+Septiembre!U69+'Octubre '!U69+Noviembre!U69+'Diciembre '!U69</f>
        <v>0</v>
      </c>
      <c r="V69" s="596">
        <f>+Enero!V69+Febrero!V69+'Marzo '!V69+'Abril '!V69+'Mayo '!V69+Junio!V69+Julio!V69+Agosto!V69+Septiembre!V69+'Octubre '!V69+Noviembre!V69+'Diciembre '!V69</f>
        <v>0</v>
      </c>
      <c r="W69" s="596">
        <f>+Enero!W69+Febrero!W69+'Marzo '!W69+'Abril '!W69+'Mayo '!W69+Junio!W69+Julio!W69+Agosto!W69+Septiembre!W69+'Octubre '!W69+Noviembre!W69+'Diciembre '!W69</f>
        <v>0</v>
      </c>
      <c r="X69" s="596">
        <f>+Enero!X69+Febrero!X69+'Marzo '!X69+'Abril '!X69+'Mayo '!X69+Junio!X69+Julio!X69+Agosto!X69+Septiembre!X69+'Octubre '!X69+Noviembre!X69+'Diciembre '!X69</f>
        <v>0</v>
      </c>
      <c r="Y69" s="596">
        <f>+Enero!Y69+Febrero!Y69+'Marzo '!Y69+'Abril '!Y69+'Mayo '!Y69+Junio!Y69+Julio!Y69+Agosto!Y69+Septiembre!Y69+'Octubre '!Y69+Noviembre!Y69+'Diciembre '!Y69</f>
        <v>0</v>
      </c>
      <c r="Z69" s="596">
        <f>+Enero!Z69+Febrero!Z69+'Marzo '!Z69+'Abril '!Z69+'Mayo '!Z69+Junio!Z69+Julio!Z69+Agosto!Z69+Septiembre!Z69+'Octubre '!Z69+Noviembre!Z69+'Diciembre '!Z69</f>
        <v>0</v>
      </c>
      <c r="AA69" s="596">
        <f>+Enero!AA69+Febrero!AA69+'Marzo '!AA69+'Abril '!AA69+'Mayo '!AA69+Junio!AA69+Julio!AA69+Agosto!AA69+Septiembre!AA69+'Octubre '!AA69+Noviembre!AA69+'Diciembre '!AA69</f>
        <v>0</v>
      </c>
      <c r="AB69" s="596">
        <f>+Enero!AB69+Febrero!AB69+'Marzo '!AB69+'Abril '!AB69+'Mayo '!AB69+Junio!AB69+Julio!AB69+Agosto!AB69+Septiembre!AB69+'Octubre '!AB69+Noviembre!AB69+'Diciembre '!AB69</f>
        <v>0</v>
      </c>
      <c r="AC69" s="596">
        <f>+Enero!AC69+Febrero!AC69+'Marzo '!AC69+'Abril '!AC69+'Mayo '!AC69+Junio!AC69+Julio!AC69+Agosto!AC69+Septiembre!AC69+'Octubre '!AC69+Noviembre!AC69+'Diciembre '!AC69</f>
        <v>0</v>
      </c>
      <c r="AD69" s="596">
        <f>+Enero!AD69+Febrero!AD69+'Marzo '!AD69+'Abril '!AD69+'Mayo '!AD69+Junio!AD69+Julio!AD69+Agosto!AD69+Septiembre!AD69+'Octubre '!AD69+Noviembre!AD69+'Diciembre '!AD69</f>
        <v>0</v>
      </c>
      <c r="AE69" s="596">
        <f>+Enero!AE69+Febrero!AE69+'Marzo '!AE69+'Abril '!AE69+'Mayo '!AE69+Junio!AE69+Julio!AE69+Agosto!AE69+Septiembre!AE69+'Octubre '!AE69+Noviembre!AE69+'Diciembre '!AE69</f>
        <v>0</v>
      </c>
      <c r="AF69" s="596">
        <f>+Enero!AF69+Febrero!AF69+'Marzo '!AF69+'Abril '!AF69+'Mayo '!AF69+Junio!AF69+Julio!AF69+Agosto!AF69+Septiembre!AF69+'Octubre '!AF69+Noviembre!AF69+'Diciembre '!AF69</f>
        <v>0</v>
      </c>
      <c r="AG69" s="596">
        <f>+Enero!AG69+Febrero!AG69+'Marzo '!AG69+'Abril '!AG69+'Mayo '!AG69+Junio!AG69+Julio!AG69+Agosto!AG69+Septiembre!AG69+'Octubre '!AG69+Noviembre!AG69+'Diciembre '!AG69</f>
        <v>0</v>
      </c>
      <c r="AH69" s="596">
        <f>+Enero!AH69+Febrero!AH69+'Marzo '!AH69+'Abril '!AH69+'Mayo '!AH69+Junio!AH69+Julio!AH69+Agosto!AH69+Septiembre!AH69+'Octubre '!AH69+Noviembre!AH69+'Diciembre '!AH69</f>
        <v>0</v>
      </c>
      <c r="AI69" s="596">
        <f>+Enero!AI69+Febrero!AI69+'Marzo '!AI69+'Abril '!AI69+'Mayo '!AI69+Junio!AI69+Julio!AI69+Agosto!AI69+Septiembre!AI69+'Octubre '!AI69+Noviembre!AI69+'Diciembre '!AI69</f>
        <v>0</v>
      </c>
      <c r="AJ69" s="596">
        <f>+Enero!AJ69+Febrero!AJ69+'Marzo '!AJ69+'Abril '!AJ69+'Mayo '!AJ69+Junio!AJ69+Julio!AJ69+Agosto!AJ69+Septiembre!AJ69+'Octubre '!AJ69+Noviembre!AJ69+'Diciembre '!AJ69</f>
        <v>0</v>
      </c>
      <c r="AK69" s="596">
        <f>+Enero!AK69+Febrero!AK69+'Marzo '!AK69+'Abril '!AK69+'Mayo '!AK69+Junio!AK69+Julio!AK69+Agosto!AK69+Septiembre!AK69+'Octubre '!AK69+Noviembre!AK69+'Diciembre '!AK69</f>
        <v>0</v>
      </c>
      <c r="AL69" s="596">
        <f>+Enero!AL69+Febrero!AL69+'Marzo '!AL69+'Abril '!AL69+'Mayo '!AL69+Junio!AL69+Julio!AL69+Agosto!AL69+Septiembre!AL69+'Octubre '!AL69+Noviembre!AL69+'Diciembre '!AL69</f>
        <v>0</v>
      </c>
      <c r="AM69" s="596">
        <f>+Enero!AM69+Febrero!AM69+'Marzo '!AM69+'Abril '!AM69+'Mayo '!AM69+Junio!AM69+Julio!AM69+Agosto!AM69+Septiembre!AM69+'Octubre '!AM69+Noviembre!AM69+'Diciembre '!AM69</f>
        <v>0</v>
      </c>
      <c r="AN69" s="596">
        <f>+Enero!AN69+Febrero!AN69+'Marzo '!AN69+'Abril '!AN69+'Mayo '!AN69+Junio!AN69+Julio!AN69+Agosto!AN69+Septiembre!AN69+'Octubre '!AN69+Noviembre!AN69+'Diciembre '!AN69</f>
        <v>0</v>
      </c>
      <c r="AO69" s="223" t="s">
        <v>83</v>
      </c>
      <c r="AP69" s="212"/>
      <c r="CG69" s="139">
        <v>0</v>
      </c>
      <c r="CH69" s="139">
        <v>0</v>
      </c>
    </row>
    <row r="70" spans="1:86" x14ac:dyDescent="0.2">
      <c r="A70" s="672"/>
      <c r="B70" s="74" t="s">
        <v>36</v>
      </c>
      <c r="C70" s="157">
        <f t="shared" si="2"/>
        <v>0</v>
      </c>
      <c r="D70" s="157">
        <f t="shared" si="5"/>
        <v>0</v>
      </c>
      <c r="E70" s="226">
        <f t="shared" si="6"/>
        <v>0</v>
      </c>
      <c r="F70" s="71">
        <f>+Enero!F70+Febrero!F70+'Marzo '!F70+'Abril '!F70+'Mayo '!F70+Junio!F70+Julio!F70+Agosto!F70+Septiembre!F70+'Octubre '!F70+Noviembre!F70+'Diciembre '!F70</f>
        <v>0</v>
      </c>
      <c r="G70" s="595">
        <f>+Enero!G70+Febrero!G70+'Marzo '!G70+'Abril '!G70+'Mayo '!G70+Junio!G70+Julio!G70+Agosto!G70+Septiembre!G70+'Octubre '!G70+Noviembre!G70+'Diciembre '!G70</f>
        <v>0</v>
      </c>
      <c r="H70" s="595">
        <f>+Enero!H70+Febrero!H70+'Marzo '!H70+'Abril '!H70+'Mayo '!H70+Junio!H70+Julio!H70+Agosto!H70+Septiembre!H70+'Octubre '!H70+Noviembre!H70+'Diciembre '!H70</f>
        <v>0</v>
      </c>
      <c r="I70" s="595">
        <f>+Enero!I70+Febrero!I70+'Marzo '!I70+'Abril '!I70+'Mayo '!I70+Junio!I70+Julio!I70+Agosto!I70+Septiembre!I70+'Octubre '!I70+Noviembre!I70+'Diciembre '!I70</f>
        <v>0</v>
      </c>
      <c r="J70" s="596">
        <f>+Enero!J70+Febrero!J70+'Marzo '!J70+'Abril '!J70+'Mayo '!J70+Junio!J70+Julio!J70+Agosto!J70+Septiembre!J70+'Octubre '!J70+Noviembre!J70+'Diciembre '!J70</f>
        <v>0</v>
      </c>
      <c r="K70" s="596">
        <f>+Enero!K70+Febrero!K70+'Marzo '!K70+'Abril '!K70+'Mayo '!K70+Junio!K70+Julio!K70+Agosto!K70+Septiembre!K70+'Octubre '!K70+Noviembre!K70+'Diciembre '!K70</f>
        <v>0</v>
      </c>
      <c r="L70" s="596">
        <f>+Enero!L70+Febrero!L70+'Marzo '!L70+'Abril '!L70+'Mayo '!L70+Junio!L70+Julio!L70+Agosto!L70+Septiembre!L70+'Octubre '!L70+Noviembre!L70+'Diciembre '!L70</f>
        <v>0</v>
      </c>
      <c r="M70" s="596">
        <f>+Enero!M70+Febrero!M70+'Marzo '!M70+'Abril '!M70+'Mayo '!M70+Junio!M70+Julio!M70+Agosto!M70+Septiembre!M70+'Octubre '!M70+Noviembre!M70+'Diciembre '!M70</f>
        <v>0</v>
      </c>
      <c r="N70" s="596">
        <f>+Enero!N70+Febrero!N70+'Marzo '!N70+'Abril '!N70+'Mayo '!N70+Junio!N70+Julio!N70+Agosto!N70+Septiembre!N70+'Octubre '!N70+Noviembre!N70+'Diciembre '!N70</f>
        <v>0</v>
      </c>
      <c r="O70" s="596">
        <f>+Enero!O70+Febrero!O70+'Marzo '!O70+'Abril '!O70+'Mayo '!O70+Junio!O70+Julio!O70+Agosto!O70+Septiembre!O70+'Octubre '!O70+Noviembre!O70+'Diciembre '!O70</f>
        <v>0</v>
      </c>
      <c r="P70" s="596">
        <f>+Enero!P70+Febrero!P70+'Marzo '!P70+'Abril '!P70+'Mayo '!P70+Junio!P70+Julio!P70+Agosto!P70+Septiembre!P70+'Octubre '!P70+Noviembre!P70+'Diciembre '!P70</f>
        <v>0</v>
      </c>
      <c r="Q70" s="596">
        <f>+Enero!Q70+Febrero!Q70+'Marzo '!Q70+'Abril '!Q70+'Mayo '!Q70+Junio!Q70+Julio!Q70+Agosto!Q70+Septiembre!Q70+'Octubre '!Q70+Noviembre!Q70+'Diciembre '!Q70</f>
        <v>0</v>
      </c>
      <c r="R70" s="596">
        <f>+Enero!R70+Febrero!R70+'Marzo '!R70+'Abril '!R70+'Mayo '!R70+Junio!R70+Julio!R70+Agosto!R70+Septiembre!R70+'Octubre '!R70+Noviembre!R70+'Diciembre '!R70</f>
        <v>0</v>
      </c>
      <c r="S70" s="596">
        <f>+Enero!S70+Febrero!S70+'Marzo '!S70+'Abril '!S70+'Mayo '!S70+Junio!S70+Julio!S70+Agosto!S70+Septiembre!S70+'Octubre '!S70+Noviembre!S70+'Diciembre '!S70</f>
        <v>0</v>
      </c>
      <c r="T70" s="596">
        <f>+Enero!T70+Febrero!T70+'Marzo '!T70+'Abril '!T70+'Mayo '!T70+Junio!T70+Julio!T70+Agosto!T70+Septiembre!T70+'Octubre '!T70+Noviembre!T70+'Diciembre '!T70</f>
        <v>0</v>
      </c>
      <c r="U70" s="596">
        <f>+Enero!U70+Febrero!U70+'Marzo '!U70+'Abril '!U70+'Mayo '!U70+Junio!U70+Julio!U70+Agosto!U70+Septiembre!U70+'Octubre '!U70+Noviembre!U70+'Diciembre '!U70</f>
        <v>0</v>
      </c>
      <c r="V70" s="596">
        <f>+Enero!V70+Febrero!V70+'Marzo '!V70+'Abril '!V70+'Mayo '!V70+Junio!V70+Julio!V70+Agosto!V70+Septiembre!V70+'Octubre '!V70+Noviembre!V70+'Diciembre '!V70</f>
        <v>0</v>
      </c>
      <c r="W70" s="596">
        <f>+Enero!W70+Febrero!W70+'Marzo '!W70+'Abril '!W70+'Mayo '!W70+Junio!W70+Julio!W70+Agosto!W70+Septiembre!W70+'Octubre '!W70+Noviembre!W70+'Diciembre '!W70</f>
        <v>0</v>
      </c>
      <c r="X70" s="596">
        <f>+Enero!X70+Febrero!X70+'Marzo '!X70+'Abril '!X70+'Mayo '!X70+Junio!X70+Julio!X70+Agosto!X70+Septiembre!X70+'Octubre '!X70+Noviembre!X70+'Diciembre '!X70</f>
        <v>0</v>
      </c>
      <c r="Y70" s="596">
        <f>+Enero!Y70+Febrero!Y70+'Marzo '!Y70+'Abril '!Y70+'Mayo '!Y70+Junio!Y70+Julio!Y70+Agosto!Y70+Septiembre!Y70+'Octubre '!Y70+Noviembre!Y70+'Diciembre '!Y70</f>
        <v>0</v>
      </c>
      <c r="Z70" s="596">
        <f>+Enero!Z70+Febrero!Z70+'Marzo '!Z70+'Abril '!Z70+'Mayo '!Z70+Junio!Z70+Julio!Z70+Agosto!Z70+Septiembre!Z70+'Octubre '!Z70+Noviembre!Z70+'Diciembre '!Z70</f>
        <v>0</v>
      </c>
      <c r="AA70" s="596">
        <f>+Enero!AA70+Febrero!AA70+'Marzo '!AA70+'Abril '!AA70+'Mayo '!AA70+Junio!AA70+Julio!AA70+Agosto!AA70+Septiembre!AA70+'Octubre '!AA70+Noviembre!AA70+'Diciembre '!AA70</f>
        <v>0</v>
      </c>
      <c r="AB70" s="596">
        <f>+Enero!AB70+Febrero!AB70+'Marzo '!AB70+'Abril '!AB70+'Mayo '!AB70+Junio!AB70+Julio!AB70+Agosto!AB70+Septiembre!AB70+'Octubre '!AB70+Noviembre!AB70+'Diciembre '!AB70</f>
        <v>0</v>
      </c>
      <c r="AC70" s="596">
        <f>+Enero!AC70+Febrero!AC70+'Marzo '!AC70+'Abril '!AC70+'Mayo '!AC70+Junio!AC70+Julio!AC70+Agosto!AC70+Septiembre!AC70+'Octubre '!AC70+Noviembre!AC70+'Diciembre '!AC70</f>
        <v>0</v>
      </c>
      <c r="AD70" s="596">
        <f>+Enero!AD70+Febrero!AD70+'Marzo '!AD70+'Abril '!AD70+'Mayo '!AD70+Junio!AD70+Julio!AD70+Agosto!AD70+Septiembre!AD70+'Octubre '!AD70+Noviembre!AD70+'Diciembre '!AD70</f>
        <v>0</v>
      </c>
      <c r="AE70" s="596">
        <f>+Enero!AE70+Febrero!AE70+'Marzo '!AE70+'Abril '!AE70+'Mayo '!AE70+Junio!AE70+Julio!AE70+Agosto!AE70+Septiembre!AE70+'Octubre '!AE70+Noviembre!AE70+'Diciembre '!AE70</f>
        <v>0</v>
      </c>
      <c r="AF70" s="596">
        <f>+Enero!AF70+Febrero!AF70+'Marzo '!AF70+'Abril '!AF70+'Mayo '!AF70+Junio!AF70+Julio!AF70+Agosto!AF70+Septiembre!AF70+'Octubre '!AF70+Noviembre!AF70+'Diciembre '!AF70</f>
        <v>0</v>
      </c>
      <c r="AG70" s="596">
        <f>+Enero!AG70+Febrero!AG70+'Marzo '!AG70+'Abril '!AG70+'Mayo '!AG70+Junio!AG70+Julio!AG70+Agosto!AG70+Septiembre!AG70+'Octubre '!AG70+Noviembre!AG70+'Diciembre '!AG70</f>
        <v>0</v>
      </c>
      <c r="AH70" s="596">
        <f>+Enero!AH70+Febrero!AH70+'Marzo '!AH70+'Abril '!AH70+'Mayo '!AH70+Junio!AH70+Julio!AH70+Agosto!AH70+Septiembre!AH70+'Octubre '!AH70+Noviembre!AH70+'Diciembre '!AH70</f>
        <v>0</v>
      </c>
      <c r="AI70" s="596">
        <f>+Enero!AI70+Febrero!AI70+'Marzo '!AI70+'Abril '!AI70+'Mayo '!AI70+Junio!AI70+Julio!AI70+Agosto!AI70+Septiembre!AI70+'Octubre '!AI70+Noviembre!AI70+'Diciembre '!AI70</f>
        <v>0</v>
      </c>
      <c r="AJ70" s="596">
        <f>+Enero!AJ70+Febrero!AJ70+'Marzo '!AJ70+'Abril '!AJ70+'Mayo '!AJ70+Junio!AJ70+Julio!AJ70+Agosto!AJ70+Septiembre!AJ70+'Octubre '!AJ70+Noviembre!AJ70+'Diciembre '!AJ70</f>
        <v>0</v>
      </c>
      <c r="AK70" s="596">
        <f>+Enero!AK70+Febrero!AK70+'Marzo '!AK70+'Abril '!AK70+'Mayo '!AK70+Junio!AK70+Julio!AK70+Agosto!AK70+Septiembre!AK70+'Octubre '!AK70+Noviembre!AK70+'Diciembre '!AK70</f>
        <v>0</v>
      </c>
      <c r="AL70" s="596">
        <f>+Enero!AL70+Febrero!AL70+'Marzo '!AL70+'Abril '!AL70+'Mayo '!AL70+Junio!AL70+Julio!AL70+Agosto!AL70+Septiembre!AL70+'Octubre '!AL70+Noviembre!AL70+'Diciembre '!AL70</f>
        <v>0</v>
      </c>
      <c r="AM70" s="596">
        <f>+Enero!AM70+Febrero!AM70+'Marzo '!AM70+'Abril '!AM70+'Mayo '!AM70+Junio!AM70+Julio!AM70+Agosto!AM70+Septiembre!AM70+'Octubre '!AM70+Noviembre!AM70+'Diciembre '!AM70</f>
        <v>0</v>
      </c>
      <c r="AN70" s="596">
        <f>+Enero!AN70+Febrero!AN70+'Marzo '!AN70+'Abril '!AN70+'Mayo '!AN70+Junio!AN70+Julio!AN70+Agosto!AN70+Septiembre!AN70+'Octubre '!AN70+Noviembre!AN70+'Diciembre '!AN70</f>
        <v>0</v>
      </c>
      <c r="AO70" s="223" t="s">
        <v>83</v>
      </c>
      <c r="AP70" s="17"/>
      <c r="CG70" s="139">
        <v>0</v>
      </c>
      <c r="CH70" s="139">
        <v>0</v>
      </c>
    </row>
    <row r="71" spans="1:86" ht="15" x14ac:dyDescent="0.2">
      <c r="A71" s="58" t="s">
        <v>91</v>
      </c>
      <c r="B71" s="79"/>
      <c r="C71" s="79"/>
      <c r="D71" s="80"/>
      <c r="E71" s="80"/>
      <c r="F71" s="80"/>
      <c r="G71" s="81"/>
      <c r="H71" s="81"/>
      <c r="I71" s="81"/>
      <c r="J71" s="81"/>
      <c r="K71" s="82"/>
      <c r="L71" s="82"/>
      <c r="M71" s="83"/>
      <c r="N71" s="84"/>
      <c r="O71" s="62"/>
      <c r="P71" s="62"/>
      <c r="Q71" s="62"/>
      <c r="R71" s="62"/>
      <c r="S71" s="62"/>
      <c r="T71" s="62"/>
      <c r="U71" s="62"/>
      <c r="V71" s="63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</row>
    <row r="72" spans="1:86" ht="29.25" customHeight="1" x14ac:dyDescent="0.2">
      <c r="A72" s="670" t="s">
        <v>56</v>
      </c>
      <c r="B72" s="715"/>
      <c r="C72" s="717" t="s">
        <v>57</v>
      </c>
      <c r="D72" s="718"/>
      <c r="E72" s="717" t="s">
        <v>58</v>
      </c>
      <c r="F72" s="719"/>
      <c r="G72" s="720" t="s">
        <v>59</v>
      </c>
      <c r="H72" s="718"/>
      <c r="I72" s="720" t="s">
        <v>60</v>
      </c>
      <c r="J72" s="718"/>
      <c r="K72" s="231"/>
      <c r="L72" s="19"/>
      <c r="M72" s="83"/>
      <c r="N72" s="83"/>
      <c r="O72" s="83"/>
      <c r="P72" s="64"/>
      <c r="Q72" s="62"/>
      <c r="R72" s="62"/>
      <c r="S72" s="62"/>
      <c r="T72" s="62"/>
      <c r="U72" s="62"/>
      <c r="V72" s="62"/>
      <c r="W72" s="62"/>
      <c r="X72" s="232"/>
      <c r="Y72" s="212"/>
      <c r="Z72" s="212"/>
      <c r="AA72" s="212"/>
      <c r="AB72" s="212"/>
      <c r="AC72" s="21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</row>
    <row r="73" spans="1:86" ht="22.5" customHeight="1" x14ac:dyDescent="0.2">
      <c r="A73" s="716"/>
      <c r="B73" s="716"/>
      <c r="C73" s="85" t="s">
        <v>61</v>
      </c>
      <c r="D73" s="86" t="s">
        <v>62</v>
      </c>
      <c r="E73" s="85" t="s">
        <v>61</v>
      </c>
      <c r="F73" s="87" t="s">
        <v>62</v>
      </c>
      <c r="G73" s="88" t="s">
        <v>61</v>
      </c>
      <c r="H73" s="86" t="s">
        <v>62</v>
      </c>
      <c r="I73" s="88" t="s">
        <v>61</v>
      </c>
      <c r="J73" s="86" t="s">
        <v>62</v>
      </c>
      <c r="K73" s="233"/>
      <c r="L73" s="19"/>
      <c r="M73" s="83"/>
      <c r="N73" s="83"/>
      <c r="O73" s="83"/>
      <c r="P73" s="64"/>
      <c r="Q73" s="62"/>
      <c r="R73" s="62"/>
      <c r="S73" s="62"/>
      <c r="T73" s="62"/>
      <c r="U73" s="62"/>
      <c r="V73" s="62"/>
      <c r="W73" s="62"/>
      <c r="X73" s="232"/>
      <c r="Y73" s="212"/>
      <c r="Z73" s="212"/>
      <c r="AA73" s="212"/>
      <c r="AB73" s="212"/>
      <c r="AC73" s="21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</row>
    <row r="74" spans="1:86" x14ac:dyDescent="0.2">
      <c r="A74" s="721" t="s">
        <v>63</v>
      </c>
      <c r="B74" s="721"/>
      <c r="C74" s="89">
        <f>+Enero!C74+Febrero!C74+'Marzo '!C74+'Abril '!C74+'Mayo '!C74+Junio!C74+Julio!C74+Agosto!C74+Septiembre!C74+'Octubre '!C74+Noviembre!C74+'Diciembre '!C74</f>
        <v>0</v>
      </c>
      <c r="D74" s="89">
        <f>+Enero!D74+Febrero!D74+'Marzo '!D74+'Abril '!D74+'Mayo '!D74+Junio!D74+Julio!D74+Agosto!D74+Septiembre!D74+'Octubre '!D74+Noviembre!D74+'Diciembre '!D74</f>
        <v>0</v>
      </c>
      <c r="E74" s="89">
        <f>+Enero!E74+Febrero!E74+'Marzo '!E74+'Abril '!E74+'Mayo '!E74+Junio!E74+Julio!E74+Agosto!E74+Septiembre!E74+'Octubre '!E74+Noviembre!E74+'Diciembre '!E74</f>
        <v>0</v>
      </c>
      <c r="F74" s="89">
        <f>+Enero!F74+Febrero!F74+'Marzo '!F74+'Abril '!F74+'Mayo '!F74+Junio!F74+Julio!F74+Agosto!F74+Septiembre!F74+'Octubre '!F74+Noviembre!F74+'Diciembre '!F74</f>
        <v>0</v>
      </c>
      <c r="G74" s="89">
        <f>+Enero!G74+Febrero!G74+'Marzo '!G74+'Abril '!G74+'Mayo '!G74+Junio!G74+Julio!G74+Agosto!G74+Septiembre!G74+'Octubre '!G74+Noviembre!G74+'Diciembre '!G74</f>
        <v>0</v>
      </c>
      <c r="H74" s="89">
        <f>+Enero!H74+Febrero!H74+'Marzo '!H74+'Abril '!H74+'Mayo '!H74+Junio!H74+Julio!H74+Agosto!H74+Septiembre!H74+'Octubre '!H74+Noviembre!H74+'Diciembre '!H74</f>
        <v>0</v>
      </c>
      <c r="I74" s="89">
        <f>+Enero!I74+Febrero!I74+'Marzo '!I74+'Abril '!I74+'Mayo '!I74+Junio!I74+Julio!I74+Agosto!I74+Septiembre!I74+'Octubre '!I74+Noviembre!I74+'Diciembre '!I74</f>
        <v>0</v>
      </c>
      <c r="J74" s="89">
        <f>+Enero!J74+Febrero!J74+'Marzo '!J74+'Abril '!J74+'Mayo '!J74+Junio!J74+Julio!J74+Agosto!J74+Septiembre!J74+'Octubre '!J74+Noviembre!J74+'Diciembre '!J74</f>
        <v>0</v>
      </c>
      <c r="K74" s="233"/>
      <c r="L74" s="19"/>
      <c r="M74" s="83"/>
      <c r="N74" s="83"/>
      <c r="O74" s="83"/>
      <c r="P74" s="64"/>
      <c r="Q74" s="62"/>
      <c r="R74" s="62"/>
      <c r="S74" s="62"/>
      <c r="T74" s="62"/>
      <c r="U74" s="62"/>
      <c r="V74" s="62"/>
      <c r="W74" s="62"/>
      <c r="X74" s="232"/>
      <c r="Y74" s="212"/>
      <c r="Z74" s="212"/>
      <c r="AA74" s="212"/>
      <c r="AB74" s="212"/>
      <c r="AC74" s="21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</row>
    <row r="75" spans="1:86" x14ac:dyDescent="0.2">
      <c r="A75" s="667" t="s">
        <v>64</v>
      </c>
      <c r="B75" s="667"/>
      <c r="C75" s="89">
        <f>+Enero!C75+Febrero!C75+'Marzo '!C75+'Abril '!C75+'Mayo '!C75+Junio!C75+Julio!C75+Agosto!C75+Septiembre!C75+'Octubre '!C75+Noviembre!C75+'Diciembre '!C75</f>
        <v>0</v>
      </c>
      <c r="D75" s="89">
        <f>+Enero!D75+Febrero!D75+'Marzo '!D75+'Abril '!D75+'Mayo '!D75+Junio!D75+Julio!D75+Agosto!D75+Septiembre!D75+'Octubre '!D75+Noviembre!D75+'Diciembre '!D75</f>
        <v>0</v>
      </c>
      <c r="E75" s="89">
        <f>+Enero!E75+Febrero!E75+'Marzo '!E75+'Abril '!E75+'Mayo '!E75+Junio!E75+Julio!E75+Agosto!E75+Septiembre!E75+'Octubre '!E75+Noviembre!E75+'Diciembre '!E75</f>
        <v>0</v>
      </c>
      <c r="F75" s="89">
        <f>+Enero!F75+Febrero!F75+'Marzo '!F75+'Abril '!F75+'Mayo '!F75+Junio!F75+Julio!F75+Agosto!F75+Septiembre!F75+'Octubre '!F75+Noviembre!F75+'Diciembre '!F75</f>
        <v>0</v>
      </c>
      <c r="G75" s="89">
        <f>+Enero!G75+Febrero!G75+'Marzo '!G75+'Abril '!G75+'Mayo '!G75+Junio!G75+Julio!G75+Agosto!G75+Septiembre!G75+'Octubre '!G75+Noviembre!G75+'Diciembre '!G75</f>
        <v>0</v>
      </c>
      <c r="H75" s="89">
        <f>+Enero!H75+Febrero!H75+'Marzo '!H75+'Abril '!H75+'Mayo '!H75+Junio!H75+Julio!H75+Agosto!H75+Septiembre!H75+'Octubre '!H75+Noviembre!H75+'Diciembre '!H75</f>
        <v>0</v>
      </c>
      <c r="I75" s="89">
        <f>+Enero!I75+Febrero!I75+'Marzo '!I75+'Abril '!I75+'Mayo '!I75+Junio!I75+Julio!I75+Agosto!I75+Septiembre!I75+'Octubre '!I75+Noviembre!I75+'Diciembre '!I75</f>
        <v>0</v>
      </c>
      <c r="J75" s="89">
        <f>+Enero!J75+Febrero!J75+'Marzo '!J75+'Abril '!J75+'Mayo '!J75+Junio!J75+Julio!J75+Agosto!J75+Septiembre!J75+'Octubre '!J75+Noviembre!J75+'Diciembre '!J75</f>
        <v>0</v>
      </c>
      <c r="K75" s="233"/>
      <c r="L75" s="19"/>
      <c r="M75" s="83"/>
      <c r="N75" s="83"/>
      <c r="O75" s="83"/>
      <c r="P75" s="64"/>
      <c r="Q75" s="62"/>
      <c r="R75" s="62"/>
      <c r="S75" s="62"/>
      <c r="T75" s="62"/>
      <c r="U75" s="62"/>
      <c r="V75" s="62"/>
      <c r="W75" s="62"/>
      <c r="X75" s="232"/>
      <c r="Y75" s="212"/>
      <c r="Z75" s="212"/>
      <c r="AA75" s="212"/>
      <c r="AB75" s="212"/>
      <c r="AC75" s="21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</row>
    <row r="76" spans="1:86" x14ac:dyDescent="0.2">
      <c r="A76" s="667" t="s">
        <v>65</v>
      </c>
      <c r="B76" s="667"/>
      <c r="C76" s="89">
        <f>+Enero!C76+Febrero!C76+'Marzo '!C76+'Abril '!C76+'Mayo '!C76+Junio!C76+Julio!C76+Agosto!C76+Septiembre!C76+'Octubre '!C76+Noviembre!C76+'Diciembre '!C76</f>
        <v>0</v>
      </c>
      <c r="D76" s="89">
        <f>+Enero!D76+Febrero!D76+'Marzo '!D76+'Abril '!D76+'Mayo '!D76+Junio!D76+Julio!D76+Agosto!D76+Septiembre!D76+'Octubre '!D76+Noviembre!D76+'Diciembre '!D76</f>
        <v>0</v>
      </c>
      <c r="E76" s="89">
        <f>+Enero!E76+Febrero!E76+'Marzo '!E76+'Abril '!E76+'Mayo '!E76+Junio!E76+Julio!E76+Agosto!E76+Septiembre!E76+'Octubre '!E76+Noviembre!E76+'Diciembre '!E76</f>
        <v>0</v>
      </c>
      <c r="F76" s="89">
        <f>+Enero!F76+Febrero!F76+'Marzo '!F76+'Abril '!F76+'Mayo '!F76+Junio!F76+Julio!F76+Agosto!F76+Septiembre!F76+'Octubre '!F76+Noviembre!F76+'Diciembre '!F76</f>
        <v>0</v>
      </c>
      <c r="G76" s="89">
        <f>+Enero!G76+Febrero!G76+'Marzo '!G76+'Abril '!G76+'Mayo '!G76+Junio!G76+Julio!G76+Agosto!G76+Septiembre!G76+'Octubre '!G76+Noviembre!G76+'Diciembre '!G76</f>
        <v>0</v>
      </c>
      <c r="H76" s="89">
        <f>+Enero!H76+Febrero!H76+'Marzo '!H76+'Abril '!H76+'Mayo '!H76+Junio!H76+Julio!H76+Agosto!H76+Septiembre!H76+'Octubre '!H76+Noviembre!H76+'Diciembre '!H76</f>
        <v>0</v>
      </c>
      <c r="I76" s="89">
        <f>+Enero!I76+Febrero!I76+'Marzo '!I76+'Abril '!I76+'Mayo '!I76+Junio!I76+Julio!I76+Agosto!I76+Septiembre!I76+'Octubre '!I76+Noviembre!I76+'Diciembre '!I76</f>
        <v>0</v>
      </c>
      <c r="J76" s="89">
        <f>+Enero!J76+Febrero!J76+'Marzo '!J76+'Abril '!J76+'Mayo '!J76+Junio!J76+Julio!J76+Agosto!J76+Septiembre!J76+'Octubre '!J76+Noviembre!J76+'Diciembre '!J76</f>
        <v>0</v>
      </c>
      <c r="K76" s="233"/>
      <c r="L76" s="19"/>
      <c r="M76" s="83"/>
      <c r="N76" s="83"/>
      <c r="O76" s="83"/>
      <c r="P76" s="64"/>
      <c r="Q76" s="62"/>
      <c r="R76" s="62"/>
      <c r="S76" s="62"/>
      <c r="T76" s="62"/>
      <c r="U76" s="62"/>
      <c r="V76" s="62"/>
      <c r="W76" s="62"/>
      <c r="X76" s="232"/>
      <c r="Y76" s="212"/>
      <c r="Z76" s="212"/>
      <c r="AA76" s="212"/>
      <c r="AB76" s="212"/>
      <c r="AC76" s="21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</row>
    <row r="77" spans="1:86" x14ac:dyDescent="0.2">
      <c r="A77" s="722" t="s">
        <v>66</v>
      </c>
      <c r="B77" s="722"/>
      <c r="C77" s="89">
        <f>+Enero!C77+Febrero!C77+'Marzo '!C77+'Abril '!C77+'Mayo '!C77+Junio!C77+Julio!C77+Agosto!C77+Septiembre!C77+'Octubre '!C77+Noviembre!C77+'Diciembre '!C77</f>
        <v>0</v>
      </c>
      <c r="D77" s="597">
        <f>+Enero!D77+Febrero!D77+'Marzo '!D77+'Abril '!D77+'Mayo '!D77+Junio!D77+Julio!D77+Agosto!D77+Septiembre!D77+'Octubre '!D77+Noviembre!D77+'Diciembre '!D77</f>
        <v>0</v>
      </c>
      <c r="E77" s="89">
        <f>+Enero!E77+Febrero!E77+'Marzo '!E77+'Abril '!E77+'Mayo '!E77+Junio!E77+Julio!E77+Agosto!E77+Septiembre!E77+'Octubre '!E77+Noviembre!E77+'Diciembre '!E77</f>
        <v>0</v>
      </c>
      <c r="F77" s="597">
        <f>+Enero!F77+Febrero!F77+'Marzo '!F77+'Abril '!F77+'Mayo '!F77+Junio!F77+Julio!F77+Agosto!F77+Septiembre!F77+'Octubre '!F77+Noviembre!F77+'Diciembre '!F77</f>
        <v>0</v>
      </c>
      <c r="G77" s="89">
        <f>+Enero!G77+Febrero!G77+'Marzo '!G77+'Abril '!G77+'Mayo '!G77+Junio!G77+Julio!G77+Agosto!G77+Septiembre!G77+'Octubre '!G77+Noviembre!G77+'Diciembre '!G77</f>
        <v>0</v>
      </c>
      <c r="H77" s="597">
        <f>+Enero!H77+Febrero!H77+'Marzo '!H77+'Abril '!H77+'Mayo '!H77+Junio!H77+Julio!H77+Agosto!H77+Septiembre!H77+'Octubre '!H77+Noviembre!H77+'Diciembre '!H77</f>
        <v>0</v>
      </c>
      <c r="I77" s="89">
        <f>+Enero!I77+Febrero!I77+'Marzo '!I77+'Abril '!I77+'Mayo '!I77+Junio!I77+Julio!I77+Agosto!I77+Septiembre!I77+'Octubre '!I77+Noviembre!I77+'Diciembre '!I77</f>
        <v>0</v>
      </c>
      <c r="J77" s="597">
        <f>+Enero!J77+Febrero!J77+'Marzo '!J77+'Abril '!J77+'Mayo '!J77+Junio!J77+Julio!J77+Agosto!J77+Septiembre!J77+'Octubre '!J77+Noviembre!J77+'Diciembre '!J77</f>
        <v>0</v>
      </c>
      <c r="K77" s="233"/>
      <c r="L77" s="19"/>
      <c r="M77" s="83"/>
      <c r="N77" s="83"/>
      <c r="O77" s="83"/>
      <c r="P77" s="64"/>
      <c r="Q77" s="62"/>
      <c r="R77" s="62"/>
      <c r="S77" s="62"/>
      <c r="T77" s="62"/>
      <c r="U77" s="62"/>
      <c r="V77" s="62"/>
      <c r="W77" s="62"/>
      <c r="X77" s="232"/>
      <c r="Y77" s="212"/>
      <c r="Z77" s="212"/>
      <c r="AA77" s="212"/>
      <c r="AB77" s="212"/>
      <c r="AC77" s="21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</row>
    <row r="78" spans="1:86" ht="15" x14ac:dyDescent="0.2">
      <c r="A78" s="98" t="s">
        <v>67</v>
      </c>
      <c r="B78" s="99"/>
      <c r="C78" s="100"/>
      <c r="D78" s="100"/>
      <c r="E78" s="100"/>
      <c r="F78" s="100"/>
      <c r="G78" s="100"/>
      <c r="H78" s="100"/>
      <c r="I78" s="101"/>
      <c r="J78" s="99"/>
      <c r="K78" s="82"/>
      <c r="L78" s="82"/>
      <c r="M78" s="83"/>
      <c r="N78" s="102"/>
      <c r="O78" s="62"/>
      <c r="P78" s="62"/>
      <c r="Q78" s="62"/>
      <c r="R78" s="62"/>
      <c r="S78" s="62"/>
      <c r="T78" s="62"/>
      <c r="U78" s="62"/>
      <c r="V78" s="63"/>
      <c r="W78" s="62"/>
      <c r="X78" s="234"/>
      <c r="Y78" s="234"/>
      <c r="Z78" s="234"/>
      <c r="AA78" s="234"/>
      <c r="AB78" s="234"/>
      <c r="AC78" s="234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</row>
    <row r="79" spans="1:86" x14ac:dyDescent="0.2">
      <c r="A79" s="178" t="s">
        <v>92</v>
      </c>
      <c r="B79" s="235"/>
      <c r="C79" s="235"/>
      <c r="D79" s="235"/>
      <c r="E79" s="105"/>
      <c r="F79" s="105"/>
      <c r="G79" s="105"/>
      <c r="H79" s="105"/>
      <c r="I79" s="106"/>
      <c r="J79" s="106"/>
      <c r="K79" s="107"/>
      <c r="L79" s="106"/>
      <c r="M79" s="61"/>
      <c r="N79" s="61"/>
      <c r="O79" s="62"/>
      <c r="P79" s="62"/>
      <c r="Q79" s="62"/>
      <c r="R79" s="62"/>
      <c r="S79" s="62"/>
      <c r="T79" s="62"/>
      <c r="U79" s="62"/>
      <c r="V79" s="232"/>
      <c r="W79" s="236"/>
      <c r="X79" s="234"/>
      <c r="Y79" s="234"/>
      <c r="Z79" s="234"/>
      <c r="AA79" s="234"/>
      <c r="AB79" s="234"/>
      <c r="AC79" s="234"/>
      <c r="AD79" s="62"/>
      <c r="AE79" s="62"/>
      <c r="AF79" s="62"/>
      <c r="AG79" s="62"/>
      <c r="AH79" s="234"/>
      <c r="AI79" s="234"/>
      <c r="AJ79" s="234"/>
      <c r="AK79" s="234"/>
      <c r="AL79" s="62"/>
      <c r="AM79" s="62"/>
      <c r="AN79" s="62"/>
      <c r="AO79" s="62"/>
      <c r="AP79" s="62"/>
    </row>
    <row r="80" spans="1:86" ht="15" customHeight="1" x14ac:dyDescent="0.2">
      <c r="A80" s="670" t="s">
        <v>93</v>
      </c>
      <c r="B80" s="670" t="s">
        <v>94</v>
      </c>
      <c r="C80" s="670" t="s">
        <v>95</v>
      </c>
      <c r="D80" s="670" t="s">
        <v>96</v>
      </c>
      <c r="E80" s="237"/>
      <c r="F80" s="238"/>
      <c r="G80" s="239"/>
      <c r="H80" s="239"/>
      <c r="I80" s="62"/>
      <c r="J80" s="62"/>
      <c r="K80" s="62"/>
      <c r="L80" s="62"/>
      <c r="M80" s="62"/>
      <c r="N80" s="62"/>
      <c r="O80" s="62"/>
      <c r="P80" s="62"/>
      <c r="Q80" s="63"/>
      <c r="R80" s="62"/>
      <c r="S80" s="62"/>
      <c r="T80" s="62"/>
      <c r="U80" s="240"/>
      <c r="V80" s="241"/>
      <c r="W80" s="241"/>
      <c r="X80" s="242"/>
      <c r="Y80" s="242"/>
      <c r="Z80" s="243"/>
      <c r="AA80" s="243"/>
      <c r="AB80" s="243"/>
      <c r="AC80" s="62"/>
      <c r="AD80" s="62"/>
      <c r="AE80" s="62"/>
      <c r="AF80" s="62"/>
      <c r="AG80" s="240"/>
      <c r="AH80" s="241"/>
      <c r="AI80" s="241"/>
      <c r="AJ80" s="241"/>
      <c r="AK80" s="185"/>
    </row>
    <row r="81" spans="1:43" ht="33.75" customHeight="1" x14ac:dyDescent="0.2">
      <c r="A81" s="672"/>
      <c r="B81" s="672"/>
      <c r="C81" s="672"/>
      <c r="D81" s="672"/>
      <c r="E81" s="211"/>
      <c r="F81" s="62"/>
      <c r="G81" s="62"/>
      <c r="H81" s="108"/>
      <c r="I81" s="104"/>
      <c r="J81" s="104"/>
      <c r="K81" s="62"/>
      <c r="L81" s="62"/>
      <c r="M81" s="62"/>
      <c r="N81" s="62"/>
      <c r="O81" s="62"/>
      <c r="P81" s="62"/>
      <c r="Q81" s="62"/>
      <c r="R81" s="62"/>
      <c r="S81" s="63"/>
      <c r="T81" s="62"/>
      <c r="U81" s="62"/>
      <c r="V81" s="234"/>
      <c r="W81" s="241"/>
      <c r="X81" s="241"/>
      <c r="Y81" s="241"/>
      <c r="Z81" s="241"/>
      <c r="AA81" s="241"/>
      <c r="AB81" s="234"/>
      <c r="AC81" s="62"/>
      <c r="AD81" s="62"/>
      <c r="AE81" s="62"/>
      <c r="AF81" s="62"/>
      <c r="AG81" s="62"/>
      <c r="AH81" s="234"/>
      <c r="AI81" s="241"/>
      <c r="AJ81" s="241"/>
      <c r="AK81" s="185"/>
    </row>
    <row r="82" spans="1:43" ht="15" x14ac:dyDescent="0.2">
      <c r="A82" s="244" t="s">
        <v>68</v>
      </c>
      <c r="B82" s="245">
        <f>+Enero!B82+Febrero!B82+'Marzo '!B82+'Abril '!B82+'Mayo '!B82+Junio!B82+Julio!B82+Agosto!B82+Septiembre!B82+'Octubre '!B82+Noviembre!B82+'Diciembre '!B82</f>
        <v>623</v>
      </c>
      <c r="C82" s="245">
        <f>+Enero!C82+Febrero!C82+'Marzo '!C82+'Abril '!C82+'Mayo '!C82+Junio!C82+Julio!C82+Agosto!C82+Septiembre!C82+'Octubre '!C82+Noviembre!C82+'Diciembre '!C82</f>
        <v>119</v>
      </c>
      <c r="D82" s="598">
        <f>+Enero!D82+Febrero!D82+'Marzo '!D82+'Abril '!D82+'Mayo '!D82+Junio!D82+Julio!D82+Agosto!D82+Septiembre!D82+'Octubre '!D82+Noviembre!D82+'Diciembre '!D82</f>
        <v>0</v>
      </c>
      <c r="E82" s="211"/>
      <c r="F82" s="62"/>
      <c r="G82" s="62"/>
      <c r="H82" s="108"/>
      <c r="I82" s="104"/>
      <c r="J82" s="104"/>
      <c r="K82" s="62"/>
      <c r="L82" s="62"/>
      <c r="M82" s="62"/>
      <c r="N82" s="62"/>
      <c r="O82" s="62"/>
      <c r="P82" s="62"/>
      <c r="Q82" s="62"/>
      <c r="R82" s="62"/>
      <c r="S82" s="63"/>
      <c r="T82" s="62"/>
      <c r="U82" s="62"/>
      <c r="V82" s="234"/>
      <c r="W82" s="241"/>
      <c r="X82" s="241"/>
      <c r="Y82" s="241"/>
      <c r="Z82" s="241"/>
      <c r="AA82" s="241"/>
      <c r="AB82" s="234"/>
      <c r="AC82" s="62"/>
      <c r="AD82" s="62"/>
      <c r="AE82" s="62"/>
      <c r="AF82" s="62"/>
      <c r="AG82" s="62"/>
      <c r="AH82" s="234"/>
      <c r="AI82" s="241"/>
      <c r="AJ82" s="241"/>
      <c r="AK82" s="185"/>
    </row>
    <row r="83" spans="1:43" ht="15" x14ac:dyDescent="0.2">
      <c r="A83" s="247" t="s">
        <v>69</v>
      </c>
      <c r="B83" s="245">
        <f>+Enero!B83+Febrero!B83+'Marzo '!B83+'Abril '!B83+'Mayo '!B83+Junio!B83+Julio!B83+Agosto!B83+Septiembre!B83+'Octubre '!B83+Noviembre!B83+'Diciembre '!B83</f>
        <v>1676</v>
      </c>
      <c r="C83" s="245">
        <f>+Enero!C83+Febrero!C83+'Marzo '!C83+'Abril '!C83+'Mayo '!C83+Junio!C83+Julio!C83+Agosto!C83+Septiembre!C83+'Octubre '!C83+Noviembre!C83+'Diciembre '!C83</f>
        <v>379</v>
      </c>
      <c r="D83" s="245">
        <f>+Enero!D83+Febrero!D83+'Marzo '!D83+'Abril '!D83+'Mayo '!D83+Junio!D83+Julio!D83+Agosto!D83+Septiembre!D83+'Octubre '!D83+Noviembre!D83+'Diciembre '!D83</f>
        <v>316</v>
      </c>
      <c r="E83" s="211"/>
      <c r="F83" s="62"/>
      <c r="G83" s="62"/>
      <c r="H83" s="108"/>
      <c r="I83" s="104"/>
      <c r="J83" s="104"/>
      <c r="K83" s="62"/>
      <c r="L83" s="62"/>
      <c r="M83" s="62"/>
      <c r="N83" s="62"/>
      <c r="O83" s="62"/>
      <c r="P83" s="62"/>
      <c r="Q83" s="62"/>
      <c r="R83" s="62"/>
      <c r="S83" s="63"/>
      <c r="T83" s="62"/>
      <c r="U83" s="62"/>
      <c r="V83" s="234"/>
      <c r="W83" s="241"/>
      <c r="X83" s="241"/>
      <c r="Y83" s="241"/>
      <c r="Z83" s="241"/>
      <c r="AA83" s="241"/>
      <c r="AB83" s="234"/>
      <c r="AC83" s="62"/>
      <c r="AD83" s="62"/>
      <c r="AE83" s="62"/>
      <c r="AF83" s="62"/>
      <c r="AG83" s="62"/>
      <c r="AH83" s="234"/>
      <c r="AI83" s="241"/>
      <c r="AJ83" s="241"/>
      <c r="AK83" s="185"/>
    </row>
    <row r="84" spans="1:43" ht="21" x14ac:dyDescent="0.2">
      <c r="A84" s="109" t="s">
        <v>70</v>
      </c>
      <c r="B84" s="245">
        <f>+Enero!B84+Febrero!B84+'Marzo '!B84+'Abril '!B84+'Mayo '!B84+Junio!B84+Julio!B84+Agosto!B84+Septiembre!B84+'Octubre '!B84+Noviembre!B84+'Diciembre '!B84</f>
        <v>1</v>
      </c>
      <c r="C84" s="245">
        <f>+Enero!C84+Febrero!C84+'Marzo '!C84+'Abril '!C84+'Mayo '!C84+Junio!C84+Julio!C84+Agosto!C84+Septiembre!C84+'Octubre '!C84+Noviembre!C84+'Diciembre '!C84</f>
        <v>1</v>
      </c>
      <c r="D84" s="245">
        <f>+Enero!D84+Febrero!D84+'Marzo '!D84+'Abril '!D84+'Mayo '!D84+Junio!D84+Julio!D84+Agosto!D84+Septiembre!D84+'Octubre '!D84+Noviembre!D84+'Diciembre '!D84</f>
        <v>1</v>
      </c>
      <c r="E84" s="211"/>
      <c r="F84" s="62"/>
      <c r="G84" s="62"/>
      <c r="H84" s="108"/>
      <c r="I84" s="104"/>
      <c r="J84" s="104"/>
      <c r="K84" s="62"/>
      <c r="L84" s="62"/>
      <c r="M84" s="62"/>
      <c r="N84" s="62"/>
      <c r="O84" s="62"/>
      <c r="P84" s="62"/>
      <c r="Q84" s="62"/>
      <c r="R84" s="62"/>
      <c r="S84" s="63"/>
      <c r="T84" s="62"/>
      <c r="U84" s="62"/>
      <c r="V84" s="234"/>
      <c r="W84" s="241"/>
      <c r="X84" s="241"/>
      <c r="Y84" s="241"/>
      <c r="Z84" s="241"/>
      <c r="AA84" s="241"/>
      <c r="AB84" s="234"/>
      <c r="AC84" s="62"/>
      <c r="AD84" s="62"/>
      <c r="AE84" s="62"/>
      <c r="AF84" s="62"/>
      <c r="AG84" s="62"/>
      <c r="AH84" s="234"/>
      <c r="AI84" s="241"/>
      <c r="AJ84" s="241"/>
      <c r="AK84" s="185"/>
    </row>
    <row r="85" spans="1:43" ht="27" customHeight="1" x14ac:dyDescent="0.2">
      <c r="A85" s="109" t="s">
        <v>71</v>
      </c>
      <c r="B85" s="245">
        <f>+Enero!B85+Febrero!B85+'Marzo '!B85+'Abril '!B85+'Mayo '!B85+Junio!B85+Julio!B85+Agosto!B85+Septiembre!B85+'Octubre '!B85+Noviembre!B85+'Diciembre '!B85</f>
        <v>0</v>
      </c>
      <c r="C85" s="245">
        <f>+Enero!C85+Febrero!C85+'Marzo '!C85+'Abril '!C85+'Mayo '!C85+Junio!C85+Julio!C85+Agosto!C85+Septiembre!C85+'Octubre '!C85+Noviembre!C85+'Diciembre '!C85</f>
        <v>0</v>
      </c>
      <c r="D85" s="245">
        <f>+Enero!D85+Febrero!D85+'Marzo '!D85+'Abril '!D85+'Mayo '!D85+Junio!D85+Julio!D85+Agosto!D85+Septiembre!D85+'Octubre '!D85+Noviembre!D85+'Diciembre '!D85</f>
        <v>0</v>
      </c>
      <c r="E85" s="211"/>
      <c r="F85" s="62"/>
      <c r="G85" s="62"/>
      <c r="H85" s="108"/>
      <c r="I85" s="104"/>
      <c r="J85" s="104"/>
      <c r="K85" s="62"/>
      <c r="L85" s="62"/>
      <c r="M85" s="62"/>
      <c r="N85" s="62"/>
      <c r="O85" s="62"/>
      <c r="P85" s="62"/>
      <c r="Q85" s="62"/>
      <c r="R85" s="62"/>
      <c r="S85" s="63"/>
      <c r="T85" s="62"/>
      <c r="U85" s="62"/>
      <c r="V85" s="234"/>
      <c r="W85" s="241"/>
      <c r="X85" s="241"/>
      <c r="Y85" s="241"/>
      <c r="Z85" s="241"/>
      <c r="AA85" s="241"/>
      <c r="AB85" s="234"/>
      <c r="AC85" s="62"/>
      <c r="AD85" s="62"/>
      <c r="AE85" s="62"/>
      <c r="AF85" s="62"/>
      <c r="AG85" s="62"/>
      <c r="AH85" s="234"/>
      <c r="AI85" s="241"/>
      <c r="AJ85" s="241"/>
      <c r="AK85" s="185"/>
    </row>
    <row r="86" spans="1:43" ht="20.25" customHeight="1" x14ac:dyDescent="0.2">
      <c r="A86" s="254" t="s">
        <v>97</v>
      </c>
      <c r="B86" s="245">
        <f>+Enero!B86+Febrero!B86+'Marzo '!B86+'Abril '!B86+'Mayo '!B86+Junio!B86+Julio!B86+Agosto!B86+Septiembre!B86+'Octubre '!B86+Noviembre!B86+'Diciembre '!B86</f>
        <v>0</v>
      </c>
      <c r="C86" s="245">
        <f>+Enero!C86+Febrero!C86+'Marzo '!C86+'Abril '!C86+'Mayo '!C86+Junio!C86+Julio!C86+Agosto!C86+Septiembre!C86+'Octubre '!C86+Noviembre!C86+'Diciembre '!C86</f>
        <v>0</v>
      </c>
      <c r="D86" s="245">
        <f>+Enero!D86+Febrero!D86+'Marzo '!D86+'Abril '!D86+'Mayo '!D86+Junio!D86+Julio!D86+Agosto!D86+Septiembre!D86+'Octubre '!D86+Noviembre!D86+'Diciembre '!D86</f>
        <v>0</v>
      </c>
      <c r="E86" s="211"/>
      <c r="F86" s="62"/>
      <c r="G86" s="62"/>
      <c r="H86" s="108"/>
      <c r="I86" s="104"/>
      <c r="J86" s="104"/>
      <c r="K86" s="62"/>
      <c r="L86" s="62"/>
      <c r="M86" s="62"/>
      <c r="N86" s="62"/>
      <c r="O86" s="62"/>
      <c r="P86" s="62"/>
      <c r="Q86" s="62"/>
      <c r="R86" s="62"/>
      <c r="S86" s="63"/>
      <c r="T86" s="62"/>
      <c r="U86" s="62"/>
      <c r="V86" s="234"/>
      <c r="W86" s="241"/>
      <c r="X86" s="241"/>
      <c r="Y86" s="241"/>
      <c r="Z86" s="241"/>
      <c r="AA86" s="241"/>
      <c r="AB86" s="234"/>
      <c r="AC86" s="62"/>
      <c r="AD86" s="62"/>
      <c r="AE86" s="62"/>
      <c r="AF86" s="62"/>
      <c r="AG86" s="62"/>
      <c r="AH86" s="234"/>
      <c r="AI86" s="241"/>
      <c r="AJ86" s="241"/>
      <c r="AK86" s="185"/>
    </row>
    <row r="87" spans="1:43" ht="26.25" customHeight="1" x14ac:dyDescent="0.2">
      <c r="A87" s="255" t="s">
        <v>98</v>
      </c>
      <c r="B87" s="245">
        <f>+Enero!B87+Febrero!B87+'Marzo '!B87+'Abril '!B87+'Mayo '!B87+Junio!B87+Julio!B87+Agosto!B87+Septiembre!B87+'Octubre '!B87+Noviembre!B87+'Diciembre '!B87</f>
        <v>0</v>
      </c>
      <c r="C87" s="245">
        <f>+Enero!C87+Febrero!C87+'Marzo '!C87+'Abril '!C87+'Mayo '!C87+Junio!C87+Julio!C87+Agosto!C87+Septiembre!C87+'Octubre '!C87+Noviembre!C87+'Diciembre '!C87</f>
        <v>0</v>
      </c>
      <c r="D87" s="245">
        <f>+Enero!D87+Febrero!D87+'Marzo '!D87+'Abril '!D87+'Mayo '!D87+Junio!D87+Julio!D87+Agosto!D87+Septiembre!D87+'Octubre '!D87+Noviembre!D87+'Diciembre '!D87</f>
        <v>0</v>
      </c>
      <c r="E87" s="211"/>
      <c r="F87" s="62"/>
      <c r="G87" s="62"/>
      <c r="H87" s="108"/>
      <c r="I87" s="104"/>
      <c r="J87" s="104"/>
      <c r="K87" s="62"/>
      <c r="L87" s="62"/>
      <c r="M87" s="62"/>
      <c r="N87" s="62"/>
      <c r="O87" s="62"/>
      <c r="P87" s="62"/>
      <c r="Q87" s="62"/>
      <c r="R87" s="62"/>
      <c r="S87" s="63"/>
      <c r="T87" s="62"/>
      <c r="U87" s="62"/>
      <c r="V87" s="234"/>
      <c r="W87" s="241"/>
      <c r="X87" s="241"/>
      <c r="Y87" s="241"/>
      <c r="Z87" s="241"/>
      <c r="AA87" s="241"/>
      <c r="AB87" s="234"/>
      <c r="AC87" s="62"/>
      <c r="AD87" s="62"/>
      <c r="AE87" s="62"/>
      <c r="AF87" s="62"/>
      <c r="AG87" s="62"/>
      <c r="AH87" s="234"/>
      <c r="AI87" s="241"/>
      <c r="AJ87" s="241"/>
      <c r="AK87" s="185"/>
    </row>
    <row r="88" spans="1:43" ht="29.25" customHeight="1" x14ac:dyDescent="0.2">
      <c r="A88" s="255" t="s">
        <v>99</v>
      </c>
      <c r="B88" s="245">
        <f>+Enero!B88+Febrero!B88+'Marzo '!B88+'Abril '!B88+'Mayo '!B88+Junio!B88+Julio!B88+Agosto!B88+Septiembre!B88+'Octubre '!B88+Noviembre!B88+'Diciembre '!B88</f>
        <v>0</v>
      </c>
      <c r="C88" s="245">
        <f>+Enero!C88+Febrero!C88+'Marzo '!C88+'Abril '!C88+'Mayo '!C88+Junio!C88+Julio!C88+Agosto!C88+Septiembre!C88+'Octubre '!C88+Noviembre!C88+'Diciembre '!C88</f>
        <v>0</v>
      </c>
      <c r="D88" s="245">
        <f>+Enero!D88+Febrero!D88+'Marzo '!D88+'Abril '!D88+'Mayo '!D88+Junio!D88+Julio!D88+Agosto!D88+Septiembre!D88+'Octubre '!D88+Noviembre!D88+'Diciembre '!D88</f>
        <v>0</v>
      </c>
      <c r="E88" s="211"/>
      <c r="F88" s="62"/>
      <c r="G88" s="62"/>
      <c r="H88" s="108"/>
      <c r="I88" s="104"/>
      <c r="J88" s="104"/>
      <c r="K88" s="62"/>
      <c r="L88" s="62"/>
      <c r="M88" s="62"/>
      <c r="N88" s="62"/>
      <c r="O88" s="62"/>
      <c r="P88" s="62"/>
      <c r="Q88" s="62"/>
      <c r="R88" s="62"/>
      <c r="S88" s="63"/>
      <c r="T88" s="62"/>
      <c r="U88" s="62"/>
      <c r="V88" s="234"/>
      <c r="W88" s="241"/>
      <c r="X88" s="241"/>
      <c r="Y88" s="241"/>
      <c r="Z88" s="241"/>
      <c r="AA88" s="241"/>
      <c r="AB88" s="234"/>
      <c r="AC88" s="62"/>
      <c r="AD88" s="62"/>
      <c r="AE88" s="62"/>
      <c r="AF88" s="62"/>
      <c r="AG88" s="62"/>
      <c r="AH88" s="234"/>
      <c r="AI88" s="241"/>
      <c r="AJ88" s="256"/>
      <c r="AK88" s="257"/>
    </row>
    <row r="89" spans="1:43" ht="29.25" customHeight="1" x14ac:dyDescent="0.2">
      <c r="A89" s="258" t="s">
        <v>100</v>
      </c>
      <c r="B89" s="245">
        <f>+Enero!B89+Febrero!B89+'Marzo '!B89+'Abril '!B89+'Mayo '!B89+Junio!B89+Julio!B89+Agosto!B89+Septiembre!B89+'Octubre '!B89+Noviembre!B89+'Diciembre '!B89</f>
        <v>0</v>
      </c>
      <c r="C89" s="245">
        <f>+Enero!C89+Febrero!C89+'Marzo '!C89+'Abril '!C89+'Mayo '!C89+Junio!C89+Julio!C89+Agosto!C89+Septiembre!C89+'Octubre '!C89+Noviembre!C89+'Diciembre '!C89</f>
        <v>0</v>
      </c>
      <c r="D89" s="245">
        <f>+Enero!D89+Febrero!D89+'Marzo '!D89+'Abril '!D89+'Mayo '!D89+Junio!D89+Julio!D89+Agosto!D89+Septiembre!D89+'Octubre '!D89+Noviembre!D89+'Diciembre '!D89</f>
        <v>0</v>
      </c>
      <c r="E89" s="211"/>
      <c r="F89" s="62"/>
      <c r="G89" s="62"/>
      <c r="H89" s="108"/>
      <c r="I89" s="104"/>
      <c r="J89" s="104"/>
      <c r="K89" s="62"/>
      <c r="L89" s="62"/>
      <c r="M89" s="62"/>
      <c r="N89" s="62"/>
      <c r="O89" s="62"/>
      <c r="P89" s="62"/>
      <c r="Q89" s="62"/>
      <c r="R89" s="62"/>
      <c r="S89" s="63"/>
      <c r="T89" s="62"/>
      <c r="U89" s="62"/>
      <c r="V89" s="234"/>
      <c r="W89" s="241"/>
      <c r="X89" s="241"/>
      <c r="Y89" s="241"/>
      <c r="Z89" s="241"/>
      <c r="AA89" s="241"/>
      <c r="AB89" s="234"/>
      <c r="AC89" s="62"/>
      <c r="AD89" s="62"/>
      <c r="AE89" s="62"/>
      <c r="AF89" s="62"/>
      <c r="AG89" s="62"/>
      <c r="AH89" s="234"/>
      <c r="AI89" s="262"/>
      <c r="AJ89" s="241"/>
      <c r="AK89" s="185"/>
      <c r="AL89" s="185"/>
      <c r="AM89" s="185"/>
      <c r="AN89" s="185"/>
      <c r="AO89" s="185"/>
      <c r="AP89" s="185"/>
      <c r="AQ89" s="185"/>
    </row>
    <row r="90" spans="1:43" ht="15" x14ac:dyDescent="0.2">
      <c r="A90" s="263" t="s">
        <v>101</v>
      </c>
      <c r="B90" s="110"/>
      <c r="C90" s="110"/>
      <c r="D90" s="110"/>
      <c r="E90" s="264"/>
      <c r="F90" s="110"/>
      <c r="G90" s="110"/>
      <c r="H90" s="62"/>
      <c r="I90" s="62"/>
      <c r="J90" s="62"/>
      <c r="K90" s="108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232"/>
      <c r="W90" s="234"/>
      <c r="X90" s="234"/>
      <c r="Y90" s="234"/>
      <c r="Z90" s="234"/>
      <c r="AA90" s="234"/>
      <c r="AB90" s="234"/>
      <c r="AC90" s="62"/>
      <c r="AD90" s="62"/>
      <c r="AE90" s="62"/>
      <c r="AF90" s="62"/>
      <c r="AG90" s="62"/>
      <c r="AH90" s="62"/>
      <c r="AI90" s="62"/>
      <c r="AJ90" s="234"/>
      <c r="AK90" s="234"/>
      <c r="AL90" s="234"/>
      <c r="AM90" s="234"/>
      <c r="AN90" s="234"/>
      <c r="AO90" s="234"/>
      <c r="AP90" s="234"/>
      <c r="AQ90" s="185"/>
    </row>
    <row r="91" spans="1:43" ht="15" x14ac:dyDescent="0.2">
      <c r="A91" s="670" t="s">
        <v>72</v>
      </c>
      <c r="B91" s="670" t="s">
        <v>73</v>
      </c>
      <c r="C91" s="677" t="s">
        <v>102</v>
      </c>
      <c r="D91" s="679"/>
      <c r="E91" s="265"/>
      <c r="F91" s="64"/>
      <c r="G91" s="62"/>
      <c r="H91" s="62"/>
      <c r="I91" s="62"/>
      <c r="J91" s="108"/>
      <c r="K91" s="103"/>
      <c r="L91" s="104"/>
      <c r="M91" s="62"/>
      <c r="N91" s="62"/>
      <c r="O91" s="62"/>
      <c r="P91" s="62"/>
      <c r="Q91" s="62"/>
      <c r="R91" s="62"/>
      <c r="S91" s="62"/>
      <c r="T91" s="62"/>
      <c r="U91" s="63"/>
      <c r="V91" s="234"/>
      <c r="W91" s="234"/>
      <c r="X91" s="234"/>
      <c r="Y91" s="212"/>
      <c r="Z91" s="212"/>
      <c r="AA91" s="212"/>
      <c r="AB91" s="212"/>
      <c r="AC91" s="266"/>
      <c r="AD91" s="234"/>
      <c r="AE91" s="62"/>
      <c r="AF91" s="62"/>
      <c r="AG91" s="62"/>
      <c r="AH91" s="62"/>
      <c r="AI91" s="62"/>
      <c r="AJ91" s="234"/>
      <c r="AK91" s="212"/>
      <c r="AL91" s="212"/>
      <c r="AM91" s="212"/>
      <c r="AN91" s="212"/>
      <c r="AO91" s="212"/>
      <c r="AP91" s="212"/>
      <c r="AQ91" s="185"/>
    </row>
    <row r="92" spans="1:43" ht="15" x14ac:dyDescent="0.2">
      <c r="A92" s="672"/>
      <c r="B92" s="672"/>
      <c r="C92" s="119" t="s">
        <v>103</v>
      </c>
      <c r="D92" s="119" t="s">
        <v>104</v>
      </c>
      <c r="E92" s="4"/>
      <c r="F92" s="64"/>
      <c r="G92" s="62"/>
      <c r="H92" s="62"/>
      <c r="I92" s="62"/>
      <c r="J92" s="108"/>
      <c r="K92" s="103"/>
      <c r="L92" s="104"/>
      <c r="M92" s="62"/>
      <c r="N92" s="62"/>
      <c r="O92" s="62"/>
      <c r="P92" s="62"/>
      <c r="Q92" s="62"/>
      <c r="R92" s="62"/>
      <c r="S92" s="62"/>
      <c r="T92" s="62"/>
      <c r="U92" s="63"/>
      <c r="V92" s="234"/>
      <c r="W92" s="234"/>
      <c r="X92" s="234"/>
      <c r="Y92" s="212"/>
      <c r="Z92" s="212"/>
      <c r="AA92" s="212"/>
      <c r="AB92" s="212"/>
      <c r="AC92" s="266"/>
      <c r="AD92" s="234"/>
      <c r="AE92" s="62"/>
      <c r="AF92" s="62"/>
      <c r="AG92" s="62"/>
      <c r="AH92" s="62"/>
      <c r="AI92" s="62"/>
      <c r="AJ92" s="234"/>
      <c r="AK92" s="212"/>
      <c r="AL92" s="212"/>
      <c r="AM92" s="212"/>
      <c r="AN92" s="212"/>
      <c r="AO92" s="212"/>
      <c r="AP92" s="212"/>
      <c r="AQ92" s="185"/>
    </row>
    <row r="93" spans="1:43" ht="15" x14ac:dyDescent="0.2">
      <c r="A93" s="70" t="s">
        <v>74</v>
      </c>
      <c r="B93" s="20">
        <f>+Enero!B93+Febrero!B93+'Marzo '!B93+'Abril '!B93+'Mayo '!B93+Junio!B93+Julio!B93+Agosto!B93+Septiembre!B93+'Octubre '!B93+Noviembre!B93+'Diciembre '!B93</f>
        <v>22</v>
      </c>
      <c r="C93" s="20">
        <f>+Enero!C93+Febrero!C93+'Marzo '!C93+'Abril '!C93+'Mayo '!C93+Junio!C93+Julio!C93+Agosto!C93+Septiembre!C93+'Octubre '!C93+Noviembre!C93+'Diciembre '!C93</f>
        <v>1</v>
      </c>
      <c r="D93" s="20">
        <f>+Enero!D93+Febrero!D93+'Marzo '!D93+'Abril '!D93+'Mayo '!D93+Junio!D93+Julio!D93+Agosto!D93+Septiembre!D93+'Octubre '!D93+Noviembre!D93+'Diciembre '!D93</f>
        <v>0</v>
      </c>
      <c r="E93" s="265"/>
      <c r="F93" s="64"/>
      <c r="G93" s="62"/>
      <c r="H93" s="62"/>
      <c r="I93" s="62"/>
      <c r="J93" s="108"/>
      <c r="K93" s="111"/>
      <c r="L93" s="104"/>
      <c r="M93" s="62"/>
      <c r="N93" s="62"/>
      <c r="O93" s="62"/>
      <c r="P93" s="62"/>
      <c r="Q93" s="62"/>
      <c r="R93" s="62"/>
      <c r="S93" s="62"/>
      <c r="T93" s="62"/>
      <c r="U93" s="63"/>
      <c r="V93" s="234"/>
      <c r="W93" s="234"/>
      <c r="X93" s="234"/>
      <c r="Y93" s="212"/>
      <c r="Z93" s="212"/>
      <c r="AA93" s="212"/>
      <c r="AB93" s="212"/>
      <c r="AC93" s="266"/>
      <c r="AD93" s="234"/>
      <c r="AE93" s="62"/>
      <c r="AF93" s="62"/>
      <c r="AG93" s="62"/>
      <c r="AH93" s="62"/>
      <c r="AI93" s="62"/>
      <c r="AJ93" s="234"/>
      <c r="AK93" s="212"/>
      <c r="AL93" s="212"/>
      <c r="AM93" s="212"/>
      <c r="AN93" s="212"/>
      <c r="AO93" s="212"/>
      <c r="AP93" s="212"/>
      <c r="AQ93" s="185"/>
    </row>
    <row r="94" spans="1:43" ht="15" x14ac:dyDescent="0.2">
      <c r="A94" s="72" t="s">
        <v>75</v>
      </c>
      <c r="B94" s="20">
        <f>+Enero!B94+Febrero!B94+'Marzo '!B94+'Abril '!B94+'Mayo '!B94+Junio!B94+Julio!B94+Agosto!B94+Septiembre!B94+'Octubre '!B94+Noviembre!B94+'Diciembre '!B94</f>
        <v>0</v>
      </c>
      <c r="C94" s="20">
        <f>+Enero!C94+Febrero!C94+'Marzo '!C94+'Abril '!C94+'Mayo '!C94+Junio!C94+Julio!C94+Agosto!C94+Septiembre!C94+'Octubre '!C94+Noviembre!C94+'Diciembre '!C94</f>
        <v>0</v>
      </c>
      <c r="D94" s="20">
        <f>+Enero!D94+Febrero!D94+'Marzo '!D94+'Abril '!D94+'Mayo '!D94+Junio!D94+Julio!D94+Agosto!D94+Septiembre!D94+'Octubre '!D94+Noviembre!D94+'Diciembre '!D94</f>
        <v>0</v>
      </c>
      <c r="E94" s="265"/>
      <c r="F94" s="64"/>
      <c r="G94" s="62"/>
      <c r="H94" s="62"/>
      <c r="I94" s="62"/>
      <c r="J94" s="108"/>
      <c r="K94" s="111"/>
      <c r="L94" s="104"/>
      <c r="M94" s="62"/>
      <c r="N94" s="62"/>
      <c r="O94" s="62"/>
      <c r="P94" s="62"/>
      <c r="Q94" s="62"/>
      <c r="R94" s="62"/>
      <c r="S94" s="62"/>
      <c r="T94" s="62"/>
      <c r="U94" s="63"/>
      <c r="V94" s="234"/>
      <c r="W94" s="234"/>
      <c r="X94" s="234"/>
      <c r="Y94" s="212"/>
      <c r="Z94" s="212"/>
      <c r="AA94" s="212"/>
      <c r="AB94" s="212"/>
      <c r="AC94" s="266"/>
      <c r="AD94" s="234"/>
      <c r="AE94" s="62"/>
      <c r="AF94" s="62"/>
      <c r="AG94" s="62"/>
      <c r="AH94" s="62"/>
      <c r="AI94" s="62"/>
      <c r="AJ94" s="234"/>
      <c r="AK94" s="212"/>
      <c r="AL94" s="212"/>
      <c r="AM94" s="212"/>
      <c r="AN94" s="212"/>
      <c r="AO94" s="212"/>
      <c r="AP94" s="212"/>
      <c r="AQ94" s="185"/>
    </row>
    <row r="95" spans="1:43" ht="15" x14ac:dyDescent="0.2">
      <c r="A95" s="72" t="s">
        <v>76</v>
      </c>
      <c r="B95" s="20">
        <f>+Enero!B95+Febrero!B95+'Marzo '!B95+'Abril '!B95+'Mayo '!B95+Junio!B95+Julio!B95+Agosto!B95+Septiembre!B95+'Octubre '!B95+Noviembre!B95+'Diciembre '!B95</f>
        <v>3</v>
      </c>
      <c r="C95" s="20">
        <f>+Enero!C95+Febrero!C95+'Marzo '!C95+'Abril '!C95+'Mayo '!C95+Junio!C95+Julio!C95+Agosto!C95+Septiembre!C95+'Octubre '!C95+Noviembre!C95+'Diciembre '!C95</f>
        <v>0</v>
      </c>
      <c r="D95" s="20">
        <f>+Enero!D95+Febrero!D95+'Marzo '!D95+'Abril '!D95+'Mayo '!D95+Junio!D95+Julio!D95+Agosto!D95+Septiembre!D95+'Octubre '!D95+Noviembre!D95+'Diciembre '!D95</f>
        <v>0</v>
      </c>
      <c r="E95" s="265"/>
      <c r="F95" s="64"/>
      <c r="G95" s="62"/>
      <c r="H95" s="62"/>
      <c r="I95" s="62"/>
      <c r="J95" s="62"/>
      <c r="K95" s="112"/>
      <c r="L95" s="104"/>
      <c r="M95" s="62"/>
      <c r="N95" s="62"/>
      <c r="O95" s="62"/>
      <c r="P95" s="62"/>
      <c r="Q95" s="62"/>
      <c r="R95" s="62"/>
      <c r="S95" s="62"/>
      <c r="T95" s="62"/>
      <c r="U95" s="63"/>
      <c r="V95" s="234"/>
      <c r="W95" s="234"/>
      <c r="X95" s="234"/>
      <c r="Y95" s="212"/>
      <c r="Z95" s="212"/>
      <c r="AA95" s="212"/>
      <c r="AB95" s="212"/>
      <c r="AC95" s="266"/>
      <c r="AD95" s="234"/>
      <c r="AE95" s="62"/>
      <c r="AF95" s="62"/>
      <c r="AG95" s="62"/>
      <c r="AH95" s="62"/>
      <c r="AI95" s="62"/>
      <c r="AJ95" s="234"/>
      <c r="AK95" s="212"/>
      <c r="AL95" s="212"/>
      <c r="AM95" s="212"/>
      <c r="AN95" s="212"/>
      <c r="AO95" s="212"/>
      <c r="AP95" s="212"/>
      <c r="AQ95" s="185"/>
    </row>
    <row r="96" spans="1:43" ht="15" x14ac:dyDescent="0.2">
      <c r="A96" s="72" t="s">
        <v>77</v>
      </c>
      <c r="B96" s="20">
        <f>+Enero!B96+Febrero!B96+'Marzo '!B96+'Abril '!B96+'Mayo '!B96+Junio!B96+Julio!B96+Agosto!B96+Septiembre!B96+'Octubre '!B96+Noviembre!B96+'Diciembre '!B96</f>
        <v>0</v>
      </c>
      <c r="C96" s="20">
        <f>+Enero!C96+Febrero!C96+'Marzo '!C96+'Abril '!C96+'Mayo '!C96+Junio!C96+Julio!C96+Agosto!C96+Septiembre!C96+'Octubre '!C96+Noviembre!C96+'Diciembre '!C96</f>
        <v>0</v>
      </c>
      <c r="D96" s="20">
        <f>+Enero!D96+Febrero!D96+'Marzo '!D96+'Abril '!D96+'Mayo '!D96+Junio!D96+Julio!D96+Agosto!D96+Septiembre!D96+'Octubre '!D96+Noviembre!D96+'Diciembre '!D96</f>
        <v>0</v>
      </c>
      <c r="E96" s="265"/>
      <c r="F96" s="64"/>
      <c r="G96" s="62"/>
      <c r="H96" s="62"/>
      <c r="I96" s="62"/>
      <c r="J96" s="62"/>
      <c r="K96" s="112"/>
      <c r="L96" s="104"/>
      <c r="M96" s="62"/>
      <c r="N96" s="62"/>
      <c r="O96" s="62"/>
      <c r="P96" s="62"/>
      <c r="Q96" s="62"/>
      <c r="R96" s="62"/>
      <c r="S96" s="62"/>
      <c r="T96" s="62"/>
      <c r="U96" s="63"/>
      <c r="V96" s="234"/>
      <c r="W96" s="234"/>
      <c r="X96" s="234"/>
      <c r="Y96" s="212"/>
      <c r="Z96" s="212"/>
      <c r="AA96" s="212"/>
      <c r="AB96" s="212"/>
      <c r="AC96" s="266"/>
      <c r="AD96" s="234"/>
      <c r="AE96" s="62"/>
      <c r="AF96" s="62"/>
      <c r="AG96" s="62"/>
      <c r="AH96" s="62"/>
      <c r="AI96" s="62"/>
      <c r="AJ96" s="234"/>
      <c r="AK96" s="212"/>
      <c r="AL96" s="212"/>
      <c r="AM96" s="212"/>
      <c r="AN96" s="212"/>
      <c r="AO96" s="212"/>
      <c r="AP96" s="212"/>
      <c r="AQ96" s="185"/>
    </row>
    <row r="97" spans="1:43" ht="15" x14ac:dyDescent="0.2">
      <c r="A97" s="72" t="s">
        <v>78</v>
      </c>
      <c r="B97" s="20">
        <f>+Enero!B97+Febrero!B97+'Marzo '!B97+'Abril '!B97+'Mayo '!B97+Junio!B97+Julio!B97+Agosto!B97+Septiembre!B97+'Octubre '!B97+Noviembre!B97+'Diciembre '!B97</f>
        <v>0</v>
      </c>
      <c r="C97" s="20">
        <f>+Enero!C97+Febrero!C97+'Marzo '!C97+'Abril '!C97+'Mayo '!C97+Junio!C97+Julio!C97+Agosto!C97+Septiembre!C97+'Octubre '!C97+Noviembre!C97+'Diciembre '!C97</f>
        <v>0</v>
      </c>
      <c r="D97" s="20">
        <f>+Enero!D97+Febrero!D97+'Marzo '!D97+'Abril '!D97+'Mayo '!D97+Junio!D97+Julio!D97+Agosto!D97+Septiembre!D97+'Octubre '!D97+Noviembre!D97+'Diciembre '!D97</f>
        <v>0</v>
      </c>
      <c r="E97" s="265"/>
      <c r="F97" s="64"/>
      <c r="G97" s="62"/>
      <c r="H97" s="62"/>
      <c r="I97" s="62"/>
      <c r="J97" s="62"/>
      <c r="K97" s="112"/>
      <c r="L97" s="104"/>
      <c r="M97" s="62"/>
      <c r="N97" s="62"/>
      <c r="O97" s="62"/>
      <c r="P97" s="62"/>
      <c r="Q97" s="62"/>
      <c r="R97" s="62"/>
      <c r="S97" s="62"/>
      <c r="T97" s="62"/>
      <c r="U97" s="63"/>
      <c r="V97" s="234"/>
      <c r="W97" s="234"/>
      <c r="X97" s="234"/>
      <c r="Y97" s="212"/>
      <c r="Z97" s="212"/>
      <c r="AA97" s="212"/>
      <c r="AB97" s="212"/>
      <c r="AC97" s="266"/>
      <c r="AD97" s="234"/>
      <c r="AE97" s="62"/>
      <c r="AF97" s="62"/>
      <c r="AG97" s="62"/>
      <c r="AH97" s="62"/>
      <c r="AI97" s="62"/>
      <c r="AJ97" s="234"/>
      <c r="AK97" s="212"/>
      <c r="AL97" s="212"/>
      <c r="AM97" s="212"/>
      <c r="AN97" s="212"/>
      <c r="AO97" s="212"/>
      <c r="AP97" s="212"/>
      <c r="AQ97" s="185"/>
    </row>
    <row r="98" spans="1:43" ht="15" x14ac:dyDescent="0.2">
      <c r="A98" s="121" t="s">
        <v>19</v>
      </c>
      <c r="B98" s="267">
        <f>SUM(B93:B97)</f>
        <v>25</v>
      </c>
      <c r="C98" s="267">
        <f>SUM(C93:C97)</f>
        <v>1</v>
      </c>
      <c r="D98" s="267">
        <f>SUM(D93:D97)</f>
        <v>0</v>
      </c>
      <c r="E98" s="265"/>
      <c r="F98" s="64"/>
      <c r="G98" s="62"/>
      <c r="H98" s="62"/>
      <c r="I98" s="62"/>
      <c r="J98" s="62"/>
      <c r="K98" s="112"/>
      <c r="L98" s="104"/>
      <c r="M98" s="62"/>
      <c r="N98" s="62"/>
      <c r="O98" s="62"/>
      <c r="P98" s="62"/>
      <c r="Q98" s="62"/>
      <c r="R98" s="62"/>
      <c r="S98" s="62"/>
      <c r="T98" s="62"/>
      <c r="U98" s="63"/>
      <c r="V98" s="234"/>
      <c r="W98" s="234"/>
      <c r="X98" s="234"/>
      <c r="Y98" s="212"/>
      <c r="Z98" s="212"/>
      <c r="AA98" s="212"/>
      <c r="AB98" s="212"/>
      <c r="AC98" s="266"/>
      <c r="AD98" s="234"/>
      <c r="AE98" s="62"/>
      <c r="AF98" s="62"/>
      <c r="AG98" s="62"/>
      <c r="AH98" s="62"/>
      <c r="AI98" s="62"/>
      <c r="AJ98" s="234"/>
      <c r="AK98" s="212"/>
      <c r="AL98" s="212"/>
      <c r="AM98" s="212"/>
      <c r="AN98" s="212"/>
      <c r="AO98" s="212"/>
      <c r="AP98" s="212"/>
      <c r="AQ98" s="185"/>
    </row>
    <row r="99" spans="1:43" ht="15" x14ac:dyDescent="0.2">
      <c r="A99" s="268" t="s">
        <v>105</v>
      </c>
      <c r="B99" s="269"/>
      <c r="C99" s="269"/>
      <c r="D99" s="269"/>
      <c r="E99" s="270"/>
      <c r="F99" s="270"/>
      <c r="G99" s="271"/>
      <c r="H99" s="271"/>
      <c r="I99" s="271"/>
      <c r="J99" s="197"/>
      <c r="K99" s="272"/>
      <c r="L99" s="197"/>
      <c r="M99" s="197"/>
      <c r="N99" s="62"/>
      <c r="O99" s="62"/>
      <c r="P99" s="62"/>
      <c r="Q99" s="62"/>
      <c r="R99" s="62"/>
      <c r="S99" s="62"/>
      <c r="T99" s="62"/>
      <c r="U99" s="232"/>
      <c r="V99" s="234"/>
      <c r="W99" s="234"/>
      <c r="X99" s="234"/>
      <c r="Y99" s="234"/>
      <c r="Z99" s="234"/>
      <c r="AA99" s="234"/>
      <c r="AB99" s="273"/>
      <c r="AC99" s="234"/>
      <c r="AD99" s="62"/>
      <c r="AE99" s="62"/>
      <c r="AF99" s="62"/>
      <c r="AG99" s="62"/>
      <c r="AH99" s="62"/>
      <c r="AI99" s="234"/>
      <c r="AJ99" s="234"/>
      <c r="AK99" s="234"/>
      <c r="AL99" s="234"/>
      <c r="AM99" s="234"/>
      <c r="AN99" s="234"/>
      <c r="AO99" s="234"/>
      <c r="AP99" s="185"/>
    </row>
    <row r="100" spans="1:43" x14ac:dyDescent="0.2">
      <c r="A100" s="705" t="s">
        <v>26</v>
      </c>
      <c r="B100" s="708" t="s">
        <v>28</v>
      </c>
      <c r="C100" s="709"/>
      <c r="D100" s="680"/>
      <c r="E100" s="713" t="s">
        <v>29</v>
      </c>
      <c r="F100" s="714"/>
      <c r="G100" s="714"/>
      <c r="H100" s="714"/>
      <c r="I100" s="714"/>
      <c r="J100" s="714"/>
      <c r="K100" s="714"/>
      <c r="L100" s="714"/>
      <c r="M100" s="714"/>
      <c r="N100" s="274"/>
      <c r="O100" s="62"/>
      <c r="P100" s="62"/>
      <c r="Q100" s="62"/>
      <c r="R100" s="62"/>
      <c r="S100" s="62"/>
      <c r="T100" s="62"/>
      <c r="U100" s="62"/>
      <c r="V100" s="63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234"/>
      <c r="AK100" s="234"/>
      <c r="AL100" s="234"/>
      <c r="AM100" s="234"/>
      <c r="AN100" s="234"/>
      <c r="AO100" s="234"/>
      <c r="AP100" s="234"/>
      <c r="AQ100" s="185"/>
    </row>
    <row r="101" spans="1:43" x14ac:dyDescent="0.2">
      <c r="A101" s="706"/>
      <c r="B101" s="710"/>
      <c r="C101" s="711"/>
      <c r="D101" s="712"/>
      <c r="E101" s="685" t="s">
        <v>1</v>
      </c>
      <c r="F101" s="686"/>
      <c r="G101" s="683" t="s">
        <v>2</v>
      </c>
      <c r="H101" s="684"/>
      <c r="I101" s="685" t="s">
        <v>3</v>
      </c>
      <c r="J101" s="686"/>
      <c r="K101" s="685" t="s">
        <v>4</v>
      </c>
      <c r="L101" s="686"/>
      <c r="M101" s="685" t="s">
        <v>5</v>
      </c>
      <c r="N101" s="686"/>
      <c r="O101" s="62"/>
      <c r="P101" s="62"/>
      <c r="Q101" s="62"/>
      <c r="R101" s="62"/>
      <c r="S101" s="62"/>
      <c r="T101" s="62"/>
      <c r="U101" s="62"/>
      <c r="V101" s="62"/>
      <c r="W101" s="63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234"/>
      <c r="AK101" s="234"/>
      <c r="AL101" s="234"/>
      <c r="AM101" s="234"/>
      <c r="AN101" s="234"/>
      <c r="AO101" s="234"/>
      <c r="AP101" s="234"/>
      <c r="AQ101" s="185"/>
    </row>
    <row r="102" spans="1:43" x14ac:dyDescent="0.2">
      <c r="A102" s="707"/>
      <c r="B102" s="125" t="s">
        <v>81</v>
      </c>
      <c r="C102" s="31" t="s">
        <v>20</v>
      </c>
      <c r="D102" s="275" t="s">
        <v>18</v>
      </c>
      <c r="E102" s="201" t="s">
        <v>20</v>
      </c>
      <c r="F102" s="123" t="s">
        <v>18</v>
      </c>
      <c r="G102" s="201" t="s">
        <v>20</v>
      </c>
      <c r="H102" s="123" t="s">
        <v>18</v>
      </c>
      <c r="I102" s="201" t="s">
        <v>20</v>
      </c>
      <c r="J102" s="123" t="s">
        <v>18</v>
      </c>
      <c r="K102" s="201" t="s">
        <v>20</v>
      </c>
      <c r="L102" s="123" t="s">
        <v>18</v>
      </c>
      <c r="M102" s="201" t="s">
        <v>20</v>
      </c>
      <c r="N102" s="123" t="s">
        <v>18</v>
      </c>
      <c r="O102" s="276"/>
      <c r="P102" s="62"/>
      <c r="Q102" s="112"/>
      <c r="R102" s="62"/>
      <c r="S102" s="62"/>
      <c r="T102" s="62"/>
      <c r="U102" s="62"/>
      <c r="V102" s="62"/>
      <c r="W102" s="62"/>
      <c r="X102" s="62"/>
      <c r="Y102" s="62"/>
      <c r="Z102" s="62"/>
      <c r="AA102" s="63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</row>
    <row r="103" spans="1:43" ht="17.25" customHeight="1" x14ac:dyDescent="0.2">
      <c r="A103" s="46" t="s">
        <v>106</v>
      </c>
      <c r="B103" s="172">
        <f>SUM(C103:D103)</f>
        <v>0</v>
      </c>
      <c r="C103" s="204">
        <f>SUM(E103+G103+I103+K103+M103)</f>
        <v>0</v>
      </c>
      <c r="D103" s="159">
        <f>SUM(F103+H103+J103+L103+N103)</f>
        <v>0</v>
      </c>
      <c r="E103" s="277">
        <f>+Enero!E103+Febrero!E103+'Marzo '!E103+'Abril '!E103+'Mayo '!E103+Junio!E103+Julio!E103+Agosto!E103+Septiembre!E103+'Octubre '!E103+Noviembre!E103+'Diciembre '!E103</f>
        <v>0</v>
      </c>
      <c r="F103" s="277">
        <f>+Enero!F103+Febrero!F103+'Marzo '!F103+'Abril '!F103+'Mayo '!F103+Junio!F103+Julio!F103+Agosto!F103+Septiembre!F103+'Octubre '!F103+Noviembre!F103+'Diciembre '!F103</f>
        <v>0</v>
      </c>
      <c r="G103" s="277">
        <f>+Enero!G103+Febrero!G103+'Marzo '!G103+'Abril '!G103+'Mayo '!G103+Junio!G103+Julio!G103+Agosto!G103+Septiembre!G103+'Octubre '!G103+Noviembre!G103+'Diciembre '!G103</f>
        <v>0</v>
      </c>
      <c r="H103" s="277">
        <f>+Enero!H103+Febrero!H103+'Marzo '!H103+'Abril '!H103+'Mayo '!H103+Junio!H103+Julio!H103+Agosto!H103+Septiembre!H103+'Octubre '!H103+Noviembre!H103+'Diciembre '!H103</f>
        <v>0</v>
      </c>
      <c r="I103" s="277">
        <f>+Enero!I103+Febrero!I103+'Marzo '!I103+'Abril '!I103+'Mayo '!I103+Junio!I103+Julio!I103+Agosto!I103+Septiembre!I103+'Octubre '!I103+Noviembre!I103+'Diciembre '!I103</f>
        <v>0</v>
      </c>
      <c r="J103" s="277">
        <f>+Enero!J103+Febrero!J103+'Marzo '!J103+'Abril '!J103+'Mayo '!J103+Junio!J103+Julio!J103+Agosto!J103+Septiembre!J103+'Octubre '!J103+Noviembre!J103+'Diciembre '!J103</f>
        <v>0</v>
      </c>
      <c r="K103" s="277">
        <f>+Enero!K103+Febrero!K103+'Marzo '!K103+'Abril '!K103+'Mayo '!K103+Junio!K103+Julio!K103+Agosto!K103+Septiembre!K103+'Octubre '!K103+Noviembre!K103+'Diciembre '!K103</f>
        <v>0</v>
      </c>
      <c r="L103" s="277">
        <f>+Enero!L103+Febrero!L103+'Marzo '!L103+'Abril '!L103+'Mayo '!L103+Junio!L103+Julio!L103+Agosto!L103+Septiembre!L103+'Octubre '!L103+Noviembre!L103+'Diciembre '!L103</f>
        <v>0</v>
      </c>
      <c r="M103" s="277">
        <f>+Enero!M103+Febrero!M103+'Marzo '!M103+'Abril '!M103+'Mayo '!M103+Junio!M103+Julio!M103+Agosto!M103+Septiembre!M103+'Octubre '!M103+Noviembre!M103+'Diciembre '!M103</f>
        <v>0</v>
      </c>
      <c r="N103" s="277">
        <f>+Enero!N103+Febrero!N103+'Marzo '!N103+'Abril '!N103+'Mayo '!N103+Junio!N103+Julio!N103+Agosto!N103+Septiembre!N103+'Octubre '!N103+Noviembre!N103+'Diciembre '!N103</f>
        <v>0</v>
      </c>
      <c r="O103" s="280"/>
      <c r="P103" s="62"/>
      <c r="Q103" s="112"/>
      <c r="R103" s="62"/>
      <c r="S103" s="62"/>
      <c r="T103" s="62"/>
      <c r="U103" s="62"/>
      <c r="V103" s="62"/>
      <c r="W103" s="62"/>
      <c r="X103" s="62"/>
      <c r="Y103" s="62"/>
      <c r="Z103" s="62"/>
      <c r="AA103" s="63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</row>
    <row r="104" spans="1:43" ht="26.25" customHeight="1" x14ac:dyDescent="0.2">
      <c r="A104" s="46" t="s">
        <v>107</v>
      </c>
      <c r="B104" s="281">
        <f>SUM(C104:D104)</f>
        <v>0</v>
      </c>
      <c r="C104" s="204">
        <f>SUM(E104+G104+I104+K104+M104)</f>
        <v>0</v>
      </c>
      <c r="D104" s="159">
        <f>SUM(F104+H104+J104+L104+N104)</f>
        <v>0</v>
      </c>
      <c r="E104" s="277">
        <f>+Enero!E104+Febrero!E104+'Marzo '!E104+'Abril '!E104+'Mayo '!E104+Junio!E104+Julio!E104+Agosto!E104+Septiembre!E104+'Octubre '!E104+Noviembre!E104+'Diciembre '!E104</f>
        <v>0</v>
      </c>
      <c r="F104" s="277">
        <f>+Enero!F104+Febrero!F104+'Marzo '!F104+'Abril '!F104+'Mayo '!F104+Junio!F104+Julio!F104+Agosto!F104+Septiembre!F104+'Octubre '!F104+Noviembre!F104+'Diciembre '!F104</f>
        <v>0</v>
      </c>
      <c r="G104" s="277">
        <f>+Enero!G104+Febrero!G104+'Marzo '!G104+'Abril '!G104+'Mayo '!G104+Junio!G104+Julio!G104+Agosto!G104+Septiembre!G104+'Octubre '!G104+Noviembre!G104+'Diciembre '!G104</f>
        <v>0</v>
      </c>
      <c r="H104" s="277">
        <f>+Enero!H104+Febrero!H104+'Marzo '!H104+'Abril '!H104+'Mayo '!H104+Junio!H104+Julio!H104+Agosto!H104+Septiembre!H104+'Octubre '!H104+Noviembre!H104+'Diciembre '!H104</f>
        <v>0</v>
      </c>
      <c r="I104" s="277">
        <f>+Enero!I104+Febrero!I104+'Marzo '!I104+'Abril '!I104+'Mayo '!I104+Junio!I104+Julio!I104+Agosto!I104+Septiembre!I104+'Octubre '!I104+Noviembre!I104+'Diciembre '!I104</f>
        <v>0</v>
      </c>
      <c r="J104" s="277">
        <f>+Enero!J104+Febrero!J104+'Marzo '!J104+'Abril '!J104+'Mayo '!J104+Junio!J104+Julio!J104+Agosto!J104+Septiembre!J104+'Octubre '!J104+Noviembre!J104+'Diciembre '!J104</f>
        <v>0</v>
      </c>
      <c r="K104" s="277">
        <f>+Enero!K104+Febrero!K104+'Marzo '!K104+'Abril '!K104+'Mayo '!K104+Junio!K104+Julio!K104+Agosto!K104+Septiembre!K104+'Octubre '!K104+Noviembre!K104+'Diciembre '!K104</f>
        <v>0</v>
      </c>
      <c r="L104" s="277">
        <f>+Enero!L104+Febrero!L104+'Marzo '!L104+'Abril '!L104+'Mayo '!L104+Junio!L104+Julio!L104+Agosto!L104+Septiembre!L104+'Octubre '!L104+Noviembre!L104+'Diciembre '!L104</f>
        <v>0</v>
      </c>
      <c r="M104" s="277">
        <f>+Enero!M104+Febrero!M104+'Marzo '!M104+'Abril '!M104+'Mayo '!M104+Junio!M104+Julio!M104+Agosto!M104+Septiembre!M104+'Octubre '!M104+Noviembre!M104+'Diciembre '!M104</f>
        <v>0</v>
      </c>
      <c r="N104" s="277">
        <f>+Enero!N104+Febrero!N104+'Marzo '!N104+'Abril '!N104+'Mayo '!N104+Junio!N104+Julio!N104+Agosto!N104+Septiembre!N104+'Octubre '!N104+Noviembre!N104+'Diciembre '!N104</f>
        <v>0</v>
      </c>
      <c r="O104" s="280"/>
      <c r="P104" s="62"/>
      <c r="Q104" s="112"/>
      <c r="R104" s="62"/>
      <c r="S104" s="62"/>
      <c r="T104" s="62"/>
      <c r="U104" s="62"/>
      <c r="V104" s="62"/>
      <c r="W104" s="62"/>
      <c r="X104" s="62"/>
      <c r="Y104" s="62"/>
      <c r="Z104" s="62"/>
      <c r="AA104" s="63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</row>
    <row r="105" spans="1:43" x14ac:dyDescent="0.2">
      <c r="A105" s="269"/>
      <c r="B105" s="62"/>
      <c r="C105" s="112"/>
      <c r="D105" s="62"/>
      <c r="E105" s="62"/>
      <c r="F105" s="62"/>
      <c r="G105" s="62"/>
      <c r="H105" s="62"/>
      <c r="I105" s="62"/>
      <c r="J105" s="62"/>
      <c r="K105" s="62"/>
      <c r="L105" s="62"/>
      <c r="M105" s="63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</row>
    <row r="186" spans="1:2" hidden="1" x14ac:dyDescent="0.2">
      <c r="A186" s="190" t="e">
        <f ca="1">SUM(C23,C24:C26,C30,C43:C44,C49:C70,B103:B104,B82:B89,B98,C35:C38)</f>
        <v>#VALUE!</v>
      </c>
      <c r="B186" s="138">
        <f>SUM(CG8:CL104)</f>
        <v>0</v>
      </c>
    </row>
  </sheetData>
  <mergeCells count="123">
    <mergeCell ref="A77:B77"/>
    <mergeCell ref="A80:A81"/>
    <mergeCell ref="B80:B81"/>
    <mergeCell ref="A37:A38"/>
    <mergeCell ref="A6:W6"/>
    <mergeCell ref="A10:A12"/>
    <mergeCell ref="B10:B12"/>
    <mergeCell ref="C10:E11"/>
    <mergeCell ref="F10:AM10"/>
    <mergeCell ref="AJ11:AK11"/>
    <mergeCell ref="AL11:AM11"/>
    <mergeCell ref="A13:A23"/>
    <mergeCell ref="A25:A26"/>
    <mergeCell ref="A28:A29"/>
    <mergeCell ref="B28:B29"/>
    <mergeCell ref="C28:E28"/>
    <mergeCell ref="F28:G28"/>
    <mergeCell ref="AL28:AM28"/>
    <mergeCell ref="A33:A34"/>
    <mergeCell ref="B33:B34"/>
    <mergeCell ref="C33:C34"/>
    <mergeCell ref="A35:A36"/>
    <mergeCell ref="AB28:AC28"/>
    <mergeCell ref="H28:I28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57:A60"/>
    <mergeCell ref="A61:A62"/>
    <mergeCell ref="A63:A64"/>
    <mergeCell ref="A65:A70"/>
    <mergeCell ref="A72:B73"/>
    <mergeCell ref="C72:D72"/>
    <mergeCell ref="E72:F72"/>
    <mergeCell ref="C80:C81"/>
    <mergeCell ref="D80:D81"/>
    <mergeCell ref="A91:A92"/>
    <mergeCell ref="B91:B92"/>
    <mergeCell ref="C91:D91"/>
    <mergeCell ref="G72:H72"/>
    <mergeCell ref="I72:J72"/>
    <mergeCell ref="A74:B74"/>
    <mergeCell ref="A75:B75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J28:K28"/>
    <mergeCell ref="L28:M28"/>
    <mergeCell ref="N28:O28"/>
    <mergeCell ref="P28:Q28"/>
    <mergeCell ref="AF41:AG41"/>
    <mergeCell ref="AH41:AI41"/>
    <mergeCell ref="AJ41:AK41"/>
    <mergeCell ref="AL41:AM41"/>
    <mergeCell ref="AD28:AE28"/>
    <mergeCell ref="AF28:AG28"/>
    <mergeCell ref="AH28:AI28"/>
    <mergeCell ref="AJ28:AK28"/>
    <mergeCell ref="R28:S28"/>
    <mergeCell ref="T28:U28"/>
    <mergeCell ref="V28:W28"/>
    <mergeCell ref="X28:Y28"/>
    <mergeCell ref="Z28:AA28"/>
    <mergeCell ref="A45:M45"/>
    <mergeCell ref="C40:E41"/>
    <mergeCell ref="F40:AM40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40:B42"/>
    <mergeCell ref="A76:B76"/>
    <mergeCell ref="AF47:AG47"/>
    <mergeCell ref="AH47:AI47"/>
    <mergeCell ref="AJ47:AK47"/>
    <mergeCell ref="AL47:AM47"/>
    <mergeCell ref="A49:A54"/>
    <mergeCell ref="C46:E47"/>
    <mergeCell ref="F46:AM46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46:B48"/>
    <mergeCell ref="A55:A56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6"/>
  <sheetViews>
    <sheetView workbookViewId="0">
      <selection activeCell="A4" sqref="A4"/>
    </sheetView>
  </sheetViews>
  <sheetFormatPr baseColWidth="10" defaultRowHeight="14.25" x14ac:dyDescent="0.2"/>
  <cols>
    <col min="1" max="1" width="48.140625" style="314" customWidth="1"/>
    <col min="2" max="2" width="26.7109375" style="314" customWidth="1"/>
    <col min="3" max="3" width="18.85546875" style="314" customWidth="1"/>
    <col min="4" max="4" width="17.7109375" style="314" customWidth="1"/>
    <col min="5" max="74" width="11.42578125" style="314"/>
    <col min="75" max="75" width="0" style="314" hidden="1" customWidth="1"/>
    <col min="76" max="76" width="0" style="315" hidden="1" customWidth="1"/>
    <col min="77" max="93" width="25.42578125" style="315" hidden="1" customWidth="1"/>
    <col min="94" max="101" width="25.42578125" style="314" hidden="1" customWidth="1"/>
    <col min="102" max="102" width="0" style="314" hidden="1" customWidth="1"/>
    <col min="103" max="16384" width="11.42578125" style="314"/>
  </cols>
  <sheetData>
    <row r="1" spans="1:86" x14ac:dyDescent="0.2">
      <c r="A1" s="313" t="s">
        <v>0</v>
      </c>
    </row>
    <row r="2" spans="1:86" x14ac:dyDescent="0.2">
      <c r="A2" s="313" t="str">
        <f>CONCATENATE("COMUNA: ",[9]NOMBRE!B2," - ","( ",[9]NOMBRE!C2,[9]NOMBRE!D2,[9]NOMBRE!E2,[9]NOMBRE!F2,[9]NOMBRE!G2," )")</f>
        <v>COMUNA: Linares - ( 07401 )</v>
      </c>
    </row>
    <row r="3" spans="1:86" x14ac:dyDescent="0.2">
      <c r="A3" s="313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86" x14ac:dyDescent="0.2">
      <c r="A4" s="313" t="str">
        <f>CONCATENATE("MES: ",[9]NOMBRE!B6," - ","( ",[9]NOMBRE!C6,[9]NOMBRE!D6," )")</f>
        <v>MES: SEPTIEMBRE - ( 09 )</v>
      </c>
    </row>
    <row r="5" spans="1:86" x14ac:dyDescent="0.2">
      <c r="A5" s="313" t="str">
        <f>CONCATENATE("AÑO: ",[9]NOMBRE!B7)</f>
        <v>AÑO: 2017</v>
      </c>
    </row>
    <row r="6" spans="1:86" ht="15" x14ac:dyDescent="0.2">
      <c r="A6" s="776" t="s">
        <v>24</v>
      </c>
      <c r="B6" s="776"/>
      <c r="C6" s="776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</row>
    <row r="7" spans="1:86" ht="15" x14ac:dyDescent="0.2">
      <c r="A7" s="616"/>
      <c r="B7" s="616"/>
      <c r="C7" s="616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</row>
    <row r="8" spans="1:86" ht="15" x14ac:dyDescent="0.2">
      <c r="A8" s="318" t="s">
        <v>25</v>
      </c>
      <c r="B8" s="319"/>
      <c r="C8" s="320"/>
      <c r="D8" s="320"/>
      <c r="E8" s="320"/>
      <c r="F8" s="320"/>
      <c r="G8" s="320"/>
      <c r="H8" s="320"/>
      <c r="I8" s="321"/>
      <c r="J8" s="319"/>
      <c r="K8" s="322"/>
      <c r="L8" s="320"/>
      <c r="M8" s="316"/>
      <c r="N8" s="316"/>
      <c r="O8" s="316"/>
      <c r="P8" s="316"/>
      <c r="Q8" s="316"/>
      <c r="R8" s="316"/>
      <c r="S8" s="316"/>
      <c r="T8" s="316"/>
      <c r="U8" s="316"/>
      <c r="V8" s="323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</row>
    <row r="9" spans="1:86" ht="15" x14ac:dyDescent="0.2">
      <c r="A9" s="324" t="s">
        <v>80</v>
      </c>
      <c r="B9" s="325"/>
      <c r="C9" s="325"/>
      <c r="D9" s="325"/>
      <c r="E9" s="325"/>
      <c r="F9" s="325"/>
      <c r="G9" s="325"/>
      <c r="H9" s="325"/>
      <c r="I9" s="325"/>
      <c r="J9" s="325"/>
      <c r="K9" s="326"/>
      <c r="L9" s="325"/>
      <c r="M9" s="327"/>
      <c r="N9" s="327"/>
      <c r="O9" s="316"/>
      <c r="P9" s="316"/>
      <c r="Q9" s="316"/>
      <c r="R9" s="316"/>
      <c r="S9" s="316"/>
      <c r="T9" s="316"/>
      <c r="U9" s="316"/>
      <c r="V9" s="323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</row>
    <row r="10" spans="1:86" ht="14.25" customHeight="1" x14ac:dyDescent="0.2">
      <c r="A10" s="744" t="s">
        <v>26</v>
      </c>
      <c r="B10" s="744" t="s">
        <v>27</v>
      </c>
      <c r="C10" s="747" t="s">
        <v>28</v>
      </c>
      <c r="D10" s="748"/>
      <c r="E10" s="729"/>
      <c r="F10" s="733" t="s">
        <v>29</v>
      </c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742"/>
      <c r="AJ10" s="742"/>
      <c r="AK10" s="742"/>
      <c r="AL10" s="742"/>
      <c r="AM10" s="734"/>
      <c r="AN10" s="729" t="s">
        <v>30</v>
      </c>
    </row>
    <row r="11" spans="1:86" x14ac:dyDescent="0.2">
      <c r="A11" s="745"/>
      <c r="B11" s="745"/>
      <c r="C11" s="749"/>
      <c r="D11" s="750"/>
      <c r="E11" s="731"/>
      <c r="F11" s="733" t="s">
        <v>1</v>
      </c>
      <c r="G11" s="734"/>
      <c r="H11" s="733" t="s">
        <v>2</v>
      </c>
      <c r="I11" s="734"/>
      <c r="J11" s="733" t="s">
        <v>3</v>
      </c>
      <c r="K11" s="734"/>
      <c r="L11" s="733" t="s">
        <v>4</v>
      </c>
      <c r="M11" s="734"/>
      <c r="N11" s="733" t="s">
        <v>5</v>
      </c>
      <c r="O11" s="734"/>
      <c r="P11" s="737" t="s">
        <v>6</v>
      </c>
      <c r="Q11" s="738"/>
      <c r="R11" s="737" t="s">
        <v>7</v>
      </c>
      <c r="S11" s="738"/>
      <c r="T11" s="737" t="s">
        <v>8</v>
      </c>
      <c r="U11" s="738"/>
      <c r="V11" s="737" t="s">
        <v>9</v>
      </c>
      <c r="W11" s="738"/>
      <c r="X11" s="737" t="s">
        <v>10</v>
      </c>
      <c r="Y11" s="738"/>
      <c r="Z11" s="737" t="s">
        <v>11</v>
      </c>
      <c r="AA11" s="738"/>
      <c r="AB11" s="737" t="s">
        <v>12</v>
      </c>
      <c r="AC11" s="738"/>
      <c r="AD11" s="737" t="s">
        <v>13</v>
      </c>
      <c r="AE11" s="738"/>
      <c r="AF11" s="737" t="s">
        <v>14</v>
      </c>
      <c r="AG11" s="738"/>
      <c r="AH11" s="737" t="s">
        <v>15</v>
      </c>
      <c r="AI11" s="738"/>
      <c r="AJ11" s="737" t="s">
        <v>16</v>
      </c>
      <c r="AK11" s="738"/>
      <c r="AL11" s="737" t="s">
        <v>17</v>
      </c>
      <c r="AM11" s="738"/>
      <c r="AN11" s="730"/>
    </row>
    <row r="12" spans="1:86" x14ac:dyDescent="0.2">
      <c r="A12" s="746"/>
      <c r="B12" s="746"/>
      <c r="C12" s="328" t="s">
        <v>81</v>
      </c>
      <c r="D12" s="622" t="s">
        <v>20</v>
      </c>
      <c r="E12" s="631" t="s">
        <v>18</v>
      </c>
      <c r="F12" s="328" t="s">
        <v>20</v>
      </c>
      <c r="G12" s="623" t="s">
        <v>18</v>
      </c>
      <c r="H12" s="328" t="s">
        <v>20</v>
      </c>
      <c r="I12" s="623" t="s">
        <v>18</v>
      </c>
      <c r="J12" s="328" t="s">
        <v>20</v>
      </c>
      <c r="K12" s="623" t="s">
        <v>18</v>
      </c>
      <c r="L12" s="328" t="s">
        <v>20</v>
      </c>
      <c r="M12" s="623" t="s">
        <v>18</v>
      </c>
      <c r="N12" s="328" t="s">
        <v>20</v>
      </c>
      <c r="O12" s="623" t="s">
        <v>18</v>
      </c>
      <c r="P12" s="328" t="s">
        <v>20</v>
      </c>
      <c r="Q12" s="623" t="s">
        <v>18</v>
      </c>
      <c r="R12" s="328" t="s">
        <v>20</v>
      </c>
      <c r="S12" s="623" t="s">
        <v>18</v>
      </c>
      <c r="T12" s="328" t="s">
        <v>20</v>
      </c>
      <c r="U12" s="623" t="s">
        <v>18</v>
      </c>
      <c r="V12" s="328" t="s">
        <v>20</v>
      </c>
      <c r="W12" s="623" t="s">
        <v>18</v>
      </c>
      <c r="X12" s="328" t="s">
        <v>20</v>
      </c>
      <c r="Y12" s="623" t="s">
        <v>18</v>
      </c>
      <c r="Z12" s="328" t="s">
        <v>20</v>
      </c>
      <c r="AA12" s="623" t="s">
        <v>18</v>
      </c>
      <c r="AB12" s="328" t="s">
        <v>20</v>
      </c>
      <c r="AC12" s="623" t="s">
        <v>18</v>
      </c>
      <c r="AD12" s="328" t="s">
        <v>20</v>
      </c>
      <c r="AE12" s="623" t="s">
        <v>18</v>
      </c>
      <c r="AF12" s="328" t="s">
        <v>20</v>
      </c>
      <c r="AG12" s="623" t="s">
        <v>18</v>
      </c>
      <c r="AH12" s="328" t="s">
        <v>20</v>
      </c>
      <c r="AI12" s="623" t="s">
        <v>18</v>
      </c>
      <c r="AJ12" s="328" t="s">
        <v>20</v>
      </c>
      <c r="AK12" s="623" t="s">
        <v>18</v>
      </c>
      <c r="AL12" s="328" t="s">
        <v>20</v>
      </c>
      <c r="AM12" s="623" t="s">
        <v>18</v>
      </c>
      <c r="AN12" s="731"/>
    </row>
    <row r="13" spans="1:86" x14ac:dyDescent="0.2">
      <c r="A13" s="777" t="s">
        <v>82</v>
      </c>
      <c r="B13" s="332" t="s">
        <v>31</v>
      </c>
      <c r="C13" s="333">
        <f t="shared" ref="C13:C26" si="0">SUM(D13+E13)</f>
        <v>0</v>
      </c>
      <c r="D13" s="334">
        <f t="shared" ref="D13:D26" si="1">SUM(F13+H13+J13+L13+N13+P13+R13+T13+V13+X13+Z13+AB13+AD13+AF13+AH13+AJ13+AL13)</f>
        <v>0</v>
      </c>
      <c r="E13" s="335">
        <f t="shared" ref="E13:E26" si="2">SUM(G13+I13+K13+M13+O13+Q13+S13+U13+W13+Y13+AA13+AC13+AE13+AG13+AI13+AK13+AM13)</f>
        <v>0</v>
      </c>
      <c r="F13" s="336"/>
      <c r="G13" s="337"/>
      <c r="H13" s="336"/>
      <c r="I13" s="337"/>
      <c r="J13" s="336"/>
      <c r="K13" s="338"/>
      <c r="L13" s="336"/>
      <c r="M13" s="338"/>
      <c r="N13" s="336"/>
      <c r="O13" s="338"/>
      <c r="P13" s="336"/>
      <c r="Q13" s="338"/>
      <c r="R13" s="336"/>
      <c r="S13" s="338"/>
      <c r="T13" s="336"/>
      <c r="U13" s="338"/>
      <c r="V13" s="336"/>
      <c r="W13" s="338"/>
      <c r="X13" s="336"/>
      <c r="Y13" s="338"/>
      <c r="Z13" s="336"/>
      <c r="AA13" s="338"/>
      <c r="AB13" s="336"/>
      <c r="AC13" s="338"/>
      <c r="AD13" s="336"/>
      <c r="AE13" s="338"/>
      <c r="AF13" s="336"/>
      <c r="AG13" s="338"/>
      <c r="AH13" s="336"/>
      <c r="AI13" s="338"/>
      <c r="AJ13" s="336"/>
      <c r="AK13" s="338"/>
      <c r="AL13" s="339"/>
      <c r="AM13" s="338"/>
      <c r="AN13" s="337"/>
      <c r="AO13" s="340" t="s">
        <v>83</v>
      </c>
      <c r="CG13" s="315">
        <v>0</v>
      </c>
      <c r="CH13" s="315">
        <v>0</v>
      </c>
    </row>
    <row r="14" spans="1:86" x14ac:dyDescent="0.2">
      <c r="A14" s="779"/>
      <c r="B14" s="341" t="s">
        <v>32</v>
      </c>
      <c r="C14" s="342">
        <f t="shared" si="0"/>
        <v>44</v>
      </c>
      <c r="D14" s="343">
        <f t="shared" si="1"/>
        <v>18</v>
      </c>
      <c r="E14" s="344">
        <f t="shared" si="2"/>
        <v>26</v>
      </c>
      <c r="F14" s="345">
        <v>1</v>
      </c>
      <c r="G14" s="346"/>
      <c r="H14" s="345">
        <v>4</v>
      </c>
      <c r="I14" s="346">
        <v>1</v>
      </c>
      <c r="J14" s="345">
        <v>8</v>
      </c>
      <c r="K14" s="347">
        <v>1</v>
      </c>
      <c r="L14" s="345">
        <v>3</v>
      </c>
      <c r="M14" s="347">
        <v>3</v>
      </c>
      <c r="N14" s="345">
        <v>1</v>
      </c>
      <c r="O14" s="347">
        <v>1</v>
      </c>
      <c r="P14" s="345"/>
      <c r="Q14" s="347">
        <v>1</v>
      </c>
      <c r="R14" s="345"/>
      <c r="S14" s="347">
        <v>3</v>
      </c>
      <c r="T14" s="345"/>
      <c r="U14" s="347">
        <v>2</v>
      </c>
      <c r="V14" s="345"/>
      <c r="W14" s="347">
        <v>4</v>
      </c>
      <c r="X14" s="345"/>
      <c r="Y14" s="347">
        <v>3</v>
      </c>
      <c r="Z14" s="345"/>
      <c r="AA14" s="347">
        <v>1</v>
      </c>
      <c r="AB14" s="345"/>
      <c r="AC14" s="347"/>
      <c r="AD14" s="345">
        <v>1</v>
      </c>
      <c r="AE14" s="347">
        <v>6</v>
      </c>
      <c r="AF14" s="345"/>
      <c r="AG14" s="347"/>
      <c r="AH14" s="345"/>
      <c r="AI14" s="347"/>
      <c r="AJ14" s="345"/>
      <c r="AK14" s="347"/>
      <c r="AL14" s="348"/>
      <c r="AM14" s="347"/>
      <c r="AN14" s="346">
        <v>44</v>
      </c>
      <c r="AO14" s="340" t="s">
        <v>83</v>
      </c>
      <c r="CG14" s="315">
        <v>0</v>
      </c>
      <c r="CH14" s="315">
        <v>0</v>
      </c>
    </row>
    <row r="15" spans="1:86" x14ac:dyDescent="0.2">
      <c r="A15" s="779"/>
      <c r="B15" s="341" t="s">
        <v>33</v>
      </c>
      <c r="C15" s="342">
        <f t="shared" si="0"/>
        <v>438</v>
      </c>
      <c r="D15" s="343">
        <f t="shared" si="1"/>
        <v>170</v>
      </c>
      <c r="E15" s="344">
        <f t="shared" si="2"/>
        <v>268</v>
      </c>
      <c r="F15" s="345"/>
      <c r="G15" s="346"/>
      <c r="H15" s="345">
        <v>2</v>
      </c>
      <c r="I15" s="346">
        <v>2</v>
      </c>
      <c r="J15" s="345">
        <v>9</v>
      </c>
      <c r="K15" s="347">
        <v>4</v>
      </c>
      <c r="L15" s="345">
        <v>6</v>
      </c>
      <c r="M15" s="347">
        <v>5</v>
      </c>
      <c r="N15" s="345">
        <v>5</v>
      </c>
      <c r="O15" s="347">
        <v>8</v>
      </c>
      <c r="P15" s="345">
        <v>18</v>
      </c>
      <c r="Q15" s="347">
        <v>9</v>
      </c>
      <c r="R15" s="345">
        <v>19</v>
      </c>
      <c r="S15" s="347">
        <v>8</v>
      </c>
      <c r="T15" s="345">
        <v>11</v>
      </c>
      <c r="U15" s="347">
        <v>19</v>
      </c>
      <c r="V15" s="345">
        <v>10</v>
      </c>
      <c r="W15" s="347">
        <v>27</v>
      </c>
      <c r="X15" s="345">
        <v>23</v>
      </c>
      <c r="Y15" s="347">
        <v>29</v>
      </c>
      <c r="Z15" s="345">
        <v>17</v>
      </c>
      <c r="AA15" s="347">
        <v>42</v>
      </c>
      <c r="AB15" s="345">
        <v>14</v>
      </c>
      <c r="AC15" s="347">
        <v>37</v>
      </c>
      <c r="AD15" s="345">
        <v>13</v>
      </c>
      <c r="AE15" s="347">
        <v>35</v>
      </c>
      <c r="AF15" s="345">
        <v>14</v>
      </c>
      <c r="AG15" s="347">
        <v>20</v>
      </c>
      <c r="AH15" s="345">
        <v>5</v>
      </c>
      <c r="AI15" s="347">
        <v>9</v>
      </c>
      <c r="AJ15" s="345">
        <v>2</v>
      </c>
      <c r="AK15" s="347">
        <v>8</v>
      </c>
      <c r="AL15" s="348">
        <v>2</v>
      </c>
      <c r="AM15" s="347">
        <v>6</v>
      </c>
      <c r="AN15" s="346">
        <v>438</v>
      </c>
      <c r="AO15" s="340" t="s">
        <v>83</v>
      </c>
      <c r="CG15" s="315">
        <v>0</v>
      </c>
      <c r="CH15" s="315">
        <v>0</v>
      </c>
    </row>
    <row r="16" spans="1:86" x14ac:dyDescent="0.2">
      <c r="A16" s="779"/>
      <c r="B16" s="341" t="s">
        <v>34</v>
      </c>
      <c r="C16" s="342">
        <f t="shared" si="0"/>
        <v>0</v>
      </c>
      <c r="D16" s="343">
        <f t="shared" si="1"/>
        <v>0</v>
      </c>
      <c r="E16" s="344">
        <f t="shared" si="2"/>
        <v>0</v>
      </c>
      <c r="F16" s="345"/>
      <c r="G16" s="346"/>
      <c r="H16" s="345"/>
      <c r="I16" s="346"/>
      <c r="J16" s="345"/>
      <c r="K16" s="347"/>
      <c r="L16" s="345"/>
      <c r="M16" s="347"/>
      <c r="N16" s="345"/>
      <c r="O16" s="347"/>
      <c r="P16" s="345"/>
      <c r="Q16" s="347"/>
      <c r="R16" s="345"/>
      <c r="S16" s="347"/>
      <c r="T16" s="345"/>
      <c r="U16" s="347"/>
      <c r="V16" s="345"/>
      <c r="W16" s="347"/>
      <c r="X16" s="345"/>
      <c r="Y16" s="347"/>
      <c r="Z16" s="345"/>
      <c r="AA16" s="347"/>
      <c r="AB16" s="345"/>
      <c r="AC16" s="347"/>
      <c r="AD16" s="345"/>
      <c r="AE16" s="347"/>
      <c r="AF16" s="345"/>
      <c r="AG16" s="347"/>
      <c r="AH16" s="345"/>
      <c r="AI16" s="347"/>
      <c r="AJ16" s="345"/>
      <c r="AK16" s="347"/>
      <c r="AL16" s="348"/>
      <c r="AM16" s="347"/>
      <c r="AN16" s="346"/>
      <c r="AO16" s="340" t="s">
        <v>83</v>
      </c>
      <c r="CG16" s="315">
        <v>0</v>
      </c>
      <c r="CH16" s="315">
        <v>0</v>
      </c>
    </row>
    <row r="17" spans="1:86" x14ac:dyDescent="0.2">
      <c r="A17" s="779"/>
      <c r="B17" s="341" t="s">
        <v>35</v>
      </c>
      <c r="C17" s="342">
        <f t="shared" si="0"/>
        <v>120</v>
      </c>
      <c r="D17" s="343">
        <f t="shared" si="1"/>
        <v>45</v>
      </c>
      <c r="E17" s="344">
        <f t="shared" si="2"/>
        <v>75</v>
      </c>
      <c r="F17" s="345">
        <v>3</v>
      </c>
      <c r="G17" s="346"/>
      <c r="H17" s="345">
        <v>6</v>
      </c>
      <c r="I17" s="346">
        <v>6</v>
      </c>
      <c r="J17" s="345">
        <v>6</v>
      </c>
      <c r="K17" s="347">
        <v>3</v>
      </c>
      <c r="L17" s="345">
        <v>5</v>
      </c>
      <c r="M17" s="347">
        <v>7</v>
      </c>
      <c r="N17" s="345">
        <v>2</v>
      </c>
      <c r="O17" s="347">
        <v>1</v>
      </c>
      <c r="P17" s="345"/>
      <c r="Q17" s="347">
        <v>4</v>
      </c>
      <c r="R17" s="345">
        <v>5</v>
      </c>
      <c r="S17" s="347">
        <v>6</v>
      </c>
      <c r="T17" s="345">
        <v>4</v>
      </c>
      <c r="U17" s="347">
        <v>4</v>
      </c>
      <c r="V17" s="345"/>
      <c r="W17" s="347">
        <v>1</v>
      </c>
      <c r="X17" s="345">
        <v>3</v>
      </c>
      <c r="Y17" s="347">
        <v>6</v>
      </c>
      <c r="Z17" s="345">
        <v>6</v>
      </c>
      <c r="AA17" s="347">
        <v>18</v>
      </c>
      <c r="AB17" s="345">
        <v>2</v>
      </c>
      <c r="AC17" s="347">
        <v>11</v>
      </c>
      <c r="AD17" s="345">
        <v>1</v>
      </c>
      <c r="AE17" s="347">
        <v>6</v>
      </c>
      <c r="AF17" s="345">
        <v>1</v>
      </c>
      <c r="AG17" s="347"/>
      <c r="AH17" s="345">
        <v>1</v>
      </c>
      <c r="AI17" s="347"/>
      <c r="AJ17" s="345"/>
      <c r="AK17" s="347"/>
      <c r="AL17" s="348"/>
      <c r="AM17" s="347">
        <v>2</v>
      </c>
      <c r="AN17" s="346">
        <v>120</v>
      </c>
      <c r="AO17" s="340" t="s">
        <v>83</v>
      </c>
      <c r="CG17" s="315">
        <v>0</v>
      </c>
      <c r="CH17" s="315">
        <v>0</v>
      </c>
    </row>
    <row r="18" spans="1:86" x14ac:dyDescent="0.2">
      <c r="A18" s="779"/>
      <c r="B18" s="341" t="s">
        <v>36</v>
      </c>
      <c r="C18" s="342">
        <f t="shared" si="0"/>
        <v>0</v>
      </c>
      <c r="D18" s="343">
        <f t="shared" si="1"/>
        <v>0</v>
      </c>
      <c r="E18" s="344">
        <f t="shared" si="2"/>
        <v>0</v>
      </c>
      <c r="F18" s="345"/>
      <c r="G18" s="346"/>
      <c r="H18" s="345"/>
      <c r="I18" s="346"/>
      <c r="J18" s="345"/>
      <c r="K18" s="347"/>
      <c r="L18" s="345"/>
      <c r="M18" s="347"/>
      <c r="N18" s="345"/>
      <c r="O18" s="347"/>
      <c r="P18" s="345"/>
      <c r="Q18" s="347"/>
      <c r="R18" s="345"/>
      <c r="S18" s="347"/>
      <c r="T18" s="345"/>
      <c r="U18" s="347"/>
      <c r="V18" s="345"/>
      <c r="W18" s="347"/>
      <c r="X18" s="345"/>
      <c r="Y18" s="347"/>
      <c r="Z18" s="345"/>
      <c r="AA18" s="347"/>
      <c r="AB18" s="345"/>
      <c r="AC18" s="347"/>
      <c r="AD18" s="345"/>
      <c r="AE18" s="347"/>
      <c r="AF18" s="345"/>
      <c r="AG18" s="347"/>
      <c r="AH18" s="345"/>
      <c r="AI18" s="347"/>
      <c r="AJ18" s="345"/>
      <c r="AK18" s="347"/>
      <c r="AL18" s="348"/>
      <c r="AM18" s="347"/>
      <c r="AN18" s="346"/>
      <c r="AO18" s="340" t="s">
        <v>83</v>
      </c>
      <c r="CG18" s="315">
        <v>0</v>
      </c>
      <c r="CH18" s="315">
        <v>0</v>
      </c>
    </row>
    <row r="19" spans="1:86" x14ac:dyDescent="0.2">
      <c r="A19" s="779"/>
      <c r="B19" s="341" t="s">
        <v>37</v>
      </c>
      <c r="C19" s="349">
        <f t="shared" si="0"/>
        <v>0</v>
      </c>
      <c r="D19" s="350">
        <f t="shared" si="1"/>
        <v>0</v>
      </c>
      <c r="E19" s="351">
        <f t="shared" si="2"/>
        <v>0</v>
      </c>
      <c r="F19" s="352"/>
      <c r="G19" s="353"/>
      <c r="H19" s="352"/>
      <c r="I19" s="353"/>
      <c r="J19" s="352"/>
      <c r="K19" s="354"/>
      <c r="L19" s="352"/>
      <c r="M19" s="354"/>
      <c r="N19" s="352"/>
      <c r="O19" s="354"/>
      <c r="P19" s="352"/>
      <c r="Q19" s="354"/>
      <c r="R19" s="352"/>
      <c r="S19" s="354"/>
      <c r="T19" s="352"/>
      <c r="U19" s="354"/>
      <c r="V19" s="352"/>
      <c r="W19" s="354"/>
      <c r="X19" s="352"/>
      <c r="Y19" s="354"/>
      <c r="Z19" s="352"/>
      <c r="AA19" s="354"/>
      <c r="AB19" s="352"/>
      <c r="AC19" s="354"/>
      <c r="AD19" s="352"/>
      <c r="AE19" s="354"/>
      <c r="AF19" s="352"/>
      <c r="AG19" s="354"/>
      <c r="AH19" s="352"/>
      <c r="AI19" s="354"/>
      <c r="AJ19" s="352"/>
      <c r="AK19" s="354"/>
      <c r="AL19" s="355"/>
      <c r="AM19" s="354"/>
      <c r="AN19" s="353"/>
      <c r="AO19" s="340" t="s">
        <v>83</v>
      </c>
      <c r="CG19" s="315">
        <v>0</v>
      </c>
      <c r="CH19" s="315">
        <v>0</v>
      </c>
    </row>
    <row r="20" spans="1:86" ht="26.25" customHeight="1" x14ac:dyDescent="0.2">
      <c r="A20" s="779"/>
      <c r="B20" s="341" t="s">
        <v>38</v>
      </c>
      <c r="C20" s="349">
        <f t="shared" si="0"/>
        <v>0</v>
      </c>
      <c r="D20" s="350">
        <f t="shared" si="1"/>
        <v>0</v>
      </c>
      <c r="E20" s="351">
        <f t="shared" si="2"/>
        <v>0</v>
      </c>
      <c r="F20" s="352"/>
      <c r="G20" s="353"/>
      <c r="H20" s="352"/>
      <c r="I20" s="353"/>
      <c r="J20" s="352"/>
      <c r="K20" s="354"/>
      <c r="L20" s="352"/>
      <c r="M20" s="354"/>
      <c r="N20" s="352"/>
      <c r="O20" s="354"/>
      <c r="P20" s="352"/>
      <c r="Q20" s="354"/>
      <c r="R20" s="352"/>
      <c r="S20" s="354"/>
      <c r="T20" s="352"/>
      <c r="U20" s="354"/>
      <c r="V20" s="352"/>
      <c r="W20" s="354"/>
      <c r="X20" s="352"/>
      <c r="Y20" s="354"/>
      <c r="Z20" s="352"/>
      <c r="AA20" s="354"/>
      <c r="AB20" s="352"/>
      <c r="AC20" s="354"/>
      <c r="AD20" s="352"/>
      <c r="AE20" s="354"/>
      <c r="AF20" s="352"/>
      <c r="AG20" s="354"/>
      <c r="AH20" s="352"/>
      <c r="AI20" s="354"/>
      <c r="AJ20" s="352"/>
      <c r="AK20" s="354"/>
      <c r="AL20" s="355"/>
      <c r="AM20" s="354"/>
      <c r="AN20" s="353"/>
      <c r="AO20" s="340" t="s">
        <v>83</v>
      </c>
      <c r="CG20" s="315">
        <v>0</v>
      </c>
      <c r="CH20" s="315">
        <v>0</v>
      </c>
    </row>
    <row r="21" spans="1:86" ht="15" customHeight="1" x14ac:dyDescent="0.2">
      <c r="A21" s="779"/>
      <c r="B21" s="341" t="s">
        <v>84</v>
      </c>
      <c r="C21" s="349">
        <f t="shared" si="0"/>
        <v>0</v>
      </c>
      <c r="D21" s="350">
        <f t="shared" si="1"/>
        <v>0</v>
      </c>
      <c r="E21" s="351">
        <f t="shared" si="2"/>
        <v>0</v>
      </c>
      <c r="F21" s="352"/>
      <c r="G21" s="353"/>
      <c r="H21" s="352"/>
      <c r="I21" s="353"/>
      <c r="J21" s="352"/>
      <c r="K21" s="354"/>
      <c r="L21" s="352"/>
      <c r="M21" s="354"/>
      <c r="N21" s="352"/>
      <c r="O21" s="354"/>
      <c r="P21" s="352"/>
      <c r="Q21" s="354"/>
      <c r="R21" s="352"/>
      <c r="S21" s="354"/>
      <c r="T21" s="352"/>
      <c r="U21" s="354"/>
      <c r="V21" s="352"/>
      <c r="W21" s="354"/>
      <c r="X21" s="352"/>
      <c r="Y21" s="354"/>
      <c r="Z21" s="352"/>
      <c r="AA21" s="354"/>
      <c r="AB21" s="352"/>
      <c r="AC21" s="354"/>
      <c r="AD21" s="352"/>
      <c r="AE21" s="354"/>
      <c r="AF21" s="352"/>
      <c r="AG21" s="354"/>
      <c r="AH21" s="352"/>
      <c r="AI21" s="354"/>
      <c r="AJ21" s="352"/>
      <c r="AK21" s="354"/>
      <c r="AL21" s="355"/>
      <c r="AM21" s="354"/>
      <c r="AN21" s="353"/>
      <c r="AO21" s="340" t="s">
        <v>83</v>
      </c>
      <c r="CG21" s="315">
        <v>0</v>
      </c>
      <c r="CH21" s="315">
        <v>0</v>
      </c>
    </row>
    <row r="22" spans="1:86" ht="23.25" customHeight="1" x14ac:dyDescent="0.2">
      <c r="A22" s="779"/>
      <c r="B22" s="341" t="s">
        <v>79</v>
      </c>
      <c r="C22" s="349">
        <f t="shared" si="0"/>
        <v>0</v>
      </c>
      <c r="D22" s="356">
        <f t="shared" si="1"/>
        <v>0</v>
      </c>
      <c r="E22" s="351">
        <f t="shared" si="2"/>
        <v>0</v>
      </c>
      <c r="F22" s="352"/>
      <c r="G22" s="353"/>
      <c r="H22" s="352"/>
      <c r="I22" s="353"/>
      <c r="J22" s="352"/>
      <c r="K22" s="354"/>
      <c r="L22" s="352"/>
      <c r="M22" s="354"/>
      <c r="N22" s="352"/>
      <c r="O22" s="354"/>
      <c r="P22" s="352"/>
      <c r="Q22" s="354"/>
      <c r="R22" s="352"/>
      <c r="S22" s="354"/>
      <c r="T22" s="352"/>
      <c r="U22" s="354"/>
      <c r="V22" s="352"/>
      <c r="W22" s="354"/>
      <c r="X22" s="352"/>
      <c r="Y22" s="354"/>
      <c r="Z22" s="352"/>
      <c r="AA22" s="354"/>
      <c r="AB22" s="352"/>
      <c r="AC22" s="354"/>
      <c r="AD22" s="352"/>
      <c r="AE22" s="354"/>
      <c r="AF22" s="352"/>
      <c r="AG22" s="354"/>
      <c r="AH22" s="352"/>
      <c r="AI22" s="354"/>
      <c r="AJ22" s="352"/>
      <c r="AK22" s="354"/>
      <c r="AL22" s="355"/>
      <c r="AM22" s="354"/>
      <c r="AN22" s="353"/>
      <c r="AO22" s="340" t="s">
        <v>83</v>
      </c>
      <c r="CG22" s="315">
        <v>0</v>
      </c>
      <c r="CH22" s="315">
        <v>0</v>
      </c>
    </row>
    <row r="23" spans="1:86" ht="15" customHeight="1" x14ac:dyDescent="0.2">
      <c r="A23" s="778"/>
      <c r="B23" s="357" t="s">
        <v>19</v>
      </c>
      <c r="C23" s="358">
        <f t="shared" si="0"/>
        <v>602</v>
      </c>
      <c r="D23" s="358">
        <f t="shared" si="1"/>
        <v>233</v>
      </c>
      <c r="E23" s="359">
        <f t="shared" si="2"/>
        <v>369</v>
      </c>
      <c r="F23" s="360">
        <f t="shared" ref="F23:AN23" si="3">SUM(F13:F22)</f>
        <v>4</v>
      </c>
      <c r="G23" s="361">
        <f t="shared" si="3"/>
        <v>0</v>
      </c>
      <c r="H23" s="360">
        <f t="shared" si="3"/>
        <v>12</v>
      </c>
      <c r="I23" s="361">
        <f t="shared" si="3"/>
        <v>9</v>
      </c>
      <c r="J23" s="360">
        <f t="shared" si="3"/>
        <v>23</v>
      </c>
      <c r="K23" s="362">
        <f t="shared" si="3"/>
        <v>8</v>
      </c>
      <c r="L23" s="360">
        <f t="shared" si="3"/>
        <v>14</v>
      </c>
      <c r="M23" s="362">
        <f t="shared" si="3"/>
        <v>15</v>
      </c>
      <c r="N23" s="360">
        <f t="shared" si="3"/>
        <v>8</v>
      </c>
      <c r="O23" s="362">
        <f t="shared" si="3"/>
        <v>10</v>
      </c>
      <c r="P23" s="360">
        <f t="shared" si="3"/>
        <v>18</v>
      </c>
      <c r="Q23" s="362">
        <f t="shared" si="3"/>
        <v>14</v>
      </c>
      <c r="R23" s="360">
        <f t="shared" si="3"/>
        <v>24</v>
      </c>
      <c r="S23" s="362">
        <f t="shared" si="3"/>
        <v>17</v>
      </c>
      <c r="T23" s="360">
        <f t="shared" si="3"/>
        <v>15</v>
      </c>
      <c r="U23" s="362">
        <f t="shared" si="3"/>
        <v>25</v>
      </c>
      <c r="V23" s="360">
        <f t="shared" si="3"/>
        <v>10</v>
      </c>
      <c r="W23" s="362">
        <f t="shared" si="3"/>
        <v>32</v>
      </c>
      <c r="X23" s="360">
        <f t="shared" si="3"/>
        <v>26</v>
      </c>
      <c r="Y23" s="362">
        <f t="shared" si="3"/>
        <v>38</v>
      </c>
      <c r="Z23" s="360">
        <f t="shared" si="3"/>
        <v>23</v>
      </c>
      <c r="AA23" s="362">
        <f t="shared" si="3"/>
        <v>61</v>
      </c>
      <c r="AB23" s="360">
        <f t="shared" si="3"/>
        <v>16</v>
      </c>
      <c r="AC23" s="362">
        <f t="shared" si="3"/>
        <v>48</v>
      </c>
      <c r="AD23" s="360">
        <f t="shared" si="3"/>
        <v>15</v>
      </c>
      <c r="AE23" s="362">
        <f t="shared" si="3"/>
        <v>47</v>
      </c>
      <c r="AF23" s="360">
        <f t="shared" si="3"/>
        <v>15</v>
      </c>
      <c r="AG23" s="362">
        <f t="shared" si="3"/>
        <v>20</v>
      </c>
      <c r="AH23" s="360">
        <f t="shared" si="3"/>
        <v>6</v>
      </c>
      <c r="AI23" s="362">
        <f t="shared" si="3"/>
        <v>9</v>
      </c>
      <c r="AJ23" s="360">
        <f t="shared" si="3"/>
        <v>2</v>
      </c>
      <c r="AK23" s="362">
        <f t="shared" si="3"/>
        <v>8</v>
      </c>
      <c r="AL23" s="363">
        <f t="shared" si="3"/>
        <v>2</v>
      </c>
      <c r="AM23" s="362">
        <f t="shared" si="3"/>
        <v>8</v>
      </c>
      <c r="AN23" s="361">
        <f t="shared" si="3"/>
        <v>602</v>
      </c>
      <c r="AO23" s="340"/>
    </row>
    <row r="24" spans="1:86" x14ac:dyDescent="0.2">
      <c r="A24" s="632" t="s">
        <v>39</v>
      </c>
      <c r="B24" s="365" t="s">
        <v>32</v>
      </c>
      <c r="C24" s="366">
        <f t="shared" si="0"/>
        <v>17</v>
      </c>
      <c r="D24" s="367">
        <f t="shared" si="1"/>
        <v>8</v>
      </c>
      <c r="E24" s="368">
        <f t="shared" si="2"/>
        <v>9</v>
      </c>
      <c r="F24" s="369"/>
      <c r="G24" s="370"/>
      <c r="H24" s="369">
        <v>4</v>
      </c>
      <c r="I24" s="370">
        <v>1</v>
      </c>
      <c r="J24" s="369">
        <v>1</v>
      </c>
      <c r="K24" s="371"/>
      <c r="L24" s="369">
        <v>1</v>
      </c>
      <c r="M24" s="371">
        <v>1</v>
      </c>
      <c r="N24" s="369">
        <v>1</v>
      </c>
      <c r="O24" s="371"/>
      <c r="P24" s="369">
        <v>1</v>
      </c>
      <c r="Q24" s="371"/>
      <c r="R24" s="369"/>
      <c r="S24" s="371">
        <v>1</v>
      </c>
      <c r="T24" s="369"/>
      <c r="U24" s="371">
        <v>3</v>
      </c>
      <c r="V24" s="369"/>
      <c r="W24" s="371"/>
      <c r="X24" s="369"/>
      <c r="Y24" s="371"/>
      <c r="Z24" s="369"/>
      <c r="AA24" s="371">
        <v>3</v>
      </c>
      <c r="AB24" s="369"/>
      <c r="AC24" s="371"/>
      <c r="AD24" s="369"/>
      <c r="AE24" s="371"/>
      <c r="AF24" s="369"/>
      <c r="AG24" s="371"/>
      <c r="AH24" s="369"/>
      <c r="AI24" s="371"/>
      <c r="AJ24" s="369"/>
      <c r="AK24" s="371"/>
      <c r="AL24" s="372"/>
      <c r="AM24" s="371"/>
      <c r="AN24" s="370">
        <v>17</v>
      </c>
      <c r="AO24" s="340" t="s">
        <v>83</v>
      </c>
      <c r="CG24" s="315">
        <v>0</v>
      </c>
      <c r="CH24" s="315">
        <v>0</v>
      </c>
    </row>
    <row r="25" spans="1:86" x14ac:dyDescent="0.2">
      <c r="A25" s="777" t="s">
        <v>40</v>
      </c>
      <c r="B25" s="373" t="s">
        <v>32</v>
      </c>
      <c r="C25" s="334">
        <f t="shared" si="0"/>
        <v>259</v>
      </c>
      <c r="D25" s="334">
        <f t="shared" si="1"/>
        <v>104</v>
      </c>
      <c r="E25" s="335">
        <f t="shared" si="2"/>
        <v>155</v>
      </c>
      <c r="F25" s="336">
        <v>3</v>
      </c>
      <c r="G25" s="337">
        <v>1</v>
      </c>
      <c r="H25" s="336">
        <v>18</v>
      </c>
      <c r="I25" s="337">
        <v>11</v>
      </c>
      <c r="J25" s="336">
        <v>29</v>
      </c>
      <c r="K25" s="338">
        <v>17</v>
      </c>
      <c r="L25" s="336">
        <v>21</v>
      </c>
      <c r="M25" s="338">
        <v>36</v>
      </c>
      <c r="N25" s="336">
        <v>6</v>
      </c>
      <c r="O25" s="338">
        <v>5</v>
      </c>
      <c r="P25" s="336">
        <v>5</v>
      </c>
      <c r="Q25" s="338">
        <v>6</v>
      </c>
      <c r="R25" s="336">
        <v>3</v>
      </c>
      <c r="S25" s="338">
        <v>9</v>
      </c>
      <c r="T25" s="336">
        <v>1</v>
      </c>
      <c r="U25" s="338">
        <v>6</v>
      </c>
      <c r="V25" s="336">
        <v>2</v>
      </c>
      <c r="W25" s="338">
        <v>18</v>
      </c>
      <c r="X25" s="336">
        <v>2</v>
      </c>
      <c r="Y25" s="338">
        <v>9</v>
      </c>
      <c r="Z25" s="336">
        <v>6</v>
      </c>
      <c r="AA25" s="338">
        <v>17</v>
      </c>
      <c r="AB25" s="336">
        <v>2</v>
      </c>
      <c r="AC25" s="338">
        <v>11</v>
      </c>
      <c r="AD25" s="336"/>
      <c r="AE25" s="338">
        <v>4</v>
      </c>
      <c r="AF25" s="336">
        <v>4</v>
      </c>
      <c r="AG25" s="338">
        <v>1</v>
      </c>
      <c r="AH25" s="336">
        <v>2</v>
      </c>
      <c r="AI25" s="338">
        <v>4</v>
      </c>
      <c r="AJ25" s="336"/>
      <c r="AK25" s="338"/>
      <c r="AL25" s="339"/>
      <c r="AM25" s="338"/>
      <c r="AN25" s="337">
        <v>259</v>
      </c>
      <c r="AO25" s="340" t="s">
        <v>83</v>
      </c>
      <c r="CG25" s="315">
        <v>0</v>
      </c>
      <c r="CH25" s="315">
        <v>0</v>
      </c>
    </row>
    <row r="26" spans="1:86" x14ac:dyDescent="0.2">
      <c r="A26" s="778"/>
      <c r="B26" s="380" t="s">
        <v>45</v>
      </c>
      <c r="C26" s="381">
        <f t="shared" si="0"/>
        <v>0</v>
      </c>
      <c r="D26" s="382">
        <f t="shared" si="1"/>
        <v>0</v>
      </c>
      <c r="E26" s="383">
        <f t="shared" si="2"/>
        <v>0</v>
      </c>
      <c r="F26" s="374"/>
      <c r="G26" s="375"/>
      <c r="H26" s="374"/>
      <c r="I26" s="376"/>
      <c r="J26" s="374"/>
      <c r="K26" s="376"/>
      <c r="L26" s="374"/>
      <c r="M26" s="376"/>
      <c r="N26" s="374"/>
      <c r="O26" s="377"/>
      <c r="P26" s="374"/>
      <c r="Q26" s="375"/>
      <c r="R26" s="378"/>
      <c r="S26" s="376"/>
      <c r="T26" s="374"/>
      <c r="U26" s="376"/>
      <c r="V26" s="374"/>
      <c r="W26" s="376"/>
      <c r="X26" s="374"/>
      <c r="Y26" s="375"/>
      <c r="Z26" s="374"/>
      <c r="AA26" s="375"/>
      <c r="AB26" s="374"/>
      <c r="AC26" s="376"/>
      <c r="AD26" s="374"/>
      <c r="AE26" s="375"/>
      <c r="AF26" s="374"/>
      <c r="AG26" s="375"/>
      <c r="AH26" s="374"/>
      <c r="AI26" s="376"/>
      <c r="AJ26" s="374"/>
      <c r="AK26" s="376"/>
      <c r="AL26" s="379"/>
      <c r="AM26" s="376"/>
      <c r="AN26" s="377"/>
      <c r="AO26" s="340" t="s">
        <v>83</v>
      </c>
      <c r="CG26" s="315">
        <v>0</v>
      </c>
      <c r="CH26" s="315">
        <v>0</v>
      </c>
    </row>
    <row r="27" spans="1:86" ht="15" x14ac:dyDescent="0.2">
      <c r="A27" s="384" t="s">
        <v>41</v>
      </c>
      <c r="B27" s="385"/>
      <c r="C27" s="386"/>
      <c r="D27" s="385"/>
      <c r="E27" s="325"/>
      <c r="F27" s="325"/>
      <c r="G27" s="325"/>
      <c r="H27" s="325"/>
      <c r="I27" s="325"/>
      <c r="J27" s="325"/>
      <c r="K27" s="325"/>
      <c r="L27" s="325"/>
      <c r="M27" s="327"/>
      <c r="N27" s="327"/>
      <c r="O27" s="316"/>
      <c r="P27" s="316"/>
      <c r="Q27" s="316"/>
      <c r="R27" s="316"/>
      <c r="S27" s="316"/>
      <c r="T27" s="316"/>
      <c r="U27" s="316"/>
      <c r="V27" s="323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1:86" x14ac:dyDescent="0.2">
      <c r="A28" s="777" t="s">
        <v>26</v>
      </c>
      <c r="B28" s="777" t="s">
        <v>42</v>
      </c>
      <c r="C28" s="733" t="s">
        <v>85</v>
      </c>
      <c r="D28" s="742"/>
      <c r="E28" s="734"/>
      <c r="F28" s="733" t="s">
        <v>1</v>
      </c>
      <c r="G28" s="734"/>
      <c r="H28" s="733" t="s">
        <v>2</v>
      </c>
      <c r="I28" s="734"/>
      <c r="J28" s="733" t="s">
        <v>3</v>
      </c>
      <c r="K28" s="734"/>
      <c r="L28" s="733" t="s">
        <v>4</v>
      </c>
      <c r="M28" s="734"/>
      <c r="N28" s="733" t="s">
        <v>5</v>
      </c>
      <c r="O28" s="734"/>
      <c r="P28" s="737" t="s">
        <v>6</v>
      </c>
      <c r="Q28" s="738"/>
      <c r="R28" s="743" t="s">
        <v>7</v>
      </c>
      <c r="S28" s="743"/>
      <c r="T28" s="737" t="s">
        <v>8</v>
      </c>
      <c r="U28" s="738"/>
      <c r="V28" s="737" t="s">
        <v>9</v>
      </c>
      <c r="W28" s="738"/>
      <c r="X28" s="737" t="s">
        <v>10</v>
      </c>
      <c r="Y28" s="738"/>
      <c r="Z28" s="737" t="s">
        <v>11</v>
      </c>
      <c r="AA28" s="738"/>
      <c r="AB28" s="737" t="s">
        <v>12</v>
      </c>
      <c r="AC28" s="738"/>
      <c r="AD28" s="737" t="s">
        <v>13</v>
      </c>
      <c r="AE28" s="738"/>
      <c r="AF28" s="737" t="s">
        <v>14</v>
      </c>
      <c r="AG28" s="738"/>
      <c r="AH28" s="737" t="s">
        <v>15</v>
      </c>
      <c r="AI28" s="738"/>
      <c r="AJ28" s="737" t="s">
        <v>16</v>
      </c>
      <c r="AK28" s="738"/>
      <c r="AL28" s="737" t="s">
        <v>17</v>
      </c>
      <c r="AM28" s="738"/>
      <c r="AN28" s="387"/>
      <c r="AO28" s="388"/>
      <c r="AP28" s="389"/>
    </row>
    <row r="29" spans="1:86" x14ac:dyDescent="0.2">
      <c r="A29" s="778"/>
      <c r="B29" s="778"/>
      <c r="C29" s="621" t="s">
        <v>81</v>
      </c>
      <c r="D29" s="621" t="s">
        <v>20</v>
      </c>
      <c r="E29" s="621" t="s">
        <v>18</v>
      </c>
      <c r="F29" s="632" t="s">
        <v>20</v>
      </c>
      <c r="G29" s="621" t="s">
        <v>18</v>
      </c>
      <c r="H29" s="632" t="s">
        <v>20</v>
      </c>
      <c r="I29" s="621" t="s">
        <v>18</v>
      </c>
      <c r="J29" s="632" t="s">
        <v>20</v>
      </c>
      <c r="K29" s="621" t="s">
        <v>18</v>
      </c>
      <c r="L29" s="632" t="s">
        <v>20</v>
      </c>
      <c r="M29" s="621" t="s">
        <v>18</v>
      </c>
      <c r="N29" s="632" t="s">
        <v>20</v>
      </c>
      <c r="O29" s="621" t="s">
        <v>18</v>
      </c>
      <c r="P29" s="632" t="s">
        <v>20</v>
      </c>
      <c r="Q29" s="621" t="s">
        <v>18</v>
      </c>
      <c r="R29" s="621" t="s">
        <v>20</v>
      </c>
      <c r="S29" s="620" t="s">
        <v>18</v>
      </c>
      <c r="T29" s="632" t="s">
        <v>20</v>
      </c>
      <c r="U29" s="621" t="s">
        <v>18</v>
      </c>
      <c r="V29" s="632" t="s">
        <v>20</v>
      </c>
      <c r="W29" s="621" t="s">
        <v>18</v>
      </c>
      <c r="X29" s="632" t="s">
        <v>20</v>
      </c>
      <c r="Y29" s="621" t="s">
        <v>18</v>
      </c>
      <c r="Z29" s="632" t="s">
        <v>20</v>
      </c>
      <c r="AA29" s="621" t="s">
        <v>18</v>
      </c>
      <c r="AB29" s="632" t="s">
        <v>20</v>
      </c>
      <c r="AC29" s="621" t="s">
        <v>18</v>
      </c>
      <c r="AD29" s="632" t="s">
        <v>20</v>
      </c>
      <c r="AE29" s="621" t="s">
        <v>18</v>
      </c>
      <c r="AF29" s="632" t="s">
        <v>20</v>
      </c>
      <c r="AG29" s="621" t="s">
        <v>18</v>
      </c>
      <c r="AH29" s="632" t="s">
        <v>20</v>
      </c>
      <c r="AI29" s="621" t="s">
        <v>18</v>
      </c>
      <c r="AJ29" s="632" t="s">
        <v>20</v>
      </c>
      <c r="AK29" s="621" t="s">
        <v>18</v>
      </c>
      <c r="AL29" s="632" t="s">
        <v>20</v>
      </c>
      <c r="AM29" s="621" t="s">
        <v>18</v>
      </c>
      <c r="AN29" s="392"/>
      <c r="AO29" s="393"/>
      <c r="AP29" s="394"/>
      <c r="AQ29" s="395"/>
    </row>
    <row r="30" spans="1:86" ht="15.75" customHeight="1" x14ac:dyDescent="0.2">
      <c r="A30" s="373" t="s">
        <v>86</v>
      </c>
      <c r="B30" s="396">
        <v>10</v>
      </c>
      <c r="C30" s="361">
        <f>SUM(D30+E30)</f>
        <v>10</v>
      </c>
      <c r="D30" s="361">
        <f>SUM(F30+H30+J30+L30+N30+P30+R30+T30+V30+X30+Z30+AB30+AD30+AF30+AH30+AJ30+AL30)</f>
        <v>6</v>
      </c>
      <c r="E30" s="361">
        <f>SUM(G30+I30+K30+M30+O30+Q30+S30+U30+W30+Y30+AA30+AC30+AE30+AG30+AI30+AK30+AM30)</f>
        <v>4</v>
      </c>
      <c r="F30" s="374"/>
      <c r="G30" s="375"/>
      <c r="H30" s="374"/>
      <c r="I30" s="376"/>
      <c r="J30" s="374"/>
      <c r="K30" s="376">
        <v>1</v>
      </c>
      <c r="L30" s="374">
        <v>1</v>
      </c>
      <c r="M30" s="376"/>
      <c r="N30" s="374">
        <v>1</v>
      </c>
      <c r="O30" s="377"/>
      <c r="P30" s="374"/>
      <c r="Q30" s="375"/>
      <c r="R30" s="378">
        <v>1</v>
      </c>
      <c r="S30" s="376"/>
      <c r="T30" s="374">
        <v>1</v>
      </c>
      <c r="U30" s="376">
        <v>1</v>
      </c>
      <c r="V30" s="374"/>
      <c r="W30" s="376">
        <v>1</v>
      </c>
      <c r="X30" s="374"/>
      <c r="Y30" s="375"/>
      <c r="Z30" s="374">
        <v>2</v>
      </c>
      <c r="AA30" s="375">
        <v>1</v>
      </c>
      <c r="AB30" s="374"/>
      <c r="AC30" s="376"/>
      <c r="AD30" s="374"/>
      <c r="AE30" s="375"/>
      <c r="AF30" s="374"/>
      <c r="AG30" s="375"/>
      <c r="AH30" s="374"/>
      <c r="AI30" s="376"/>
      <c r="AJ30" s="374"/>
      <c r="AK30" s="376"/>
      <c r="AL30" s="379"/>
      <c r="AM30" s="376"/>
      <c r="AN30" s="397"/>
      <c r="AO30" s="398"/>
      <c r="AP30" s="399"/>
      <c r="AQ30" s="395"/>
    </row>
    <row r="31" spans="1:86" ht="15.75" customHeight="1" x14ac:dyDescent="0.2">
      <c r="A31" s="318" t="s">
        <v>43</v>
      </c>
      <c r="B31" s="319"/>
      <c r="C31" s="320"/>
      <c r="D31" s="320"/>
      <c r="E31" s="320"/>
      <c r="F31" s="320"/>
      <c r="G31" s="320"/>
      <c r="H31" s="320"/>
      <c r="I31" s="321"/>
      <c r="J31" s="319"/>
      <c r="K31" s="325"/>
      <c r="L31" s="325"/>
      <c r="M31" s="327"/>
      <c r="N31" s="400"/>
      <c r="O31" s="316"/>
      <c r="P31" s="316"/>
      <c r="Q31" s="316"/>
      <c r="R31" s="316"/>
      <c r="S31" s="316"/>
      <c r="T31" s="316"/>
      <c r="U31" s="316"/>
      <c r="V31" s="323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</row>
    <row r="32" spans="1:86" ht="15" x14ac:dyDescent="0.2">
      <c r="A32" s="401" t="s">
        <v>87</v>
      </c>
      <c r="B32" s="402"/>
      <c r="C32" s="402"/>
      <c r="D32" s="403"/>
      <c r="E32" s="403"/>
      <c r="F32" s="403"/>
      <c r="G32" s="403"/>
      <c r="H32" s="403"/>
      <c r="I32" s="403"/>
      <c r="J32" s="403"/>
      <c r="K32" s="403"/>
      <c r="L32" s="404"/>
      <c r="M32" s="400"/>
      <c r="N32" s="400"/>
      <c r="O32" s="400"/>
      <c r="P32" s="316"/>
      <c r="Q32" s="316"/>
      <c r="R32" s="316"/>
      <c r="S32" s="316"/>
      <c r="T32" s="316"/>
      <c r="U32" s="316"/>
      <c r="V32" s="323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</row>
    <row r="33" spans="1:86" x14ac:dyDescent="0.2">
      <c r="A33" s="744" t="s">
        <v>26</v>
      </c>
      <c r="B33" s="777" t="s">
        <v>27</v>
      </c>
      <c r="C33" s="777" t="s">
        <v>28</v>
      </c>
      <c r="D33" s="405"/>
      <c r="E33" s="405"/>
      <c r="F33" s="405"/>
      <c r="G33" s="405"/>
      <c r="H33" s="405"/>
      <c r="I33" s="405"/>
      <c r="J33" s="405"/>
      <c r="K33" s="405"/>
      <c r="L33" s="406"/>
      <c r="M33" s="407"/>
      <c r="N33" s="400"/>
      <c r="O33" s="316"/>
      <c r="P33" s="316"/>
      <c r="Q33" s="316"/>
      <c r="R33" s="316"/>
      <c r="S33" s="316"/>
      <c r="T33" s="316"/>
      <c r="U33" s="316"/>
      <c r="V33" s="323"/>
      <c r="W33" s="316"/>
      <c r="X33" s="408"/>
      <c r="Y33" s="394"/>
      <c r="Z33" s="394"/>
      <c r="AA33" s="394"/>
      <c r="AB33" s="394"/>
      <c r="AC33" s="394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</row>
    <row r="34" spans="1:86" x14ac:dyDescent="0.2">
      <c r="A34" s="746"/>
      <c r="B34" s="778"/>
      <c r="C34" s="778"/>
      <c r="D34" s="409"/>
      <c r="E34" s="405"/>
      <c r="F34" s="405"/>
      <c r="G34" s="405"/>
      <c r="H34" s="405"/>
      <c r="I34" s="405"/>
      <c r="J34" s="405"/>
      <c r="K34" s="405"/>
      <c r="L34" s="406"/>
      <c r="M34" s="407"/>
      <c r="N34" s="400"/>
      <c r="O34" s="316"/>
      <c r="P34" s="316"/>
      <c r="Q34" s="316"/>
      <c r="R34" s="316"/>
      <c r="S34" s="316"/>
      <c r="T34" s="316"/>
      <c r="U34" s="316"/>
      <c r="V34" s="323"/>
      <c r="W34" s="316"/>
      <c r="X34" s="408"/>
      <c r="Y34" s="394"/>
      <c r="Z34" s="394"/>
      <c r="AA34" s="394"/>
      <c r="AB34" s="394"/>
      <c r="AC34" s="394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</row>
    <row r="35" spans="1:86" x14ac:dyDescent="0.2">
      <c r="A35" s="777" t="s">
        <v>46</v>
      </c>
      <c r="B35" s="365" t="s">
        <v>45</v>
      </c>
      <c r="C35" s="410"/>
      <c r="D35" s="409"/>
      <c r="E35" s="405"/>
      <c r="F35" s="405"/>
      <c r="G35" s="405"/>
      <c r="H35" s="316"/>
      <c r="I35" s="405"/>
      <c r="J35" s="405"/>
      <c r="K35" s="411"/>
      <c r="L35" s="406"/>
      <c r="M35" s="407"/>
      <c r="N35" s="400"/>
      <c r="O35" s="316"/>
      <c r="P35" s="316"/>
      <c r="Q35" s="316"/>
      <c r="R35" s="316"/>
      <c r="S35" s="316"/>
      <c r="T35" s="316"/>
      <c r="U35" s="316"/>
      <c r="V35" s="323"/>
      <c r="W35" s="316"/>
      <c r="X35" s="408"/>
      <c r="Y35" s="394"/>
      <c r="Z35" s="394"/>
      <c r="AA35" s="394"/>
      <c r="AB35" s="394"/>
      <c r="AC35" s="394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</row>
    <row r="36" spans="1:86" x14ac:dyDescent="0.2">
      <c r="A36" s="778"/>
      <c r="B36" s="412" t="s">
        <v>47</v>
      </c>
      <c r="C36" s="413">
        <v>12</v>
      </c>
      <c r="D36" s="409"/>
      <c r="E36" s="405"/>
      <c r="F36" s="405"/>
      <c r="G36" s="405"/>
      <c r="H36" s="405"/>
      <c r="I36" s="405"/>
      <c r="J36" s="405"/>
      <c r="K36" s="405"/>
      <c r="L36" s="406"/>
      <c r="M36" s="407"/>
      <c r="N36" s="400"/>
      <c r="O36" s="316"/>
      <c r="P36" s="316"/>
      <c r="Q36" s="316"/>
      <c r="R36" s="316"/>
      <c r="S36" s="316"/>
      <c r="T36" s="316"/>
      <c r="U36" s="316"/>
      <c r="V36" s="323"/>
      <c r="W36" s="316"/>
      <c r="X36" s="408"/>
      <c r="Y36" s="394"/>
      <c r="Z36" s="394"/>
      <c r="AA36" s="394"/>
      <c r="AB36" s="394"/>
      <c r="AC36" s="394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</row>
    <row r="37" spans="1:86" x14ac:dyDescent="0.2">
      <c r="A37" s="777" t="s">
        <v>48</v>
      </c>
      <c r="B37" s="365" t="s">
        <v>45</v>
      </c>
      <c r="C37" s="410"/>
      <c r="D37" s="409"/>
      <c r="E37" s="405"/>
      <c r="F37" s="405"/>
      <c r="G37" s="405"/>
      <c r="H37" s="405"/>
      <c r="I37" s="405"/>
      <c r="J37" s="405"/>
      <c r="K37" s="405"/>
      <c r="L37" s="406"/>
      <c r="M37" s="407"/>
      <c r="N37" s="400"/>
      <c r="O37" s="316"/>
      <c r="P37" s="316"/>
      <c r="Q37" s="316"/>
      <c r="R37" s="316"/>
      <c r="S37" s="316"/>
      <c r="T37" s="316"/>
      <c r="U37" s="316"/>
      <c r="V37" s="323"/>
      <c r="W37" s="316"/>
      <c r="X37" s="408"/>
      <c r="Y37" s="394"/>
      <c r="Z37" s="394"/>
      <c r="AA37" s="394"/>
      <c r="AB37" s="394"/>
      <c r="AC37" s="394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</row>
    <row r="38" spans="1:86" x14ac:dyDescent="0.2">
      <c r="A38" s="778"/>
      <c r="B38" s="414" t="s">
        <v>47</v>
      </c>
      <c r="C38" s="415">
        <v>51</v>
      </c>
      <c r="D38" s="416"/>
      <c r="E38" s="405"/>
      <c r="F38" s="405"/>
      <c r="G38" s="405"/>
      <c r="H38" s="405"/>
      <c r="I38" s="405"/>
      <c r="J38" s="405"/>
      <c r="K38" s="405"/>
      <c r="L38" s="406"/>
      <c r="M38" s="407"/>
      <c r="N38" s="400"/>
      <c r="O38" s="316"/>
      <c r="P38" s="316"/>
      <c r="Q38" s="316"/>
      <c r="R38" s="316"/>
      <c r="S38" s="316"/>
      <c r="T38" s="316"/>
      <c r="U38" s="316"/>
      <c r="V38" s="323"/>
      <c r="W38" s="316"/>
      <c r="X38" s="408"/>
      <c r="Y38" s="394"/>
      <c r="Z38" s="394"/>
      <c r="AA38" s="394"/>
      <c r="AB38" s="394"/>
      <c r="AC38" s="394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</row>
    <row r="39" spans="1:86" ht="15" x14ac:dyDescent="0.2">
      <c r="A39" s="384" t="s">
        <v>88</v>
      </c>
      <c r="B39" s="417"/>
      <c r="C39" s="417"/>
      <c r="D39" s="418"/>
      <c r="E39" s="418"/>
      <c r="F39" s="418"/>
      <c r="G39" s="418"/>
      <c r="H39" s="418"/>
      <c r="I39" s="418"/>
      <c r="J39" s="418"/>
      <c r="K39" s="418"/>
      <c r="L39" s="419"/>
      <c r="M39" s="420"/>
      <c r="N39" s="421"/>
      <c r="O39" s="422"/>
      <c r="P39" s="422"/>
      <c r="Q39" s="422"/>
      <c r="R39" s="422"/>
      <c r="S39" s="422"/>
      <c r="T39" s="422"/>
      <c r="U39" s="422"/>
      <c r="V39" s="423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422"/>
      <c r="AK39" s="422"/>
      <c r="AL39" s="422"/>
      <c r="AM39" s="422"/>
      <c r="AN39" s="424"/>
      <c r="AO39" s="425"/>
      <c r="AP39" s="425"/>
    </row>
    <row r="40" spans="1:86" ht="14.25" customHeight="1" x14ac:dyDescent="0.2">
      <c r="A40" s="762" t="s">
        <v>49</v>
      </c>
      <c r="B40" s="763"/>
      <c r="C40" s="768" t="s">
        <v>28</v>
      </c>
      <c r="D40" s="769"/>
      <c r="E40" s="770"/>
      <c r="F40" s="733" t="s">
        <v>21</v>
      </c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42"/>
      <c r="X40" s="742"/>
      <c r="Y40" s="742"/>
      <c r="Z40" s="742"/>
      <c r="AA40" s="74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2"/>
      <c r="AM40" s="742"/>
      <c r="AN40" s="739" t="s">
        <v>30</v>
      </c>
      <c r="AO40" s="315"/>
      <c r="AP40" s="426"/>
    </row>
    <row r="41" spans="1:86" x14ac:dyDescent="0.2">
      <c r="A41" s="764"/>
      <c r="B41" s="765"/>
      <c r="C41" s="771"/>
      <c r="D41" s="772"/>
      <c r="E41" s="773"/>
      <c r="F41" s="733" t="s">
        <v>1</v>
      </c>
      <c r="G41" s="734"/>
      <c r="H41" s="742" t="s">
        <v>2</v>
      </c>
      <c r="I41" s="734"/>
      <c r="J41" s="735" t="s">
        <v>3</v>
      </c>
      <c r="K41" s="736"/>
      <c r="L41" s="733" t="s">
        <v>4</v>
      </c>
      <c r="M41" s="734"/>
      <c r="N41" s="733" t="s">
        <v>5</v>
      </c>
      <c r="O41" s="734"/>
      <c r="P41" s="737" t="s">
        <v>6</v>
      </c>
      <c r="Q41" s="738"/>
      <c r="R41" s="737" t="s">
        <v>7</v>
      </c>
      <c r="S41" s="738"/>
      <c r="T41" s="737" t="s">
        <v>8</v>
      </c>
      <c r="U41" s="738"/>
      <c r="V41" s="737" t="s">
        <v>9</v>
      </c>
      <c r="W41" s="738"/>
      <c r="X41" s="737" t="s">
        <v>10</v>
      </c>
      <c r="Y41" s="738"/>
      <c r="Z41" s="737" t="s">
        <v>11</v>
      </c>
      <c r="AA41" s="738"/>
      <c r="AB41" s="737" t="s">
        <v>12</v>
      </c>
      <c r="AC41" s="738"/>
      <c r="AD41" s="737" t="s">
        <v>13</v>
      </c>
      <c r="AE41" s="738"/>
      <c r="AF41" s="737" t="s">
        <v>14</v>
      </c>
      <c r="AG41" s="738"/>
      <c r="AH41" s="737" t="s">
        <v>15</v>
      </c>
      <c r="AI41" s="738"/>
      <c r="AJ41" s="737" t="s">
        <v>16</v>
      </c>
      <c r="AK41" s="738"/>
      <c r="AL41" s="743" t="s">
        <v>17</v>
      </c>
      <c r="AM41" s="743"/>
      <c r="AN41" s="740"/>
      <c r="AO41" s="315"/>
    </row>
    <row r="42" spans="1:86" x14ac:dyDescent="0.2">
      <c r="A42" s="766"/>
      <c r="B42" s="767"/>
      <c r="C42" s="628" t="s">
        <v>81</v>
      </c>
      <c r="D42" s="628" t="s">
        <v>20</v>
      </c>
      <c r="E42" s="627" t="s">
        <v>18</v>
      </c>
      <c r="F42" s="429" t="s">
        <v>20</v>
      </c>
      <c r="G42" s="621" t="s">
        <v>18</v>
      </c>
      <c r="H42" s="429" t="s">
        <v>20</v>
      </c>
      <c r="I42" s="621" t="s">
        <v>18</v>
      </c>
      <c r="J42" s="429" t="s">
        <v>20</v>
      </c>
      <c r="K42" s="621" t="s">
        <v>18</v>
      </c>
      <c r="L42" s="429" t="s">
        <v>20</v>
      </c>
      <c r="M42" s="621" t="s">
        <v>18</v>
      </c>
      <c r="N42" s="429" t="s">
        <v>20</v>
      </c>
      <c r="O42" s="621" t="s">
        <v>18</v>
      </c>
      <c r="P42" s="429" t="s">
        <v>20</v>
      </c>
      <c r="Q42" s="621" t="s">
        <v>18</v>
      </c>
      <c r="R42" s="429" t="s">
        <v>20</v>
      </c>
      <c r="S42" s="621" t="s">
        <v>18</v>
      </c>
      <c r="T42" s="429" t="s">
        <v>20</v>
      </c>
      <c r="U42" s="621" t="s">
        <v>18</v>
      </c>
      <c r="V42" s="429" t="s">
        <v>20</v>
      </c>
      <c r="W42" s="621" t="s">
        <v>18</v>
      </c>
      <c r="X42" s="429" t="s">
        <v>20</v>
      </c>
      <c r="Y42" s="621" t="s">
        <v>18</v>
      </c>
      <c r="Z42" s="429" t="s">
        <v>20</v>
      </c>
      <c r="AA42" s="621" t="s">
        <v>18</v>
      </c>
      <c r="AB42" s="429" t="s">
        <v>20</v>
      </c>
      <c r="AC42" s="621" t="s">
        <v>18</v>
      </c>
      <c r="AD42" s="429" t="s">
        <v>20</v>
      </c>
      <c r="AE42" s="621" t="s">
        <v>18</v>
      </c>
      <c r="AF42" s="429" t="s">
        <v>20</v>
      </c>
      <c r="AG42" s="621" t="s">
        <v>18</v>
      </c>
      <c r="AH42" s="429" t="s">
        <v>20</v>
      </c>
      <c r="AI42" s="621" t="s">
        <v>18</v>
      </c>
      <c r="AJ42" s="429" t="s">
        <v>20</v>
      </c>
      <c r="AK42" s="621" t="s">
        <v>18</v>
      </c>
      <c r="AL42" s="430" t="s">
        <v>20</v>
      </c>
      <c r="AM42" s="620" t="s">
        <v>18</v>
      </c>
      <c r="AN42" s="741"/>
      <c r="AO42" s="431"/>
    </row>
    <row r="43" spans="1:86" x14ac:dyDescent="0.2">
      <c r="A43" s="626" t="s">
        <v>22</v>
      </c>
      <c r="B43" s="433" t="s">
        <v>89</v>
      </c>
      <c r="C43" s="434">
        <f>SUM(D43+E43)</f>
        <v>0</v>
      </c>
      <c r="D43" s="435">
        <f>SUM(F43+H43+J43+L43+N43+P43+R43+T43+V43+X43+Z43+AB43+AD43+AF43+AH43+AJ43+AL43)</f>
        <v>0</v>
      </c>
      <c r="E43" s="359">
        <f>SUM(G43+I43+K43+M43+O43+Q43+S43+U43+W43+Y43+AA43+AC43+AE43+AG43+AI43+AK43+AM43)</f>
        <v>0</v>
      </c>
      <c r="F43" s="436"/>
      <c r="G43" s="437"/>
      <c r="H43" s="436"/>
      <c r="I43" s="437"/>
      <c r="J43" s="436"/>
      <c r="K43" s="437"/>
      <c r="L43" s="436"/>
      <c r="M43" s="437"/>
      <c r="N43" s="436"/>
      <c r="O43" s="437"/>
      <c r="P43" s="438"/>
      <c r="Q43" s="437"/>
      <c r="R43" s="438"/>
      <c r="S43" s="437"/>
      <c r="T43" s="438"/>
      <c r="U43" s="437"/>
      <c r="V43" s="438"/>
      <c r="W43" s="437"/>
      <c r="X43" s="438"/>
      <c r="Y43" s="437"/>
      <c r="Z43" s="438"/>
      <c r="AA43" s="437"/>
      <c r="AB43" s="438"/>
      <c r="AC43" s="437"/>
      <c r="AD43" s="438"/>
      <c r="AE43" s="437"/>
      <c r="AF43" s="438"/>
      <c r="AG43" s="437"/>
      <c r="AH43" s="438"/>
      <c r="AI43" s="437"/>
      <c r="AJ43" s="438"/>
      <c r="AK43" s="437"/>
      <c r="AL43" s="439"/>
      <c r="AM43" s="440"/>
      <c r="AN43" s="441"/>
      <c r="AO43" s="340" t="s">
        <v>83</v>
      </c>
      <c r="CG43" s="315">
        <v>0</v>
      </c>
      <c r="CH43" s="315">
        <v>0</v>
      </c>
    </row>
    <row r="44" spans="1:86" x14ac:dyDescent="0.2">
      <c r="A44" s="624" t="s">
        <v>23</v>
      </c>
      <c r="B44" s="443" t="s">
        <v>89</v>
      </c>
      <c r="C44" s="382">
        <f>SUM(D44+E44)</f>
        <v>0</v>
      </c>
      <c r="D44" s="444">
        <f>SUM(F44+H44+J44+L44+N44+P44+R44+T44+V44+X44+Z44+AB44+AD44+AF44+AH44+AJ44+AL44)</f>
        <v>0</v>
      </c>
      <c r="E44" s="445">
        <f>SUM(G44+I44+K44+M44+O44+Q44+S44+U44+W44+Y44+AA44+AC44+AE44+AG44+AI44+AK44+AM44)</f>
        <v>0</v>
      </c>
      <c r="F44" s="446"/>
      <c r="G44" s="447"/>
      <c r="H44" s="446"/>
      <c r="I44" s="447"/>
      <c r="J44" s="446"/>
      <c r="K44" s="447"/>
      <c r="L44" s="446"/>
      <c r="M44" s="447"/>
      <c r="N44" s="446"/>
      <c r="O44" s="447"/>
      <c r="P44" s="378"/>
      <c r="Q44" s="447"/>
      <c r="R44" s="378"/>
      <c r="S44" s="447"/>
      <c r="T44" s="378"/>
      <c r="U44" s="447"/>
      <c r="V44" s="378"/>
      <c r="W44" s="447"/>
      <c r="X44" s="378"/>
      <c r="Y44" s="447"/>
      <c r="Z44" s="378"/>
      <c r="AA44" s="447"/>
      <c r="AB44" s="378"/>
      <c r="AC44" s="447"/>
      <c r="AD44" s="378"/>
      <c r="AE44" s="447"/>
      <c r="AF44" s="378"/>
      <c r="AG44" s="447"/>
      <c r="AH44" s="378"/>
      <c r="AI44" s="447"/>
      <c r="AJ44" s="378"/>
      <c r="AK44" s="447"/>
      <c r="AL44" s="448"/>
      <c r="AM44" s="449"/>
      <c r="AN44" s="450"/>
      <c r="AO44" s="340" t="s">
        <v>83</v>
      </c>
      <c r="CG44" s="315">
        <v>0</v>
      </c>
      <c r="CH44" s="315">
        <v>0</v>
      </c>
    </row>
    <row r="45" spans="1:86" x14ac:dyDescent="0.2">
      <c r="A45" s="774" t="s">
        <v>90</v>
      </c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N45" s="451"/>
      <c r="O45" s="424"/>
      <c r="P45" s="424"/>
      <c r="Q45" s="424"/>
      <c r="R45" s="424"/>
      <c r="S45" s="424"/>
      <c r="T45" s="424"/>
      <c r="U45" s="424"/>
      <c r="V45" s="452"/>
      <c r="W45" s="424"/>
      <c r="X45" s="42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4"/>
      <c r="AO45" s="453"/>
      <c r="AP45" s="424"/>
    </row>
    <row r="46" spans="1:86" x14ac:dyDescent="0.2">
      <c r="A46" s="762" t="s">
        <v>26</v>
      </c>
      <c r="B46" s="763"/>
      <c r="C46" s="769" t="s">
        <v>28</v>
      </c>
      <c r="D46" s="769"/>
      <c r="E46" s="770"/>
      <c r="F46" s="735" t="s">
        <v>21</v>
      </c>
      <c r="G46" s="775"/>
      <c r="H46" s="775"/>
      <c r="I46" s="775"/>
      <c r="J46" s="775"/>
      <c r="K46" s="775"/>
      <c r="L46" s="775"/>
      <c r="M46" s="775"/>
      <c r="N46" s="775"/>
      <c r="O46" s="775"/>
      <c r="P46" s="775"/>
      <c r="Q46" s="775"/>
      <c r="R46" s="775"/>
      <c r="S46" s="775"/>
      <c r="T46" s="775"/>
      <c r="U46" s="775"/>
      <c r="V46" s="775"/>
      <c r="W46" s="775"/>
      <c r="X46" s="775"/>
      <c r="Y46" s="775"/>
      <c r="Z46" s="775"/>
      <c r="AA46" s="775"/>
      <c r="AB46" s="775"/>
      <c r="AC46" s="775"/>
      <c r="AD46" s="775"/>
      <c r="AE46" s="775"/>
      <c r="AF46" s="775"/>
      <c r="AG46" s="775"/>
      <c r="AH46" s="775"/>
      <c r="AI46" s="775"/>
      <c r="AJ46" s="775"/>
      <c r="AK46" s="775"/>
      <c r="AL46" s="775"/>
      <c r="AM46" s="736"/>
      <c r="AN46" s="729" t="s">
        <v>30</v>
      </c>
      <c r="AO46" s="453"/>
      <c r="AP46" s="454"/>
    </row>
    <row r="47" spans="1:86" x14ac:dyDescent="0.2">
      <c r="A47" s="764"/>
      <c r="B47" s="765"/>
      <c r="C47" s="772"/>
      <c r="D47" s="772"/>
      <c r="E47" s="773"/>
      <c r="F47" s="732" t="s">
        <v>1</v>
      </c>
      <c r="G47" s="732"/>
      <c r="H47" s="733" t="s">
        <v>2</v>
      </c>
      <c r="I47" s="734"/>
      <c r="J47" s="735" t="s">
        <v>3</v>
      </c>
      <c r="K47" s="736"/>
      <c r="L47" s="733" t="s">
        <v>4</v>
      </c>
      <c r="M47" s="734"/>
      <c r="N47" s="733" t="s">
        <v>5</v>
      </c>
      <c r="O47" s="734"/>
      <c r="P47" s="737" t="s">
        <v>6</v>
      </c>
      <c r="Q47" s="738"/>
      <c r="R47" s="737" t="s">
        <v>7</v>
      </c>
      <c r="S47" s="738"/>
      <c r="T47" s="737" t="s">
        <v>8</v>
      </c>
      <c r="U47" s="738"/>
      <c r="V47" s="737" t="s">
        <v>9</v>
      </c>
      <c r="W47" s="738"/>
      <c r="X47" s="737" t="s">
        <v>10</v>
      </c>
      <c r="Y47" s="738"/>
      <c r="Z47" s="737" t="s">
        <v>11</v>
      </c>
      <c r="AA47" s="738"/>
      <c r="AB47" s="737" t="s">
        <v>12</v>
      </c>
      <c r="AC47" s="738"/>
      <c r="AD47" s="737" t="s">
        <v>13</v>
      </c>
      <c r="AE47" s="738"/>
      <c r="AF47" s="737" t="s">
        <v>14</v>
      </c>
      <c r="AG47" s="738"/>
      <c r="AH47" s="737" t="s">
        <v>15</v>
      </c>
      <c r="AI47" s="738"/>
      <c r="AJ47" s="737" t="s">
        <v>16</v>
      </c>
      <c r="AK47" s="738"/>
      <c r="AL47" s="737" t="s">
        <v>17</v>
      </c>
      <c r="AM47" s="738"/>
      <c r="AN47" s="730"/>
      <c r="AO47" s="453"/>
      <c r="AP47" s="454"/>
    </row>
    <row r="48" spans="1:86" x14ac:dyDescent="0.2">
      <c r="A48" s="766"/>
      <c r="B48" s="767"/>
      <c r="C48" s="455" t="s">
        <v>81</v>
      </c>
      <c r="D48" s="456" t="s">
        <v>20</v>
      </c>
      <c r="E48" s="457" t="s">
        <v>18</v>
      </c>
      <c r="F48" s="458" t="s">
        <v>20</v>
      </c>
      <c r="G48" s="618" t="s">
        <v>18</v>
      </c>
      <c r="H48" s="458" t="s">
        <v>20</v>
      </c>
      <c r="I48" s="618" t="s">
        <v>18</v>
      </c>
      <c r="J48" s="458" t="s">
        <v>20</v>
      </c>
      <c r="K48" s="618" t="s">
        <v>18</v>
      </c>
      <c r="L48" s="458" t="s">
        <v>20</v>
      </c>
      <c r="M48" s="618" t="s">
        <v>18</v>
      </c>
      <c r="N48" s="458" t="s">
        <v>20</v>
      </c>
      <c r="O48" s="618" t="s">
        <v>18</v>
      </c>
      <c r="P48" s="458" t="s">
        <v>20</v>
      </c>
      <c r="Q48" s="618" t="s">
        <v>18</v>
      </c>
      <c r="R48" s="458" t="s">
        <v>20</v>
      </c>
      <c r="S48" s="618" t="s">
        <v>18</v>
      </c>
      <c r="T48" s="458" t="s">
        <v>20</v>
      </c>
      <c r="U48" s="618" t="s">
        <v>18</v>
      </c>
      <c r="V48" s="458" t="s">
        <v>20</v>
      </c>
      <c r="W48" s="618" t="s">
        <v>18</v>
      </c>
      <c r="X48" s="458" t="s">
        <v>20</v>
      </c>
      <c r="Y48" s="618" t="s">
        <v>18</v>
      </c>
      <c r="Z48" s="458" t="s">
        <v>20</v>
      </c>
      <c r="AA48" s="618" t="s">
        <v>18</v>
      </c>
      <c r="AB48" s="458" t="s">
        <v>20</v>
      </c>
      <c r="AC48" s="618" t="s">
        <v>18</v>
      </c>
      <c r="AD48" s="458" t="s">
        <v>20</v>
      </c>
      <c r="AE48" s="618" t="s">
        <v>18</v>
      </c>
      <c r="AF48" s="458" t="s">
        <v>20</v>
      </c>
      <c r="AG48" s="618" t="s">
        <v>18</v>
      </c>
      <c r="AH48" s="458" t="s">
        <v>20</v>
      </c>
      <c r="AI48" s="618" t="s">
        <v>18</v>
      </c>
      <c r="AJ48" s="458" t="s">
        <v>20</v>
      </c>
      <c r="AK48" s="618" t="s">
        <v>18</v>
      </c>
      <c r="AL48" s="460" t="s">
        <v>20</v>
      </c>
      <c r="AM48" s="461" t="s">
        <v>18</v>
      </c>
      <c r="AN48" s="731"/>
      <c r="AO48" s="453"/>
      <c r="AP48" s="454"/>
    </row>
    <row r="49" spans="1:86" x14ac:dyDescent="0.2">
      <c r="A49" s="751" t="s">
        <v>50</v>
      </c>
      <c r="B49" s="462" t="s">
        <v>31</v>
      </c>
      <c r="C49" s="333">
        <f t="shared" ref="C49:C70" si="4">SUM(D49+E49)</f>
        <v>0</v>
      </c>
      <c r="D49" s="334">
        <f t="shared" ref="D49:E54" si="5">SUM(H49+J49+L49+N49+P49+R49+T49+V49+X49+Z49+AB49+AD49+AF49+AH49+AJ49+AL49)</f>
        <v>0</v>
      </c>
      <c r="E49" s="335">
        <f t="shared" si="5"/>
        <v>0</v>
      </c>
      <c r="F49" s="463"/>
      <c r="G49" s="464"/>
      <c r="H49" s="336"/>
      <c r="I49" s="337"/>
      <c r="J49" s="336"/>
      <c r="K49" s="338"/>
      <c r="L49" s="336"/>
      <c r="M49" s="338"/>
      <c r="N49" s="336"/>
      <c r="O49" s="338"/>
      <c r="P49" s="339"/>
      <c r="Q49" s="338"/>
      <c r="R49" s="339"/>
      <c r="S49" s="338"/>
      <c r="T49" s="339"/>
      <c r="U49" s="338"/>
      <c r="V49" s="339"/>
      <c r="W49" s="338"/>
      <c r="X49" s="339"/>
      <c r="Y49" s="338"/>
      <c r="Z49" s="339"/>
      <c r="AA49" s="338"/>
      <c r="AB49" s="339"/>
      <c r="AC49" s="338"/>
      <c r="AD49" s="339"/>
      <c r="AE49" s="338"/>
      <c r="AF49" s="339"/>
      <c r="AG49" s="338"/>
      <c r="AH49" s="339"/>
      <c r="AI49" s="338"/>
      <c r="AJ49" s="339"/>
      <c r="AK49" s="338"/>
      <c r="AL49" s="339"/>
      <c r="AM49" s="338"/>
      <c r="AN49" s="465"/>
      <c r="AO49" s="466" t="s">
        <v>83</v>
      </c>
      <c r="AP49" s="454"/>
      <c r="CG49" s="315">
        <v>0</v>
      </c>
      <c r="CH49" s="315">
        <v>0</v>
      </c>
    </row>
    <row r="50" spans="1:86" x14ac:dyDescent="0.2">
      <c r="A50" s="753"/>
      <c r="B50" s="625" t="s">
        <v>45</v>
      </c>
      <c r="C50" s="343">
        <f t="shared" si="4"/>
        <v>0</v>
      </c>
      <c r="D50" s="343">
        <f t="shared" si="5"/>
        <v>0</v>
      </c>
      <c r="E50" s="344">
        <f t="shared" si="5"/>
        <v>0</v>
      </c>
      <c r="F50" s="468"/>
      <c r="G50" s="469"/>
      <c r="H50" s="345"/>
      <c r="I50" s="346"/>
      <c r="J50" s="345"/>
      <c r="K50" s="347"/>
      <c r="L50" s="345"/>
      <c r="M50" s="347"/>
      <c r="N50" s="345"/>
      <c r="O50" s="347"/>
      <c r="P50" s="348"/>
      <c r="Q50" s="347"/>
      <c r="R50" s="348"/>
      <c r="S50" s="347"/>
      <c r="T50" s="348"/>
      <c r="U50" s="347"/>
      <c r="V50" s="348"/>
      <c r="W50" s="347"/>
      <c r="X50" s="348"/>
      <c r="Y50" s="347"/>
      <c r="Z50" s="348"/>
      <c r="AA50" s="347"/>
      <c r="AB50" s="348"/>
      <c r="AC50" s="347"/>
      <c r="AD50" s="348"/>
      <c r="AE50" s="347"/>
      <c r="AF50" s="348"/>
      <c r="AG50" s="347"/>
      <c r="AH50" s="348"/>
      <c r="AI50" s="347"/>
      <c r="AJ50" s="348"/>
      <c r="AK50" s="347"/>
      <c r="AL50" s="348"/>
      <c r="AM50" s="347"/>
      <c r="AN50" s="470"/>
      <c r="AO50" s="466" t="s">
        <v>83</v>
      </c>
      <c r="AP50" s="454"/>
      <c r="CG50" s="315">
        <v>0</v>
      </c>
      <c r="CH50" s="315">
        <v>0</v>
      </c>
    </row>
    <row r="51" spans="1:86" x14ac:dyDescent="0.2">
      <c r="A51" s="753"/>
      <c r="B51" s="625" t="s">
        <v>32</v>
      </c>
      <c r="C51" s="343">
        <f t="shared" si="4"/>
        <v>0</v>
      </c>
      <c r="D51" s="343">
        <f t="shared" si="5"/>
        <v>0</v>
      </c>
      <c r="E51" s="344">
        <f t="shared" si="5"/>
        <v>0</v>
      </c>
      <c r="F51" s="468"/>
      <c r="G51" s="469"/>
      <c r="H51" s="345"/>
      <c r="I51" s="346"/>
      <c r="J51" s="345"/>
      <c r="K51" s="347"/>
      <c r="L51" s="345"/>
      <c r="M51" s="347"/>
      <c r="N51" s="345"/>
      <c r="O51" s="347"/>
      <c r="P51" s="348"/>
      <c r="Q51" s="347"/>
      <c r="R51" s="348"/>
      <c r="S51" s="347"/>
      <c r="T51" s="348"/>
      <c r="U51" s="347"/>
      <c r="V51" s="348"/>
      <c r="W51" s="347"/>
      <c r="X51" s="348"/>
      <c r="Y51" s="347"/>
      <c r="Z51" s="348"/>
      <c r="AA51" s="347"/>
      <c r="AB51" s="348"/>
      <c r="AC51" s="347"/>
      <c r="AD51" s="348"/>
      <c r="AE51" s="347"/>
      <c r="AF51" s="348"/>
      <c r="AG51" s="347"/>
      <c r="AH51" s="348"/>
      <c r="AI51" s="347"/>
      <c r="AJ51" s="348"/>
      <c r="AK51" s="347"/>
      <c r="AL51" s="348"/>
      <c r="AM51" s="347"/>
      <c r="AN51" s="470"/>
      <c r="AO51" s="466" t="s">
        <v>83</v>
      </c>
      <c r="AP51" s="454"/>
      <c r="CG51" s="315">
        <v>0</v>
      </c>
      <c r="CH51" s="315">
        <v>0</v>
      </c>
    </row>
    <row r="52" spans="1:86" x14ac:dyDescent="0.2">
      <c r="A52" s="753"/>
      <c r="B52" s="625" t="s">
        <v>44</v>
      </c>
      <c r="C52" s="343">
        <f t="shared" si="4"/>
        <v>0</v>
      </c>
      <c r="D52" s="343">
        <f t="shared" si="5"/>
        <v>0</v>
      </c>
      <c r="E52" s="344">
        <f t="shared" si="5"/>
        <v>0</v>
      </c>
      <c r="F52" s="468"/>
      <c r="G52" s="469"/>
      <c r="H52" s="345"/>
      <c r="I52" s="346"/>
      <c r="J52" s="345"/>
      <c r="K52" s="347"/>
      <c r="L52" s="345"/>
      <c r="M52" s="347"/>
      <c r="N52" s="345"/>
      <c r="O52" s="347"/>
      <c r="P52" s="348"/>
      <c r="Q52" s="347"/>
      <c r="R52" s="348"/>
      <c r="S52" s="347"/>
      <c r="T52" s="348"/>
      <c r="U52" s="347"/>
      <c r="V52" s="348"/>
      <c r="W52" s="347"/>
      <c r="X52" s="348"/>
      <c r="Y52" s="347"/>
      <c r="Z52" s="348"/>
      <c r="AA52" s="347"/>
      <c r="AB52" s="348"/>
      <c r="AC52" s="347"/>
      <c r="AD52" s="348"/>
      <c r="AE52" s="347"/>
      <c r="AF52" s="348"/>
      <c r="AG52" s="347"/>
      <c r="AH52" s="348"/>
      <c r="AI52" s="347"/>
      <c r="AJ52" s="348"/>
      <c r="AK52" s="347"/>
      <c r="AL52" s="348"/>
      <c r="AM52" s="347"/>
      <c r="AN52" s="470"/>
      <c r="AO52" s="466" t="s">
        <v>83</v>
      </c>
      <c r="AP52" s="454"/>
      <c r="CG52" s="315">
        <v>0</v>
      </c>
      <c r="CH52" s="315">
        <v>0</v>
      </c>
    </row>
    <row r="53" spans="1:86" x14ac:dyDescent="0.2">
      <c r="A53" s="753"/>
      <c r="B53" s="625" t="s">
        <v>35</v>
      </c>
      <c r="C53" s="343">
        <f t="shared" si="4"/>
        <v>0</v>
      </c>
      <c r="D53" s="343">
        <f t="shared" si="5"/>
        <v>0</v>
      </c>
      <c r="E53" s="344">
        <f t="shared" si="5"/>
        <v>0</v>
      </c>
      <c r="F53" s="468"/>
      <c r="G53" s="469"/>
      <c r="H53" s="345"/>
      <c r="I53" s="346"/>
      <c r="J53" s="345"/>
      <c r="K53" s="347"/>
      <c r="L53" s="345"/>
      <c r="M53" s="347"/>
      <c r="N53" s="345"/>
      <c r="O53" s="347"/>
      <c r="P53" s="348"/>
      <c r="Q53" s="347"/>
      <c r="R53" s="348"/>
      <c r="S53" s="347"/>
      <c r="T53" s="348"/>
      <c r="U53" s="347"/>
      <c r="V53" s="348"/>
      <c r="W53" s="347"/>
      <c r="X53" s="348"/>
      <c r="Y53" s="347"/>
      <c r="Z53" s="348"/>
      <c r="AA53" s="347"/>
      <c r="AB53" s="348"/>
      <c r="AC53" s="347"/>
      <c r="AD53" s="348"/>
      <c r="AE53" s="347"/>
      <c r="AF53" s="348"/>
      <c r="AG53" s="347"/>
      <c r="AH53" s="348"/>
      <c r="AI53" s="347"/>
      <c r="AJ53" s="348"/>
      <c r="AK53" s="347"/>
      <c r="AL53" s="348"/>
      <c r="AM53" s="347"/>
      <c r="AN53" s="470"/>
      <c r="AO53" s="466" t="s">
        <v>83</v>
      </c>
      <c r="AP53" s="454"/>
      <c r="CG53" s="315">
        <v>0</v>
      </c>
      <c r="CH53" s="315">
        <v>0</v>
      </c>
    </row>
    <row r="54" spans="1:86" x14ac:dyDescent="0.2">
      <c r="A54" s="752"/>
      <c r="B54" s="630" t="s">
        <v>36</v>
      </c>
      <c r="C54" s="356">
        <f t="shared" si="4"/>
        <v>0</v>
      </c>
      <c r="D54" s="356">
        <f t="shared" si="5"/>
        <v>0</v>
      </c>
      <c r="E54" s="472">
        <f t="shared" si="5"/>
        <v>0</v>
      </c>
      <c r="F54" s="473"/>
      <c r="G54" s="474"/>
      <c r="H54" s="374"/>
      <c r="I54" s="377"/>
      <c r="J54" s="374"/>
      <c r="K54" s="376"/>
      <c r="L54" s="374"/>
      <c r="M54" s="376"/>
      <c r="N54" s="374"/>
      <c r="O54" s="376"/>
      <c r="P54" s="379"/>
      <c r="Q54" s="376"/>
      <c r="R54" s="379"/>
      <c r="S54" s="376"/>
      <c r="T54" s="379"/>
      <c r="U54" s="376"/>
      <c r="V54" s="379"/>
      <c r="W54" s="376"/>
      <c r="X54" s="379"/>
      <c r="Y54" s="376"/>
      <c r="Z54" s="379"/>
      <c r="AA54" s="376"/>
      <c r="AB54" s="379"/>
      <c r="AC54" s="376"/>
      <c r="AD54" s="379"/>
      <c r="AE54" s="376"/>
      <c r="AF54" s="379"/>
      <c r="AG54" s="376"/>
      <c r="AH54" s="379"/>
      <c r="AI54" s="376"/>
      <c r="AJ54" s="379"/>
      <c r="AK54" s="376"/>
      <c r="AL54" s="379"/>
      <c r="AM54" s="376"/>
      <c r="AN54" s="475"/>
      <c r="AO54" s="466" t="s">
        <v>83</v>
      </c>
      <c r="AP54" s="454"/>
      <c r="CG54" s="315">
        <v>0</v>
      </c>
      <c r="CH54" s="315">
        <v>0</v>
      </c>
    </row>
    <row r="55" spans="1:86" x14ac:dyDescent="0.2">
      <c r="A55" s="751" t="s">
        <v>51</v>
      </c>
      <c r="B55" s="462" t="s">
        <v>32</v>
      </c>
      <c r="C55" s="333">
        <f t="shared" si="4"/>
        <v>0</v>
      </c>
      <c r="D55" s="334">
        <f t="shared" ref="D55:E60" si="6">SUM(J55+L55+N55)</f>
        <v>0</v>
      </c>
      <c r="E55" s="335">
        <f t="shared" si="6"/>
        <v>0</v>
      </c>
      <c r="F55" s="463"/>
      <c r="G55" s="464"/>
      <c r="H55" s="463"/>
      <c r="I55" s="464"/>
      <c r="J55" s="336"/>
      <c r="K55" s="338"/>
      <c r="L55" s="336"/>
      <c r="M55" s="338"/>
      <c r="N55" s="336"/>
      <c r="O55" s="338"/>
      <c r="P55" s="476"/>
      <c r="Q55" s="477"/>
      <c r="R55" s="476"/>
      <c r="S55" s="477"/>
      <c r="T55" s="476"/>
      <c r="U55" s="477"/>
      <c r="V55" s="476"/>
      <c r="W55" s="477"/>
      <c r="X55" s="476"/>
      <c r="Y55" s="477"/>
      <c r="Z55" s="476"/>
      <c r="AA55" s="477"/>
      <c r="AB55" s="476"/>
      <c r="AC55" s="477"/>
      <c r="AD55" s="476"/>
      <c r="AE55" s="477"/>
      <c r="AF55" s="476"/>
      <c r="AG55" s="477"/>
      <c r="AH55" s="476"/>
      <c r="AI55" s="477"/>
      <c r="AJ55" s="463"/>
      <c r="AK55" s="477"/>
      <c r="AL55" s="476"/>
      <c r="AM55" s="477"/>
      <c r="AN55" s="465"/>
      <c r="AO55" s="466" t="s">
        <v>83</v>
      </c>
      <c r="AP55" s="454"/>
      <c r="CG55" s="315">
        <v>0</v>
      </c>
      <c r="CH55" s="315">
        <v>0</v>
      </c>
    </row>
    <row r="56" spans="1:86" x14ac:dyDescent="0.2">
      <c r="A56" s="752"/>
      <c r="B56" s="630" t="s">
        <v>35</v>
      </c>
      <c r="C56" s="356">
        <f t="shared" si="4"/>
        <v>0</v>
      </c>
      <c r="D56" s="356">
        <f t="shared" si="6"/>
        <v>0</v>
      </c>
      <c r="E56" s="472">
        <f t="shared" si="6"/>
        <v>0</v>
      </c>
      <c r="F56" s="473"/>
      <c r="G56" s="474"/>
      <c r="H56" s="473"/>
      <c r="I56" s="474"/>
      <c r="J56" s="374"/>
      <c r="K56" s="376"/>
      <c r="L56" s="374"/>
      <c r="M56" s="376"/>
      <c r="N56" s="374"/>
      <c r="O56" s="376"/>
      <c r="P56" s="478"/>
      <c r="Q56" s="479"/>
      <c r="R56" s="478"/>
      <c r="S56" s="479"/>
      <c r="T56" s="478"/>
      <c r="U56" s="479"/>
      <c r="V56" s="478"/>
      <c r="W56" s="479"/>
      <c r="X56" s="478"/>
      <c r="Y56" s="479"/>
      <c r="Z56" s="478"/>
      <c r="AA56" s="479"/>
      <c r="AB56" s="478"/>
      <c r="AC56" s="479"/>
      <c r="AD56" s="478"/>
      <c r="AE56" s="479"/>
      <c r="AF56" s="478"/>
      <c r="AG56" s="479"/>
      <c r="AH56" s="478"/>
      <c r="AI56" s="479"/>
      <c r="AJ56" s="473"/>
      <c r="AK56" s="479"/>
      <c r="AL56" s="478"/>
      <c r="AM56" s="479"/>
      <c r="AN56" s="475"/>
      <c r="AO56" s="466" t="s">
        <v>83</v>
      </c>
      <c r="AP56" s="454"/>
      <c r="CG56" s="315">
        <v>0</v>
      </c>
      <c r="CH56" s="315">
        <v>0</v>
      </c>
    </row>
    <row r="57" spans="1:86" x14ac:dyDescent="0.2">
      <c r="A57" s="751" t="s">
        <v>52</v>
      </c>
      <c r="B57" s="462" t="s">
        <v>31</v>
      </c>
      <c r="C57" s="333">
        <f t="shared" si="4"/>
        <v>0</v>
      </c>
      <c r="D57" s="334">
        <f t="shared" si="6"/>
        <v>0</v>
      </c>
      <c r="E57" s="335">
        <f t="shared" si="6"/>
        <v>0</v>
      </c>
      <c r="F57" s="463"/>
      <c r="G57" s="464"/>
      <c r="H57" s="463"/>
      <c r="I57" s="464"/>
      <c r="J57" s="336"/>
      <c r="K57" s="338"/>
      <c r="L57" s="336"/>
      <c r="M57" s="338"/>
      <c r="N57" s="336"/>
      <c r="O57" s="338"/>
      <c r="P57" s="476"/>
      <c r="Q57" s="477"/>
      <c r="R57" s="476"/>
      <c r="S57" s="477"/>
      <c r="T57" s="476"/>
      <c r="U57" s="477"/>
      <c r="V57" s="476"/>
      <c r="W57" s="477"/>
      <c r="X57" s="476"/>
      <c r="Y57" s="477"/>
      <c r="Z57" s="476"/>
      <c r="AA57" s="477"/>
      <c r="AB57" s="476"/>
      <c r="AC57" s="477"/>
      <c r="AD57" s="476"/>
      <c r="AE57" s="477"/>
      <c r="AF57" s="476"/>
      <c r="AG57" s="477"/>
      <c r="AH57" s="476"/>
      <c r="AI57" s="477"/>
      <c r="AJ57" s="463"/>
      <c r="AK57" s="477"/>
      <c r="AL57" s="476"/>
      <c r="AM57" s="477"/>
      <c r="AN57" s="465"/>
      <c r="AO57" s="466" t="s">
        <v>83</v>
      </c>
      <c r="AP57" s="454"/>
      <c r="CG57" s="315">
        <v>0</v>
      </c>
      <c r="CH57" s="315">
        <v>0</v>
      </c>
    </row>
    <row r="58" spans="1:86" x14ac:dyDescent="0.2">
      <c r="A58" s="753"/>
      <c r="B58" s="625" t="s">
        <v>45</v>
      </c>
      <c r="C58" s="343">
        <f t="shared" si="4"/>
        <v>0</v>
      </c>
      <c r="D58" s="343">
        <f t="shared" si="6"/>
        <v>0</v>
      </c>
      <c r="E58" s="344">
        <f t="shared" si="6"/>
        <v>0</v>
      </c>
      <c r="F58" s="468"/>
      <c r="G58" s="469"/>
      <c r="H58" s="468"/>
      <c r="I58" s="469"/>
      <c r="J58" s="345"/>
      <c r="K58" s="347"/>
      <c r="L58" s="345"/>
      <c r="M58" s="347"/>
      <c r="N58" s="345"/>
      <c r="O58" s="347"/>
      <c r="P58" s="480"/>
      <c r="Q58" s="481"/>
      <c r="R58" s="480"/>
      <c r="S58" s="481"/>
      <c r="T58" s="480"/>
      <c r="U58" s="481"/>
      <c r="V58" s="480"/>
      <c r="W58" s="481"/>
      <c r="X58" s="480"/>
      <c r="Y58" s="481"/>
      <c r="Z58" s="480"/>
      <c r="AA58" s="481"/>
      <c r="AB58" s="480"/>
      <c r="AC58" s="481"/>
      <c r="AD58" s="480"/>
      <c r="AE58" s="481"/>
      <c r="AF58" s="480"/>
      <c r="AG58" s="481"/>
      <c r="AH58" s="480"/>
      <c r="AI58" s="481"/>
      <c r="AJ58" s="468"/>
      <c r="AK58" s="481"/>
      <c r="AL58" s="480"/>
      <c r="AM58" s="481"/>
      <c r="AN58" s="470"/>
      <c r="AO58" s="466" t="s">
        <v>83</v>
      </c>
      <c r="AP58" s="454"/>
      <c r="CG58" s="315">
        <v>0</v>
      </c>
      <c r="CH58" s="315">
        <v>0</v>
      </c>
    </row>
    <row r="59" spans="1:86" x14ac:dyDescent="0.2">
      <c r="A59" s="753"/>
      <c r="B59" s="625" t="s">
        <v>32</v>
      </c>
      <c r="C59" s="343">
        <f t="shared" si="4"/>
        <v>0</v>
      </c>
      <c r="D59" s="343">
        <f t="shared" si="6"/>
        <v>0</v>
      </c>
      <c r="E59" s="344">
        <f t="shared" si="6"/>
        <v>0</v>
      </c>
      <c r="F59" s="468"/>
      <c r="G59" s="469"/>
      <c r="H59" s="468"/>
      <c r="I59" s="469"/>
      <c r="J59" s="345"/>
      <c r="K59" s="347"/>
      <c r="L59" s="345"/>
      <c r="M59" s="347"/>
      <c r="N59" s="345"/>
      <c r="O59" s="347"/>
      <c r="P59" s="480"/>
      <c r="Q59" s="481"/>
      <c r="R59" s="480"/>
      <c r="S59" s="481"/>
      <c r="T59" s="480"/>
      <c r="U59" s="481"/>
      <c r="V59" s="480"/>
      <c r="W59" s="481"/>
      <c r="X59" s="480"/>
      <c r="Y59" s="481"/>
      <c r="Z59" s="480"/>
      <c r="AA59" s="481"/>
      <c r="AB59" s="480"/>
      <c r="AC59" s="481"/>
      <c r="AD59" s="480"/>
      <c r="AE59" s="481"/>
      <c r="AF59" s="480"/>
      <c r="AG59" s="481"/>
      <c r="AH59" s="480"/>
      <c r="AI59" s="481"/>
      <c r="AJ59" s="468"/>
      <c r="AK59" s="481"/>
      <c r="AL59" s="480"/>
      <c r="AM59" s="481"/>
      <c r="AN59" s="470"/>
      <c r="AO59" s="466" t="s">
        <v>83</v>
      </c>
      <c r="AP59" s="454"/>
      <c r="CG59" s="315">
        <v>0</v>
      </c>
      <c r="CH59" s="315">
        <v>0</v>
      </c>
    </row>
    <row r="60" spans="1:86" x14ac:dyDescent="0.2">
      <c r="A60" s="752"/>
      <c r="B60" s="630" t="s">
        <v>35</v>
      </c>
      <c r="C60" s="356">
        <f t="shared" si="4"/>
        <v>0</v>
      </c>
      <c r="D60" s="356">
        <f t="shared" si="6"/>
        <v>0</v>
      </c>
      <c r="E60" s="472">
        <f t="shared" si="6"/>
        <v>0</v>
      </c>
      <c r="F60" s="473"/>
      <c r="G60" s="474"/>
      <c r="H60" s="473"/>
      <c r="I60" s="474"/>
      <c r="J60" s="374"/>
      <c r="K60" s="376"/>
      <c r="L60" s="374"/>
      <c r="M60" s="376"/>
      <c r="N60" s="374"/>
      <c r="O60" s="376"/>
      <c r="P60" s="478"/>
      <c r="Q60" s="479"/>
      <c r="R60" s="478"/>
      <c r="S60" s="479"/>
      <c r="T60" s="478"/>
      <c r="U60" s="479"/>
      <c r="V60" s="478"/>
      <c r="W60" s="479"/>
      <c r="X60" s="478"/>
      <c r="Y60" s="479"/>
      <c r="Z60" s="478"/>
      <c r="AA60" s="479"/>
      <c r="AB60" s="478"/>
      <c r="AC60" s="479"/>
      <c r="AD60" s="478"/>
      <c r="AE60" s="479"/>
      <c r="AF60" s="478"/>
      <c r="AG60" s="479"/>
      <c r="AH60" s="478"/>
      <c r="AI60" s="479"/>
      <c r="AJ60" s="473"/>
      <c r="AK60" s="479"/>
      <c r="AL60" s="478"/>
      <c r="AM60" s="479"/>
      <c r="AN60" s="475"/>
      <c r="AO60" s="466" t="s">
        <v>83</v>
      </c>
      <c r="AP60" s="454"/>
      <c r="CG60" s="315">
        <v>0</v>
      </c>
      <c r="CH60" s="315">
        <v>0</v>
      </c>
    </row>
    <row r="61" spans="1:86" x14ac:dyDescent="0.2">
      <c r="A61" s="751" t="s">
        <v>53</v>
      </c>
      <c r="B61" s="462" t="s">
        <v>31</v>
      </c>
      <c r="C61" s="333">
        <f t="shared" si="4"/>
        <v>0</v>
      </c>
      <c r="D61" s="334">
        <f t="shared" ref="D61:E70" si="7">SUM(J61+L61+N61+P61+R61+T61+V61+X61+Z61+AB61+AD61+AF61+AH61+AJ61+AL61)</f>
        <v>0</v>
      </c>
      <c r="E61" s="335">
        <f t="shared" si="7"/>
        <v>0</v>
      </c>
      <c r="F61" s="463"/>
      <c r="G61" s="464"/>
      <c r="H61" s="463"/>
      <c r="I61" s="477"/>
      <c r="J61" s="336"/>
      <c r="K61" s="338"/>
      <c r="L61" s="336"/>
      <c r="M61" s="338"/>
      <c r="N61" s="336"/>
      <c r="O61" s="338"/>
      <c r="P61" s="336"/>
      <c r="Q61" s="338"/>
      <c r="R61" s="336"/>
      <c r="S61" s="338"/>
      <c r="T61" s="336"/>
      <c r="U61" s="338"/>
      <c r="V61" s="336"/>
      <c r="W61" s="338"/>
      <c r="X61" s="336"/>
      <c r="Y61" s="338"/>
      <c r="Z61" s="336"/>
      <c r="AA61" s="338"/>
      <c r="AB61" s="336"/>
      <c r="AC61" s="338"/>
      <c r="AD61" s="336"/>
      <c r="AE61" s="338"/>
      <c r="AF61" s="336"/>
      <c r="AG61" s="338"/>
      <c r="AH61" s="336"/>
      <c r="AI61" s="338"/>
      <c r="AJ61" s="336"/>
      <c r="AK61" s="338"/>
      <c r="AL61" s="336"/>
      <c r="AM61" s="338"/>
      <c r="AN61" s="465"/>
      <c r="AO61" s="466" t="s">
        <v>83</v>
      </c>
      <c r="AP61" s="454"/>
      <c r="CG61" s="315">
        <v>0</v>
      </c>
      <c r="CH61" s="315">
        <v>0</v>
      </c>
    </row>
    <row r="62" spans="1:86" x14ac:dyDescent="0.2">
      <c r="A62" s="752"/>
      <c r="B62" s="625" t="s">
        <v>45</v>
      </c>
      <c r="C62" s="350">
        <f t="shared" si="4"/>
        <v>0</v>
      </c>
      <c r="D62" s="350">
        <f t="shared" si="7"/>
        <v>0</v>
      </c>
      <c r="E62" s="472">
        <f t="shared" si="7"/>
        <v>0</v>
      </c>
      <c r="F62" s="473"/>
      <c r="G62" s="474"/>
      <c r="H62" s="473"/>
      <c r="I62" s="479"/>
      <c r="J62" s="374"/>
      <c r="K62" s="376"/>
      <c r="L62" s="374"/>
      <c r="M62" s="376"/>
      <c r="N62" s="374"/>
      <c r="O62" s="376"/>
      <c r="P62" s="374"/>
      <c r="Q62" s="376"/>
      <c r="R62" s="374"/>
      <c r="S62" s="376"/>
      <c r="T62" s="374"/>
      <c r="U62" s="376"/>
      <c r="V62" s="374"/>
      <c r="W62" s="376"/>
      <c r="X62" s="374"/>
      <c r="Y62" s="376"/>
      <c r="Z62" s="374"/>
      <c r="AA62" s="376"/>
      <c r="AB62" s="374"/>
      <c r="AC62" s="376"/>
      <c r="AD62" s="374"/>
      <c r="AE62" s="376"/>
      <c r="AF62" s="374"/>
      <c r="AG62" s="376"/>
      <c r="AH62" s="374"/>
      <c r="AI62" s="376"/>
      <c r="AJ62" s="374"/>
      <c r="AK62" s="376"/>
      <c r="AL62" s="374"/>
      <c r="AM62" s="376"/>
      <c r="AN62" s="475"/>
      <c r="AO62" s="466" t="s">
        <v>83</v>
      </c>
      <c r="AP62" s="454"/>
      <c r="CG62" s="315">
        <v>0</v>
      </c>
      <c r="CH62" s="315">
        <v>0</v>
      </c>
    </row>
    <row r="63" spans="1:86" x14ac:dyDescent="0.2">
      <c r="A63" s="751" t="s">
        <v>54</v>
      </c>
      <c r="B63" s="462" t="s">
        <v>31</v>
      </c>
      <c r="C63" s="333">
        <f t="shared" si="4"/>
        <v>0</v>
      </c>
      <c r="D63" s="334">
        <f t="shared" si="7"/>
        <v>0</v>
      </c>
      <c r="E63" s="335">
        <f t="shared" si="7"/>
        <v>0</v>
      </c>
      <c r="F63" s="463"/>
      <c r="G63" s="464"/>
      <c r="H63" s="463"/>
      <c r="I63" s="464"/>
      <c r="J63" s="336"/>
      <c r="K63" s="338"/>
      <c r="L63" s="336"/>
      <c r="M63" s="338"/>
      <c r="N63" s="336"/>
      <c r="O63" s="338"/>
      <c r="P63" s="336"/>
      <c r="Q63" s="338"/>
      <c r="R63" s="336"/>
      <c r="S63" s="338"/>
      <c r="T63" s="336"/>
      <c r="U63" s="338"/>
      <c r="V63" s="336"/>
      <c r="W63" s="338"/>
      <c r="X63" s="336"/>
      <c r="Y63" s="338"/>
      <c r="Z63" s="336"/>
      <c r="AA63" s="338"/>
      <c r="AB63" s="336"/>
      <c r="AC63" s="338"/>
      <c r="AD63" s="336"/>
      <c r="AE63" s="338"/>
      <c r="AF63" s="336"/>
      <c r="AG63" s="338"/>
      <c r="AH63" s="336"/>
      <c r="AI63" s="338"/>
      <c r="AJ63" s="336"/>
      <c r="AK63" s="338"/>
      <c r="AL63" s="336"/>
      <c r="AM63" s="338"/>
      <c r="AN63" s="465"/>
      <c r="AO63" s="466" t="s">
        <v>83</v>
      </c>
      <c r="AP63" s="454"/>
      <c r="CG63" s="315">
        <v>0</v>
      </c>
      <c r="CH63" s="315">
        <v>0</v>
      </c>
    </row>
    <row r="64" spans="1:86" x14ac:dyDescent="0.2">
      <c r="A64" s="752"/>
      <c r="B64" s="630" t="s">
        <v>45</v>
      </c>
      <c r="C64" s="356">
        <f t="shared" si="4"/>
        <v>0</v>
      </c>
      <c r="D64" s="356">
        <f t="shared" si="7"/>
        <v>0</v>
      </c>
      <c r="E64" s="472">
        <f t="shared" si="7"/>
        <v>0</v>
      </c>
      <c r="F64" s="473"/>
      <c r="G64" s="474"/>
      <c r="H64" s="473"/>
      <c r="I64" s="474"/>
      <c r="J64" s="374"/>
      <c r="K64" s="376"/>
      <c r="L64" s="374"/>
      <c r="M64" s="376"/>
      <c r="N64" s="374"/>
      <c r="O64" s="376"/>
      <c r="P64" s="374"/>
      <c r="Q64" s="376"/>
      <c r="R64" s="374"/>
      <c r="S64" s="376"/>
      <c r="T64" s="374"/>
      <c r="U64" s="376"/>
      <c r="V64" s="374"/>
      <c r="W64" s="376"/>
      <c r="X64" s="374"/>
      <c r="Y64" s="376"/>
      <c r="Z64" s="374"/>
      <c r="AA64" s="376"/>
      <c r="AB64" s="374"/>
      <c r="AC64" s="376"/>
      <c r="AD64" s="374"/>
      <c r="AE64" s="376"/>
      <c r="AF64" s="374"/>
      <c r="AG64" s="376"/>
      <c r="AH64" s="374"/>
      <c r="AI64" s="376"/>
      <c r="AJ64" s="374"/>
      <c r="AK64" s="376"/>
      <c r="AL64" s="374"/>
      <c r="AM64" s="376"/>
      <c r="AN64" s="475"/>
      <c r="AO64" s="466" t="s">
        <v>83</v>
      </c>
      <c r="AP64" s="454"/>
      <c r="CG64" s="315">
        <v>0</v>
      </c>
      <c r="CH64" s="315">
        <v>0</v>
      </c>
    </row>
    <row r="65" spans="1:86" x14ac:dyDescent="0.2">
      <c r="A65" s="751" t="s">
        <v>55</v>
      </c>
      <c r="B65" s="462" t="s">
        <v>31</v>
      </c>
      <c r="C65" s="333">
        <f t="shared" si="4"/>
        <v>0</v>
      </c>
      <c r="D65" s="334">
        <f t="shared" si="7"/>
        <v>0</v>
      </c>
      <c r="E65" s="335">
        <f t="shared" si="7"/>
        <v>0</v>
      </c>
      <c r="F65" s="463"/>
      <c r="G65" s="464"/>
      <c r="H65" s="463"/>
      <c r="I65" s="464"/>
      <c r="J65" s="336"/>
      <c r="K65" s="338"/>
      <c r="L65" s="336"/>
      <c r="M65" s="338"/>
      <c r="N65" s="336"/>
      <c r="O65" s="338"/>
      <c r="P65" s="336"/>
      <c r="Q65" s="338"/>
      <c r="R65" s="336"/>
      <c r="S65" s="338"/>
      <c r="T65" s="336"/>
      <c r="U65" s="338"/>
      <c r="V65" s="336"/>
      <c r="W65" s="338"/>
      <c r="X65" s="336"/>
      <c r="Y65" s="338"/>
      <c r="Z65" s="336"/>
      <c r="AA65" s="338"/>
      <c r="AB65" s="336"/>
      <c r="AC65" s="338"/>
      <c r="AD65" s="336"/>
      <c r="AE65" s="338"/>
      <c r="AF65" s="336"/>
      <c r="AG65" s="338"/>
      <c r="AH65" s="336"/>
      <c r="AI65" s="338"/>
      <c r="AJ65" s="336"/>
      <c r="AK65" s="338"/>
      <c r="AL65" s="336"/>
      <c r="AM65" s="338"/>
      <c r="AN65" s="465"/>
      <c r="AO65" s="466" t="s">
        <v>83</v>
      </c>
      <c r="AP65" s="454"/>
      <c r="CG65" s="315">
        <v>0</v>
      </c>
      <c r="CH65" s="315">
        <v>0</v>
      </c>
    </row>
    <row r="66" spans="1:86" x14ac:dyDescent="0.2">
      <c r="A66" s="753"/>
      <c r="B66" s="625" t="s">
        <v>45</v>
      </c>
      <c r="C66" s="343">
        <f t="shared" si="4"/>
        <v>0</v>
      </c>
      <c r="D66" s="343">
        <f t="shared" si="7"/>
        <v>0</v>
      </c>
      <c r="E66" s="344">
        <f t="shared" si="7"/>
        <v>0</v>
      </c>
      <c r="F66" s="468"/>
      <c r="G66" s="469"/>
      <c r="H66" s="468"/>
      <c r="I66" s="469"/>
      <c r="J66" s="345"/>
      <c r="K66" s="347"/>
      <c r="L66" s="345"/>
      <c r="M66" s="347"/>
      <c r="N66" s="345"/>
      <c r="O66" s="347"/>
      <c r="P66" s="345"/>
      <c r="Q66" s="347"/>
      <c r="R66" s="345"/>
      <c r="S66" s="347"/>
      <c r="T66" s="345"/>
      <c r="U66" s="347"/>
      <c r="V66" s="345"/>
      <c r="W66" s="347"/>
      <c r="X66" s="345"/>
      <c r="Y66" s="347"/>
      <c r="Z66" s="345"/>
      <c r="AA66" s="347"/>
      <c r="AB66" s="345"/>
      <c r="AC66" s="347"/>
      <c r="AD66" s="345"/>
      <c r="AE66" s="347"/>
      <c r="AF66" s="345"/>
      <c r="AG66" s="347"/>
      <c r="AH66" s="345"/>
      <c r="AI66" s="347"/>
      <c r="AJ66" s="345"/>
      <c r="AK66" s="347"/>
      <c r="AL66" s="345"/>
      <c r="AM66" s="347"/>
      <c r="AN66" s="470"/>
      <c r="AO66" s="466" t="s">
        <v>83</v>
      </c>
      <c r="AP66" s="454"/>
      <c r="CG66" s="315">
        <v>0</v>
      </c>
      <c r="CH66" s="315">
        <v>0</v>
      </c>
    </row>
    <row r="67" spans="1:86" x14ac:dyDescent="0.2">
      <c r="A67" s="753"/>
      <c r="B67" s="625" t="s">
        <v>32</v>
      </c>
      <c r="C67" s="343">
        <f t="shared" si="4"/>
        <v>0</v>
      </c>
      <c r="D67" s="343">
        <f t="shared" si="7"/>
        <v>0</v>
      </c>
      <c r="E67" s="344">
        <f t="shared" si="7"/>
        <v>0</v>
      </c>
      <c r="F67" s="468"/>
      <c r="G67" s="469"/>
      <c r="H67" s="468"/>
      <c r="I67" s="469"/>
      <c r="J67" s="345"/>
      <c r="K67" s="347"/>
      <c r="L67" s="345"/>
      <c r="M67" s="347"/>
      <c r="N67" s="345"/>
      <c r="O67" s="347"/>
      <c r="P67" s="345"/>
      <c r="Q67" s="347"/>
      <c r="R67" s="345"/>
      <c r="S67" s="347"/>
      <c r="T67" s="345"/>
      <c r="U67" s="347"/>
      <c r="V67" s="345"/>
      <c r="W67" s="347"/>
      <c r="X67" s="345"/>
      <c r="Y67" s="347"/>
      <c r="Z67" s="345"/>
      <c r="AA67" s="347"/>
      <c r="AB67" s="345"/>
      <c r="AC67" s="347"/>
      <c r="AD67" s="345"/>
      <c r="AE67" s="347"/>
      <c r="AF67" s="345"/>
      <c r="AG67" s="347"/>
      <c r="AH67" s="345"/>
      <c r="AI67" s="347"/>
      <c r="AJ67" s="345"/>
      <c r="AK67" s="347"/>
      <c r="AL67" s="345"/>
      <c r="AM67" s="347"/>
      <c r="AN67" s="470"/>
      <c r="AO67" s="466" t="s">
        <v>83</v>
      </c>
      <c r="AP67" s="454"/>
      <c r="CG67" s="315">
        <v>0</v>
      </c>
      <c r="CH67" s="315">
        <v>0</v>
      </c>
    </row>
    <row r="68" spans="1:86" x14ac:dyDescent="0.2">
      <c r="A68" s="753"/>
      <c r="B68" s="625" t="s">
        <v>44</v>
      </c>
      <c r="C68" s="343">
        <f t="shared" si="4"/>
        <v>0</v>
      </c>
      <c r="D68" s="343">
        <f t="shared" si="7"/>
        <v>0</v>
      </c>
      <c r="E68" s="344">
        <f t="shared" si="7"/>
        <v>0</v>
      </c>
      <c r="F68" s="468"/>
      <c r="G68" s="469"/>
      <c r="H68" s="468"/>
      <c r="I68" s="469"/>
      <c r="J68" s="345"/>
      <c r="K68" s="347"/>
      <c r="L68" s="345"/>
      <c r="M68" s="347"/>
      <c r="N68" s="345"/>
      <c r="O68" s="347"/>
      <c r="P68" s="345"/>
      <c r="Q68" s="347"/>
      <c r="R68" s="345"/>
      <c r="S68" s="347"/>
      <c r="T68" s="345"/>
      <c r="U68" s="347"/>
      <c r="V68" s="345"/>
      <c r="W68" s="347"/>
      <c r="X68" s="345"/>
      <c r="Y68" s="347"/>
      <c r="Z68" s="345"/>
      <c r="AA68" s="347"/>
      <c r="AB68" s="345"/>
      <c r="AC68" s="347"/>
      <c r="AD68" s="345"/>
      <c r="AE68" s="347"/>
      <c r="AF68" s="345"/>
      <c r="AG68" s="347"/>
      <c r="AH68" s="345"/>
      <c r="AI68" s="347"/>
      <c r="AJ68" s="345"/>
      <c r="AK68" s="347"/>
      <c r="AL68" s="345"/>
      <c r="AM68" s="347"/>
      <c r="AN68" s="470"/>
      <c r="AO68" s="466" t="s">
        <v>83</v>
      </c>
      <c r="AP68" s="454"/>
      <c r="CG68" s="315">
        <v>0</v>
      </c>
      <c r="CH68" s="315">
        <v>0</v>
      </c>
    </row>
    <row r="69" spans="1:86" x14ac:dyDescent="0.2">
      <c r="A69" s="753"/>
      <c r="B69" s="625" t="s">
        <v>35</v>
      </c>
      <c r="C69" s="343">
        <f t="shared" si="4"/>
        <v>0</v>
      </c>
      <c r="D69" s="343">
        <f t="shared" si="7"/>
        <v>0</v>
      </c>
      <c r="E69" s="344">
        <f t="shared" si="7"/>
        <v>0</v>
      </c>
      <c r="F69" s="468"/>
      <c r="G69" s="469"/>
      <c r="H69" s="468"/>
      <c r="I69" s="469"/>
      <c r="J69" s="345"/>
      <c r="K69" s="347"/>
      <c r="L69" s="345"/>
      <c r="M69" s="347"/>
      <c r="N69" s="345"/>
      <c r="O69" s="347"/>
      <c r="P69" s="345"/>
      <c r="Q69" s="347"/>
      <c r="R69" s="345"/>
      <c r="S69" s="347"/>
      <c r="T69" s="345"/>
      <c r="U69" s="347"/>
      <c r="V69" s="345"/>
      <c r="W69" s="347"/>
      <c r="X69" s="345"/>
      <c r="Y69" s="347"/>
      <c r="Z69" s="345"/>
      <c r="AA69" s="347"/>
      <c r="AB69" s="345"/>
      <c r="AC69" s="347"/>
      <c r="AD69" s="345"/>
      <c r="AE69" s="347"/>
      <c r="AF69" s="345"/>
      <c r="AG69" s="347"/>
      <c r="AH69" s="345"/>
      <c r="AI69" s="347"/>
      <c r="AJ69" s="345"/>
      <c r="AK69" s="347"/>
      <c r="AL69" s="345"/>
      <c r="AM69" s="347"/>
      <c r="AN69" s="470"/>
      <c r="AO69" s="466" t="s">
        <v>83</v>
      </c>
      <c r="AP69" s="454"/>
      <c r="CG69" s="315">
        <v>0</v>
      </c>
      <c r="CH69" s="315">
        <v>0</v>
      </c>
    </row>
    <row r="70" spans="1:86" x14ac:dyDescent="0.2">
      <c r="A70" s="752"/>
      <c r="B70" s="630" t="s">
        <v>36</v>
      </c>
      <c r="C70" s="356">
        <f t="shared" si="4"/>
        <v>0</v>
      </c>
      <c r="D70" s="356">
        <f t="shared" si="7"/>
        <v>0</v>
      </c>
      <c r="E70" s="472">
        <f t="shared" si="7"/>
        <v>0</v>
      </c>
      <c r="F70" s="473"/>
      <c r="G70" s="474"/>
      <c r="H70" s="473"/>
      <c r="I70" s="474"/>
      <c r="J70" s="374"/>
      <c r="K70" s="376"/>
      <c r="L70" s="374"/>
      <c r="M70" s="376"/>
      <c r="N70" s="374"/>
      <c r="O70" s="376"/>
      <c r="P70" s="374"/>
      <c r="Q70" s="376"/>
      <c r="R70" s="374"/>
      <c r="S70" s="376"/>
      <c r="T70" s="374"/>
      <c r="U70" s="376"/>
      <c r="V70" s="374"/>
      <c r="W70" s="376"/>
      <c r="X70" s="374"/>
      <c r="Y70" s="376"/>
      <c r="Z70" s="374"/>
      <c r="AA70" s="376"/>
      <c r="AB70" s="374"/>
      <c r="AC70" s="376"/>
      <c r="AD70" s="374"/>
      <c r="AE70" s="376"/>
      <c r="AF70" s="374"/>
      <c r="AG70" s="376"/>
      <c r="AH70" s="374"/>
      <c r="AI70" s="376"/>
      <c r="AJ70" s="374"/>
      <c r="AK70" s="376"/>
      <c r="AL70" s="374"/>
      <c r="AM70" s="376"/>
      <c r="AN70" s="475"/>
      <c r="AO70" s="466" t="s">
        <v>83</v>
      </c>
      <c r="AP70" s="482"/>
      <c r="CG70" s="315">
        <v>0</v>
      </c>
      <c r="CH70" s="315">
        <v>0</v>
      </c>
    </row>
    <row r="71" spans="1:86" ht="15" x14ac:dyDescent="0.2">
      <c r="A71" s="483" t="s">
        <v>91</v>
      </c>
      <c r="B71" s="484"/>
      <c r="C71" s="484"/>
      <c r="D71" s="485"/>
      <c r="E71" s="485"/>
      <c r="F71" s="485"/>
      <c r="G71" s="486"/>
      <c r="H71" s="486"/>
      <c r="I71" s="486"/>
      <c r="J71" s="486"/>
      <c r="K71" s="487"/>
      <c r="L71" s="487"/>
      <c r="M71" s="425"/>
      <c r="N71" s="488"/>
      <c r="O71" s="424"/>
      <c r="P71" s="424"/>
      <c r="Q71" s="424"/>
      <c r="R71" s="424"/>
      <c r="S71" s="424"/>
      <c r="T71" s="424"/>
      <c r="U71" s="424"/>
      <c r="V71" s="452"/>
      <c r="W71" s="424"/>
      <c r="X71" s="424"/>
      <c r="Y71" s="424"/>
      <c r="Z71" s="424"/>
      <c r="AA71" s="424"/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24"/>
      <c r="AN71" s="424"/>
      <c r="AO71" s="424"/>
      <c r="AP71" s="424"/>
    </row>
    <row r="72" spans="1:86" ht="29.25" customHeight="1" x14ac:dyDescent="0.2">
      <c r="A72" s="751" t="s">
        <v>56</v>
      </c>
      <c r="B72" s="754"/>
      <c r="C72" s="756" t="s">
        <v>57</v>
      </c>
      <c r="D72" s="757"/>
      <c r="E72" s="756" t="s">
        <v>58</v>
      </c>
      <c r="F72" s="759"/>
      <c r="G72" s="736" t="s">
        <v>59</v>
      </c>
      <c r="H72" s="757"/>
      <c r="I72" s="736" t="s">
        <v>60</v>
      </c>
      <c r="J72" s="757"/>
      <c r="K72" s="489"/>
      <c r="L72" s="425"/>
      <c r="M72" s="425"/>
      <c r="N72" s="425"/>
      <c r="O72" s="425"/>
      <c r="P72" s="425"/>
      <c r="Q72" s="424"/>
      <c r="R72" s="424"/>
      <c r="S72" s="424"/>
      <c r="T72" s="424"/>
      <c r="U72" s="424"/>
      <c r="V72" s="424"/>
      <c r="W72" s="424"/>
      <c r="X72" s="490"/>
      <c r="Y72" s="454"/>
      <c r="Z72" s="454"/>
      <c r="AA72" s="454"/>
      <c r="AB72" s="454"/>
      <c r="AC72" s="45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</row>
    <row r="73" spans="1:86" ht="22.5" customHeight="1" x14ac:dyDescent="0.2">
      <c r="A73" s="755"/>
      <c r="B73" s="755"/>
      <c r="C73" s="491" t="s">
        <v>61</v>
      </c>
      <c r="D73" s="492" t="s">
        <v>62</v>
      </c>
      <c r="E73" s="491" t="s">
        <v>61</v>
      </c>
      <c r="F73" s="493" t="s">
        <v>62</v>
      </c>
      <c r="G73" s="494" t="s">
        <v>61</v>
      </c>
      <c r="H73" s="492" t="s">
        <v>62</v>
      </c>
      <c r="I73" s="494" t="s">
        <v>61</v>
      </c>
      <c r="J73" s="492" t="s">
        <v>62</v>
      </c>
      <c r="K73" s="495"/>
      <c r="L73" s="425"/>
      <c r="M73" s="425"/>
      <c r="N73" s="425"/>
      <c r="O73" s="425"/>
      <c r="P73" s="425"/>
      <c r="Q73" s="424"/>
      <c r="R73" s="424"/>
      <c r="S73" s="424"/>
      <c r="T73" s="424"/>
      <c r="U73" s="424"/>
      <c r="V73" s="424"/>
      <c r="W73" s="424"/>
      <c r="X73" s="490"/>
      <c r="Y73" s="454"/>
      <c r="Z73" s="454"/>
      <c r="AA73" s="454"/>
      <c r="AB73" s="454"/>
      <c r="AC73" s="45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4"/>
      <c r="AN73" s="424"/>
      <c r="AO73" s="424"/>
      <c r="AP73" s="424"/>
    </row>
    <row r="74" spans="1:86" x14ac:dyDescent="0.2">
      <c r="A74" s="760" t="s">
        <v>63</v>
      </c>
      <c r="B74" s="760"/>
      <c r="C74" s="496"/>
      <c r="D74" s="497"/>
      <c r="E74" s="496"/>
      <c r="F74" s="498"/>
      <c r="G74" s="499"/>
      <c r="H74" s="497"/>
      <c r="I74" s="499"/>
      <c r="J74" s="497"/>
      <c r="K74" s="495"/>
      <c r="L74" s="425"/>
      <c r="M74" s="425"/>
      <c r="N74" s="425"/>
      <c r="O74" s="425"/>
      <c r="P74" s="425"/>
      <c r="Q74" s="424"/>
      <c r="R74" s="424"/>
      <c r="S74" s="424"/>
      <c r="T74" s="424"/>
      <c r="U74" s="424"/>
      <c r="V74" s="424"/>
      <c r="W74" s="424"/>
      <c r="X74" s="490"/>
      <c r="Y74" s="454"/>
      <c r="Z74" s="454"/>
      <c r="AA74" s="454"/>
      <c r="AB74" s="454"/>
      <c r="AC74" s="45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4"/>
      <c r="AN74" s="424"/>
      <c r="AO74" s="424"/>
      <c r="AP74" s="424"/>
    </row>
    <row r="75" spans="1:86" x14ac:dyDescent="0.2">
      <c r="A75" s="761" t="s">
        <v>64</v>
      </c>
      <c r="B75" s="761"/>
      <c r="C75" s="500"/>
      <c r="D75" s="501"/>
      <c r="E75" s="500"/>
      <c r="F75" s="502"/>
      <c r="G75" s="503"/>
      <c r="H75" s="501"/>
      <c r="I75" s="503"/>
      <c r="J75" s="501"/>
      <c r="K75" s="495"/>
      <c r="L75" s="425"/>
      <c r="M75" s="425"/>
      <c r="N75" s="425"/>
      <c r="O75" s="425"/>
      <c r="P75" s="425"/>
      <c r="Q75" s="424"/>
      <c r="R75" s="424"/>
      <c r="S75" s="424"/>
      <c r="T75" s="424"/>
      <c r="U75" s="424"/>
      <c r="V75" s="424"/>
      <c r="W75" s="424"/>
      <c r="X75" s="490"/>
      <c r="Y75" s="454"/>
      <c r="Z75" s="454"/>
      <c r="AA75" s="454"/>
      <c r="AB75" s="454"/>
      <c r="AC75" s="454"/>
      <c r="AD75" s="424"/>
      <c r="AE75" s="424"/>
      <c r="AF75" s="424"/>
      <c r="AG75" s="424"/>
      <c r="AH75" s="424"/>
      <c r="AI75" s="424"/>
      <c r="AJ75" s="424"/>
      <c r="AK75" s="424"/>
      <c r="AL75" s="424"/>
      <c r="AM75" s="424"/>
      <c r="AN75" s="424"/>
      <c r="AO75" s="424"/>
      <c r="AP75" s="424"/>
    </row>
    <row r="76" spans="1:86" x14ac:dyDescent="0.2">
      <c r="A76" s="761" t="s">
        <v>65</v>
      </c>
      <c r="B76" s="761"/>
      <c r="C76" s="500"/>
      <c r="D76" s="501"/>
      <c r="E76" s="500"/>
      <c r="F76" s="502"/>
      <c r="G76" s="503"/>
      <c r="H76" s="501"/>
      <c r="I76" s="503"/>
      <c r="J76" s="501"/>
      <c r="K76" s="495"/>
      <c r="L76" s="425"/>
      <c r="M76" s="425"/>
      <c r="N76" s="425"/>
      <c r="O76" s="425"/>
      <c r="P76" s="425"/>
      <c r="Q76" s="424"/>
      <c r="R76" s="424"/>
      <c r="S76" s="424"/>
      <c r="T76" s="424"/>
      <c r="U76" s="424"/>
      <c r="V76" s="424"/>
      <c r="W76" s="424"/>
      <c r="X76" s="490"/>
      <c r="Y76" s="454"/>
      <c r="Z76" s="454"/>
      <c r="AA76" s="454"/>
      <c r="AB76" s="454"/>
      <c r="AC76" s="45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24"/>
    </row>
    <row r="77" spans="1:86" x14ac:dyDescent="0.2">
      <c r="A77" s="758" t="s">
        <v>66</v>
      </c>
      <c r="B77" s="758"/>
      <c r="C77" s="374"/>
      <c r="D77" s="479"/>
      <c r="E77" s="374"/>
      <c r="F77" s="504"/>
      <c r="G77" s="505"/>
      <c r="H77" s="479"/>
      <c r="I77" s="505"/>
      <c r="J77" s="479"/>
      <c r="K77" s="495"/>
      <c r="L77" s="425"/>
      <c r="M77" s="425"/>
      <c r="N77" s="425"/>
      <c r="O77" s="425"/>
      <c r="P77" s="425"/>
      <c r="Q77" s="424"/>
      <c r="R77" s="424"/>
      <c r="S77" s="424"/>
      <c r="T77" s="424"/>
      <c r="U77" s="424"/>
      <c r="V77" s="424"/>
      <c r="W77" s="424"/>
      <c r="X77" s="490"/>
      <c r="Y77" s="454"/>
      <c r="Z77" s="454"/>
      <c r="AA77" s="454"/>
      <c r="AB77" s="454"/>
      <c r="AC77" s="45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</row>
    <row r="78" spans="1:86" ht="15" x14ac:dyDescent="0.2">
      <c r="A78" s="506" t="s">
        <v>67</v>
      </c>
      <c r="B78" s="507"/>
      <c r="C78" s="508"/>
      <c r="D78" s="508"/>
      <c r="E78" s="508"/>
      <c r="F78" s="508"/>
      <c r="G78" s="508"/>
      <c r="H78" s="508"/>
      <c r="I78" s="509"/>
      <c r="J78" s="507"/>
      <c r="K78" s="487"/>
      <c r="L78" s="487"/>
      <c r="M78" s="425"/>
      <c r="N78" s="510"/>
      <c r="O78" s="424"/>
      <c r="P78" s="424"/>
      <c r="Q78" s="424"/>
      <c r="R78" s="424"/>
      <c r="S78" s="424"/>
      <c r="T78" s="424"/>
      <c r="U78" s="424"/>
      <c r="V78" s="452"/>
      <c r="W78" s="424"/>
      <c r="X78" s="511"/>
      <c r="Y78" s="511"/>
      <c r="Z78" s="511"/>
      <c r="AA78" s="511"/>
      <c r="AB78" s="511"/>
      <c r="AC78" s="511"/>
      <c r="AD78" s="424"/>
      <c r="AE78" s="424"/>
      <c r="AF78" s="424"/>
      <c r="AG78" s="424"/>
      <c r="AH78" s="424"/>
      <c r="AI78" s="424"/>
      <c r="AJ78" s="424"/>
      <c r="AK78" s="424"/>
      <c r="AL78" s="424"/>
      <c r="AM78" s="424"/>
      <c r="AN78" s="424"/>
      <c r="AO78" s="424"/>
      <c r="AP78" s="424"/>
    </row>
    <row r="79" spans="1:86" x14ac:dyDescent="0.2">
      <c r="A79" s="384" t="s">
        <v>92</v>
      </c>
      <c r="B79" s="512"/>
      <c r="C79" s="512"/>
      <c r="D79" s="512"/>
      <c r="E79" s="513"/>
      <c r="F79" s="513"/>
      <c r="G79" s="513"/>
      <c r="H79" s="513"/>
      <c r="I79" s="514"/>
      <c r="J79" s="514"/>
      <c r="K79" s="515"/>
      <c r="L79" s="514"/>
      <c r="M79" s="516"/>
      <c r="N79" s="516"/>
      <c r="O79" s="424"/>
      <c r="P79" s="424"/>
      <c r="Q79" s="424"/>
      <c r="R79" s="424"/>
      <c r="S79" s="424"/>
      <c r="T79" s="424"/>
      <c r="U79" s="424"/>
      <c r="V79" s="490"/>
      <c r="W79" s="517"/>
      <c r="X79" s="511"/>
      <c r="Y79" s="511"/>
      <c r="Z79" s="511"/>
      <c r="AA79" s="511"/>
      <c r="AB79" s="511"/>
      <c r="AC79" s="511"/>
      <c r="AD79" s="424"/>
      <c r="AE79" s="424"/>
      <c r="AF79" s="424"/>
      <c r="AG79" s="424"/>
      <c r="AH79" s="511"/>
      <c r="AI79" s="511"/>
      <c r="AJ79" s="511"/>
      <c r="AK79" s="511"/>
      <c r="AL79" s="424"/>
      <c r="AM79" s="424"/>
      <c r="AN79" s="424"/>
      <c r="AO79" s="424"/>
      <c r="AP79" s="424"/>
    </row>
    <row r="80" spans="1:86" ht="15" customHeight="1" x14ac:dyDescent="0.2">
      <c r="A80" s="751" t="s">
        <v>93</v>
      </c>
      <c r="B80" s="751" t="s">
        <v>94</v>
      </c>
      <c r="C80" s="751" t="s">
        <v>95</v>
      </c>
      <c r="D80" s="751" t="s">
        <v>96</v>
      </c>
      <c r="E80" s="518"/>
      <c r="F80" s="519"/>
      <c r="G80" s="520"/>
      <c r="H80" s="520"/>
      <c r="I80" s="424"/>
      <c r="J80" s="424"/>
      <c r="K80" s="424"/>
      <c r="L80" s="424"/>
      <c r="M80" s="424"/>
      <c r="N80" s="424"/>
      <c r="O80" s="424"/>
      <c r="P80" s="424"/>
      <c r="Q80" s="452"/>
      <c r="R80" s="424"/>
      <c r="S80" s="424"/>
      <c r="T80" s="424"/>
      <c r="U80" s="521"/>
      <c r="V80" s="522"/>
      <c r="W80" s="522"/>
      <c r="X80" s="523"/>
      <c r="Y80" s="523"/>
      <c r="Z80" s="524"/>
      <c r="AA80" s="524"/>
      <c r="AB80" s="524"/>
      <c r="AC80" s="424"/>
      <c r="AD80" s="424"/>
      <c r="AE80" s="424"/>
      <c r="AF80" s="424"/>
      <c r="AG80" s="521"/>
      <c r="AH80" s="522"/>
      <c r="AI80" s="522"/>
      <c r="AJ80" s="522"/>
      <c r="AK80" s="395"/>
    </row>
    <row r="81" spans="1:43" ht="33.75" customHeight="1" x14ac:dyDescent="0.2">
      <c r="A81" s="752"/>
      <c r="B81" s="752"/>
      <c r="C81" s="752"/>
      <c r="D81" s="752"/>
      <c r="E81" s="453"/>
      <c r="F81" s="424"/>
      <c r="G81" s="424"/>
      <c r="H81" s="525"/>
      <c r="I81" s="526"/>
      <c r="J81" s="526"/>
      <c r="K81" s="424"/>
      <c r="L81" s="424"/>
      <c r="M81" s="424"/>
      <c r="N81" s="424"/>
      <c r="O81" s="424"/>
      <c r="P81" s="424"/>
      <c r="Q81" s="424"/>
      <c r="R81" s="424"/>
      <c r="S81" s="452"/>
      <c r="T81" s="424"/>
      <c r="U81" s="424"/>
      <c r="V81" s="511"/>
      <c r="W81" s="522"/>
      <c r="X81" s="522"/>
      <c r="Y81" s="522"/>
      <c r="Z81" s="522"/>
      <c r="AA81" s="522"/>
      <c r="AB81" s="511"/>
      <c r="AC81" s="424"/>
      <c r="AD81" s="424"/>
      <c r="AE81" s="424"/>
      <c r="AF81" s="424"/>
      <c r="AG81" s="424"/>
      <c r="AH81" s="511"/>
      <c r="AI81" s="522"/>
      <c r="AJ81" s="522"/>
      <c r="AK81" s="395"/>
    </row>
    <row r="82" spans="1:43" ht="15" x14ac:dyDescent="0.2">
      <c r="A82" s="527" t="s">
        <v>68</v>
      </c>
      <c r="B82" s="528">
        <v>72</v>
      </c>
      <c r="C82" s="528">
        <v>9</v>
      </c>
      <c r="D82" s="529"/>
      <c r="E82" s="453"/>
      <c r="F82" s="424"/>
      <c r="G82" s="424"/>
      <c r="H82" s="525"/>
      <c r="I82" s="526"/>
      <c r="J82" s="526"/>
      <c r="K82" s="424"/>
      <c r="L82" s="424"/>
      <c r="M82" s="424"/>
      <c r="N82" s="424"/>
      <c r="O82" s="424"/>
      <c r="P82" s="424"/>
      <c r="Q82" s="424"/>
      <c r="R82" s="424"/>
      <c r="S82" s="452"/>
      <c r="T82" s="424"/>
      <c r="U82" s="424"/>
      <c r="V82" s="511"/>
      <c r="W82" s="522"/>
      <c r="X82" s="522"/>
      <c r="Y82" s="522"/>
      <c r="Z82" s="522"/>
      <c r="AA82" s="522"/>
      <c r="AB82" s="511"/>
      <c r="AC82" s="424"/>
      <c r="AD82" s="424"/>
      <c r="AE82" s="424"/>
      <c r="AF82" s="424"/>
      <c r="AG82" s="424"/>
      <c r="AH82" s="511"/>
      <c r="AI82" s="522"/>
      <c r="AJ82" s="522"/>
      <c r="AK82" s="395"/>
    </row>
    <row r="83" spans="1:43" ht="15" x14ac:dyDescent="0.2">
      <c r="A83" s="530" t="s">
        <v>69</v>
      </c>
      <c r="B83" s="531">
        <v>168</v>
      </c>
      <c r="C83" s="532">
        <v>31</v>
      </c>
      <c r="D83" s="533">
        <v>31</v>
      </c>
      <c r="E83" s="453"/>
      <c r="F83" s="424"/>
      <c r="G83" s="424"/>
      <c r="H83" s="525"/>
      <c r="I83" s="526"/>
      <c r="J83" s="526"/>
      <c r="K83" s="424"/>
      <c r="L83" s="424"/>
      <c r="M83" s="424"/>
      <c r="N83" s="424"/>
      <c r="O83" s="424"/>
      <c r="P83" s="424"/>
      <c r="Q83" s="424"/>
      <c r="R83" s="424"/>
      <c r="S83" s="452"/>
      <c r="T83" s="424"/>
      <c r="U83" s="424"/>
      <c r="V83" s="511"/>
      <c r="W83" s="522"/>
      <c r="X83" s="522"/>
      <c r="Y83" s="522"/>
      <c r="Z83" s="522"/>
      <c r="AA83" s="522"/>
      <c r="AB83" s="511"/>
      <c r="AC83" s="424"/>
      <c r="AD83" s="424"/>
      <c r="AE83" s="424"/>
      <c r="AF83" s="424"/>
      <c r="AG83" s="424"/>
      <c r="AH83" s="511"/>
      <c r="AI83" s="522"/>
      <c r="AJ83" s="522"/>
      <c r="AK83" s="395"/>
    </row>
    <row r="84" spans="1:43" ht="21" x14ac:dyDescent="0.2">
      <c r="A84" s="534" t="s">
        <v>70</v>
      </c>
      <c r="B84" s="535"/>
      <c r="C84" s="536"/>
      <c r="D84" s="537"/>
      <c r="E84" s="453"/>
      <c r="F84" s="424"/>
      <c r="G84" s="424"/>
      <c r="H84" s="525"/>
      <c r="I84" s="526"/>
      <c r="J84" s="526"/>
      <c r="K84" s="424"/>
      <c r="L84" s="424"/>
      <c r="M84" s="424"/>
      <c r="N84" s="424"/>
      <c r="O84" s="424"/>
      <c r="P84" s="424"/>
      <c r="Q84" s="424"/>
      <c r="R84" s="424"/>
      <c r="S84" s="452"/>
      <c r="T84" s="424"/>
      <c r="U84" s="424"/>
      <c r="V84" s="511"/>
      <c r="W84" s="522"/>
      <c r="X84" s="522"/>
      <c r="Y84" s="522"/>
      <c r="Z84" s="522"/>
      <c r="AA84" s="522"/>
      <c r="AB84" s="511"/>
      <c r="AC84" s="424"/>
      <c r="AD84" s="424"/>
      <c r="AE84" s="424"/>
      <c r="AF84" s="424"/>
      <c r="AG84" s="424"/>
      <c r="AH84" s="511"/>
      <c r="AI84" s="522"/>
      <c r="AJ84" s="522"/>
      <c r="AK84" s="395"/>
    </row>
    <row r="85" spans="1:43" ht="27" customHeight="1" x14ac:dyDescent="0.2">
      <c r="A85" s="534" t="s">
        <v>71</v>
      </c>
      <c r="B85" s="535"/>
      <c r="C85" s="536"/>
      <c r="D85" s="537"/>
      <c r="E85" s="453"/>
      <c r="F85" s="424"/>
      <c r="G85" s="424"/>
      <c r="H85" s="525"/>
      <c r="I85" s="526"/>
      <c r="J85" s="526"/>
      <c r="K85" s="424"/>
      <c r="L85" s="424"/>
      <c r="M85" s="424"/>
      <c r="N85" s="424"/>
      <c r="O85" s="424"/>
      <c r="P85" s="424"/>
      <c r="Q85" s="424"/>
      <c r="R85" s="424"/>
      <c r="S85" s="452"/>
      <c r="T85" s="424"/>
      <c r="U85" s="424"/>
      <c r="V85" s="511"/>
      <c r="W85" s="522"/>
      <c r="X85" s="522"/>
      <c r="Y85" s="522"/>
      <c r="Z85" s="522"/>
      <c r="AA85" s="522"/>
      <c r="AB85" s="511"/>
      <c r="AC85" s="424"/>
      <c r="AD85" s="424"/>
      <c r="AE85" s="424"/>
      <c r="AF85" s="424"/>
      <c r="AG85" s="424"/>
      <c r="AH85" s="511"/>
      <c r="AI85" s="522"/>
      <c r="AJ85" s="522"/>
      <c r="AK85" s="395"/>
    </row>
    <row r="86" spans="1:43" ht="20.25" customHeight="1" x14ac:dyDescent="0.2">
      <c r="A86" s="538" t="s">
        <v>97</v>
      </c>
      <c r="B86" s="535"/>
      <c r="C86" s="536"/>
      <c r="D86" s="537"/>
      <c r="E86" s="453"/>
      <c r="F86" s="424"/>
      <c r="G86" s="424"/>
      <c r="H86" s="525"/>
      <c r="I86" s="526"/>
      <c r="J86" s="526"/>
      <c r="K86" s="424"/>
      <c r="L86" s="424"/>
      <c r="M86" s="424"/>
      <c r="N86" s="424"/>
      <c r="O86" s="424"/>
      <c r="P86" s="424"/>
      <c r="Q86" s="424"/>
      <c r="R86" s="424"/>
      <c r="S86" s="452"/>
      <c r="T86" s="424"/>
      <c r="U86" s="424"/>
      <c r="V86" s="511"/>
      <c r="W86" s="522"/>
      <c r="X86" s="522"/>
      <c r="Y86" s="522"/>
      <c r="Z86" s="522"/>
      <c r="AA86" s="522"/>
      <c r="AB86" s="511"/>
      <c r="AC86" s="424"/>
      <c r="AD86" s="424"/>
      <c r="AE86" s="424"/>
      <c r="AF86" s="424"/>
      <c r="AG86" s="424"/>
      <c r="AH86" s="511"/>
      <c r="AI86" s="522"/>
      <c r="AJ86" s="522"/>
      <c r="AK86" s="395"/>
    </row>
    <row r="87" spans="1:43" ht="26.25" customHeight="1" x14ac:dyDescent="0.2">
      <c r="A87" s="539" t="s">
        <v>98</v>
      </c>
      <c r="B87" s="535"/>
      <c r="C87" s="536"/>
      <c r="D87" s="537"/>
      <c r="E87" s="453"/>
      <c r="F87" s="424"/>
      <c r="G87" s="424"/>
      <c r="H87" s="525"/>
      <c r="I87" s="526"/>
      <c r="J87" s="526"/>
      <c r="K87" s="424"/>
      <c r="L87" s="424"/>
      <c r="M87" s="424"/>
      <c r="N87" s="424"/>
      <c r="O87" s="424"/>
      <c r="P87" s="424"/>
      <c r="Q87" s="424"/>
      <c r="R87" s="424"/>
      <c r="S87" s="452"/>
      <c r="T87" s="424"/>
      <c r="U87" s="424"/>
      <c r="V87" s="511"/>
      <c r="W87" s="522"/>
      <c r="X87" s="522"/>
      <c r="Y87" s="522"/>
      <c r="Z87" s="522"/>
      <c r="AA87" s="522"/>
      <c r="AB87" s="511"/>
      <c r="AC87" s="424"/>
      <c r="AD87" s="424"/>
      <c r="AE87" s="424"/>
      <c r="AF87" s="424"/>
      <c r="AG87" s="424"/>
      <c r="AH87" s="511"/>
      <c r="AI87" s="522"/>
      <c r="AJ87" s="522"/>
      <c r="AK87" s="395"/>
    </row>
    <row r="88" spans="1:43" ht="29.25" customHeight="1" x14ac:dyDescent="0.2">
      <c r="A88" s="539" t="s">
        <v>99</v>
      </c>
      <c r="B88" s="535"/>
      <c r="C88" s="536"/>
      <c r="D88" s="537"/>
      <c r="E88" s="453"/>
      <c r="F88" s="424"/>
      <c r="G88" s="424"/>
      <c r="H88" s="525"/>
      <c r="I88" s="526"/>
      <c r="J88" s="526"/>
      <c r="K88" s="424"/>
      <c r="L88" s="424"/>
      <c r="M88" s="424"/>
      <c r="N88" s="424"/>
      <c r="O88" s="424"/>
      <c r="P88" s="424"/>
      <c r="Q88" s="424"/>
      <c r="R88" s="424"/>
      <c r="S88" s="452"/>
      <c r="T88" s="424"/>
      <c r="U88" s="424"/>
      <c r="V88" s="511"/>
      <c r="W88" s="522"/>
      <c r="X88" s="522"/>
      <c r="Y88" s="522"/>
      <c r="Z88" s="522"/>
      <c r="AA88" s="522"/>
      <c r="AB88" s="511"/>
      <c r="AC88" s="424"/>
      <c r="AD88" s="424"/>
      <c r="AE88" s="424"/>
      <c r="AF88" s="424"/>
      <c r="AG88" s="424"/>
      <c r="AH88" s="511"/>
      <c r="AI88" s="522"/>
      <c r="AJ88" s="540"/>
      <c r="AK88" s="541"/>
    </row>
    <row r="89" spans="1:43" ht="29.25" customHeight="1" x14ac:dyDescent="0.2">
      <c r="A89" s="542" t="s">
        <v>100</v>
      </c>
      <c r="B89" s="543"/>
      <c r="C89" s="544"/>
      <c r="D89" s="545"/>
      <c r="E89" s="453"/>
      <c r="F89" s="424"/>
      <c r="G89" s="424"/>
      <c r="H89" s="525"/>
      <c r="I89" s="526"/>
      <c r="J89" s="526"/>
      <c r="K89" s="424"/>
      <c r="L89" s="424"/>
      <c r="M89" s="424"/>
      <c r="N89" s="424"/>
      <c r="O89" s="424"/>
      <c r="P89" s="424"/>
      <c r="Q89" s="424"/>
      <c r="R89" s="424"/>
      <c r="S89" s="452"/>
      <c r="T89" s="424"/>
      <c r="U89" s="424"/>
      <c r="V89" s="511"/>
      <c r="W89" s="522"/>
      <c r="X89" s="522"/>
      <c r="Y89" s="522"/>
      <c r="Z89" s="522"/>
      <c r="AA89" s="522"/>
      <c r="AB89" s="511"/>
      <c r="AC89" s="424"/>
      <c r="AD89" s="424"/>
      <c r="AE89" s="424"/>
      <c r="AF89" s="424"/>
      <c r="AG89" s="424"/>
      <c r="AH89" s="511"/>
      <c r="AI89" s="546"/>
      <c r="AJ89" s="522"/>
      <c r="AK89" s="395"/>
      <c r="AL89" s="395"/>
      <c r="AM89" s="395"/>
      <c r="AN89" s="395"/>
      <c r="AO89" s="395"/>
      <c r="AP89" s="395"/>
      <c r="AQ89" s="395"/>
    </row>
    <row r="90" spans="1:43" ht="15" x14ac:dyDescent="0.2">
      <c r="A90" s="547" t="s">
        <v>101</v>
      </c>
      <c r="B90" s="487"/>
      <c r="C90" s="487"/>
      <c r="D90" s="487"/>
      <c r="E90" s="548"/>
      <c r="F90" s="487"/>
      <c r="G90" s="487"/>
      <c r="H90" s="424"/>
      <c r="I90" s="424"/>
      <c r="J90" s="424"/>
      <c r="K90" s="525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90"/>
      <c r="W90" s="511"/>
      <c r="X90" s="511"/>
      <c r="Y90" s="511"/>
      <c r="Z90" s="511"/>
      <c r="AA90" s="511"/>
      <c r="AB90" s="511"/>
      <c r="AC90" s="424"/>
      <c r="AD90" s="424"/>
      <c r="AE90" s="424"/>
      <c r="AF90" s="424"/>
      <c r="AG90" s="424"/>
      <c r="AH90" s="424"/>
      <c r="AI90" s="424"/>
      <c r="AJ90" s="511"/>
      <c r="AK90" s="511"/>
      <c r="AL90" s="511"/>
      <c r="AM90" s="511"/>
      <c r="AN90" s="511"/>
      <c r="AO90" s="511"/>
      <c r="AP90" s="511"/>
      <c r="AQ90" s="395"/>
    </row>
    <row r="91" spans="1:43" ht="15" x14ac:dyDescent="0.2">
      <c r="A91" s="751" t="s">
        <v>72</v>
      </c>
      <c r="B91" s="751" t="s">
        <v>73</v>
      </c>
      <c r="C91" s="735" t="s">
        <v>102</v>
      </c>
      <c r="D91" s="736"/>
      <c r="E91" s="495"/>
      <c r="F91" s="425"/>
      <c r="G91" s="424"/>
      <c r="H91" s="424"/>
      <c r="I91" s="424"/>
      <c r="J91" s="525"/>
      <c r="K91" s="549"/>
      <c r="L91" s="526"/>
      <c r="M91" s="424"/>
      <c r="N91" s="424"/>
      <c r="O91" s="424"/>
      <c r="P91" s="424"/>
      <c r="Q91" s="424"/>
      <c r="R91" s="424"/>
      <c r="S91" s="424"/>
      <c r="T91" s="424"/>
      <c r="U91" s="452"/>
      <c r="V91" s="511"/>
      <c r="W91" s="511"/>
      <c r="X91" s="511"/>
      <c r="Y91" s="454"/>
      <c r="Z91" s="454"/>
      <c r="AA91" s="454"/>
      <c r="AB91" s="454"/>
      <c r="AC91" s="550"/>
      <c r="AD91" s="511"/>
      <c r="AE91" s="424"/>
      <c r="AF91" s="424"/>
      <c r="AG91" s="424"/>
      <c r="AH91" s="424"/>
      <c r="AI91" s="424"/>
      <c r="AJ91" s="511"/>
      <c r="AK91" s="454"/>
      <c r="AL91" s="454"/>
      <c r="AM91" s="454"/>
      <c r="AN91" s="454"/>
      <c r="AO91" s="454"/>
      <c r="AP91" s="454"/>
      <c r="AQ91" s="395"/>
    </row>
    <row r="92" spans="1:43" ht="15" x14ac:dyDescent="0.2">
      <c r="A92" s="752"/>
      <c r="B92" s="752"/>
      <c r="C92" s="624" t="s">
        <v>103</v>
      </c>
      <c r="D92" s="624" t="s">
        <v>104</v>
      </c>
      <c r="E92" s="411"/>
      <c r="F92" s="425"/>
      <c r="G92" s="424"/>
      <c r="H92" s="424"/>
      <c r="I92" s="424"/>
      <c r="J92" s="525"/>
      <c r="K92" s="549"/>
      <c r="L92" s="526"/>
      <c r="M92" s="424"/>
      <c r="N92" s="424"/>
      <c r="O92" s="424"/>
      <c r="P92" s="424"/>
      <c r="Q92" s="424"/>
      <c r="R92" s="424"/>
      <c r="S92" s="424"/>
      <c r="T92" s="424"/>
      <c r="U92" s="452"/>
      <c r="V92" s="511"/>
      <c r="W92" s="511"/>
      <c r="X92" s="511"/>
      <c r="Y92" s="454"/>
      <c r="Z92" s="454"/>
      <c r="AA92" s="454"/>
      <c r="AB92" s="454"/>
      <c r="AC92" s="550"/>
      <c r="AD92" s="511"/>
      <c r="AE92" s="424"/>
      <c r="AF92" s="424"/>
      <c r="AG92" s="424"/>
      <c r="AH92" s="424"/>
      <c r="AI92" s="424"/>
      <c r="AJ92" s="511"/>
      <c r="AK92" s="454"/>
      <c r="AL92" s="454"/>
      <c r="AM92" s="454"/>
      <c r="AN92" s="454"/>
      <c r="AO92" s="454"/>
      <c r="AP92" s="454"/>
      <c r="AQ92" s="395"/>
    </row>
    <row r="93" spans="1:43" ht="15" x14ac:dyDescent="0.2">
      <c r="A93" s="462" t="s">
        <v>74</v>
      </c>
      <c r="B93" s="551">
        <v>2</v>
      </c>
      <c r="C93" s="551"/>
      <c r="D93" s="551"/>
      <c r="E93" s="495"/>
      <c r="F93" s="425"/>
      <c r="G93" s="424"/>
      <c r="H93" s="424"/>
      <c r="I93" s="424"/>
      <c r="J93" s="525"/>
      <c r="K93" s="552"/>
      <c r="L93" s="526"/>
      <c r="M93" s="424"/>
      <c r="N93" s="424"/>
      <c r="O93" s="424"/>
      <c r="P93" s="424"/>
      <c r="Q93" s="424"/>
      <c r="R93" s="424"/>
      <c r="S93" s="424"/>
      <c r="T93" s="424"/>
      <c r="U93" s="452"/>
      <c r="V93" s="511"/>
      <c r="W93" s="511"/>
      <c r="X93" s="511"/>
      <c r="Y93" s="454"/>
      <c r="Z93" s="454"/>
      <c r="AA93" s="454"/>
      <c r="AB93" s="454"/>
      <c r="AC93" s="550"/>
      <c r="AD93" s="511"/>
      <c r="AE93" s="424"/>
      <c r="AF93" s="424"/>
      <c r="AG93" s="424"/>
      <c r="AH93" s="424"/>
      <c r="AI93" s="424"/>
      <c r="AJ93" s="511"/>
      <c r="AK93" s="454"/>
      <c r="AL93" s="454"/>
      <c r="AM93" s="454"/>
      <c r="AN93" s="454"/>
      <c r="AO93" s="454"/>
      <c r="AP93" s="454"/>
      <c r="AQ93" s="395"/>
    </row>
    <row r="94" spans="1:43" ht="15" x14ac:dyDescent="0.2">
      <c r="A94" s="625" t="s">
        <v>75</v>
      </c>
      <c r="B94" s="413"/>
      <c r="C94" s="413"/>
      <c r="D94" s="413"/>
      <c r="E94" s="495"/>
      <c r="F94" s="425"/>
      <c r="G94" s="424"/>
      <c r="H94" s="424"/>
      <c r="I94" s="424"/>
      <c r="J94" s="525"/>
      <c r="K94" s="552"/>
      <c r="L94" s="526"/>
      <c r="M94" s="424"/>
      <c r="N94" s="424"/>
      <c r="O94" s="424"/>
      <c r="P94" s="424"/>
      <c r="Q94" s="424"/>
      <c r="R94" s="424"/>
      <c r="S94" s="424"/>
      <c r="T94" s="424"/>
      <c r="U94" s="452"/>
      <c r="V94" s="511"/>
      <c r="W94" s="511"/>
      <c r="X94" s="511"/>
      <c r="Y94" s="454"/>
      <c r="Z94" s="454"/>
      <c r="AA94" s="454"/>
      <c r="AB94" s="454"/>
      <c r="AC94" s="550"/>
      <c r="AD94" s="511"/>
      <c r="AE94" s="424"/>
      <c r="AF94" s="424"/>
      <c r="AG94" s="424"/>
      <c r="AH94" s="424"/>
      <c r="AI94" s="424"/>
      <c r="AJ94" s="511"/>
      <c r="AK94" s="454"/>
      <c r="AL94" s="454"/>
      <c r="AM94" s="454"/>
      <c r="AN94" s="454"/>
      <c r="AO94" s="454"/>
      <c r="AP94" s="454"/>
      <c r="AQ94" s="395"/>
    </row>
    <row r="95" spans="1:43" ht="15" x14ac:dyDescent="0.2">
      <c r="A95" s="625" t="s">
        <v>76</v>
      </c>
      <c r="B95" s="413"/>
      <c r="C95" s="413"/>
      <c r="D95" s="413"/>
      <c r="E95" s="495"/>
      <c r="F95" s="425"/>
      <c r="G95" s="424"/>
      <c r="H95" s="424"/>
      <c r="I95" s="424"/>
      <c r="J95" s="424"/>
      <c r="K95" s="553"/>
      <c r="L95" s="526"/>
      <c r="M95" s="424"/>
      <c r="N95" s="424"/>
      <c r="O95" s="424"/>
      <c r="P95" s="424"/>
      <c r="Q95" s="424"/>
      <c r="R95" s="424"/>
      <c r="S95" s="424"/>
      <c r="T95" s="424"/>
      <c r="U95" s="452"/>
      <c r="V95" s="511"/>
      <c r="W95" s="511"/>
      <c r="X95" s="511"/>
      <c r="Y95" s="454"/>
      <c r="Z95" s="454"/>
      <c r="AA95" s="454"/>
      <c r="AB95" s="454"/>
      <c r="AC95" s="550"/>
      <c r="AD95" s="511"/>
      <c r="AE95" s="424"/>
      <c r="AF95" s="424"/>
      <c r="AG95" s="424"/>
      <c r="AH95" s="424"/>
      <c r="AI95" s="424"/>
      <c r="AJ95" s="511"/>
      <c r="AK95" s="454"/>
      <c r="AL95" s="454"/>
      <c r="AM95" s="454"/>
      <c r="AN95" s="454"/>
      <c r="AO95" s="454"/>
      <c r="AP95" s="454"/>
      <c r="AQ95" s="395"/>
    </row>
    <row r="96" spans="1:43" ht="15" x14ac:dyDescent="0.2">
      <c r="A96" s="625" t="s">
        <v>77</v>
      </c>
      <c r="B96" s="413"/>
      <c r="C96" s="413"/>
      <c r="D96" s="413"/>
      <c r="E96" s="495"/>
      <c r="F96" s="425"/>
      <c r="G96" s="424"/>
      <c r="H96" s="424"/>
      <c r="I96" s="424"/>
      <c r="J96" s="424"/>
      <c r="K96" s="553"/>
      <c r="L96" s="526"/>
      <c r="M96" s="424"/>
      <c r="N96" s="424"/>
      <c r="O96" s="424"/>
      <c r="P96" s="424"/>
      <c r="Q96" s="424"/>
      <c r="R96" s="424"/>
      <c r="S96" s="424"/>
      <c r="T96" s="424"/>
      <c r="U96" s="452"/>
      <c r="V96" s="511"/>
      <c r="W96" s="511"/>
      <c r="X96" s="511"/>
      <c r="Y96" s="454"/>
      <c r="Z96" s="454"/>
      <c r="AA96" s="454"/>
      <c r="AB96" s="454"/>
      <c r="AC96" s="550"/>
      <c r="AD96" s="511"/>
      <c r="AE96" s="424"/>
      <c r="AF96" s="424"/>
      <c r="AG96" s="424"/>
      <c r="AH96" s="424"/>
      <c r="AI96" s="424"/>
      <c r="AJ96" s="511"/>
      <c r="AK96" s="454"/>
      <c r="AL96" s="454"/>
      <c r="AM96" s="454"/>
      <c r="AN96" s="454"/>
      <c r="AO96" s="454"/>
      <c r="AP96" s="454"/>
      <c r="AQ96" s="395"/>
    </row>
    <row r="97" spans="1:43" ht="15" x14ac:dyDescent="0.2">
      <c r="A97" s="625" t="s">
        <v>78</v>
      </c>
      <c r="B97" s="413"/>
      <c r="C97" s="413"/>
      <c r="D97" s="413"/>
      <c r="E97" s="495"/>
      <c r="F97" s="425"/>
      <c r="G97" s="424"/>
      <c r="H97" s="424"/>
      <c r="I97" s="424"/>
      <c r="J97" s="424"/>
      <c r="K97" s="553"/>
      <c r="L97" s="526"/>
      <c r="M97" s="424"/>
      <c r="N97" s="424"/>
      <c r="O97" s="424"/>
      <c r="P97" s="424"/>
      <c r="Q97" s="424"/>
      <c r="R97" s="424"/>
      <c r="S97" s="424"/>
      <c r="T97" s="424"/>
      <c r="U97" s="452"/>
      <c r="V97" s="511"/>
      <c r="W97" s="511"/>
      <c r="X97" s="511"/>
      <c r="Y97" s="454"/>
      <c r="Z97" s="454"/>
      <c r="AA97" s="454"/>
      <c r="AB97" s="454"/>
      <c r="AC97" s="550"/>
      <c r="AD97" s="511"/>
      <c r="AE97" s="424"/>
      <c r="AF97" s="424"/>
      <c r="AG97" s="424"/>
      <c r="AH97" s="424"/>
      <c r="AI97" s="424"/>
      <c r="AJ97" s="511"/>
      <c r="AK97" s="454"/>
      <c r="AL97" s="454"/>
      <c r="AM97" s="454"/>
      <c r="AN97" s="454"/>
      <c r="AO97" s="454"/>
      <c r="AP97" s="454"/>
      <c r="AQ97" s="395"/>
    </row>
    <row r="98" spans="1:43" ht="15" x14ac:dyDescent="0.2">
      <c r="A98" s="629" t="s">
        <v>19</v>
      </c>
      <c r="B98" s="555">
        <f>SUM(B93:B97)</f>
        <v>2</v>
      </c>
      <c r="C98" s="555">
        <f>SUM(C93:C97)</f>
        <v>0</v>
      </c>
      <c r="D98" s="555">
        <f>SUM(D93:D97)</f>
        <v>0</v>
      </c>
      <c r="E98" s="495"/>
      <c r="F98" s="425"/>
      <c r="G98" s="424"/>
      <c r="H98" s="424"/>
      <c r="I98" s="424"/>
      <c r="J98" s="424"/>
      <c r="K98" s="553"/>
      <c r="L98" s="526"/>
      <c r="M98" s="424"/>
      <c r="N98" s="424"/>
      <c r="O98" s="424"/>
      <c r="P98" s="424"/>
      <c r="Q98" s="424"/>
      <c r="R98" s="424"/>
      <c r="S98" s="424"/>
      <c r="T98" s="424"/>
      <c r="U98" s="452"/>
      <c r="V98" s="511"/>
      <c r="W98" s="511"/>
      <c r="X98" s="511"/>
      <c r="Y98" s="454"/>
      <c r="Z98" s="454"/>
      <c r="AA98" s="454"/>
      <c r="AB98" s="454"/>
      <c r="AC98" s="550"/>
      <c r="AD98" s="511"/>
      <c r="AE98" s="424"/>
      <c r="AF98" s="424"/>
      <c r="AG98" s="424"/>
      <c r="AH98" s="424"/>
      <c r="AI98" s="424"/>
      <c r="AJ98" s="511"/>
      <c r="AK98" s="454"/>
      <c r="AL98" s="454"/>
      <c r="AM98" s="454"/>
      <c r="AN98" s="454"/>
      <c r="AO98" s="454"/>
      <c r="AP98" s="454"/>
      <c r="AQ98" s="395"/>
    </row>
    <row r="99" spans="1:43" ht="15" x14ac:dyDescent="0.2">
      <c r="A99" s="556" t="s">
        <v>105</v>
      </c>
      <c r="B99" s="557"/>
      <c r="C99" s="557"/>
      <c r="D99" s="557"/>
      <c r="E99" s="558"/>
      <c r="F99" s="558"/>
      <c r="G99" s="559"/>
      <c r="H99" s="559"/>
      <c r="I99" s="559"/>
      <c r="J99" s="422"/>
      <c r="K99" s="560"/>
      <c r="L99" s="422"/>
      <c r="M99" s="422"/>
      <c r="N99" s="424"/>
      <c r="O99" s="424"/>
      <c r="P99" s="424"/>
      <c r="Q99" s="424"/>
      <c r="R99" s="424"/>
      <c r="S99" s="424"/>
      <c r="T99" s="424"/>
      <c r="U99" s="490"/>
      <c r="V99" s="511"/>
      <c r="W99" s="511"/>
      <c r="X99" s="511"/>
      <c r="Y99" s="511"/>
      <c r="Z99" s="511"/>
      <c r="AA99" s="511"/>
      <c r="AB99" s="561"/>
      <c r="AC99" s="511"/>
      <c r="AD99" s="424"/>
      <c r="AE99" s="424"/>
      <c r="AF99" s="424"/>
      <c r="AG99" s="424"/>
      <c r="AH99" s="424"/>
      <c r="AI99" s="511"/>
      <c r="AJ99" s="511"/>
      <c r="AK99" s="511"/>
      <c r="AL99" s="511"/>
      <c r="AM99" s="511"/>
      <c r="AN99" s="511"/>
      <c r="AO99" s="511"/>
      <c r="AP99" s="395"/>
    </row>
    <row r="100" spans="1:43" x14ac:dyDescent="0.2">
      <c r="A100" s="744" t="s">
        <v>26</v>
      </c>
      <c r="B100" s="747" t="s">
        <v>28</v>
      </c>
      <c r="C100" s="748"/>
      <c r="D100" s="729"/>
      <c r="E100" s="749" t="s">
        <v>29</v>
      </c>
      <c r="F100" s="750"/>
      <c r="G100" s="750"/>
      <c r="H100" s="750"/>
      <c r="I100" s="750"/>
      <c r="J100" s="750"/>
      <c r="K100" s="750"/>
      <c r="L100" s="750"/>
      <c r="M100" s="750"/>
      <c r="N100" s="562"/>
      <c r="O100" s="424"/>
      <c r="P100" s="424"/>
      <c r="Q100" s="424"/>
      <c r="R100" s="424"/>
      <c r="S100" s="424"/>
      <c r="T100" s="424"/>
      <c r="U100" s="424"/>
      <c r="V100" s="452"/>
      <c r="W100" s="424"/>
      <c r="X100" s="424"/>
      <c r="Y100" s="424"/>
      <c r="Z100" s="424"/>
      <c r="AA100" s="424"/>
      <c r="AB100" s="424"/>
      <c r="AC100" s="424"/>
      <c r="AD100" s="424"/>
      <c r="AE100" s="424"/>
      <c r="AF100" s="424"/>
      <c r="AG100" s="424"/>
      <c r="AH100" s="424"/>
      <c r="AI100" s="424"/>
      <c r="AJ100" s="511"/>
      <c r="AK100" s="511"/>
      <c r="AL100" s="511"/>
      <c r="AM100" s="511"/>
      <c r="AN100" s="511"/>
      <c r="AO100" s="511"/>
      <c r="AP100" s="511"/>
      <c r="AQ100" s="395"/>
    </row>
    <row r="101" spans="1:43" x14ac:dyDescent="0.2">
      <c r="A101" s="745"/>
      <c r="B101" s="749"/>
      <c r="C101" s="750"/>
      <c r="D101" s="731"/>
      <c r="E101" s="733" t="s">
        <v>1</v>
      </c>
      <c r="F101" s="734"/>
      <c r="G101" s="733" t="s">
        <v>2</v>
      </c>
      <c r="H101" s="734"/>
      <c r="I101" s="733" t="s">
        <v>3</v>
      </c>
      <c r="J101" s="734"/>
      <c r="K101" s="733" t="s">
        <v>4</v>
      </c>
      <c r="L101" s="734"/>
      <c r="M101" s="733" t="s">
        <v>5</v>
      </c>
      <c r="N101" s="734"/>
      <c r="O101" s="424"/>
      <c r="P101" s="424"/>
      <c r="Q101" s="424"/>
      <c r="R101" s="424"/>
      <c r="S101" s="424"/>
      <c r="T101" s="424"/>
      <c r="U101" s="424"/>
      <c r="V101" s="424"/>
      <c r="W101" s="452"/>
      <c r="X101" s="424"/>
      <c r="Y101" s="424"/>
      <c r="Z101" s="424"/>
      <c r="AA101" s="424"/>
      <c r="AB101" s="424"/>
      <c r="AC101" s="424"/>
      <c r="AD101" s="424"/>
      <c r="AE101" s="424"/>
      <c r="AF101" s="424"/>
      <c r="AG101" s="424"/>
      <c r="AH101" s="424"/>
      <c r="AI101" s="424"/>
      <c r="AJ101" s="511"/>
      <c r="AK101" s="511"/>
      <c r="AL101" s="511"/>
      <c r="AM101" s="511"/>
      <c r="AN101" s="511"/>
      <c r="AO101" s="511"/>
      <c r="AP101" s="511"/>
      <c r="AQ101" s="395"/>
    </row>
    <row r="102" spans="1:43" x14ac:dyDescent="0.2">
      <c r="A102" s="746"/>
      <c r="B102" s="617" t="s">
        <v>81</v>
      </c>
      <c r="C102" s="564" t="s">
        <v>20</v>
      </c>
      <c r="D102" s="619" t="s">
        <v>18</v>
      </c>
      <c r="E102" s="429" t="s">
        <v>20</v>
      </c>
      <c r="F102" s="621" t="s">
        <v>18</v>
      </c>
      <c r="G102" s="429" t="s">
        <v>20</v>
      </c>
      <c r="H102" s="621" t="s">
        <v>18</v>
      </c>
      <c r="I102" s="429" t="s">
        <v>20</v>
      </c>
      <c r="J102" s="621" t="s">
        <v>18</v>
      </c>
      <c r="K102" s="429" t="s">
        <v>20</v>
      </c>
      <c r="L102" s="621" t="s">
        <v>18</v>
      </c>
      <c r="M102" s="429" t="s">
        <v>20</v>
      </c>
      <c r="N102" s="621" t="s">
        <v>18</v>
      </c>
      <c r="O102" s="566"/>
      <c r="P102" s="424"/>
      <c r="Q102" s="553"/>
      <c r="R102" s="424"/>
      <c r="S102" s="424"/>
      <c r="T102" s="424"/>
      <c r="U102" s="424"/>
      <c r="V102" s="424"/>
      <c r="W102" s="424"/>
      <c r="X102" s="424"/>
      <c r="Y102" s="424"/>
      <c r="Z102" s="424"/>
      <c r="AA102" s="452"/>
      <c r="AB102" s="424"/>
      <c r="AC102" s="424"/>
      <c r="AD102" s="424"/>
      <c r="AE102" s="424"/>
      <c r="AF102" s="424"/>
      <c r="AG102" s="424"/>
      <c r="AH102" s="424"/>
      <c r="AI102" s="424"/>
      <c r="AJ102" s="424"/>
      <c r="AK102" s="424"/>
      <c r="AL102" s="424"/>
      <c r="AM102" s="424"/>
      <c r="AN102" s="424"/>
      <c r="AO102" s="424"/>
      <c r="AP102" s="424"/>
    </row>
    <row r="103" spans="1:43" ht="17.25" customHeight="1" x14ac:dyDescent="0.2">
      <c r="A103" s="373" t="s">
        <v>106</v>
      </c>
      <c r="B103" s="382">
        <f>SUM(C103:D103)</f>
        <v>0</v>
      </c>
      <c r="C103" s="435">
        <f>SUM(E103+G103+I103+K103+M103)</f>
        <v>0</v>
      </c>
      <c r="D103" s="359">
        <f>SUM(F103+H103+J103+L103+N103)</f>
        <v>0</v>
      </c>
      <c r="E103" s="567"/>
      <c r="F103" s="544"/>
      <c r="G103" s="567"/>
      <c r="H103" s="544"/>
      <c r="I103" s="567"/>
      <c r="J103" s="568"/>
      <c r="K103" s="567"/>
      <c r="L103" s="568"/>
      <c r="M103" s="569"/>
      <c r="N103" s="568"/>
      <c r="O103" s="570"/>
      <c r="P103" s="424"/>
      <c r="Q103" s="553"/>
      <c r="R103" s="424"/>
      <c r="S103" s="424"/>
      <c r="T103" s="424"/>
      <c r="U103" s="424"/>
      <c r="V103" s="424"/>
      <c r="W103" s="424"/>
      <c r="X103" s="424"/>
      <c r="Y103" s="424"/>
      <c r="Z103" s="424"/>
      <c r="AA103" s="452"/>
      <c r="AB103" s="424"/>
      <c r="AC103" s="424"/>
      <c r="AD103" s="424"/>
      <c r="AE103" s="424"/>
      <c r="AF103" s="424"/>
      <c r="AG103" s="424"/>
      <c r="AH103" s="424"/>
      <c r="AI103" s="424"/>
      <c r="AJ103" s="424"/>
      <c r="AK103" s="424"/>
      <c r="AL103" s="424"/>
      <c r="AM103" s="424"/>
      <c r="AN103" s="424"/>
      <c r="AO103" s="424"/>
      <c r="AP103" s="424"/>
    </row>
    <row r="104" spans="1:43" ht="26.25" customHeight="1" x14ac:dyDescent="0.2">
      <c r="A104" s="373" t="s">
        <v>107</v>
      </c>
      <c r="B104" s="571">
        <f>SUM(C104:D104)</f>
        <v>0</v>
      </c>
      <c r="C104" s="435">
        <f>SUM(E104+G104+I104+K104+M104)</f>
        <v>0</v>
      </c>
      <c r="D104" s="359">
        <f>SUM(F104+H104+J104+L104+N104)</f>
        <v>0</v>
      </c>
      <c r="E104" s="572"/>
      <c r="F104" s="573"/>
      <c r="G104" s="572"/>
      <c r="H104" s="574"/>
      <c r="I104" s="572"/>
      <c r="J104" s="573"/>
      <c r="K104" s="572"/>
      <c r="L104" s="573"/>
      <c r="M104" s="575"/>
      <c r="N104" s="574"/>
      <c r="O104" s="570"/>
      <c r="P104" s="424"/>
      <c r="Q104" s="553"/>
      <c r="R104" s="424"/>
      <c r="S104" s="424"/>
      <c r="T104" s="424"/>
      <c r="U104" s="424"/>
      <c r="V104" s="424"/>
      <c r="W104" s="424"/>
      <c r="X104" s="424"/>
      <c r="Y104" s="424"/>
      <c r="Z104" s="424"/>
      <c r="AA104" s="452"/>
      <c r="AB104" s="42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4"/>
      <c r="AN104" s="424"/>
      <c r="AO104" s="424"/>
      <c r="AP104" s="424"/>
    </row>
    <row r="105" spans="1:43" x14ac:dyDescent="0.2">
      <c r="A105" s="557"/>
      <c r="B105" s="424"/>
      <c r="C105" s="553"/>
      <c r="D105" s="424"/>
      <c r="E105" s="424"/>
      <c r="F105" s="424"/>
      <c r="G105" s="424"/>
      <c r="H105" s="424"/>
      <c r="I105" s="424"/>
      <c r="J105" s="424"/>
      <c r="K105" s="424"/>
      <c r="L105" s="424"/>
      <c r="M105" s="452"/>
      <c r="N105" s="424"/>
      <c r="O105" s="424"/>
      <c r="P105" s="424"/>
      <c r="Q105" s="424"/>
      <c r="R105" s="424"/>
      <c r="S105" s="424"/>
      <c r="T105" s="424"/>
      <c r="U105" s="424"/>
      <c r="V105" s="424"/>
      <c r="W105" s="424"/>
      <c r="X105" s="424"/>
      <c r="Y105" s="424"/>
      <c r="Z105" s="424"/>
      <c r="AA105" s="424"/>
      <c r="AB105" s="424"/>
    </row>
    <row r="186" spans="1:2" hidden="1" x14ac:dyDescent="0.2">
      <c r="A186" s="576">
        <f>SUM(C23,C24:C26,C30,C43:C44,C49:C70,B103:B104,B82:B89,B98,C35:C38,C74:J77)</f>
        <v>1193</v>
      </c>
      <c r="B186" s="576">
        <f>SUM(CG8:CL104)</f>
        <v>0</v>
      </c>
    </row>
  </sheetData>
  <mergeCells count="123">
    <mergeCell ref="A80:A81"/>
    <mergeCell ref="B80:B81"/>
    <mergeCell ref="C80:C81"/>
    <mergeCell ref="D80:D81"/>
    <mergeCell ref="A91:A92"/>
    <mergeCell ref="B91:B92"/>
    <mergeCell ref="C91:D91"/>
    <mergeCell ref="I72:J72"/>
    <mergeCell ref="A74:B74"/>
    <mergeCell ref="A75:B75"/>
    <mergeCell ref="A76:B76"/>
    <mergeCell ref="A77:B77"/>
    <mergeCell ref="A65:A70"/>
    <mergeCell ref="A72:B73"/>
    <mergeCell ref="C72:D72"/>
    <mergeCell ref="E72:F72"/>
    <mergeCell ref="G72:H72"/>
    <mergeCell ref="AJ47:AK47"/>
    <mergeCell ref="AL47:AM47"/>
    <mergeCell ref="A49:A54"/>
    <mergeCell ref="A55:A56"/>
    <mergeCell ref="A57:A60"/>
    <mergeCell ref="A61:A62"/>
    <mergeCell ref="A63:A64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H28:AI28"/>
    <mergeCell ref="AJ28:AK28"/>
    <mergeCell ref="AL28:AM28"/>
    <mergeCell ref="A33:A34"/>
    <mergeCell ref="B33:B34"/>
    <mergeCell ref="C33:C34"/>
    <mergeCell ref="X28:Y28"/>
    <mergeCell ref="Z28:AA28"/>
    <mergeCell ref="AB28:AC28"/>
    <mergeCell ref="AD28:AE28"/>
    <mergeCell ref="AF28:AG28"/>
    <mergeCell ref="B28:B29"/>
    <mergeCell ref="C28:E28"/>
    <mergeCell ref="F28:G28"/>
    <mergeCell ref="H28:I28"/>
    <mergeCell ref="J28:K28"/>
    <mergeCell ref="L28:M28"/>
    <mergeCell ref="N28:O28"/>
    <mergeCell ref="P28:Q28"/>
    <mergeCell ref="R28:S28"/>
    <mergeCell ref="T28:U28"/>
    <mergeCell ref="A25:A26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10:A12"/>
    <mergeCell ref="B10:B12"/>
    <mergeCell ref="C10:E11"/>
    <mergeCell ref="A28:A29"/>
    <mergeCell ref="V28:W28"/>
    <mergeCell ref="A6:W6"/>
    <mergeCell ref="F10:AM10"/>
    <mergeCell ref="A37:A38"/>
    <mergeCell ref="A35:A36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40:B42"/>
    <mergeCell ref="C40:E41"/>
    <mergeCell ref="F40:AM40"/>
    <mergeCell ref="AJ41:AK41"/>
    <mergeCell ref="AL41:AM41"/>
    <mergeCell ref="A45:M45"/>
    <mergeCell ref="A46:B48"/>
    <mergeCell ref="C46:E47"/>
    <mergeCell ref="F46:AM46"/>
    <mergeCell ref="A13:A23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6"/>
  <sheetViews>
    <sheetView workbookViewId="0"/>
  </sheetViews>
  <sheetFormatPr baseColWidth="10" defaultRowHeight="14.25" x14ac:dyDescent="0.2"/>
  <cols>
    <col min="1" max="1" width="48.140625" style="314" customWidth="1"/>
    <col min="2" max="2" width="26.7109375" style="314" customWidth="1"/>
    <col min="3" max="3" width="18.85546875" style="314" customWidth="1"/>
    <col min="4" max="4" width="17.7109375" style="314" customWidth="1"/>
    <col min="5" max="74" width="11.42578125" style="314"/>
    <col min="75" max="75" width="0" style="314" hidden="1" customWidth="1"/>
    <col min="76" max="76" width="0" style="315" hidden="1" customWidth="1"/>
    <col min="77" max="93" width="25.42578125" style="315" hidden="1" customWidth="1"/>
    <col min="94" max="101" width="25.42578125" style="314" hidden="1" customWidth="1"/>
    <col min="102" max="102" width="0" style="314" hidden="1" customWidth="1"/>
    <col min="103" max="16384" width="11.42578125" style="314"/>
  </cols>
  <sheetData>
    <row r="1" spans="1:86" x14ac:dyDescent="0.2">
      <c r="A1" s="313" t="s">
        <v>0</v>
      </c>
    </row>
    <row r="2" spans="1:86" x14ac:dyDescent="0.2">
      <c r="A2" s="313" t="str">
        <f>CONCATENATE("COMUNA: ",[10]NOMBRE!B2," - ","( ",[10]NOMBRE!C2,[10]NOMBRE!D2,[10]NOMBRE!E2,[10]NOMBRE!F2,[10]NOMBRE!G2," )")</f>
        <v>COMUNA: Linares - ( 07401 )</v>
      </c>
    </row>
    <row r="3" spans="1:86" x14ac:dyDescent="0.2">
      <c r="A3" s="313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86" x14ac:dyDescent="0.2">
      <c r="A4" s="313" t="str">
        <f>CONCATENATE("MES: ",[10]NOMBRE!B6," - ","( ",[10]NOMBRE!C6,[10]NOMBRE!D6," )")</f>
        <v>MES: OCTUBRE - ( 10 )</v>
      </c>
    </row>
    <row r="5" spans="1:86" x14ac:dyDescent="0.2">
      <c r="A5" s="313" t="str">
        <f>CONCATENATE("AÑO: ",[10]NOMBRE!B7)</f>
        <v>AÑO: 2017</v>
      </c>
    </row>
    <row r="6" spans="1:86" ht="15" x14ac:dyDescent="0.2">
      <c r="A6" s="776" t="s">
        <v>24</v>
      </c>
      <c r="B6" s="776"/>
      <c r="C6" s="776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</row>
    <row r="7" spans="1:86" ht="15" x14ac:dyDescent="0.2">
      <c r="A7" s="647"/>
      <c r="B7" s="647"/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  <c r="S7" s="647"/>
      <c r="T7" s="647"/>
      <c r="U7" s="647"/>
      <c r="V7" s="647"/>
      <c r="W7" s="647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</row>
    <row r="8" spans="1:86" ht="15" x14ac:dyDescent="0.2">
      <c r="A8" s="318" t="s">
        <v>25</v>
      </c>
      <c r="B8" s="319"/>
      <c r="C8" s="320"/>
      <c r="D8" s="320"/>
      <c r="E8" s="320"/>
      <c r="F8" s="320"/>
      <c r="G8" s="320"/>
      <c r="H8" s="320"/>
      <c r="I8" s="321"/>
      <c r="J8" s="319"/>
      <c r="K8" s="322"/>
      <c r="L8" s="320"/>
      <c r="M8" s="316"/>
      <c r="N8" s="316"/>
      <c r="O8" s="316"/>
      <c r="P8" s="316"/>
      <c r="Q8" s="316"/>
      <c r="R8" s="316"/>
      <c r="S8" s="316"/>
      <c r="T8" s="316"/>
      <c r="U8" s="316"/>
      <c r="V8" s="323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</row>
    <row r="9" spans="1:86" ht="15" x14ac:dyDescent="0.2">
      <c r="A9" s="324" t="s">
        <v>80</v>
      </c>
      <c r="B9" s="325"/>
      <c r="C9" s="325"/>
      <c r="D9" s="325"/>
      <c r="E9" s="325"/>
      <c r="F9" s="325"/>
      <c r="G9" s="325"/>
      <c r="H9" s="325"/>
      <c r="I9" s="325"/>
      <c r="J9" s="325"/>
      <c r="K9" s="326"/>
      <c r="L9" s="325"/>
      <c r="M9" s="327"/>
      <c r="N9" s="327"/>
      <c r="O9" s="316"/>
      <c r="P9" s="316"/>
      <c r="Q9" s="316"/>
      <c r="R9" s="316"/>
      <c r="S9" s="316"/>
      <c r="T9" s="316"/>
      <c r="U9" s="316"/>
      <c r="V9" s="323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</row>
    <row r="10" spans="1:86" ht="14.25" customHeight="1" x14ac:dyDescent="0.2">
      <c r="A10" s="744" t="s">
        <v>26</v>
      </c>
      <c r="B10" s="744" t="s">
        <v>27</v>
      </c>
      <c r="C10" s="747" t="s">
        <v>28</v>
      </c>
      <c r="D10" s="748"/>
      <c r="E10" s="729"/>
      <c r="F10" s="733" t="s">
        <v>29</v>
      </c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742"/>
      <c r="AJ10" s="742"/>
      <c r="AK10" s="742"/>
      <c r="AL10" s="742"/>
      <c r="AM10" s="734"/>
      <c r="AN10" s="729" t="s">
        <v>30</v>
      </c>
    </row>
    <row r="11" spans="1:86" x14ac:dyDescent="0.2">
      <c r="A11" s="745"/>
      <c r="B11" s="745"/>
      <c r="C11" s="749"/>
      <c r="D11" s="750"/>
      <c r="E11" s="731"/>
      <c r="F11" s="733" t="s">
        <v>1</v>
      </c>
      <c r="G11" s="734"/>
      <c r="H11" s="733" t="s">
        <v>2</v>
      </c>
      <c r="I11" s="734"/>
      <c r="J11" s="733" t="s">
        <v>3</v>
      </c>
      <c r="K11" s="734"/>
      <c r="L11" s="733" t="s">
        <v>4</v>
      </c>
      <c r="M11" s="734"/>
      <c r="N11" s="733" t="s">
        <v>5</v>
      </c>
      <c r="O11" s="734"/>
      <c r="P11" s="737" t="s">
        <v>6</v>
      </c>
      <c r="Q11" s="738"/>
      <c r="R11" s="737" t="s">
        <v>7</v>
      </c>
      <c r="S11" s="738"/>
      <c r="T11" s="737" t="s">
        <v>8</v>
      </c>
      <c r="U11" s="738"/>
      <c r="V11" s="737" t="s">
        <v>9</v>
      </c>
      <c r="W11" s="738"/>
      <c r="X11" s="737" t="s">
        <v>10</v>
      </c>
      <c r="Y11" s="738"/>
      <c r="Z11" s="737" t="s">
        <v>11</v>
      </c>
      <c r="AA11" s="738"/>
      <c r="AB11" s="737" t="s">
        <v>12</v>
      </c>
      <c r="AC11" s="738"/>
      <c r="AD11" s="737" t="s">
        <v>13</v>
      </c>
      <c r="AE11" s="738"/>
      <c r="AF11" s="737" t="s">
        <v>14</v>
      </c>
      <c r="AG11" s="738"/>
      <c r="AH11" s="737" t="s">
        <v>15</v>
      </c>
      <c r="AI11" s="738"/>
      <c r="AJ11" s="737" t="s">
        <v>16</v>
      </c>
      <c r="AK11" s="738"/>
      <c r="AL11" s="737" t="s">
        <v>17</v>
      </c>
      <c r="AM11" s="738"/>
      <c r="AN11" s="730"/>
    </row>
    <row r="12" spans="1:86" x14ac:dyDescent="0.2">
      <c r="A12" s="746"/>
      <c r="B12" s="746"/>
      <c r="C12" s="328" t="s">
        <v>81</v>
      </c>
      <c r="D12" s="648" t="s">
        <v>20</v>
      </c>
      <c r="E12" s="634" t="s">
        <v>18</v>
      </c>
      <c r="F12" s="328" t="s">
        <v>20</v>
      </c>
      <c r="G12" s="649" t="s">
        <v>18</v>
      </c>
      <c r="H12" s="328" t="s">
        <v>20</v>
      </c>
      <c r="I12" s="649" t="s">
        <v>18</v>
      </c>
      <c r="J12" s="328" t="s">
        <v>20</v>
      </c>
      <c r="K12" s="649" t="s">
        <v>18</v>
      </c>
      <c r="L12" s="328" t="s">
        <v>20</v>
      </c>
      <c r="M12" s="649" t="s">
        <v>18</v>
      </c>
      <c r="N12" s="328" t="s">
        <v>20</v>
      </c>
      <c r="O12" s="649" t="s">
        <v>18</v>
      </c>
      <c r="P12" s="328" t="s">
        <v>20</v>
      </c>
      <c r="Q12" s="649" t="s">
        <v>18</v>
      </c>
      <c r="R12" s="328" t="s">
        <v>20</v>
      </c>
      <c r="S12" s="649" t="s">
        <v>18</v>
      </c>
      <c r="T12" s="328" t="s">
        <v>20</v>
      </c>
      <c r="U12" s="649" t="s">
        <v>18</v>
      </c>
      <c r="V12" s="328" t="s">
        <v>20</v>
      </c>
      <c r="W12" s="649" t="s">
        <v>18</v>
      </c>
      <c r="X12" s="328" t="s">
        <v>20</v>
      </c>
      <c r="Y12" s="649" t="s">
        <v>18</v>
      </c>
      <c r="Z12" s="328" t="s">
        <v>20</v>
      </c>
      <c r="AA12" s="649" t="s">
        <v>18</v>
      </c>
      <c r="AB12" s="328" t="s">
        <v>20</v>
      </c>
      <c r="AC12" s="649" t="s">
        <v>18</v>
      </c>
      <c r="AD12" s="328" t="s">
        <v>20</v>
      </c>
      <c r="AE12" s="649" t="s">
        <v>18</v>
      </c>
      <c r="AF12" s="328" t="s">
        <v>20</v>
      </c>
      <c r="AG12" s="649" t="s">
        <v>18</v>
      </c>
      <c r="AH12" s="328" t="s">
        <v>20</v>
      </c>
      <c r="AI12" s="649" t="s">
        <v>18</v>
      </c>
      <c r="AJ12" s="328" t="s">
        <v>20</v>
      </c>
      <c r="AK12" s="649" t="s">
        <v>18</v>
      </c>
      <c r="AL12" s="328" t="s">
        <v>20</v>
      </c>
      <c r="AM12" s="649" t="s">
        <v>18</v>
      </c>
      <c r="AN12" s="731"/>
    </row>
    <row r="13" spans="1:86" x14ac:dyDescent="0.2">
      <c r="A13" s="777" t="s">
        <v>82</v>
      </c>
      <c r="B13" s="332" t="s">
        <v>31</v>
      </c>
      <c r="C13" s="333">
        <f t="shared" ref="C13:C26" si="0">SUM(D13+E13)</f>
        <v>0</v>
      </c>
      <c r="D13" s="334">
        <f t="shared" ref="D13:D26" si="1">SUM(F13+H13+J13+L13+N13+P13+R13+T13+V13+X13+Z13+AB13+AD13+AF13+AH13+AJ13+AL13)</f>
        <v>0</v>
      </c>
      <c r="E13" s="335">
        <f t="shared" ref="E13:E26" si="2">SUM(G13+I13+K13+M13+O13+Q13+S13+U13+W13+Y13+AA13+AC13+AE13+AG13+AI13+AK13+AM13)</f>
        <v>0</v>
      </c>
      <c r="F13" s="336"/>
      <c r="G13" s="337"/>
      <c r="H13" s="336"/>
      <c r="I13" s="337"/>
      <c r="J13" s="336"/>
      <c r="K13" s="338"/>
      <c r="L13" s="336"/>
      <c r="M13" s="338"/>
      <c r="N13" s="336"/>
      <c r="O13" s="338"/>
      <c r="P13" s="336"/>
      <c r="Q13" s="338"/>
      <c r="R13" s="336"/>
      <c r="S13" s="338"/>
      <c r="T13" s="336"/>
      <c r="U13" s="338"/>
      <c r="V13" s="336"/>
      <c r="W13" s="338"/>
      <c r="X13" s="336"/>
      <c r="Y13" s="338"/>
      <c r="Z13" s="336"/>
      <c r="AA13" s="338"/>
      <c r="AB13" s="336"/>
      <c r="AC13" s="338"/>
      <c r="AD13" s="336"/>
      <c r="AE13" s="338"/>
      <c r="AF13" s="336"/>
      <c r="AG13" s="338"/>
      <c r="AH13" s="336"/>
      <c r="AI13" s="338"/>
      <c r="AJ13" s="336"/>
      <c r="AK13" s="338"/>
      <c r="AL13" s="339"/>
      <c r="AM13" s="338"/>
      <c r="AN13" s="337"/>
      <c r="AO13" s="340" t="s">
        <v>83</v>
      </c>
      <c r="CG13" s="315">
        <v>0</v>
      </c>
      <c r="CH13" s="315">
        <v>0</v>
      </c>
    </row>
    <row r="14" spans="1:86" x14ac:dyDescent="0.2">
      <c r="A14" s="779"/>
      <c r="B14" s="341" t="s">
        <v>32</v>
      </c>
      <c r="C14" s="342">
        <f t="shared" si="0"/>
        <v>51</v>
      </c>
      <c r="D14" s="343">
        <f t="shared" si="1"/>
        <v>20</v>
      </c>
      <c r="E14" s="344">
        <f t="shared" si="2"/>
        <v>31</v>
      </c>
      <c r="F14" s="345">
        <v>3</v>
      </c>
      <c r="G14" s="346"/>
      <c r="H14" s="345">
        <v>3</v>
      </c>
      <c r="I14" s="346">
        <v>3</v>
      </c>
      <c r="J14" s="345">
        <v>4</v>
      </c>
      <c r="K14" s="347">
        <v>8</v>
      </c>
      <c r="L14" s="345">
        <v>3</v>
      </c>
      <c r="M14" s="347">
        <v>3</v>
      </c>
      <c r="N14" s="345">
        <v>2</v>
      </c>
      <c r="O14" s="347">
        <v>1</v>
      </c>
      <c r="P14" s="345">
        <v>1</v>
      </c>
      <c r="Q14" s="347">
        <v>1</v>
      </c>
      <c r="R14" s="345">
        <v>1</v>
      </c>
      <c r="S14" s="347"/>
      <c r="T14" s="345"/>
      <c r="U14" s="347">
        <v>3</v>
      </c>
      <c r="V14" s="345"/>
      <c r="W14" s="347">
        <v>4</v>
      </c>
      <c r="X14" s="345"/>
      <c r="Y14" s="347">
        <v>1</v>
      </c>
      <c r="Z14" s="345">
        <v>1</v>
      </c>
      <c r="AA14" s="347">
        <v>4</v>
      </c>
      <c r="AB14" s="345">
        <v>1</v>
      </c>
      <c r="AC14" s="347">
        <v>1</v>
      </c>
      <c r="AD14" s="345">
        <v>1</v>
      </c>
      <c r="AE14" s="347">
        <v>2</v>
      </c>
      <c r="AF14" s="345"/>
      <c r="AG14" s="347"/>
      <c r="AH14" s="345"/>
      <c r="AI14" s="347"/>
      <c r="AJ14" s="345"/>
      <c r="AK14" s="347"/>
      <c r="AL14" s="348"/>
      <c r="AM14" s="347"/>
      <c r="AN14" s="346">
        <v>51</v>
      </c>
      <c r="AO14" s="340" t="s">
        <v>83</v>
      </c>
      <c r="CG14" s="315">
        <v>0</v>
      </c>
      <c r="CH14" s="315">
        <v>0</v>
      </c>
    </row>
    <row r="15" spans="1:86" x14ac:dyDescent="0.2">
      <c r="A15" s="779"/>
      <c r="B15" s="341" t="s">
        <v>33</v>
      </c>
      <c r="C15" s="342">
        <f t="shared" si="0"/>
        <v>447</v>
      </c>
      <c r="D15" s="343">
        <f t="shared" si="1"/>
        <v>177</v>
      </c>
      <c r="E15" s="344">
        <f t="shared" si="2"/>
        <v>270</v>
      </c>
      <c r="F15" s="345"/>
      <c r="G15" s="346"/>
      <c r="H15" s="345">
        <v>1</v>
      </c>
      <c r="I15" s="346">
        <v>3</v>
      </c>
      <c r="J15" s="345">
        <v>11</v>
      </c>
      <c r="K15" s="347">
        <v>3</v>
      </c>
      <c r="L15" s="345">
        <v>9</v>
      </c>
      <c r="M15" s="347">
        <v>9</v>
      </c>
      <c r="N15" s="345">
        <v>8</v>
      </c>
      <c r="O15" s="347">
        <v>4</v>
      </c>
      <c r="P15" s="345">
        <v>20</v>
      </c>
      <c r="Q15" s="347">
        <v>9</v>
      </c>
      <c r="R15" s="345">
        <v>15</v>
      </c>
      <c r="S15" s="347">
        <v>10</v>
      </c>
      <c r="T15" s="345">
        <v>13</v>
      </c>
      <c r="U15" s="347">
        <v>17</v>
      </c>
      <c r="V15" s="345">
        <v>14</v>
      </c>
      <c r="W15" s="347">
        <v>26</v>
      </c>
      <c r="X15" s="345">
        <v>16</v>
      </c>
      <c r="Y15" s="347">
        <v>37</v>
      </c>
      <c r="Z15" s="345">
        <v>18</v>
      </c>
      <c r="AA15" s="347">
        <v>37</v>
      </c>
      <c r="AB15" s="345">
        <v>13</v>
      </c>
      <c r="AC15" s="347">
        <v>36</v>
      </c>
      <c r="AD15" s="345">
        <v>13</v>
      </c>
      <c r="AE15" s="347">
        <v>38</v>
      </c>
      <c r="AF15" s="345">
        <v>14</v>
      </c>
      <c r="AG15" s="347">
        <v>21</v>
      </c>
      <c r="AH15" s="345">
        <v>7</v>
      </c>
      <c r="AI15" s="347">
        <v>6</v>
      </c>
      <c r="AJ15" s="345">
        <v>4</v>
      </c>
      <c r="AK15" s="347">
        <v>6</v>
      </c>
      <c r="AL15" s="348">
        <v>1</v>
      </c>
      <c r="AM15" s="347">
        <v>8</v>
      </c>
      <c r="AN15" s="346">
        <v>447</v>
      </c>
      <c r="AO15" s="340" t="s">
        <v>83</v>
      </c>
      <c r="CG15" s="315">
        <v>0</v>
      </c>
      <c r="CH15" s="315">
        <v>0</v>
      </c>
    </row>
    <row r="16" spans="1:86" x14ac:dyDescent="0.2">
      <c r="A16" s="779"/>
      <c r="B16" s="341" t="s">
        <v>34</v>
      </c>
      <c r="C16" s="342">
        <f t="shared" si="0"/>
        <v>0</v>
      </c>
      <c r="D16" s="343">
        <f t="shared" si="1"/>
        <v>0</v>
      </c>
      <c r="E16" s="344">
        <f t="shared" si="2"/>
        <v>0</v>
      </c>
      <c r="F16" s="345"/>
      <c r="G16" s="346"/>
      <c r="H16" s="345"/>
      <c r="I16" s="346"/>
      <c r="J16" s="345"/>
      <c r="K16" s="347"/>
      <c r="L16" s="345"/>
      <c r="M16" s="347"/>
      <c r="N16" s="345"/>
      <c r="O16" s="347"/>
      <c r="P16" s="345"/>
      <c r="Q16" s="347"/>
      <c r="R16" s="345"/>
      <c r="S16" s="347"/>
      <c r="T16" s="345"/>
      <c r="U16" s="347"/>
      <c r="V16" s="345"/>
      <c r="W16" s="347"/>
      <c r="X16" s="345"/>
      <c r="Y16" s="347"/>
      <c r="Z16" s="345"/>
      <c r="AA16" s="347"/>
      <c r="AB16" s="345"/>
      <c r="AC16" s="347"/>
      <c r="AD16" s="345"/>
      <c r="AE16" s="347"/>
      <c r="AF16" s="345"/>
      <c r="AG16" s="347"/>
      <c r="AH16" s="345"/>
      <c r="AI16" s="347"/>
      <c r="AJ16" s="345"/>
      <c r="AK16" s="347"/>
      <c r="AL16" s="348"/>
      <c r="AM16" s="347"/>
      <c r="AN16" s="346"/>
      <c r="AO16" s="340" t="s">
        <v>83</v>
      </c>
      <c r="CG16" s="315">
        <v>0</v>
      </c>
      <c r="CH16" s="315">
        <v>0</v>
      </c>
    </row>
    <row r="17" spans="1:86" x14ac:dyDescent="0.2">
      <c r="A17" s="779"/>
      <c r="B17" s="341" t="s">
        <v>35</v>
      </c>
      <c r="C17" s="342">
        <f t="shared" si="0"/>
        <v>150</v>
      </c>
      <c r="D17" s="343">
        <f t="shared" si="1"/>
        <v>79</v>
      </c>
      <c r="E17" s="344">
        <f t="shared" si="2"/>
        <v>71</v>
      </c>
      <c r="F17" s="345">
        <v>2</v>
      </c>
      <c r="G17" s="346"/>
      <c r="H17" s="345">
        <v>5</v>
      </c>
      <c r="I17" s="346">
        <v>1</v>
      </c>
      <c r="J17" s="345">
        <v>8</v>
      </c>
      <c r="K17" s="347">
        <v>4</v>
      </c>
      <c r="L17" s="345">
        <v>8</v>
      </c>
      <c r="M17" s="347">
        <v>4</v>
      </c>
      <c r="N17" s="345">
        <v>6</v>
      </c>
      <c r="O17" s="347">
        <v>3</v>
      </c>
      <c r="P17" s="345">
        <v>11</v>
      </c>
      <c r="Q17" s="347">
        <v>9</v>
      </c>
      <c r="R17" s="345">
        <v>1</v>
      </c>
      <c r="S17" s="347">
        <v>3</v>
      </c>
      <c r="T17" s="345">
        <v>9</v>
      </c>
      <c r="U17" s="347">
        <v>1</v>
      </c>
      <c r="V17" s="345">
        <v>1</v>
      </c>
      <c r="W17" s="347">
        <v>8</v>
      </c>
      <c r="X17" s="345"/>
      <c r="Y17" s="347">
        <v>6</v>
      </c>
      <c r="Z17" s="345">
        <v>9</v>
      </c>
      <c r="AA17" s="347">
        <v>19</v>
      </c>
      <c r="AB17" s="345">
        <v>6</v>
      </c>
      <c r="AC17" s="347">
        <v>7</v>
      </c>
      <c r="AD17" s="345">
        <v>3</v>
      </c>
      <c r="AE17" s="347">
        <v>4</v>
      </c>
      <c r="AF17" s="345">
        <v>7</v>
      </c>
      <c r="AG17" s="347">
        <v>2</v>
      </c>
      <c r="AH17" s="345"/>
      <c r="AI17" s="347"/>
      <c r="AJ17" s="345">
        <v>1</v>
      </c>
      <c r="AK17" s="347"/>
      <c r="AL17" s="348">
        <v>2</v>
      </c>
      <c r="AM17" s="347"/>
      <c r="AN17" s="346">
        <v>150</v>
      </c>
      <c r="AO17" s="340" t="s">
        <v>83</v>
      </c>
      <c r="CG17" s="315">
        <v>0</v>
      </c>
      <c r="CH17" s="315">
        <v>0</v>
      </c>
    </row>
    <row r="18" spans="1:86" x14ac:dyDescent="0.2">
      <c r="A18" s="779"/>
      <c r="B18" s="341" t="s">
        <v>36</v>
      </c>
      <c r="C18" s="342">
        <f t="shared" si="0"/>
        <v>0</v>
      </c>
      <c r="D18" s="343">
        <f t="shared" si="1"/>
        <v>0</v>
      </c>
      <c r="E18" s="344">
        <f t="shared" si="2"/>
        <v>0</v>
      </c>
      <c r="F18" s="345"/>
      <c r="G18" s="346"/>
      <c r="H18" s="345"/>
      <c r="I18" s="346"/>
      <c r="J18" s="345"/>
      <c r="K18" s="347"/>
      <c r="L18" s="345"/>
      <c r="M18" s="347"/>
      <c r="N18" s="345"/>
      <c r="O18" s="347"/>
      <c r="P18" s="345"/>
      <c r="Q18" s="347"/>
      <c r="R18" s="345"/>
      <c r="S18" s="347"/>
      <c r="T18" s="345"/>
      <c r="U18" s="347"/>
      <c r="V18" s="345"/>
      <c r="W18" s="347"/>
      <c r="X18" s="345"/>
      <c r="Y18" s="347"/>
      <c r="Z18" s="345"/>
      <c r="AA18" s="347"/>
      <c r="AB18" s="345"/>
      <c r="AC18" s="347"/>
      <c r="AD18" s="345"/>
      <c r="AE18" s="347"/>
      <c r="AF18" s="345"/>
      <c r="AG18" s="347"/>
      <c r="AH18" s="345"/>
      <c r="AI18" s="347"/>
      <c r="AJ18" s="345"/>
      <c r="AK18" s="347"/>
      <c r="AL18" s="348"/>
      <c r="AM18" s="347"/>
      <c r="AN18" s="346"/>
      <c r="AO18" s="340" t="s">
        <v>83</v>
      </c>
      <c r="CG18" s="315">
        <v>0</v>
      </c>
      <c r="CH18" s="315">
        <v>0</v>
      </c>
    </row>
    <row r="19" spans="1:86" x14ac:dyDescent="0.2">
      <c r="A19" s="779"/>
      <c r="B19" s="341" t="s">
        <v>37</v>
      </c>
      <c r="C19" s="349">
        <f t="shared" si="0"/>
        <v>0</v>
      </c>
      <c r="D19" s="350">
        <f t="shared" si="1"/>
        <v>0</v>
      </c>
      <c r="E19" s="351">
        <f t="shared" si="2"/>
        <v>0</v>
      </c>
      <c r="F19" s="352"/>
      <c r="G19" s="353"/>
      <c r="H19" s="352"/>
      <c r="I19" s="353"/>
      <c r="J19" s="352"/>
      <c r="K19" s="354"/>
      <c r="L19" s="352"/>
      <c r="M19" s="354"/>
      <c r="N19" s="352"/>
      <c r="O19" s="354"/>
      <c r="P19" s="352"/>
      <c r="Q19" s="354"/>
      <c r="R19" s="352"/>
      <c r="S19" s="354"/>
      <c r="T19" s="352"/>
      <c r="U19" s="354"/>
      <c r="V19" s="352"/>
      <c r="W19" s="354"/>
      <c r="X19" s="352"/>
      <c r="Y19" s="354"/>
      <c r="Z19" s="352"/>
      <c r="AA19" s="354"/>
      <c r="AB19" s="352"/>
      <c r="AC19" s="354"/>
      <c r="AD19" s="352"/>
      <c r="AE19" s="354"/>
      <c r="AF19" s="352"/>
      <c r="AG19" s="354"/>
      <c r="AH19" s="352"/>
      <c r="AI19" s="354"/>
      <c r="AJ19" s="352"/>
      <c r="AK19" s="354"/>
      <c r="AL19" s="355"/>
      <c r="AM19" s="354"/>
      <c r="AN19" s="353"/>
      <c r="AO19" s="340" t="s">
        <v>83</v>
      </c>
      <c r="CG19" s="315">
        <v>0</v>
      </c>
      <c r="CH19" s="315">
        <v>0</v>
      </c>
    </row>
    <row r="20" spans="1:86" ht="26.25" customHeight="1" x14ac:dyDescent="0.2">
      <c r="A20" s="779"/>
      <c r="B20" s="341" t="s">
        <v>38</v>
      </c>
      <c r="C20" s="349">
        <f t="shared" si="0"/>
        <v>0</v>
      </c>
      <c r="D20" s="350">
        <f t="shared" si="1"/>
        <v>0</v>
      </c>
      <c r="E20" s="351">
        <f t="shared" si="2"/>
        <v>0</v>
      </c>
      <c r="F20" s="352"/>
      <c r="G20" s="353"/>
      <c r="H20" s="352"/>
      <c r="I20" s="353"/>
      <c r="J20" s="352"/>
      <c r="K20" s="354"/>
      <c r="L20" s="352"/>
      <c r="M20" s="354"/>
      <c r="N20" s="352"/>
      <c r="O20" s="354"/>
      <c r="P20" s="352"/>
      <c r="Q20" s="354"/>
      <c r="R20" s="352"/>
      <c r="S20" s="354"/>
      <c r="T20" s="352"/>
      <c r="U20" s="354"/>
      <c r="V20" s="352"/>
      <c r="W20" s="354"/>
      <c r="X20" s="352"/>
      <c r="Y20" s="354"/>
      <c r="Z20" s="352"/>
      <c r="AA20" s="354"/>
      <c r="AB20" s="352"/>
      <c r="AC20" s="354"/>
      <c r="AD20" s="352"/>
      <c r="AE20" s="354"/>
      <c r="AF20" s="352"/>
      <c r="AG20" s="354"/>
      <c r="AH20" s="352"/>
      <c r="AI20" s="354"/>
      <c r="AJ20" s="352"/>
      <c r="AK20" s="354"/>
      <c r="AL20" s="355"/>
      <c r="AM20" s="354"/>
      <c r="AN20" s="353"/>
      <c r="AO20" s="340" t="s">
        <v>83</v>
      </c>
      <c r="CG20" s="315">
        <v>0</v>
      </c>
      <c r="CH20" s="315">
        <v>0</v>
      </c>
    </row>
    <row r="21" spans="1:86" ht="15" customHeight="1" x14ac:dyDescent="0.2">
      <c r="A21" s="779"/>
      <c r="B21" s="341" t="s">
        <v>84</v>
      </c>
      <c r="C21" s="349">
        <f t="shared" si="0"/>
        <v>0</v>
      </c>
      <c r="D21" s="350">
        <f t="shared" si="1"/>
        <v>0</v>
      </c>
      <c r="E21" s="351">
        <f t="shared" si="2"/>
        <v>0</v>
      </c>
      <c r="F21" s="352"/>
      <c r="G21" s="353"/>
      <c r="H21" s="352"/>
      <c r="I21" s="353"/>
      <c r="J21" s="352"/>
      <c r="K21" s="354"/>
      <c r="L21" s="352"/>
      <c r="M21" s="354"/>
      <c r="N21" s="352"/>
      <c r="O21" s="354"/>
      <c r="P21" s="352"/>
      <c r="Q21" s="354"/>
      <c r="R21" s="352"/>
      <c r="S21" s="354"/>
      <c r="T21" s="352"/>
      <c r="U21" s="354"/>
      <c r="V21" s="352"/>
      <c r="W21" s="354"/>
      <c r="X21" s="352"/>
      <c r="Y21" s="354"/>
      <c r="Z21" s="352"/>
      <c r="AA21" s="354"/>
      <c r="AB21" s="352"/>
      <c r="AC21" s="354"/>
      <c r="AD21" s="352"/>
      <c r="AE21" s="354"/>
      <c r="AF21" s="352"/>
      <c r="AG21" s="354"/>
      <c r="AH21" s="352"/>
      <c r="AI21" s="354"/>
      <c r="AJ21" s="352"/>
      <c r="AK21" s="354"/>
      <c r="AL21" s="355"/>
      <c r="AM21" s="354"/>
      <c r="AN21" s="353"/>
      <c r="AO21" s="340" t="s">
        <v>83</v>
      </c>
      <c r="CG21" s="315">
        <v>0</v>
      </c>
      <c r="CH21" s="315">
        <v>0</v>
      </c>
    </row>
    <row r="22" spans="1:86" ht="23.25" customHeight="1" x14ac:dyDescent="0.2">
      <c r="A22" s="779"/>
      <c r="B22" s="341" t="s">
        <v>79</v>
      </c>
      <c r="C22" s="349">
        <f t="shared" si="0"/>
        <v>0</v>
      </c>
      <c r="D22" s="356">
        <f t="shared" si="1"/>
        <v>0</v>
      </c>
      <c r="E22" s="351">
        <f t="shared" si="2"/>
        <v>0</v>
      </c>
      <c r="F22" s="352"/>
      <c r="G22" s="353"/>
      <c r="H22" s="352"/>
      <c r="I22" s="353"/>
      <c r="J22" s="352"/>
      <c r="K22" s="354"/>
      <c r="L22" s="352"/>
      <c r="M22" s="354"/>
      <c r="N22" s="352"/>
      <c r="O22" s="354"/>
      <c r="P22" s="352"/>
      <c r="Q22" s="354"/>
      <c r="R22" s="352"/>
      <c r="S22" s="354"/>
      <c r="T22" s="352"/>
      <c r="U22" s="354"/>
      <c r="V22" s="352"/>
      <c r="W22" s="354"/>
      <c r="X22" s="352"/>
      <c r="Y22" s="354"/>
      <c r="Z22" s="352"/>
      <c r="AA22" s="354"/>
      <c r="AB22" s="352"/>
      <c r="AC22" s="354"/>
      <c r="AD22" s="352"/>
      <c r="AE22" s="354"/>
      <c r="AF22" s="352"/>
      <c r="AG22" s="354"/>
      <c r="AH22" s="352"/>
      <c r="AI22" s="354"/>
      <c r="AJ22" s="352"/>
      <c r="AK22" s="354"/>
      <c r="AL22" s="355"/>
      <c r="AM22" s="354"/>
      <c r="AN22" s="353"/>
      <c r="AO22" s="340" t="s">
        <v>83</v>
      </c>
      <c r="CG22" s="315">
        <v>0</v>
      </c>
      <c r="CH22" s="315">
        <v>0</v>
      </c>
    </row>
    <row r="23" spans="1:86" ht="15" customHeight="1" x14ac:dyDescent="0.2">
      <c r="A23" s="778"/>
      <c r="B23" s="357" t="s">
        <v>19</v>
      </c>
      <c r="C23" s="358">
        <f t="shared" si="0"/>
        <v>648</v>
      </c>
      <c r="D23" s="358">
        <f t="shared" si="1"/>
        <v>276</v>
      </c>
      <c r="E23" s="359">
        <f t="shared" si="2"/>
        <v>372</v>
      </c>
      <c r="F23" s="360">
        <f t="shared" ref="F23:AN23" si="3">SUM(F13:F22)</f>
        <v>5</v>
      </c>
      <c r="G23" s="361">
        <f t="shared" si="3"/>
        <v>0</v>
      </c>
      <c r="H23" s="360">
        <f t="shared" si="3"/>
        <v>9</v>
      </c>
      <c r="I23" s="361">
        <f t="shared" si="3"/>
        <v>7</v>
      </c>
      <c r="J23" s="360">
        <f t="shared" si="3"/>
        <v>23</v>
      </c>
      <c r="K23" s="362">
        <f t="shared" si="3"/>
        <v>15</v>
      </c>
      <c r="L23" s="360">
        <f t="shared" si="3"/>
        <v>20</v>
      </c>
      <c r="M23" s="362">
        <f t="shared" si="3"/>
        <v>16</v>
      </c>
      <c r="N23" s="360">
        <f t="shared" si="3"/>
        <v>16</v>
      </c>
      <c r="O23" s="362">
        <f t="shared" si="3"/>
        <v>8</v>
      </c>
      <c r="P23" s="360">
        <f t="shared" si="3"/>
        <v>32</v>
      </c>
      <c r="Q23" s="362">
        <f t="shared" si="3"/>
        <v>19</v>
      </c>
      <c r="R23" s="360">
        <f t="shared" si="3"/>
        <v>17</v>
      </c>
      <c r="S23" s="362">
        <f t="shared" si="3"/>
        <v>13</v>
      </c>
      <c r="T23" s="360">
        <f t="shared" si="3"/>
        <v>22</v>
      </c>
      <c r="U23" s="362">
        <f t="shared" si="3"/>
        <v>21</v>
      </c>
      <c r="V23" s="360">
        <f t="shared" si="3"/>
        <v>15</v>
      </c>
      <c r="W23" s="362">
        <f t="shared" si="3"/>
        <v>38</v>
      </c>
      <c r="X23" s="360">
        <f t="shared" si="3"/>
        <v>16</v>
      </c>
      <c r="Y23" s="362">
        <f t="shared" si="3"/>
        <v>44</v>
      </c>
      <c r="Z23" s="360">
        <f t="shared" si="3"/>
        <v>28</v>
      </c>
      <c r="AA23" s="362">
        <f t="shared" si="3"/>
        <v>60</v>
      </c>
      <c r="AB23" s="360">
        <f t="shared" si="3"/>
        <v>20</v>
      </c>
      <c r="AC23" s="362">
        <f t="shared" si="3"/>
        <v>44</v>
      </c>
      <c r="AD23" s="360">
        <f t="shared" si="3"/>
        <v>17</v>
      </c>
      <c r="AE23" s="362">
        <f t="shared" si="3"/>
        <v>44</v>
      </c>
      <c r="AF23" s="360">
        <f t="shared" si="3"/>
        <v>21</v>
      </c>
      <c r="AG23" s="362">
        <f t="shared" si="3"/>
        <v>23</v>
      </c>
      <c r="AH23" s="360">
        <f t="shared" si="3"/>
        <v>7</v>
      </c>
      <c r="AI23" s="362">
        <f t="shared" si="3"/>
        <v>6</v>
      </c>
      <c r="AJ23" s="360">
        <f t="shared" si="3"/>
        <v>5</v>
      </c>
      <c r="AK23" s="362">
        <f t="shared" si="3"/>
        <v>6</v>
      </c>
      <c r="AL23" s="363">
        <f t="shared" si="3"/>
        <v>3</v>
      </c>
      <c r="AM23" s="362">
        <f t="shared" si="3"/>
        <v>8</v>
      </c>
      <c r="AN23" s="361">
        <f t="shared" si="3"/>
        <v>648</v>
      </c>
      <c r="AO23" s="340"/>
    </row>
    <row r="24" spans="1:86" x14ac:dyDescent="0.2">
      <c r="A24" s="636" t="s">
        <v>39</v>
      </c>
      <c r="B24" s="365" t="s">
        <v>32</v>
      </c>
      <c r="C24" s="366">
        <f t="shared" si="0"/>
        <v>10</v>
      </c>
      <c r="D24" s="367">
        <f t="shared" si="1"/>
        <v>7</v>
      </c>
      <c r="E24" s="368">
        <f t="shared" si="2"/>
        <v>3</v>
      </c>
      <c r="F24" s="369">
        <v>2</v>
      </c>
      <c r="G24" s="370"/>
      <c r="H24" s="369">
        <v>1</v>
      </c>
      <c r="I24" s="370"/>
      <c r="J24" s="369">
        <v>1</v>
      </c>
      <c r="K24" s="371"/>
      <c r="L24" s="369">
        <v>1</v>
      </c>
      <c r="M24" s="371">
        <v>1</v>
      </c>
      <c r="N24" s="369"/>
      <c r="O24" s="371"/>
      <c r="P24" s="369">
        <v>1</v>
      </c>
      <c r="Q24" s="371"/>
      <c r="R24" s="369"/>
      <c r="S24" s="371">
        <v>1</v>
      </c>
      <c r="T24" s="369"/>
      <c r="U24" s="371"/>
      <c r="V24" s="369"/>
      <c r="W24" s="371"/>
      <c r="X24" s="369"/>
      <c r="Y24" s="371"/>
      <c r="Z24" s="369">
        <v>1</v>
      </c>
      <c r="AA24" s="371"/>
      <c r="AB24" s="369"/>
      <c r="AC24" s="371"/>
      <c r="AD24" s="369"/>
      <c r="AE24" s="371">
        <v>1</v>
      </c>
      <c r="AF24" s="369"/>
      <c r="AG24" s="371"/>
      <c r="AH24" s="369"/>
      <c r="AI24" s="371"/>
      <c r="AJ24" s="369"/>
      <c r="AK24" s="371"/>
      <c r="AL24" s="372"/>
      <c r="AM24" s="371"/>
      <c r="AN24" s="370">
        <v>10</v>
      </c>
      <c r="AO24" s="340" t="s">
        <v>83</v>
      </c>
      <c r="CG24" s="315">
        <v>0</v>
      </c>
      <c r="CH24" s="315">
        <v>0</v>
      </c>
    </row>
    <row r="25" spans="1:86" x14ac:dyDescent="0.2">
      <c r="A25" s="777" t="s">
        <v>40</v>
      </c>
      <c r="B25" s="373" t="s">
        <v>32</v>
      </c>
      <c r="C25" s="334">
        <f t="shared" si="0"/>
        <v>214</v>
      </c>
      <c r="D25" s="334">
        <f t="shared" si="1"/>
        <v>100</v>
      </c>
      <c r="E25" s="335">
        <f t="shared" si="2"/>
        <v>114</v>
      </c>
      <c r="F25" s="336">
        <v>3</v>
      </c>
      <c r="G25" s="337"/>
      <c r="H25" s="336">
        <v>25</v>
      </c>
      <c r="I25" s="337">
        <v>9</v>
      </c>
      <c r="J25" s="336">
        <v>36</v>
      </c>
      <c r="K25" s="338">
        <v>15</v>
      </c>
      <c r="L25" s="336">
        <v>17</v>
      </c>
      <c r="M25" s="338">
        <v>18</v>
      </c>
      <c r="N25" s="336">
        <v>4</v>
      </c>
      <c r="O25" s="338">
        <v>4</v>
      </c>
      <c r="P25" s="336">
        <v>5</v>
      </c>
      <c r="Q25" s="338">
        <v>6</v>
      </c>
      <c r="R25" s="336">
        <v>1</v>
      </c>
      <c r="S25" s="338">
        <v>8</v>
      </c>
      <c r="T25" s="336">
        <v>1</v>
      </c>
      <c r="U25" s="338">
        <v>7</v>
      </c>
      <c r="V25" s="336"/>
      <c r="W25" s="338">
        <v>12</v>
      </c>
      <c r="X25" s="336">
        <v>2</v>
      </c>
      <c r="Y25" s="338">
        <v>13</v>
      </c>
      <c r="Z25" s="336">
        <v>2</v>
      </c>
      <c r="AA25" s="338">
        <v>9</v>
      </c>
      <c r="AB25" s="336">
        <v>1</v>
      </c>
      <c r="AC25" s="338">
        <v>7</v>
      </c>
      <c r="AD25" s="336"/>
      <c r="AE25" s="338">
        <v>4</v>
      </c>
      <c r="AF25" s="336">
        <v>2</v>
      </c>
      <c r="AG25" s="338">
        <v>1</v>
      </c>
      <c r="AH25" s="336">
        <v>1</v>
      </c>
      <c r="AI25" s="338">
        <v>1</v>
      </c>
      <c r="AJ25" s="336"/>
      <c r="AK25" s="338"/>
      <c r="AL25" s="339"/>
      <c r="AM25" s="338"/>
      <c r="AN25" s="337">
        <v>214</v>
      </c>
      <c r="AO25" s="340" t="s">
        <v>83</v>
      </c>
      <c r="CG25" s="315">
        <v>0</v>
      </c>
      <c r="CH25" s="315">
        <v>0</v>
      </c>
    </row>
    <row r="26" spans="1:86" x14ac:dyDescent="0.2">
      <c r="A26" s="778"/>
      <c r="B26" s="380" t="s">
        <v>45</v>
      </c>
      <c r="C26" s="381">
        <f t="shared" si="0"/>
        <v>0</v>
      </c>
      <c r="D26" s="382">
        <f t="shared" si="1"/>
        <v>0</v>
      </c>
      <c r="E26" s="383">
        <f t="shared" si="2"/>
        <v>0</v>
      </c>
      <c r="F26" s="374"/>
      <c r="G26" s="375"/>
      <c r="H26" s="374"/>
      <c r="I26" s="376"/>
      <c r="J26" s="374"/>
      <c r="K26" s="376"/>
      <c r="L26" s="374"/>
      <c r="M26" s="376"/>
      <c r="N26" s="374"/>
      <c r="O26" s="377"/>
      <c r="P26" s="374"/>
      <c r="Q26" s="375"/>
      <c r="R26" s="378"/>
      <c r="S26" s="376"/>
      <c r="T26" s="374"/>
      <c r="U26" s="376"/>
      <c r="V26" s="374"/>
      <c r="W26" s="376"/>
      <c r="X26" s="374"/>
      <c r="Y26" s="375"/>
      <c r="Z26" s="374"/>
      <c r="AA26" s="375"/>
      <c r="AB26" s="374"/>
      <c r="AC26" s="376"/>
      <c r="AD26" s="374"/>
      <c r="AE26" s="375"/>
      <c r="AF26" s="374"/>
      <c r="AG26" s="375"/>
      <c r="AH26" s="374"/>
      <c r="AI26" s="376"/>
      <c r="AJ26" s="374"/>
      <c r="AK26" s="376"/>
      <c r="AL26" s="379"/>
      <c r="AM26" s="376"/>
      <c r="AN26" s="377"/>
      <c r="AO26" s="340" t="s">
        <v>83</v>
      </c>
      <c r="CG26" s="315">
        <v>0</v>
      </c>
      <c r="CH26" s="315">
        <v>0</v>
      </c>
    </row>
    <row r="27" spans="1:86" ht="15" x14ac:dyDescent="0.2">
      <c r="A27" s="384" t="s">
        <v>41</v>
      </c>
      <c r="B27" s="385"/>
      <c r="C27" s="386"/>
      <c r="D27" s="385"/>
      <c r="E27" s="325"/>
      <c r="F27" s="325"/>
      <c r="G27" s="325"/>
      <c r="H27" s="325"/>
      <c r="I27" s="325"/>
      <c r="J27" s="325"/>
      <c r="K27" s="325"/>
      <c r="L27" s="325"/>
      <c r="M27" s="327"/>
      <c r="N27" s="327"/>
      <c r="O27" s="316"/>
      <c r="P27" s="316"/>
      <c r="Q27" s="316"/>
      <c r="R27" s="316"/>
      <c r="S27" s="316"/>
      <c r="T27" s="316"/>
      <c r="U27" s="316"/>
      <c r="V27" s="323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1:86" x14ac:dyDescent="0.2">
      <c r="A28" s="777" t="s">
        <v>26</v>
      </c>
      <c r="B28" s="777" t="s">
        <v>42</v>
      </c>
      <c r="C28" s="733" t="s">
        <v>85</v>
      </c>
      <c r="D28" s="742"/>
      <c r="E28" s="734"/>
      <c r="F28" s="733" t="s">
        <v>1</v>
      </c>
      <c r="G28" s="734"/>
      <c r="H28" s="733" t="s">
        <v>2</v>
      </c>
      <c r="I28" s="734"/>
      <c r="J28" s="733" t="s">
        <v>3</v>
      </c>
      <c r="K28" s="734"/>
      <c r="L28" s="733" t="s">
        <v>4</v>
      </c>
      <c r="M28" s="734"/>
      <c r="N28" s="733" t="s">
        <v>5</v>
      </c>
      <c r="O28" s="734"/>
      <c r="P28" s="737" t="s">
        <v>6</v>
      </c>
      <c r="Q28" s="738"/>
      <c r="R28" s="743" t="s">
        <v>7</v>
      </c>
      <c r="S28" s="743"/>
      <c r="T28" s="737" t="s">
        <v>8</v>
      </c>
      <c r="U28" s="738"/>
      <c r="V28" s="737" t="s">
        <v>9</v>
      </c>
      <c r="W28" s="738"/>
      <c r="X28" s="737" t="s">
        <v>10</v>
      </c>
      <c r="Y28" s="738"/>
      <c r="Z28" s="737" t="s">
        <v>11</v>
      </c>
      <c r="AA28" s="738"/>
      <c r="AB28" s="737" t="s">
        <v>12</v>
      </c>
      <c r="AC28" s="738"/>
      <c r="AD28" s="737" t="s">
        <v>13</v>
      </c>
      <c r="AE28" s="738"/>
      <c r="AF28" s="737" t="s">
        <v>14</v>
      </c>
      <c r="AG28" s="738"/>
      <c r="AH28" s="737" t="s">
        <v>15</v>
      </c>
      <c r="AI28" s="738"/>
      <c r="AJ28" s="737" t="s">
        <v>16</v>
      </c>
      <c r="AK28" s="738"/>
      <c r="AL28" s="737" t="s">
        <v>17</v>
      </c>
      <c r="AM28" s="738"/>
      <c r="AN28" s="387"/>
      <c r="AO28" s="388"/>
      <c r="AP28" s="389"/>
    </row>
    <row r="29" spans="1:86" x14ac:dyDescent="0.2">
      <c r="A29" s="778"/>
      <c r="B29" s="778"/>
      <c r="C29" s="637" t="s">
        <v>81</v>
      </c>
      <c r="D29" s="637" t="s">
        <v>20</v>
      </c>
      <c r="E29" s="637" t="s">
        <v>18</v>
      </c>
      <c r="F29" s="636" t="s">
        <v>20</v>
      </c>
      <c r="G29" s="637" t="s">
        <v>18</v>
      </c>
      <c r="H29" s="636" t="s">
        <v>20</v>
      </c>
      <c r="I29" s="637" t="s">
        <v>18</v>
      </c>
      <c r="J29" s="636" t="s">
        <v>20</v>
      </c>
      <c r="K29" s="637" t="s">
        <v>18</v>
      </c>
      <c r="L29" s="636" t="s">
        <v>20</v>
      </c>
      <c r="M29" s="637" t="s">
        <v>18</v>
      </c>
      <c r="N29" s="636" t="s">
        <v>20</v>
      </c>
      <c r="O29" s="637" t="s">
        <v>18</v>
      </c>
      <c r="P29" s="636" t="s">
        <v>20</v>
      </c>
      <c r="Q29" s="637" t="s">
        <v>18</v>
      </c>
      <c r="R29" s="637" t="s">
        <v>20</v>
      </c>
      <c r="S29" s="639" t="s">
        <v>18</v>
      </c>
      <c r="T29" s="636" t="s">
        <v>20</v>
      </c>
      <c r="U29" s="637" t="s">
        <v>18</v>
      </c>
      <c r="V29" s="636" t="s">
        <v>20</v>
      </c>
      <c r="W29" s="637" t="s">
        <v>18</v>
      </c>
      <c r="X29" s="636" t="s">
        <v>20</v>
      </c>
      <c r="Y29" s="637" t="s">
        <v>18</v>
      </c>
      <c r="Z29" s="636" t="s">
        <v>20</v>
      </c>
      <c r="AA29" s="637" t="s">
        <v>18</v>
      </c>
      <c r="AB29" s="636" t="s">
        <v>20</v>
      </c>
      <c r="AC29" s="637" t="s">
        <v>18</v>
      </c>
      <c r="AD29" s="636" t="s">
        <v>20</v>
      </c>
      <c r="AE29" s="637" t="s">
        <v>18</v>
      </c>
      <c r="AF29" s="636" t="s">
        <v>20</v>
      </c>
      <c r="AG29" s="637" t="s">
        <v>18</v>
      </c>
      <c r="AH29" s="636" t="s">
        <v>20</v>
      </c>
      <c r="AI29" s="637" t="s">
        <v>18</v>
      </c>
      <c r="AJ29" s="636" t="s">
        <v>20</v>
      </c>
      <c r="AK29" s="637" t="s">
        <v>18</v>
      </c>
      <c r="AL29" s="636" t="s">
        <v>20</v>
      </c>
      <c r="AM29" s="637" t="s">
        <v>18</v>
      </c>
      <c r="AN29" s="392"/>
      <c r="AO29" s="393"/>
      <c r="AP29" s="394"/>
      <c r="AQ29" s="395"/>
    </row>
    <row r="30" spans="1:86" ht="15.75" customHeight="1" x14ac:dyDescent="0.2">
      <c r="A30" s="373" t="s">
        <v>86</v>
      </c>
      <c r="B30" s="396">
        <v>19</v>
      </c>
      <c r="C30" s="361">
        <f>SUM(D30+E30)</f>
        <v>19</v>
      </c>
      <c r="D30" s="361">
        <f>SUM(F30+H30+J30+L30+N30+P30+R30+T30+V30+X30+Z30+AB30+AD30+AF30+AH30+AJ30+AL30)</f>
        <v>11</v>
      </c>
      <c r="E30" s="361">
        <f>SUM(G30+I30+K30+M30+O30+Q30+S30+U30+W30+Y30+AA30+AC30+AE30+AG30+AI30+AK30+AM30)</f>
        <v>8</v>
      </c>
      <c r="F30" s="374"/>
      <c r="G30" s="375"/>
      <c r="H30" s="374"/>
      <c r="I30" s="376"/>
      <c r="J30" s="374"/>
      <c r="K30" s="376"/>
      <c r="L30" s="374">
        <v>1</v>
      </c>
      <c r="M30" s="376">
        <v>2</v>
      </c>
      <c r="N30" s="374">
        <v>3</v>
      </c>
      <c r="O30" s="377"/>
      <c r="P30" s="374">
        <v>1</v>
      </c>
      <c r="Q30" s="375">
        <v>1</v>
      </c>
      <c r="R30" s="378">
        <v>2</v>
      </c>
      <c r="S30" s="376"/>
      <c r="T30" s="374"/>
      <c r="U30" s="376">
        <v>1</v>
      </c>
      <c r="V30" s="374"/>
      <c r="W30" s="376">
        <v>1</v>
      </c>
      <c r="X30" s="374">
        <v>1</v>
      </c>
      <c r="Y30" s="375"/>
      <c r="Z30" s="374">
        <v>2</v>
      </c>
      <c r="AA30" s="375"/>
      <c r="AB30" s="374"/>
      <c r="AC30" s="376">
        <v>1</v>
      </c>
      <c r="AD30" s="374"/>
      <c r="AE30" s="375">
        <v>1</v>
      </c>
      <c r="AF30" s="374">
        <v>1</v>
      </c>
      <c r="AG30" s="375"/>
      <c r="AH30" s="374"/>
      <c r="AI30" s="376">
        <v>1</v>
      </c>
      <c r="AJ30" s="374"/>
      <c r="AK30" s="376"/>
      <c r="AL30" s="379"/>
      <c r="AM30" s="376"/>
      <c r="AN30" s="397"/>
      <c r="AO30" s="398"/>
      <c r="AP30" s="399"/>
      <c r="AQ30" s="395"/>
    </row>
    <row r="31" spans="1:86" ht="15.75" customHeight="1" x14ac:dyDescent="0.2">
      <c r="A31" s="318" t="s">
        <v>43</v>
      </c>
      <c r="B31" s="319"/>
      <c r="C31" s="320"/>
      <c r="D31" s="320"/>
      <c r="E31" s="320"/>
      <c r="F31" s="320"/>
      <c r="G31" s="320"/>
      <c r="H31" s="320"/>
      <c r="I31" s="321"/>
      <c r="J31" s="319"/>
      <c r="K31" s="325"/>
      <c r="L31" s="325"/>
      <c r="M31" s="327"/>
      <c r="N31" s="400"/>
      <c r="O31" s="316"/>
      <c r="P31" s="316"/>
      <c r="Q31" s="316"/>
      <c r="R31" s="316"/>
      <c r="S31" s="316"/>
      <c r="T31" s="316"/>
      <c r="U31" s="316"/>
      <c r="V31" s="323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</row>
    <row r="32" spans="1:86" ht="15" x14ac:dyDescent="0.2">
      <c r="A32" s="401" t="s">
        <v>87</v>
      </c>
      <c r="B32" s="402"/>
      <c r="C32" s="402"/>
      <c r="D32" s="403"/>
      <c r="E32" s="403"/>
      <c r="F32" s="403"/>
      <c r="G32" s="403"/>
      <c r="H32" s="403"/>
      <c r="I32" s="403"/>
      <c r="J32" s="403"/>
      <c r="K32" s="403"/>
      <c r="L32" s="404"/>
      <c r="M32" s="400"/>
      <c r="N32" s="400"/>
      <c r="O32" s="400"/>
      <c r="P32" s="316"/>
      <c r="Q32" s="316"/>
      <c r="R32" s="316"/>
      <c r="S32" s="316"/>
      <c r="T32" s="316"/>
      <c r="U32" s="316"/>
      <c r="V32" s="323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</row>
    <row r="33" spans="1:86" x14ac:dyDescent="0.2">
      <c r="A33" s="744" t="s">
        <v>26</v>
      </c>
      <c r="B33" s="777" t="s">
        <v>27</v>
      </c>
      <c r="C33" s="777" t="s">
        <v>28</v>
      </c>
      <c r="D33" s="405"/>
      <c r="E33" s="405"/>
      <c r="F33" s="405"/>
      <c r="G33" s="405"/>
      <c r="H33" s="405"/>
      <c r="I33" s="405"/>
      <c r="J33" s="405"/>
      <c r="K33" s="405"/>
      <c r="L33" s="406"/>
      <c r="M33" s="407"/>
      <c r="N33" s="400"/>
      <c r="O33" s="316"/>
      <c r="P33" s="316"/>
      <c r="Q33" s="316"/>
      <c r="R33" s="316"/>
      <c r="S33" s="316"/>
      <c r="T33" s="316"/>
      <c r="U33" s="316"/>
      <c r="V33" s="323"/>
      <c r="W33" s="316"/>
      <c r="X33" s="408"/>
      <c r="Y33" s="394"/>
      <c r="Z33" s="394"/>
      <c r="AA33" s="394"/>
      <c r="AB33" s="394"/>
      <c r="AC33" s="394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</row>
    <row r="34" spans="1:86" x14ac:dyDescent="0.2">
      <c r="A34" s="746"/>
      <c r="B34" s="778"/>
      <c r="C34" s="778"/>
      <c r="D34" s="409"/>
      <c r="E34" s="405"/>
      <c r="F34" s="405"/>
      <c r="G34" s="405"/>
      <c r="H34" s="405"/>
      <c r="I34" s="405"/>
      <c r="J34" s="405"/>
      <c r="K34" s="405"/>
      <c r="L34" s="406"/>
      <c r="M34" s="407"/>
      <c r="N34" s="400"/>
      <c r="O34" s="316"/>
      <c r="P34" s="316"/>
      <c r="Q34" s="316"/>
      <c r="R34" s="316"/>
      <c r="S34" s="316"/>
      <c r="T34" s="316"/>
      <c r="U34" s="316"/>
      <c r="V34" s="323"/>
      <c r="W34" s="316"/>
      <c r="X34" s="408"/>
      <c r="Y34" s="394"/>
      <c r="Z34" s="394"/>
      <c r="AA34" s="394"/>
      <c r="AB34" s="394"/>
      <c r="AC34" s="394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</row>
    <row r="35" spans="1:86" x14ac:dyDescent="0.2">
      <c r="A35" s="777" t="s">
        <v>46</v>
      </c>
      <c r="B35" s="365" t="s">
        <v>45</v>
      </c>
      <c r="C35" s="410">
        <v>3</v>
      </c>
      <c r="D35" s="409"/>
      <c r="E35" s="405"/>
      <c r="F35" s="405"/>
      <c r="G35" s="405"/>
      <c r="H35" s="316"/>
      <c r="I35" s="405"/>
      <c r="J35" s="405"/>
      <c r="K35" s="411"/>
      <c r="L35" s="406"/>
      <c r="M35" s="407"/>
      <c r="N35" s="400"/>
      <c r="O35" s="316"/>
      <c r="P35" s="316"/>
      <c r="Q35" s="316"/>
      <c r="R35" s="316"/>
      <c r="S35" s="316"/>
      <c r="T35" s="316"/>
      <c r="U35" s="316"/>
      <c r="V35" s="323"/>
      <c r="W35" s="316"/>
      <c r="X35" s="408"/>
      <c r="Y35" s="394"/>
      <c r="Z35" s="394"/>
      <c r="AA35" s="394"/>
      <c r="AB35" s="394"/>
      <c r="AC35" s="394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</row>
    <row r="36" spans="1:86" x14ac:dyDescent="0.2">
      <c r="A36" s="778"/>
      <c r="B36" s="412" t="s">
        <v>47</v>
      </c>
      <c r="C36" s="413">
        <v>9</v>
      </c>
      <c r="D36" s="409"/>
      <c r="E36" s="405"/>
      <c r="F36" s="405"/>
      <c r="G36" s="405"/>
      <c r="H36" s="405"/>
      <c r="I36" s="405"/>
      <c r="J36" s="405"/>
      <c r="K36" s="405"/>
      <c r="L36" s="406"/>
      <c r="M36" s="407"/>
      <c r="N36" s="400"/>
      <c r="O36" s="316"/>
      <c r="P36" s="316"/>
      <c r="Q36" s="316"/>
      <c r="R36" s="316"/>
      <c r="S36" s="316"/>
      <c r="T36" s="316"/>
      <c r="U36" s="316"/>
      <c r="V36" s="323"/>
      <c r="W36" s="316"/>
      <c r="X36" s="408"/>
      <c r="Y36" s="394"/>
      <c r="Z36" s="394"/>
      <c r="AA36" s="394"/>
      <c r="AB36" s="394"/>
      <c r="AC36" s="394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</row>
    <row r="37" spans="1:86" x14ac:dyDescent="0.2">
      <c r="A37" s="777" t="s">
        <v>48</v>
      </c>
      <c r="B37" s="365" t="s">
        <v>45</v>
      </c>
      <c r="C37" s="410"/>
      <c r="D37" s="409"/>
      <c r="E37" s="405"/>
      <c r="F37" s="405"/>
      <c r="G37" s="405"/>
      <c r="H37" s="405"/>
      <c r="I37" s="405"/>
      <c r="J37" s="405"/>
      <c r="K37" s="405"/>
      <c r="L37" s="406"/>
      <c r="M37" s="407"/>
      <c r="N37" s="400"/>
      <c r="O37" s="316"/>
      <c r="P37" s="316"/>
      <c r="Q37" s="316"/>
      <c r="R37" s="316"/>
      <c r="S37" s="316"/>
      <c r="T37" s="316"/>
      <c r="U37" s="316"/>
      <c r="V37" s="323"/>
      <c r="W37" s="316"/>
      <c r="X37" s="408"/>
      <c r="Y37" s="394"/>
      <c r="Z37" s="394"/>
      <c r="AA37" s="394"/>
      <c r="AB37" s="394"/>
      <c r="AC37" s="394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</row>
    <row r="38" spans="1:86" x14ac:dyDescent="0.2">
      <c r="A38" s="778"/>
      <c r="B38" s="414" t="s">
        <v>47</v>
      </c>
      <c r="C38" s="415">
        <v>34</v>
      </c>
      <c r="D38" s="416"/>
      <c r="E38" s="405"/>
      <c r="F38" s="405"/>
      <c r="G38" s="405"/>
      <c r="H38" s="405"/>
      <c r="I38" s="405"/>
      <c r="J38" s="405"/>
      <c r="K38" s="405"/>
      <c r="L38" s="406"/>
      <c r="M38" s="407"/>
      <c r="N38" s="400"/>
      <c r="O38" s="316"/>
      <c r="P38" s="316"/>
      <c r="Q38" s="316"/>
      <c r="R38" s="316"/>
      <c r="S38" s="316"/>
      <c r="T38" s="316"/>
      <c r="U38" s="316"/>
      <c r="V38" s="323"/>
      <c r="W38" s="316"/>
      <c r="X38" s="408"/>
      <c r="Y38" s="394"/>
      <c r="Z38" s="394"/>
      <c r="AA38" s="394"/>
      <c r="AB38" s="394"/>
      <c r="AC38" s="394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</row>
    <row r="39" spans="1:86" ht="15" x14ac:dyDescent="0.2">
      <c r="A39" s="384" t="s">
        <v>88</v>
      </c>
      <c r="B39" s="417"/>
      <c r="C39" s="417"/>
      <c r="D39" s="418"/>
      <c r="E39" s="418"/>
      <c r="F39" s="418"/>
      <c r="G39" s="418"/>
      <c r="H39" s="418"/>
      <c r="I39" s="418"/>
      <c r="J39" s="418"/>
      <c r="K39" s="418"/>
      <c r="L39" s="419"/>
      <c r="M39" s="420"/>
      <c r="N39" s="421"/>
      <c r="O39" s="422"/>
      <c r="P39" s="422"/>
      <c r="Q39" s="422"/>
      <c r="R39" s="422"/>
      <c r="S39" s="422"/>
      <c r="T39" s="422"/>
      <c r="U39" s="422"/>
      <c r="V39" s="423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422"/>
      <c r="AK39" s="422"/>
      <c r="AL39" s="422"/>
      <c r="AM39" s="422"/>
      <c r="AN39" s="424"/>
      <c r="AO39" s="425"/>
      <c r="AP39" s="425"/>
    </row>
    <row r="40" spans="1:86" ht="14.25" customHeight="1" x14ac:dyDescent="0.2">
      <c r="A40" s="762" t="s">
        <v>49</v>
      </c>
      <c r="B40" s="763"/>
      <c r="C40" s="768" t="s">
        <v>28</v>
      </c>
      <c r="D40" s="769"/>
      <c r="E40" s="770"/>
      <c r="F40" s="733" t="s">
        <v>21</v>
      </c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42"/>
      <c r="X40" s="742"/>
      <c r="Y40" s="742"/>
      <c r="Z40" s="742"/>
      <c r="AA40" s="74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2"/>
      <c r="AM40" s="742"/>
      <c r="AN40" s="739" t="s">
        <v>30</v>
      </c>
      <c r="AO40" s="315"/>
      <c r="AP40" s="426"/>
    </row>
    <row r="41" spans="1:86" x14ac:dyDescent="0.2">
      <c r="A41" s="764"/>
      <c r="B41" s="765"/>
      <c r="C41" s="771"/>
      <c r="D41" s="772"/>
      <c r="E41" s="773"/>
      <c r="F41" s="733" t="s">
        <v>1</v>
      </c>
      <c r="G41" s="734"/>
      <c r="H41" s="742" t="s">
        <v>2</v>
      </c>
      <c r="I41" s="734"/>
      <c r="J41" s="735" t="s">
        <v>3</v>
      </c>
      <c r="K41" s="736"/>
      <c r="L41" s="733" t="s">
        <v>4</v>
      </c>
      <c r="M41" s="734"/>
      <c r="N41" s="733" t="s">
        <v>5</v>
      </c>
      <c r="O41" s="734"/>
      <c r="P41" s="737" t="s">
        <v>6</v>
      </c>
      <c r="Q41" s="738"/>
      <c r="R41" s="737" t="s">
        <v>7</v>
      </c>
      <c r="S41" s="738"/>
      <c r="T41" s="737" t="s">
        <v>8</v>
      </c>
      <c r="U41" s="738"/>
      <c r="V41" s="737" t="s">
        <v>9</v>
      </c>
      <c r="W41" s="738"/>
      <c r="X41" s="737" t="s">
        <v>10</v>
      </c>
      <c r="Y41" s="738"/>
      <c r="Z41" s="737" t="s">
        <v>11</v>
      </c>
      <c r="AA41" s="738"/>
      <c r="AB41" s="737" t="s">
        <v>12</v>
      </c>
      <c r="AC41" s="738"/>
      <c r="AD41" s="737" t="s">
        <v>13</v>
      </c>
      <c r="AE41" s="738"/>
      <c r="AF41" s="737" t="s">
        <v>14</v>
      </c>
      <c r="AG41" s="738"/>
      <c r="AH41" s="737" t="s">
        <v>15</v>
      </c>
      <c r="AI41" s="738"/>
      <c r="AJ41" s="737" t="s">
        <v>16</v>
      </c>
      <c r="AK41" s="738"/>
      <c r="AL41" s="743" t="s">
        <v>17</v>
      </c>
      <c r="AM41" s="743"/>
      <c r="AN41" s="740"/>
      <c r="AO41" s="315"/>
    </row>
    <row r="42" spans="1:86" x14ac:dyDescent="0.2">
      <c r="A42" s="766"/>
      <c r="B42" s="767"/>
      <c r="C42" s="646" t="s">
        <v>81</v>
      </c>
      <c r="D42" s="646" t="s">
        <v>20</v>
      </c>
      <c r="E42" s="642" t="s">
        <v>18</v>
      </c>
      <c r="F42" s="429" t="s">
        <v>20</v>
      </c>
      <c r="G42" s="637" t="s">
        <v>18</v>
      </c>
      <c r="H42" s="429" t="s">
        <v>20</v>
      </c>
      <c r="I42" s="637" t="s">
        <v>18</v>
      </c>
      <c r="J42" s="429" t="s">
        <v>20</v>
      </c>
      <c r="K42" s="637" t="s">
        <v>18</v>
      </c>
      <c r="L42" s="429" t="s">
        <v>20</v>
      </c>
      <c r="M42" s="637" t="s">
        <v>18</v>
      </c>
      <c r="N42" s="429" t="s">
        <v>20</v>
      </c>
      <c r="O42" s="637" t="s">
        <v>18</v>
      </c>
      <c r="P42" s="429" t="s">
        <v>20</v>
      </c>
      <c r="Q42" s="637" t="s">
        <v>18</v>
      </c>
      <c r="R42" s="429" t="s">
        <v>20</v>
      </c>
      <c r="S42" s="637" t="s">
        <v>18</v>
      </c>
      <c r="T42" s="429" t="s">
        <v>20</v>
      </c>
      <c r="U42" s="637" t="s">
        <v>18</v>
      </c>
      <c r="V42" s="429" t="s">
        <v>20</v>
      </c>
      <c r="W42" s="637" t="s">
        <v>18</v>
      </c>
      <c r="X42" s="429" t="s">
        <v>20</v>
      </c>
      <c r="Y42" s="637" t="s">
        <v>18</v>
      </c>
      <c r="Z42" s="429" t="s">
        <v>20</v>
      </c>
      <c r="AA42" s="637" t="s">
        <v>18</v>
      </c>
      <c r="AB42" s="429" t="s">
        <v>20</v>
      </c>
      <c r="AC42" s="637" t="s">
        <v>18</v>
      </c>
      <c r="AD42" s="429" t="s">
        <v>20</v>
      </c>
      <c r="AE42" s="637" t="s">
        <v>18</v>
      </c>
      <c r="AF42" s="429" t="s">
        <v>20</v>
      </c>
      <c r="AG42" s="637" t="s">
        <v>18</v>
      </c>
      <c r="AH42" s="429" t="s">
        <v>20</v>
      </c>
      <c r="AI42" s="637" t="s">
        <v>18</v>
      </c>
      <c r="AJ42" s="429" t="s">
        <v>20</v>
      </c>
      <c r="AK42" s="637" t="s">
        <v>18</v>
      </c>
      <c r="AL42" s="430" t="s">
        <v>20</v>
      </c>
      <c r="AM42" s="639" t="s">
        <v>18</v>
      </c>
      <c r="AN42" s="741"/>
      <c r="AO42" s="431"/>
    </row>
    <row r="43" spans="1:86" x14ac:dyDescent="0.2">
      <c r="A43" s="641" t="s">
        <v>22</v>
      </c>
      <c r="B43" s="433" t="s">
        <v>89</v>
      </c>
      <c r="C43" s="434">
        <f>SUM(D43+E43)</f>
        <v>0</v>
      </c>
      <c r="D43" s="435">
        <f>SUM(F43+H43+J43+L43+N43+P43+R43+T43+V43+X43+Z43+AB43+AD43+AF43+AH43+AJ43+AL43)</f>
        <v>0</v>
      </c>
      <c r="E43" s="359">
        <f>SUM(G43+I43+K43+M43+O43+Q43+S43+U43+W43+Y43+AA43+AC43+AE43+AG43+AI43+AK43+AM43)</f>
        <v>0</v>
      </c>
      <c r="F43" s="436"/>
      <c r="G43" s="437"/>
      <c r="H43" s="436"/>
      <c r="I43" s="437"/>
      <c r="J43" s="436"/>
      <c r="K43" s="437"/>
      <c r="L43" s="436"/>
      <c r="M43" s="437"/>
      <c r="N43" s="436"/>
      <c r="O43" s="437"/>
      <c r="P43" s="438"/>
      <c r="Q43" s="437"/>
      <c r="R43" s="438"/>
      <c r="S43" s="437"/>
      <c r="T43" s="438"/>
      <c r="U43" s="437"/>
      <c r="V43" s="438"/>
      <c r="W43" s="437"/>
      <c r="X43" s="438"/>
      <c r="Y43" s="437"/>
      <c r="Z43" s="438"/>
      <c r="AA43" s="437"/>
      <c r="AB43" s="438"/>
      <c r="AC43" s="437"/>
      <c r="AD43" s="438"/>
      <c r="AE43" s="437"/>
      <c r="AF43" s="438"/>
      <c r="AG43" s="437"/>
      <c r="AH43" s="438"/>
      <c r="AI43" s="437"/>
      <c r="AJ43" s="438"/>
      <c r="AK43" s="437"/>
      <c r="AL43" s="439"/>
      <c r="AM43" s="440"/>
      <c r="AN43" s="441"/>
      <c r="AO43" s="340" t="s">
        <v>83</v>
      </c>
      <c r="CG43" s="315">
        <v>0</v>
      </c>
      <c r="CH43" s="315">
        <v>0</v>
      </c>
    </row>
    <row r="44" spans="1:86" x14ac:dyDescent="0.2">
      <c r="A44" s="643" t="s">
        <v>23</v>
      </c>
      <c r="B44" s="443" t="s">
        <v>89</v>
      </c>
      <c r="C44" s="382">
        <f>SUM(D44+E44)</f>
        <v>0</v>
      </c>
      <c r="D44" s="444">
        <f>SUM(F44+H44+J44+L44+N44+P44+R44+T44+V44+X44+Z44+AB44+AD44+AF44+AH44+AJ44+AL44)</f>
        <v>0</v>
      </c>
      <c r="E44" s="445">
        <f>SUM(G44+I44+K44+M44+O44+Q44+S44+U44+W44+Y44+AA44+AC44+AE44+AG44+AI44+AK44+AM44)</f>
        <v>0</v>
      </c>
      <c r="F44" s="446"/>
      <c r="G44" s="447"/>
      <c r="H44" s="446"/>
      <c r="I44" s="447"/>
      <c r="J44" s="446"/>
      <c r="K44" s="447"/>
      <c r="L44" s="446"/>
      <c r="M44" s="447"/>
      <c r="N44" s="446"/>
      <c r="O44" s="447"/>
      <c r="P44" s="378"/>
      <c r="Q44" s="447"/>
      <c r="R44" s="378"/>
      <c r="S44" s="447"/>
      <c r="T44" s="378"/>
      <c r="U44" s="447"/>
      <c r="V44" s="378"/>
      <c r="W44" s="447"/>
      <c r="X44" s="378"/>
      <c r="Y44" s="447"/>
      <c r="Z44" s="378"/>
      <c r="AA44" s="447"/>
      <c r="AB44" s="378"/>
      <c r="AC44" s="447"/>
      <c r="AD44" s="378"/>
      <c r="AE44" s="447"/>
      <c r="AF44" s="378"/>
      <c r="AG44" s="447"/>
      <c r="AH44" s="378"/>
      <c r="AI44" s="447"/>
      <c r="AJ44" s="378"/>
      <c r="AK44" s="447"/>
      <c r="AL44" s="448"/>
      <c r="AM44" s="449"/>
      <c r="AN44" s="450"/>
      <c r="AO44" s="340" t="s">
        <v>83</v>
      </c>
      <c r="CG44" s="315">
        <v>0</v>
      </c>
      <c r="CH44" s="315">
        <v>0</v>
      </c>
    </row>
    <row r="45" spans="1:86" x14ac:dyDescent="0.2">
      <c r="A45" s="774" t="s">
        <v>90</v>
      </c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N45" s="451"/>
      <c r="O45" s="424"/>
      <c r="P45" s="424"/>
      <c r="Q45" s="424"/>
      <c r="R45" s="424"/>
      <c r="S45" s="424"/>
      <c r="T45" s="424"/>
      <c r="U45" s="424"/>
      <c r="V45" s="452"/>
      <c r="W45" s="424"/>
      <c r="X45" s="42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4"/>
      <c r="AO45" s="453"/>
      <c r="AP45" s="424"/>
    </row>
    <row r="46" spans="1:86" x14ac:dyDescent="0.2">
      <c r="A46" s="762" t="s">
        <v>26</v>
      </c>
      <c r="B46" s="763"/>
      <c r="C46" s="769" t="s">
        <v>28</v>
      </c>
      <c r="D46" s="769"/>
      <c r="E46" s="770"/>
      <c r="F46" s="735" t="s">
        <v>21</v>
      </c>
      <c r="G46" s="775"/>
      <c r="H46" s="775"/>
      <c r="I46" s="775"/>
      <c r="J46" s="775"/>
      <c r="K46" s="775"/>
      <c r="L46" s="775"/>
      <c r="M46" s="775"/>
      <c r="N46" s="775"/>
      <c r="O46" s="775"/>
      <c r="P46" s="775"/>
      <c r="Q46" s="775"/>
      <c r="R46" s="775"/>
      <c r="S46" s="775"/>
      <c r="T46" s="775"/>
      <c r="U46" s="775"/>
      <c r="V46" s="775"/>
      <c r="W46" s="775"/>
      <c r="X46" s="775"/>
      <c r="Y46" s="775"/>
      <c r="Z46" s="775"/>
      <c r="AA46" s="775"/>
      <c r="AB46" s="775"/>
      <c r="AC46" s="775"/>
      <c r="AD46" s="775"/>
      <c r="AE46" s="775"/>
      <c r="AF46" s="775"/>
      <c r="AG46" s="775"/>
      <c r="AH46" s="775"/>
      <c r="AI46" s="775"/>
      <c r="AJ46" s="775"/>
      <c r="AK46" s="775"/>
      <c r="AL46" s="775"/>
      <c r="AM46" s="736"/>
      <c r="AN46" s="729" t="s">
        <v>30</v>
      </c>
      <c r="AO46" s="453"/>
      <c r="AP46" s="454"/>
    </row>
    <row r="47" spans="1:86" x14ac:dyDescent="0.2">
      <c r="A47" s="764"/>
      <c r="B47" s="765"/>
      <c r="C47" s="772"/>
      <c r="D47" s="772"/>
      <c r="E47" s="773"/>
      <c r="F47" s="732" t="s">
        <v>1</v>
      </c>
      <c r="G47" s="732"/>
      <c r="H47" s="733" t="s">
        <v>2</v>
      </c>
      <c r="I47" s="734"/>
      <c r="J47" s="735" t="s">
        <v>3</v>
      </c>
      <c r="K47" s="736"/>
      <c r="L47" s="733" t="s">
        <v>4</v>
      </c>
      <c r="M47" s="734"/>
      <c r="N47" s="733" t="s">
        <v>5</v>
      </c>
      <c r="O47" s="734"/>
      <c r="P47" s="737" t="s">
        <v>6</v>
      </c>
      <c r="Q47" s="738"/>
      <c r="R47" s="737" t="s">
        <v>7</v>
      </c>
      <c r="S47" s="738"/>
      <c r="T47" s="737" t="s">
        <v>8</v>
      </c>
      <c r="U47" s="738"/>
      <c r="V47" s="737" t="s">
        <v>9</v>
      </c>
      <c r="W47" s="738"/>
      <c r="X47" s="737" t="s">
        <v>10</v>
      </c>
      <c r="Y47" s="738"/>
      <c r="Z47" s="737" t="s">
        <v>11</v>
      </c>
      <c r="AA47" s="738"/>
      <c r="AB47" s="737" t="s">
        <v>12</v>
      </c>
      <c r="AC47" s="738"/>
      <c r="AD47" s="737" t="s">
        <v>13</v>
      </c>
      <c r="AE47" s="738"/>
      <c r="AF47" s="737" t="s">
        <v>14</v>
      </c>
      <c r="AG47" s="738"/>
      <c r="AH47" s="737" t="s">
        <v>15</v>
      </c>
      <c r="AI47" s="738"/>
      <c r="AJ47" s="737" t="s">
        <v>16</v>
      </c>
      <c r="AK47" s="738"/>
      <c r="AL47" s="737" t="s">
        <v>17</v>
      </c>
      <c r="AM47" s="738"/>
      <c r="AN47" s="730"/>
      <c r="AO47" s="453"/>
      <c r="AP47" s="454"/>
    </row>
    <row r="48" spans="1:86" x14ac:dyDescent="0.2">
      <c r="A48" s="766"/>
      <c r="B48" s="767"/>
      <c r="C48" s="455" t="s">
        <v>81</v>
      </c>
      <c r="D48" s="456" t="s">
        <v>20</v>
      </c>
      <c r="E48" s="457" t="s">
        <v>18</v>
      </c>
      <c r="F48" s="458" t="s">
        <v>20</v>
      </c>
      <c r="G48" s="633" t="s">
        <v>18</v>
      </c>
      <c r="H48" s="458" t="s">
        <v>20</v>
      </c>
      <c r="I48" s="633" t="s">
        <v>18</v>
      </c>
      <c r="J48" s="458" t="s">
        <v>20</v>
      </c>
      <c r="K48" s="633" t="s">
        <v>18</v>
      </c>
      <c r="L48" s="458" t="s">
        <v>20</v>
      </c>
      <c r="M48" s="633" t="s">
        <v>18</v>
      </c>
      <c r="N48" s="458" t="s">
        <v>20</v>
      </c>
      <c r="O48" s="633" t="s">
        <v>18</v>
      </c>
      <c r="P48" s="458" t="s">
        <v>20</v>
      </c>
      <c r="Q48" s="633" t="s">
        <v>18</v>
      </c>
      <c r="R48" s="458" t="s">
        <v>20</v>
      </c>
      <c r="S48" s="633" t="s">
        <v>18</v>
      </c>
      <c r="T48" s="458" t="s">
        <v>20</v>
      </c>
      <c r="U48" s="633" t="s">
        <v>18</v>
      </c>
      <c r="V48" s="458" t="s">
        <v>20</v>
      </c>
      <c r="W48" s="633" t="s">
        <v>18</v>
      </c>
      <c r="X48" s="458" t="s">
        <v>20</v>
      </c>
      <c r="Y48" s="633" t="s">
        <v>18</v>
      </c>
      <c r="Z48" s="458" t="s">
        <v>20</v>
      </c>
      <c r="AA48" s="633" t="s">
        <v>18</v>
      </c>
      <c r="AB48" s="458" t="s">
        <v>20</v>
      </c>
      <c r="AC48" s="633" t="s">
        <v>18</v>
      </c>
      <c r="AD48" s="458" t="s">
        <v>20</v>
      </c>
      <c r="AE48" s="633" t="s">
        <v>18</v>
      </c>
      <c r="AF48" s="458" t="s">
        <v>20</v>
      </c>
      <c r="AG48" s="633" t="s">
        <v>18</v>
      </c>
      <c r="AH48" s="458" t="s">
        <v>20</v>
      </c>
      <c r="AI48" s="633" t="s">
        <v>18</v>
      </c>
      <c r="AJ48" s="458" t="s">
        <v>20</v>
      </c>
      <c r="AK48" s="633" t="s">
        <v>18</v>
      </c>
      <c r="AL48" s="460" t="s">
        <v>20</v>
      </c>
      <c r="AM48" s="461" t="s">
        <v>18</v>
      </c>
      <c r="AN48" s="731"/>
      <c r="AO48" s="453"/>
      <c r="AP48" s="454"/>
    </row>
    <row r="49" spans="1:86" x14ac:dyDescent="0.2">
      <c r="A49" s="751" t="s">
        <v>50</v>
      </c>
      <c r="B49" s="462" t="s">
        <v>31</v>
      </c>
      <c r="C49" s="333">
        <f t="shared" ref="C49:C70" si="4">SUM(D49+E49)</f>
        <v>0</v>
      </c>
      <c r="D49" s="334">
        <f t="shared" ref="D49:E54" si="5">SUM(H49+J49+L49+N49+P49+R49+T49+V49+X49+Z49+AB49+AD49+AF49+AH49+AJ49+AL49)</f>
        <v>0</v>
      </c>
      <c r="E49" s="335">
        <f t="shared" si="5"/>
        <v>0</v>
      </c>
      <c r="F49" s="463"/>
      <c r="G49" s="464"/>
      <c r="H49" s="336"/>
      <c r="I49" s="337"/>
      <c r="J49" s="336"/>
      <c r="K49" s="338"/>
      <c r="L49" s="336"/>
      <c r="M49" s="338"/>
      <c r="N49" s="336"/>
      <c r="O49" s="338"/>
      <c r="P49" s="339"/>
      <c r="Q49" s="338"/>
      <c r="R49" s="339"/>
      <c r="S49" s="338"/>
      <c r="T49" s="339"/>
      <c r="U49" s="338"/>
      <c r="V49" s="339"/>
      <c r="W49" s="338"/>
      <c r="X49" s="339"/>
      <c r="Y49" s="338"/>
      <c r="Z49" s="339"/>
      <c r="AA49" s="338"/>
      <c r="AB49" s="339"/>
      <c r="AC49" s="338"/>
      <c r="AD49" s="339"/>
      <c r="AE49" s="338"/>
      <c r="AF49" s="339"/>
      <c r="AG49" s="338"/>
      <c r="AH49" s="339"/>
      <c r="AI49" s="338"/>
      <c r="AJ49" s="339"/>
      <c r="AK49" s="338"/>
      <c r="AL49" s="339"/>
      <c r="AM49" s="338"/>
      <c r="AN49" s="465"/>
      <c r="AO49" s="466" t="s">
        <v>83</v>
      </c>
      <c r="AP49" s="454"/>
      <c r="CG49" s="315">
        <v>0</v>
      </c>
      <c r="CH49" s="315">
        <v>0</v>
      </c>
    </row>
    <row r="50" spans="1:86" x14ac:dyDescent="0.2">
      <c r="A50" s="753"/>
      <c r="B50" s="645" t="s">
        <v>45</v>
      </c>
      <c r="C50" s="343">
        <f t="shared" si="4"/>
        <v>0</v>
      </c>
      <c r="D50" s="343">
        <f t="shared" si="5"/>
        <v>0</v>
      </c>
      <c r="E50" s="344">
        <f t="shared" si="5"/>
        <v>0</v>
      </c>
      <c r="F50" s="468"/>
      <c r="G50" s="469"/>
      <c r="H50" s="345"/>
      <c r="I50" s="346"/>
      <c r="J50" s="345"/>
      <c r="K50" s="347"/>
      <c r="L50" s="345"/>
      <c r="M50" s="347"/>
      <c r="N50" s="345"/>
      <c r="O50" s="347"/>
      <c r="P50" s="348"/>
      <c r="Q50" s="347"/>
      <c r="R50" s="348"/>
      <c r="S50" s="347"/>
      <c r="T50" s="348"/>
      <c r="U50" s="347"/>
      <c r="V50" s="348"/>
      <c r="W50" s="347"/>
      <c r="X50" s="348"/>
      <c r="Y50" s="347"/>
      <c r="Z50" s="348"/>
      <c r="AA50" s="347"/>
      <c r="AB50" s="348"/>
      <c r="AC50" s="347"/>
      <c r="AD50" s="348"/>
      <c r="AE50" s="347"/>
      <c r="AF50" s="348"/>
      <c r="AG50" s="347"/>
      <c r="AH50" s="348"/>
      <c r="AI50" s="347"/>
      <c r="AJ50" s="348"/>
      <c r="AK50" s="347"/>
      <c r="AL50" s="348"/>
      <c r="AM50" s="347"/>
      <c r="AN50" s="470"/>
      <c r="AO50" s="466" t="s">
        <v>83</v>
      </c>
      <c r="AP50" s="454"/>
      <c r="CG50" s="315">
        <v>0</v>
      </c>
      <c r="CH50" s="315">
        <v>0</v>
      </c>
    </row>
    <row r="51" spans="1:86" x14ac:dyDescent="0.2">
      <c r="A51" s="753"/>
      <c r="B51" s="645" t="s">
        <v>32</v>
      </c>
      <c r="C51" s="343">
        <f t="shared" si="4"/>
        <v>0</v>
      </c>
      <c r="D51" s="343">
        <f t="shared" si="5"/>
        <v>0</v>
      </c>
      <c r="E51" s="344">
        <f t="shared" si="5"/>
        <v>0</v>
      </c>
      <c r="F51" s="468"/>
      <c r="G51" s="469"/>
      <c r="H51" s="345"/>
      <c r="I51" s="346"/>
      <c r="J51" s="345"/>
      <c r="K51" s="347"/>
      <c r="L51" s="345"/>
      <c r="M51" s="347"/>
      <c r="N51" s="345"/>
      <c r="O51" s="347"/>
      <c r="P51" s="348"/>
      <c r="Q51" s="347"/>
      <c r="R51" s="348"/>
      <c r="S51" s="347"/>
      <c r="T51" s="348"/>
      <c r="U51" s="347"/>
      <c r="V51" s="348"/>
      <c r="W51" s="347"/>
      <c r="X51" s="348"/>
      <c r="Y51" s="347"/>
      <c r="Z51" s="348"/>
      <c r="AA51" s="347"/>
      <c r="AB51" s="348"/>
      <c r="AC51" s="347"/>
      <c r="AD51" s="348"/>
      <c r="AE51" s="347"/>
      <c r="AF51" s="348"/>
      <c r="AG51" s="347"/>
      <c r="AH51" s="348"/>
      <c r="AI51" s="347"/>
      <c r="AJ51" s="348"/>
      <c r="AK51" s="347"/>
      <c r="AL51" s="348"/>
      <c r="AM51" s="347"/>
      <c r="AN51" s="470"/>
      <c r="AO51" s="466" t="s">
        <v>83</v>
      </c>
      <c r="AP51" s="454"/>
      <c r="CG51" s="315">
        <v>0</v>
      </c>
      <c r="CH51" s="315">
        <v>0</v>
      </c>
    </row>
    <row r="52" spans="1:86" x14ac:dyDescent="0.2">
      <c r="A52" s="753"/>
      <c r="B52" s="645" t="s">
        <v>44</v>
      </c>
      <c r="C52" s="343">
        <f t="shared" si="4"/>
        <v>0</v>
      </c>
      <c r="D52" s="343">
        <f t="shared" si="5"/>
        <v>0</v>
      </c>
      <c r="E52" s="344">
        <f t="shared" si="5"/>
        <v>0</v>
      </c>
      <c r="F52" s="468"/>
      <c r="G52" s="469"/>
      <c r="H52" s="345"/>
      <c r="I52" s="346"/>
      <c r="J52" s="345"/>
      <c r="K52" s="347"/>
      <c r="L52" s="345"/>
      <c r="M52" s="347"/>
      <c r="N52" s="345"/>
      <c r="O52" s="347"/>
      <c r="P52" s="348"/>
      <c r="Q52" s="347"/>
      <c r="R52" s="348"/>
      <c r="S52" s="347"/>
      <c r="T52" s="348"/>
      <c r="U52" s="347"/>
      <c r="V52" s="348"/>
      <c r="W52" s="347"/>
      <c r="X52" s="348"/>
      <c r="Y52" s="347"/>
      <c r="Z52" s="348"/>
      <c r="AA52" s="347"/>
      <c r="AB52" s="348"/>
      <c r="AC52" s="347"/>
      <c r="AD52" s="348"/>
      <c r="AE52" s="347"/>
      <c r="AF52" s="348"/>
      <c r="AG52" s="347"/>
      <c r="AH52" s="348"/>
      <c r="AI52" s="347"/>
      <c r="AJ52" s="348"/>
      <c r="AK52" s="347"/>
      <c r="AL52" s="348"/>
      <c r="AM52" s="347"/>
      <c r="AN52" s="470"/>
      <c r="AO52" s="466" t="s">
        <v>83</v>
      </c>
      <c r="AP52" s="454"/>
      <c r="CG52" s="315">
        <v>0</v>
      </c>
      <c r="CH52" s="315">
        <v>0</v>
      </c>
    </row>
    <row r="53" spans="1:86" x14ac:dyDescent="0.2">
      <c r="A53" s="753"/>
      <c r="B53" s="645" t="s">
        <v>35</v>
      </c>
      <c r="C53" s="343">
        <f t="shared" si="4"/>
        <v>0</v>
      </c>
      <c r="D53" s="343">
        <f t="shared" si="5"/>
        <v>0</v>
      </c>
      <c r="E53" s="344">
        <f t="shared" si="5"/>
        <v>0</v>
      </c>
      <c r="F53" s="468"/>
      <c r="G53" s="469"/>
      <c r="H53" s="345"/>
      <c r="I53" s="346"/>
      <c r="J53" s="345"/>
      <c r="K53" s="347"/>
      <c r="L53" s="345"/>
      <c r="M53" s="347"/>
      <c r="N53" s="345"/>
      <c r="O53" s="347"/>
      <c r="P53" s="348"/>
      <c r="Q53" s="347"/>
      <c r="R53" s="348"/>
      <c r="S53" s="347"/>
      <c r="T53" s="348"/>
      <c r="U53" s="347"/>
      <c r="V53" s="348"/>
      <c r="W53" s="347"/>
      <c r="X53" s="348"/>
      <c r="Y53" s="347"/>
      <c r="Z53" s="348"/>
      <c r="AA53" s="347"/>
      <c r="AB53" s="348"/>
      <c r="AC53" s="347"/>
      <c r="AD53" s="348"/>
      <c r="AE53" s="347"/>
      <c r="AF53" s="348"/>
      <c r="AG53" s="347"/>
      <c r="AH53" s="348"/>
      <c r="AI53" s="347"/>
      <c r="AJ53" s="348"/>
      <c r="AK53" s="347"/>
      <c r="AL53" s="348"/>
      <c r="AM53" s="347"/>
      <c r="AN53" s="470"/>
      <c r="AO53" s="466" t="s">
        <v>83</v>
      </c>
      <c r="AP53" s="454"/>
      <c r="CG53" s="315">
        <v>0</v>
      </c>
      <c r="CH53" s="315">
        <v>0</v>
      </c>
    </row>
    <row r="54" spans="1:86" x14ac:dyDescent="0.2">
      <c r="A54" s="752"/>
      <c r="B54" s="644" t="s">
        <v>36</v>
      </c>
      <c r="C54" s="356">
        <f t="shared" si="4"/>
        <v>0</v>
      </c>
      <c r="D54" s="356">
        <f t="shared" si="5"/>
        <v>0</v>
      </c>
      <c r="E54" s="472">
        <f t="shared" si="5"/>
        <v>0</v>
      </c>
      <c r="F54" s="473"/>
      <c r="G54" s="474"/>
      <c r="H54" s="374"/>
      <c r="I54" s="377"/>
      <c r="J54" s="374"/>
      <c r="K54" s="376"/>
      <c r="L54" s="374"/>
      <c r="M54" s="376"/>
      <c r="N54" s="374"/>
      <c r="O54" s="376"/>
      <c r="P54" s="379"/>
      <c r="Q54" s="376"/>
      <c r="R54" s="379"/>
      <c r="S54" s="376"/>
      <c r="T54" s="379"/>
      <c r="U54" s="376"/>
      <c r="V54" s="379"/>
      <c r="W54" s="376"/>
      <c r="X54" s="379"/>
      <c r="Y54" s="376"/>
      <c r="Z54" s="379"/>
      <c r="AA54" s="376"/>
      <c r="AB54" s="379"/>
      <c r="AC54" s="376"/>
      <c r="AD54" s="379"/>
      <c r="AE54" s="376"/>
      <c r="AF54" s="379"/>
      <c r="AG54" s="376"/>
      <c r="AH54" s="379"/>
      <c r="AI54" s="376"/>
      <c r="AJ54" s="379"/>
      <c r="AK54" s="376"/>
      <c r="AL54" s="379"/>
      <c r="AM54" s="376"/>
      <c r="AN54" s="475"/>
      <c r="AO54" s="466" t="s">
        <v>83</v>
      </c>
      <c r="AP54" s="454"/>
      <c r="CG54" s="315">
        <v>0</v>
      </c>
      <c r="CH54" s="315">
        <v>0</v>
      </c>
    </row>
    <row r="55" spans="1:86" x14ac:dyDescent="0.2">
      <c r="A55" s="751" t="s">
        <v>51</v>
      </c>
      <c r="B55" s="462" t="s">
        <v>32</v>
      </c>
      <c r="C55" s="333">
        <f t="shared" si="4"/>
        <v>0</v>
      </c>
      <c r="D55" s="334">
        <f t="shared" ref="D55:E60" si="6">SUM(J55+L55+N55)</f>
        <v>0</v>
      </c>
      <c r="E55" s="335">
        <f t="shared" si="6"/>
        <v>0</v>
      </c>
      <c r="F55" s="463"/>
      <c r="G55" s="464"/>
      <c r="H55" s="463"/>
      <c r="I55" s="464"/>
      <c r="J55" s="336"/>
      <c r="K55" s="338"/>
      <c r="L55" s="336"/>
      <c r="M55" s="338"/>
      <c r="N55" s="336"/>
      <c r="O55" s="338"/>
      <c r="P55" s="476"/>
      <c r="Q55" s="477"/>
      <c r="R55" s="476"/>
      <c r="S55" s="477"/>
      <c r="T55" s="476"/>
      <c r="U55" s="477"/>
      <c r="V55" s="476"/>
      <c r="W55" s="477"/>
      <c r="X55" s="476"/>
      <c r="Y55" s="477"/>
      <c r="Z55" s="476"/>
      <c r="AA55" s="477"/>
      <c r="AB55" s="476"/>
      <c r="AC55" s="477"/>
      <c r="AD55" s="476"/>
      <c r="AE55" s="477"/>
      <c r="AF55" s="476"/>
      <c r="AG55" s="477"/>
      <c r="AH55" s="476"/>
      <c r="AI55" s="477"/>
      <c r="AJ55" s="463"/>
      <c r="AK55" s="477"/>
      <c r="AL55" s="476"/>
      <c r="AM55" s="477"/>
      <c r="AN55" s="465"/>
      <c r="AO55" s="466" t="s">
        <v>83</v>
      </c>
      <c r="AP55" s="454"/>
      <c r="CG55" s="315">
        <v>0</v>
      </c>
      <c r="CH55" s="315">
        <v>0</v>
      </c>
    </row>
    <row r="56" spans="1:86" x14ac:dyDescent="0.2">
      <c r="A56" s="752"/>
      <c r="B56" s="644" t="s">
        <v>35</v>
      </c>
      <c r="C56" s="356">
        <f t="shared" si="4"/>
        <v>0</v>
      </c>
      <c r="D56" s="356">
        <f t="shared" si="6"/>
        <v>0</v>
      </c>
      <c r="E56" s="472">
        <f t="shared" si="6"/>
        <v>0</v>
      </c>
      <c r="F56" s="473"/>
      <c r="G56" s="474"/>
      <c r="H56" s="473"/>
      <c r="I56" s="474"/>
      <c r="J56" s="374"/>
      <c r="K56" s="376"/>
      <c r="L56" s="374"/>
      <c r="M56" s="376"/>
      <c r="N56" s="374"/>
      <c r="O56" s="376"/>
      <c r="P56" s="478"/>
      <c r="Q56" s="479"/>
      <c r="R56" s="478"/>
      <c r="S56" s="479"/>
      <c r="T56" s="478"/>
      <c r="U56" s="479"/>
      <c r="V56" s="478"/>
      <c r="W56" s="479"/>
      <c r="X56" s="478"/>
      <c r="Y56" s="479"/>
      <c r="Z56" s="478"/>
      <c r="AA56" s="479"/>
      <c r="AB56" s="478"/>
      <c r="AC56" s="479"/>
      <c r="AD56" s="478"/>
      <c r="AE56" s="479"/>
      <c r="AF56" s="478"/>
      <c r="AG56" s="479"/>
      <c r="AH56" s="478"/>
      <c r="AI56" s="479"/>
      <c r="AJ56" s="473"/>
      <c r="AK56" s="479"/>
      <c r="AL56" s="478"/>
      <c r="AM56" s="479"/>
      <c r="AN56" s="475"/>
      <c r="AO56" s="466" t="s">
        <v>83</v>
      </c>
      <c r="AP56" s="454"/>
      <c r="CG56" s="315">
        <v>0</v>
      </c>
      <c r="CH56" s="315">
        <v>0</v>
      </c>
    </row>
    <row r="57" spans="1:86" x14ac:dyDescent="0.2">
      <c r="A57" s="751" t="s">
        <v>52</v>
      </c>
      <c r="B57" s="462" t="s">
        <v>31</v>
      </c>
      <c r="C57" s="333">
        <f t="shared" si="4"/>
        <v>0</v>
      </c>
      <c r="D57" s="334">
        <f t="shared" si="6"/>
        <v>0</v>
      </c>
      <c r="E57" s="335">
        <f t="shared" si="6"/>
        <v>0</v>
      </c>
      <c r="F57" s="463"/>
      <c r="G57" s="464"/>
      <c r="H57" s="463"/>
      <c r="I57" s="464"/>
      <c r="J57" s="336"/>
      <c r="K57" s="338"/>
      <c r="L57" s="336"/>
      <c r="M57" s="338"/>
      <c r="N57" s="336"/>
      <c r="O57" s="338"/>
      <c r="P57" s="476"/>
      <c r="Q57" s="477"/>
      <c r="R57" s="476"/>
      <c r="S57" s="477"/>
      <c r="T57" s="476"/>
      <c r="U57" s="477"/>
      <c r="V57" s="476"/>
      <c r="W57" s="477"/>
      <c r="X57" s="476"/>
      <c r="Y57" s="477"/>
      <c r="Z57" s="476"/>
      <c r="AA57" s="477"/>
      <c r="AB57" s="476"/>
      <c r="AC57" s="477"/>
      <c r="AD57" s="476"/>
      <c r="AE57" s="477"/>
      <c r="AF57" s="476"/>
      <c r="AG57" s="477"/>
      <c r="AH57" s="476"/>
      <c r="AI57" s="477"/>
      <c r="AJ57" s="463"/>
      <c r="AK57" s="477"/>
      <c r="AL57" s="476"/>
      <c r="AM57" s="477"/>
      <c r="AN57" s="465"/>
      <c r="AO57" s="466" t="s">
        <v>83</v>
      </c>
      <c r="AP57" s="454"/>
      <c r="CG57" s="315">
        <v>0</v>
      </c>
      <c r="CH57" s="315">
        <v>0</v>
      </c>
    </row>
    <row r="58" spans="1:86" x14ac:dyDescent="0.2">
      <c r="A58" s="753"/>
      <c r="B58" s="645" t="s">
        <v>45</v>
      </c>
      <c r="C58" s="343">
        <f t="shared" si="4"/>
        <v>0</v>
      </c>
      <c r="D58" s="343">
        <f t="shared" si="6"/>
        <v>0</v>
      </c>
      <c r="E58" s="344">
        <f t="shared" si="6"/>
        <v>0</v>
      </c>
      <c r="F58" s="468"/>
      <c r="G58" s="469"/>
      <c r="H58" s="468"/>
      <c r="I58" s="469"/>
      <c r="J58" s="345"/>
      <c r="K58" s="347"/>
      <c r="L58" s="345"/>
      <c r="M58" s="347"/>
      <c r="N58" s="345"/>
      <c r="O58" s="347"/>
      <c r="P58" s="480"/>
      <c r="Q58" s="481"/>
      <c r="R58" s="480"/>
      <c r="S58" s="481"/>
      <c r="T58" s="480"/>
      <c r="U58" s="481"/>
      <c r="V58" s="480"/>
      <c r="W58" s="481"/>
      <c r="X58" s="480"/>
      <c r="Y58" s="481"/>
      <c r="Z58" s="480"/>
      <c r="AA58" s="481"/>
      <c r="AB58" s="480"/>
      <c r="AC58" s="481"/>
      <c r="AD58" s="480"/>
      <c r="AE58" s="481"/>
      <c r="AF58" s="480"/>
      <c r="AG58" s="481"/>
      <c r="AH58" s="480"/>
      <c r="AI58" s="481"/>
      <c r="AJ58" s="468"/>
      <c r="AK58" s="481"/>
      <c r="AL58" s="480"/>
      <c r="AM58" s="481"/>
      <c r="AN58" s="470"/>
      <c r="AO58" s="466" t="s">
        <v>83</v>
      </c>
      <c r="AP58" s="454"/>
      <c r="CG58" s="315">
        <v>0</v>
      </c>
      <c r="CH58" s="315">
        <v>0</v>
      </c>
    </row>
    <row r="59" spans="1:86" x14ac:dyDescent="0.2">
      <c r="A59" s="753"/>
      <c r="B59" s="645" t="s">
        <v>32</v>
      </c>
      <c r="C59" s="343">
        <f t="shared" si="4"/>
        <v>0</v>
      </c>
      <c r="D59" s="343">
        <f t="shared" si="6"/>
        <v>0</v>
      </c>
      <c r="E59" s="344">
        <f t="shared" si="6"/>
        <v>0</v>
      </c>
      <c r="F59" s="468"/>
      <c r="G59" s="469"/>
      <c r="H59" s="468"/>
      <c r="I59" s="469"/>
      <c r="J59" s="345"/>
      <c r="K59" s="347"/>
      <c r="L59" s="345"/>
      <c r="M59" s="347"/>
      <c r="N59" s="345"/>
      <c r="O59" s="347"/>
      <c r="P59" s="480"/>
      <c r="Q59" s="481"/>
      <c r="R59" s="480"/>
      <c r="S59" s="481"/>
      <c r="T59" s="480"/>
      <c r="U59" s="481"/>
      <c r="V59" s="480"/>
      <c r="W59" s="481"/>
      <c r="X59" s="480"/>
      <c r="Y59" s="481"/>
      <c r="Z59" s="480"/>
      <c r="AA59" s="481"/>
      <c r="AB59" s="480"/>
      <c r="AC59" s="481"/>
      <c r="AD59" s="480"/>
      <c r="AE59" s="481"/>
      <c r="AF59" s="480"/>
      <c r="AG59" s="481"/>
      <c r="AH59" s="480"/>
      <c r="AI59" s="481"/>
      <c r="AJ59" s="468"/>
      <c r="AK59" s="481"/>
      <c r="AL59" s="480"/>
      <c r="AM59" s="481"/>
      <c r="AN59" s="470"/>
      <c r="AO59" s="466" t="s">
        <v>83</v>
      </c>
      <c r="AP59" s="454"/>
      <c r="CG59" s="315">
        <v>0</v>
      </c>
      <c r="CH59" s="315">
        <v>0</v>
      </c>
    </row>
    <row r="60" spans="1:86" x14ac:dyDescent="0.2">
      <c r="A60" s="752"/>
      <c r="B60" s="644" t="s">
        <v>35</v>
      </c>
      <c r="C60" s="356">
        <f t="shared" si="4"/>
        <v>0</v>
      </c>
      <c r="D60" s="356">
        <f t="shared" si="6"/>
        <v>0</v>
      </c>
      <c r="E60" s="472">
        <f t="shared" si="6"/>
        <v>0</v>
      </c>
      <c r="F60" s="473"/>
      <c r="G60" s="474"/>
      <c r="H60" s="473"/>
      <c r="I60" s="474"/>
      <c r="J60" s="374"/>
      <c r="K60" s="376"/>
      <c r="L60" s="374"/>
      <c r="M60" s="376"/>
      <c r="N60" s="374"/>
      <c r="O60" s="376"/>
      <c r="P60" s="478"/>
      <c r="Q60" s="479"/>
      <c r="R60" s="478"/>
      <c r="S60" s="479"/>
      <c r="T60" s="478"/>
      <c r="U60" s="479"/>
      <c r="V60" s="478"/>
      <c r="W60" s="479"/>
      <c r="X60" s="478"/>
      <c r="Y60" s="479"/>
      <c r="Z60" s="478"/>
      <c r="AA60" s="479"/>
      <c r="AB60" s="478"/>
      <c r="AC60" s="479"/>
      <c r="AD60" s="478"/>
      <c r="AE60" s="479"/>
      <c r="AF60" s="478"/>
      <c r="AG60" s="479"/>
      <c r="AH60" s="478"/>
      <c r="AI60" s="479"/>
      <c r="AJ60" s="473"/>
      <c r="AK60" s="479"/>
      <c r="AL60" s="478"/>
      <c r="AM60" s="479"/>
      <c r="AN60" s="475"/>
      <c r="AO60" s="466" t="s">
        <v>83</v>
      </c>
      <c r="AP60" s="454"/>
      <c r="CG60" s="315">
        <v>0</v>
      </c>
      <c r="CH60" s="315">
        <v>0</v>
      </c>
    </row>
    <row r="61" spans="1:86" x14ac:dyDescent="0.2">
      <c r="A61" s="751" t="s">
        <v>53</v>
      </c>
      <c r="B61" s="462" t="s">
        <v>31</v>
      </c>
      <c r="C61" s="333">
        <f t="shared" si="4"/>
        <v>0</v>
      </c>
      <c r="D61" s="334">
        <f t="shared" ref="D61:E70" si="7">SUM(J61+L61+N61+P61+R61+T61+V61+X61+Z61+AB61+AD61+AF61+AH61+AJ61+AL61)</f>
        <v>0</v>
      </c>
      <c r="E61" s="335">
        <f t="shared" si="7"/>
        <v>0</v>
      </c>
      <c r="F61" s="463"/>
      <c r="G61" s="464"/>
      <c r="H61" s="463"/>
      <c r="I61" s="477"/>
      <c r="J61" s="336"/>
      <c r="K61" s="338"/>
      <c r="L61" s="336"/>
      <c r="M61" s="338"/>
      <c r="N61" s="336"/>
      <c r="O61" s="338"/>
      <c r="P61" s="336"/>
      <c r="Q61" s="338"/>
      <c r="R61" s="336"/>
      <c r="S61" s="338"/>
      <c r="T61" s="336"/>
      <c r="U61" s="338"/>
      <c r="V61" s="336"/>
      <c r="W61" s="338"/>
      <c r="X61" s="336"/>
      <c r="Y61" s="338"/>
      <c r="Z61" s="336"/>
      <c r="AA61" s="338"/>
      <c r="AB61" s="336"/>
      <c r="AC61" s="338"/>
      <c r="AD61" s="336"/>
      <c r="AE61" s="338"/>
      <c r="AF61" s="336"/>
      <c r="AG61" s="338"/>
      <c r="AH61" s="336"/>
      <c r="AI61" s="338"/>
      <c r="AJ61" s="336"/>
      <c r="AK61" s="338"/>
      <c r="AL61" s="336"/>
      <c r="AM61" s="338"/>
      <c r="AN61" s="465"/>
      <c r="AO61" s="466" t="s">
        <v>83</v>
      </c>
      <c r="AP61" s="454"/>
      <c r="CG61" s="315">
        <v>0</v>
      </c>
      <c r="CH61" s="315">
        <v>0</v>
      </c>
    </row>
    <row r="62" spans="1:86" x14ac:dyDescent="0.2">
      <c r="A62" s="752"/>
      <c r="B62" s="645" t="s">
        <v>45</v>
      </c>
      <c r="C62" s="350">
        <f t="shared" si="4"/>
        <v>0</v>
      </c>
      <c r="D62" s="350">
        <f t="shared" si="7"/>
        <v>0</v>
      </c>
      <c r="E62" s="472">
        <f t="shared" si="7"/>
        <v>0</v>
      </c>
      <c r="F62" s="473"/>
      <c r="G62" s="474"/>
      <c r="H62" s="473"/>
      <c r="I62" s="479"/>
      <c r="J62" s="374"/>
      <c r="K62" s="376"/>
      <c r="L62" s="374"/>
      <c r="M62" s="376"/>
      <c r="N62" s="374"/>
      <c r="O62" s="376"/>
      <c r="P62" s="374"/>
      <c r="Q62" s="376"/>
      <c r="R62" s="374"/>
      <c r="S62" s="376"/>
      <c r="T62" s="374"/>
      <c r="U62" s="376"/>
      <c r="V62" s="374"/>
      <c r="W62" s="376"/>
      <c r="X62" s="374"/>
      <c r="Y62" s="376"/>
      <c r="Z62" s="374"/>
      <c r="AA62" s="376"/>
      <c r="AB62" s="374"/>
      <c r="AC62" s="376"/>
      <c r="AD62" s="374"/>
      <c r="AE62" s="376"/>
      <c r="AF62" s="374"/>
      <c r="AG62" s="376"/>
      <c r="AH62" s="374"/>
      <c r="AI62" s="376"/>
      <c r="AJ62" s="374"/>
      <c r="AK62" s="376"/>
      <c r="AL62" s="374"/>
      <c r="AM62" s="376"/>
      <c r="AN62" s="475"/>
      <c r="AO62" s="466" t="s">
        <v>83</v>
      </c>
      <c r="AP62" s="454"/>
      <c r="CG62" s="315">
        <v>0</v>
      </c>
      <c r="CH62" s="315">
        <v>0</v>
      </c>
    </row>
    <row r="63" spans="1:86" x14ac:dyDescent="0.2">
      <c r="A63" s="751" t="s">
        <v>54</v>
      </c>
      <c r="B63" s="462" t="s">
        <v>31</v>
      </c>
      <c r="C63" s="333">
        <f t="shared" si="4"/>
        <v>0</v>
      </c>
      <c r="D63" s="334">
        <f t="shared" si="7"/>
        <v>0</v>
      </c>
      <c r="E63" s="335">
        <f t="shared" si="7"/>
        <v>0</v>
      </c>
      <c r="F63" s="463"/>
      <c r="G63" s="464"/>
      <c r="H63" s="463"/>
      <c r="I63" s="464"/>
      <c r="J63" s="336"/>
      <c r="K63" s="338"/>
      <c r="L63" s="336"/>
      <c r="M63" s="338"/>
      <c r="N63" s="336"/>
      <c r="O63" s="338"/>
      <c r="P63" s="336"/>
      <c r="Q63" s="338"/>
      <c r="R63" s="336"/>
      <c r="S63" s="338"/>
      <c r="T63" s="336"/>
      <c r="U63" s="338"/>
      <c r="V63" s="336"/>
      <c r="W63" s="338"/>
      <c r="X63" s="336"/>
      <c r="Y63" s="338"/>
      <c r="Z63" s="336"/>
      <c r="AA63" s="338"/>
      <c r="AB63" s="336"/>
      <c r="AC63" s="338"/>
      <c r="AD63" s="336"/>
      <c r="AE63" s="338"/>
      <c r="AF63" s="336"/>
      <c r="AG63" s="338"/>
      <c r="AH63" s="336"/>
      <c r="AI63" s="338"/>
      <c r="AJ63" s="336"/>
      <c r="AK63" s="338"/>
      <c r="AL63" s="336"/>
      <c r="AM63" s="338"/>
      <c r="AN63" s="465"/>
      <c r="AO63" s="466" t="s">
        <v>83</v>
      </c>
      <c r="AP63" s="454"/>
      <c r="CG63" s="315">
        <v>0</v>
      </c>
      <c r="CH63" s="315">
        <v>0</v>
      </c>
    </row>
    <row r="64" spans="1:86" x14ac:dyDescent="0.2">
      <c r="A64" s="752"/>
      <c r="B64" s="644" t="s">
        <v>45</v>
      </c>
      <c r="C64" s="356">
        <f t="shared" si="4"/>
        <v>0</v>
      </c>
      <c r="D64" s="356">
        <f t="shared" si="7"/>
        <v>0</v>
      </c>
      <c r="E64" s="472">
        <f t="shared" si="7"/>
        <v>0</v>
      </c>
      <c r="F64" s="473"/>
      <c r="G64" s="474"/>
      <c r="H64" s="473"/>
      <c r="I64" s="474"/>
      <c r="J64" s="374"/>
      <c r="K64" s="376"/>
      <c r="L64" s="374"/>
      <c r="M64" s="376"/>
      <c r="N64" s="374"/>
      <c r="O64" s="376"/>
      <c r="P64" s="374"/>
      <c r="Q64" s="376"/>
      <c r="R64" s="374"/>
      <c r="S64" s="376"/>
      <c r="T64" s="374"/>
      <c r="U64" s="376"/>
      <c r="V64" s="374"/>
      <c r="W64" s="376"/>
      <c r="X64" s="374"/>
      <c r="Y64" s="376"/>
      <c r="Z64" s="374"/>
      <c r="AA64" s="376"/>
      <c r="AB64" s="374"/>
      <c r="AC64" s="376"/>
      <c r="AD64" s="374"/>
      <c r="AE64" s="376"/>
      <c r="AF64" s="374"/>
      <c r="AG64" s="376"/>
      <c r="AH64" s="374"/>
      <c r="AI64" s="376"/>
      <c r="AJ64" s="374"/>
      <c r="AK64" s="376"/>
      <c r="AL64" s="374"/>
      <c r="AM64" s="376"/>
      <c r="AN64" s="475"/>
      <c r="AO64" s="466" t="s">
        <v>83</v>
      </c>
      <c r="AP64" s="454"/>
      <c r="CG64" s="315">
        <v>0</v>
      </c>
      <c r="CH64" s="315">
        <v>0</v>
      </c>
    </row>
    <row r="65" spans="1:86" x14ac:dyDescent="0.2">
      <c r="A65" s="751" t="s">
        <v>55</v>
      </c>
      <c r="B65" s="462" t="s">
        <v>31</v>
      </c>
      <c r="C65" s="333">
        <f t="shared" si="4"/>
        <v>0</v>
      </c>
      <c r="D65" s="334">
        <f t="shared" si="7"/>
        <v>0</v>
      </c>
      <c r="E65" s="335">
        <f t="shared" si="7"/>
        <v>0</v>
      </c>
      <c r="F65" s="463"/>
      <c r="G65" s="464"/>
      <c r="H65" s="463"/>
      <c r="I65" s="464"/>
      <c r="J65" s="336"/>
      <c r="K65" s="338"/>
      <c r="L65" s="336"/>
      <c r="M65" s="338"/>
      <c r="N65" s="336"/>
      <c r="O65" s="338"/>
      <c r="P65" s="336"/>
      <c r="Q65" s="338"/>
      <c r="R65" s="336"/>
      <c r="S65" s="338"/>
      <c r="T65" s="336"/>
      <c r="U65" s="338"/>
      <c r="V65" s="336"/>
      <c r="W65" s="338"/>
      <c r="X65" s="336"/>
      <c r="Y65" s="338"/>
      <c r="Z65" s="336"/>
      <c r="AA65" s="338"/>
      <c r="AB65" s="336"/>
      <c r="AC65" s="338"/>
      <c r="AD65" s="336"/>
      <c r="AE65" s="338"/>
      <c r="AF65" s="336"/>
      <c r="AG65" s="338"/>
      <c r="AH65" s="336"/>
      <c r="AI65" s="338"/>
      <c r="AJ65" s="336"/>
      <c r="AK65" s="338"/>
      <c r="AL65" s="336"/>
      <c r="AM65" s="338"/>
      <c r="AN65" s="465"/>
      <c r="AO65" s="466" t="s">
        <v>83</v>
      </c>
      <c r="AP65" s="454"/>
      <c r="CG65" s="315">
        <v>0</v>
      </c>
      <c r="CH65" s="315">
        <v>0</v>
      </c>
    </row>
    <row r="66" spans="1:86" x14ac:dyDescent="0.2">
      <c r="A66" s="753"/>
      <c r="B66" s="645" t="s">
        <v>45</v>
      </c>
      <c r="C66" s="343">
        <f t="shared" si="4"/>
        <v>0</v>
      </c>
      <c r="D66" s="343">
        <f t="shared" si="7"/>
        <v>0</v>
      </c>
      <c r="E66" s="344">
        <f t="shared" si="7"/>
        <v>0</v>
      </c>
      <c r="F66" s="468"/>
      <c r="G66" s="469"/>
      <c r="H66" s="468"/>
      <c r="I66" s="469"/>
      <c r="J66" s="345"/>
      <c r="K66" s="347"/>
      <c r="L66" s="345"/>
      <c r="M66" s="347"/>
      <c r="N66" s="345"/>
      <c r="O66" s="347"/>
      <c r="P66" s="345"/>
      <c r="Q66" s="347"/>
      <c r="R66" s="345"/>
      <c r="S66" s="347"/>
      <c r="T66" s="345"/>
      <c r="U66" s="347"/>
      <c r="V66" s="345"/>
      <c r="W66" s="347"/>
      <c r="X66" s="345"/>
      <c r="Y66" s="347"/>
      <c r="Z66" s="345"/>
      <c r="AA66" s="347"/>
      <c r="AB66" s="345"/>
      <c r="AC66" s="347"/>
      <c r="AD66" s="345"/>
      <c r="AE66" s="347"/>
      <c r="AF66" s="345"/>
      <c r="AG66" s="347"/>
      <c r="AH66" s="345"/>
      <c r="AI66" s="347"/>
      <c r="AJ66" s="345"/>
      <c r="AK66" s="347"/>
      <c r="AL66" s="345"/>
      <c r="AM66" s="347"/>
      <c r="AN66" s="470"/>
      <c r="AO66" s="466" t="s">
        <v>83</v>
      </c>
      <c r="AP66" s="454"/>
      <c r="CG66" s="315">
        <v>0</v>
      </c>
      <c r="CH66" s="315">
        <v>0</v>
      </c>
    </row>
    <row r="67" spans="1:86" x14ac:dyDescent="0.2">
      <c r="A67" s="753"/>
      <c r="B67" s="645" t="s">
        <v>32</v>
      </c>
      <c r="C67" s="343">
        <f t="shared" si="4"/>
        <v>0</v>
      </c>
      <c r="D67" s="343">
        <f t="shared" si="7"/>
        <v>0</v>
      </c>
      <c r="E67" s="344">
        <f t="shared" si="7"/>
        <v>0</v>
      </c>
      <c r="F67" s="468"/>
      <c r="G67" s="469"/>
      <c r="H67" s="468"/>
      <c r="I67" s="469"/>
      <c r="J67" s="345"/>
      <c r="K67" s="347"/>
      <c r="L67" s="345"/>
      <c r="M67" s="347"/>
      <c r="N67" s="345"/>
      <c r="O67" s="347"/>
      <c r="P67" s="345"/>
      <c r="Q67" s="347"/>
      <c r="R67" s="345"/>
      <c r="S67" s="347"/>
      <c r="T67" s="345"/>
      <c r="U67" s="347"/>
      <c r="V67" s="345"/>
      <c r="W67" s="347"/>
      <c r="X67" s="345"/>
      <c r="Y67" s="347"/>
      <c r="Z67" s="345"/>
      <c r="AA67" s="347"/>
      <c r="AB67" s="345"/>
      <c r="AC67" s="347"/>
      <c r="AD67" s="345"/>
      <c r="AE67" s="347"/>
      <c r="AF67" s="345"/>
      <c r="AG67" s="347"/>
      <c r="AH67" s="345"/>
      <c r="AI67" s="347"/>
      <c r="AJ67" s="345"/>
      <c r="AK67" s="347"/>
      <c r="AL67" s="345"/>
      <c r="AM67" s="347"/>
      <c r="AN67" s="470"/>
      <c r="AO67" s="466" t="s">
        <v>83</v>
      </c>
      <c r="AP67" s="454"/>
      <c r="CG67" s="315">
        <v>0</v>
      </c>
      <c r="CH67" s="315">
        <v>0</v>
      </c>
    </row>
    <row r="68" spans="1:86" x14ac:dyDescent="0.2">
      <c r="A68" s="753"/>
      <c r="B68" s="645" t="s">
        <v>44</v>
      </c>
      <c r="C68" s="343">
        <f t="shared" si="4"/>
        <v>0</v>
      </c>
      <c r="D68" s="343">
        <f t="shared" si="7"/>
        <v>0</v>
      </c>
      <c r="E68" s="344">
        <f t="shared" si="7"/>
        <v>0</v>
      </c>
      <c r="F68" s="468"/>
      <c r="G68" s="469"/>
      <c r="H68" s="468"/>
      <c r="I68" s="469"/>
      <c r="J68" s="345"/>
      <c r="K68" s="347"/>
      <c r="L68" s="345"/>
      <c r="M68" s="347"/>
      <c r="N68" s="345"/>
      <c r="O68" s="347"/>
      <c r="P68" s="345"/>
      <c r="Q68" s="347"/>
      <c r="R68" s="345"/>
      <c r="S68" s="347"/>
      <c r="T68" s="345"/>
      <c r="U68" s="347"/>
      <c r="V68" s="345"/>
      <c r="W68" s="347"/>
      <c r="X68" s="345"/>
      <c r="Y68" s="347"/>
      <c r="Z68" s="345"/>
      <c r="AA68" s="347"/>
      <c r="AB68" s="345"/>
      <c r="AC68" s="347"/>
      <c r="AD68" s="345"/>
      <c r="AE68" s="347"/>
      <c r="AF68" s="345"/>
      <c r="AG68" s="347"/>
      <c r="AH68" s="345"/>
      <c r="AI68" s="347"/>
      <c r="AJ68" s="345"/>
      <c r="AK68" s="347"/>
      <c r="AL68" s="345"/>
      <c r="AM68" s="347"/>
      <c r="AN68" s="470"/>
      <c r="AO68" s="466" t="s">
        <v>83</v>
      </c>
      <c r="AP68" s="454"/>
      <c r="CG68" s="315">
        <v>0</v>
      </c>
      <c r="CH68" s="315">
        <v>0</v>
      </c>
    </row>
    <row r="69" spans="1:86" x14ac:dyDescent="0.2">
      <c r="A69" s="753"/>
      <c r="B69" s="645" t="s">
        <v>35</v>
      </c>
      <c r="C69" s="343">
        <f t="shared" si="4"/>
        <v>0</v>
      </c>
      <c r="D69" s="343">
        <f t="shared" si="7"/>
        <v>0</v>
      </c>
      <c r="E69" s="344">
        <f t="shared" si="7"/>
        <v>0</v>
      </c>
      <c r="F69" s="468"/>
      <c r="G69" s="469"/>
      <c r="H69" s="468"/>
      <c r="I69" s="469"/>
      <c r="J69" s="345"/>
      <c r="K69" s="347"/>
      <c r="L69" s="345"/>
      <c r="M69" s="347"/>
      <c r="N69" s="345"/>
      <c r="O69" s="347"/>
      <c r="P69" s="345"/>
      <c r="Q69" s="347"/>
      <c r="R69" s="345"/>
      <c r="S69" s="347"/>
      <c r="T69" s="345"/>
      <c r="U69" s="347"/>
      <c r="V69" s="345"/>
      <c r="W69" s="347"/>
      <c r="X69" s="345"/>
      <c r="Y69" s="347"/>
      <c r="Z69" s="345"/>
      <c r="AA69" s="347"/>
      <c r="AB69" s="345"/>
      <c r="AC69" s="347"/>
      <c r="AD69" s="345"/>
      <c r="AE69" s="347"/>
      <c r="AF69" s="345"/>
      <c r="AG69" s="347"/>
      <c r="AH69" s="345"/>
      <c r="AI69" s="347"/>
      <c r="AJ69" s="345"/>
      <c r="AK69" s="347"/>
      <c r="AL69" s="345"/>
      <c r="AM69" s="347"/>
      <c r="AN69" s="470"/>
      <c r="AO69" s="466" t="s">
        <v>83</v>
      </c>
      <c r="AP69" s="454"/>
      <c r="CG69" s="315">
        <v>0</v>
      </c>
      <c r="CH69" s="315">
        <v>0</v>
      </c>
    </row>
    <row r="70" spans="1:86" x14ac:dyDescent="0.2">
      <c r="A70" s="752"/>
      <c r="B70" s="644" t="s">
        <v>36</v>
      </c>
      <c r="C70" s="356">
        <f t="shared" si="4"/>
        <v>0</v>
      </c>
      <c r="D70" s="356">
        <f t="shared" si="7"/>
        <v>0</v>
      </c>
      <c r="E70" s="472">
        <f t="shared" si="7"/>
        <v>0</v>
      </c>
      <c r="F70" s="473"/>
      <c r="G70" s="474"/>
      <c r="H70" s="473"/>
      <c r="I70" s="474"/>
      <c r="J70" s="374"/>
      <c r="K70" s="376"/>
      <c r="L70" s="374"/>
      <c r="M70" s="376"/>
      <c r="N70" s="374"/>
      <c r="O70" s="376"/>
      <c r="P70" s="374"/>
      <c r="Q70" s="376"/>
      <c r="R70" s="374"/>
      <c r="S70" s="376"/>
      <c r="T70" s="374"/>
      <c r="U70" s="376"/>
      <c r="V70" s="374"/>
      <c r="W70" s="376"/>
      <c r="X70" s="374"/>
      <c r="Y70" s="376"/>
      <c r="Z70" s="374"/>
      <c r="AA70" s="376"/>
      <c r="AB70" s="374"/>
      <c r="AC70" s="376"/>
      <c r="AD70" s="374"/>
      <c r="AE70" s="376"/>
      <c r="AF70" s="374"/>
      <c r="AG70" s="376"/>
      <c r="AH70" s="374"/>
      <c r="AI70" s="376"/>
      <c r="AJ70" s="374"/>
      <c r="AK70" s="376"/>
      <c r="AL70" s="374"/>
      <c r="AM70" s="376"/>
      <c r="AN70" s="475"/>
      <c r="AO70" s="466" t="s">
        <v>83</v>
      </c>
      <c r="AP70" s="482"/>
      <c r="CG70" s="315">
        <v>0</v>
      </c>
      <c r="CH70" s="315">
        <v>0</v>
      </c>
    </row>
    <row r="71" spans="1:86" ht="15" x14ac:dyDescent="0.2">
      <c r="A71" s="483" t="s">
        <v>91</v>
      </c>
      <c r="B71" s="484"/>
      <c r="C71" s="484"/>
      <c r="D71" s="485"/>
      <c r="E71" s="485"/>
      <c r="F71" s="485"/>
      <c r="G71" s="486"/>
      <c r="H71" s="486"/>
      <c r="I71" s="486"/>
      <c r="J71" s="486"/>
      <c r="K71" s="487"/>
      <c r="L71" s="487"/>
      <c r="M71" s="425"/>
      <c r="N71" s="488"/>
      <c r="O71" s="424"/>
      <c r="P71" s="424"/>
      <c r="Q71" s="424"/>
      <c r="R71" s="424"/>
      <c r="S71" s="424"/>
      <c r="T71" s="424"/>
      <c r="U71" s="424"/>
      <c r="V71" s="452"/>
      <c r="W71" s="424"/>
      <c r="X71" s="424"/>
      <c r="Y71" s="424"/>
      <c r="Z71" s="424"/>
      <c r="AA71" s="424"/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24"/>
      <c r="AN71" s="424"/>
      <c r="AO71" s="424"/>
      <c r="AP71" s="424"/>
    </row>
    <row r="72" spans="1:86" ht="29.25" customHeight="1" x14ac:dyDescent="0.2">
      <c r="A72" s="751" t="s">
        <v>56</v>
      </c>
      <c r="B72" s="754"/>
      <c r="C72" s="756" t="s">
        <v>57</v>
      </c>
      <c r="D72" s="757"/>
      <c r="E72" s="756" t="s">
        <v>58</v>
      </c>
      <c r="F72" s="759"/>
      <c r="G72" s="736" t="s">
        <v>59</v>
      </c>
      <c r="H72" s="757"/>
      <c r="I72" s="736" t="s">
        <v>60</v>
      </c>
      <c r="J72" s="757"/>
      <c r="K72" s="489"/>
      <c r="L72" s="425"/>
      <c r="M72" s="425"/>
      <c r="N72" s="425"/>
      <c r="O72" s="425"/>
      <c r="P72" s="425"/>
      <c r="Q72" s="424"/>
      <c r="R72" s="424"/>
      <c r="S72" s="424"/>
      <c r="T72" s="424"/>
      <c r="U72" s="424"/>
      <c r="V72" s="424"/>
      <c r="W72" s="424"/>
      <c r="X72" s="490"/>
      <c r="Y72" s="454"/>
      <c r="Z72" s="454"/>
      <c r="AA72" s="454"/>
      <c r="AB72" s="454"/>
      <c r="AC72" s="45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</row>
    <row r="73" spans="1:86" ht="22.5" customHeight="1" x14ac:dyDescent="0.2">
      <c r="A73" s="755"/>
      <c r="B73" s="755"/>
      <c r="C73" s="491" t="s">
        <v>61</v>
      </c>
      <c r="D73" s="492" t="s">
        <v>62</v>
      </c>
      <c r="E73" s="491" t="s">
        <v>61</v>
      </c>
      <c r="F73" s="493" t="s">
        <v>62</v>
      </c>
      <c r="G73" s="494" t="s">
        <v>61</v>
      </c>
      <c r="H73" s="492" t="s">
        <v>62</v>
      </c>
      <c r="I73" s="494" t="s">
        <v>61</v>
      </c>
      <c r="J73" s="492" t="s">
        <v>62</v>
      </c>
      <c r="K73" s="495"/>
      <c r="L73" s="425"/>
      <c r="M73" s="425"/>
      <c r="N73" s="425"/>
      <c r="O73" s="425"/>
      <c r="P73" s="425"/>
      <c r="Q73" s="424"/>
      <c r="R73" s="424"/>
      <c r="S73" s="424"/>
      <c r="T73" s="424"/>
      <c r="U73" s="424"/>
      <c r="V73" s="424"/>
      <c r="W73" s="424"/>
      <c r="X73" s="490"/>
      <c r="Y73" s="454"/>
      <c r="Z73" s="454"/>
      <c r="AA73" s="454"/>
      <c r="AB73" s="454"/>
      <c r="AC73" s="45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4"/>
      <c r="AN73" s="424"/>
      <c r="AO73" s="424"/>
      <c r="AP73" s="424"/>
    </row>
    <row r="74" spans="1:86" x14ac:dyDescent="0.2">
      <c r="A74" s="760" t="s">
        <v>63</v>
      </c>
      <c r="B74" s="760"/>
      <c r="C74" s="496"/>
      <c r="D74" s="497"/>
      <c r="E74" s="496"/>
      <c r="F74" s="498"/>
      <c r="G74" s="499"/>
      <c r="H74" s="497"/>
      <c r="I74" s="499"/>
      <c r="J74" s="497"/>
      <c r="K74" s="495"/>
      <c r="L74" s="425"/>
      <c r="M74" s="425"/>
      <c r="N74" s="425"/>
      <c r="O74" s="425"/>
      <c r="P74" s="425"/>
      <c r="Q74" s="424"/>
      <c r="R74" s="424"/>
      <c r="S74" s="424"/>
      <c r="T74" s="424"/>
      <c r="U74" s="424"/>
      <c r="V74" s="424"/>
      <c r="W74" s="424"/>
      <c r="X74" s="490"/>
      <c r="Y74" s="454"/>
      <c r="Z74" s="454"/>
      <c r="AA74" s="454"/>
      <c r="AB74" s="454"/>
      <c r="AC74" s="45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4"/>
      <c r="AN74" s="424"/>
      <c r="AO74" s="424"/>
      <c r="AP74" s="424"/>
    </row>
    <row r="75" spans="1:86" x14ac:dyDescent="0.2">
      <c r="A75" s="761" t="s">
        <v>64</v>
      </c>
      <c r="B75" s="761"/>
      <c r="C75" s="500"/>
      <c r="D75" s="501"/>
      <c r="E75" s="500"/>
      <c r="F75" s="502"/>
      <c r="G75" s="503"/>
      <c r="H75" s="501"/>
      <c r="I75" s="503"/>
      <c r="J75" s="501"/>
      <c r="K75" s="495"/>
      <c r="L75" s="425"/>
      <c r="M75" s="425"/>
      <c r="N75" s="425"/>
      <c r="O75" s="425"/>
      <c r="P75" s="425"/>
      <c r="Q75" s="424"/>
      <c r="R75" s="424"/>
      <c r="S75" s="424"/>
      <c r="T75" s="424"/>
      <c r="U75" s="424"/>
      <c r="V75" s="424"/>
      <c r="W75" s="424"/>
      <c r="X75" s="490"/>
      <c r="Y75" s="454"/>
      <c r="Z75" s="454"/>
      <c r="AA75" s="454"/>
      <c r="AB75" s="454"/>
      <c r="AC75" s="454"/>
      <c r="AD75" s="424"/>
      <c r="AE75" s="424"/>
      <c r="AF75" s="424"/>
      <c r="AG75" s="424"/>
      <c r="AH75" s="424"/>
      <c r="AI75" s="424"/>
      <c r="AJ75" s="424"/>
      <c r="AK75" s="424"/>
      <c r="AL75" s="424"/>
      <c r="AM75" s="424"/>
      <c r="AN75" s="424"/>
      <c r="AO75" s="424"/>
      <c r="AP75" s="424"/>
    </row>
    <row r="76" spans="1:86" x14ac:dyDescent="0.2">
      <c r="A76" s="761" t="s">
        <v>65</v>
      </c>
      <c r="B76" s="761"/>
      <c r="C76" s="500"/>
      <c r="D76" s="501"/>
      <c r="E76" s="500"/>
      <c r="F76" s="502"/>
      <c r="G76" s="503"/>
      <c r="H76" s="501"/>
      <c r="I76" s="503"/>
      <c r="J76" s="501"/>
      <c r="K76" s="495"/>
      <c r="L76" s="425"/>
      <c r="M76" s="425"/>
      <c r="N76" s="425"/>
      <c r="O76" s="425"/>
      <c r="P76" s="425"/>
      <c r="Q76" s="424"/>
      <c r="R76" s="424"/>
      <c r="S76" s="424"/>
      <c r="T76" s="424"/>
      <c r="U76" s="424"/>
      <c r="V76" s="424"/>
      <c r="W76" s="424"/>
      <c r="X76" s="490"/>
      <c r="Y76" s="454"/>
      <c r="Z76" s="454"/>
      <c r="AA76" s="454"/>
      <c r="AB76" s="454"/>
      <c r="AC76" s="45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24"/>
    </row>
    <row r="77" spans="1:86" x14ac:dyDescent="0.2">
      <c r="A77" s="758" t="s">
        <v>66</v>
      </c>
      <c r="B77" s="758"/>
      <c r="C77" s="374"/>
      <c r="D77" s="479"/>
      <c r="E77" s="374"/>
      <c r="F77" s="504"/>
      <c r="G77" s="505"/>
      <c r="H77" s="479"/>
      <c r="I77" s="505"/>
      <c r="J77" s="479"/>
      <c r="K77" s="495"/>
      <c r="L77" s="425"/>
      <c r="M77" s="425"/>
      <c r="N77" s="425"/>
      <c r="O77" s="425"/>
      <c r="P77" s="425"/>
      <c r="Q77" s="424"/>
      <c r="R77" s="424"/>
      <c r="S77" s="424"/>
      <c r="T77" s="424"/>
      <c r="U77" s="424"/>
      <c r="V77" s="424"/>
      <c r="W77" s="424"/>
      <c r="X77" s="490"/>
      <c r="Y77" s="454"/>
      <c r="Z77" s="454"/>
      <c r="AA77" s="454"/>
      <c r="AB77" s="454"/>
      <c r="AC77" s="45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</row>
    <row r="78" spans="1:86" ht="15" x14ac:dyDescent="0.2">
      <c r="A78" s="506" t="s">
        <v>67</v>
      </c>
      <c r="B78" s="507"/>
      <c r="C78" s="508"/>
      <c r="D78" s="508"/>
      <c r="E78" s="508"/>
      <c r="F78" s="508"/>
      <c r="G78" s="508"/>
      <c r="H78" s="508"/>
      <c r="I78" s="509"/>
      <c r="J78" s="507"/>
      <c r="K78" s="487"/>
      <c r="L78" s="487"/>
      <c r="M78" s="425"/>
      <c r="N78" s="510"/>
      <c r="O78" s="424"/>
      <c r="P78" s="424"/>
      <c r="Q78" s="424"/>
      <c r="R78" s="424"/>
      <c r="S78" s="424"/>
      <c r="T78" s="424"/>
      <c r="U78" s="424"/>
      <c r="V78" s="452"/>
      <c r="W78" s="424"/>
      <c r="X78" s="511"/>
      <c r="Y78" s="511"/>
      <c r="Z78" s="511"/>
      <c r="AA78" s="511"/>
      <c r="AB78" s="511"/>
      <c r="AC78" s="511"/>
      <c r="AD78" s="424"/>
      <c r="AE78" s="424"/>
      <c r="AF78" s="424"/>
      <c r="AG78" s="424"/>
      <c r="AH78" s="424"/>
      <c r="AI78" s="424"/>
      <c r="AJ78" s="424"/>
      <c r="AK78" s="424"/>
      <c r="AL78" s="424"/>
      <c r="AM78" s="424"/>
      <c r="AN78" s="424"/>
      <c r="AO78" s="424"/>
      <c r="AP78" s="424"/>
    </row>
    <row r="79" spans="1:86" x14ac:dyDescent="0.2">
      <c r="A79" s="384" t="s">
        <v>92</v>
      </c>
      <c r="B79" s="512"/>
      <c r="C79" s="512"/>
      <c r="D79" s="512"/>
      <c r="E79" s="513"/>
      <c r="F79" s="513"/>
      <c r="G79" s="513"/>
      <c r="H79" s="513"/>
      <c r="I79" s="514"/>
      <c r="J79" s="514"/>
      <c r="K79" s="515"/>
      <c r="L79" s="514"/>
      <c r="M79" s="516"/>
      <c r="N79" s="516"/>
      <c r="O79" s="424"/>
      <c r="P79" s="424"/>
      <c r="Q79" s="424"/>
      <c r="R79" s="424"/>
      <c r="S79" s="424"/>
      <c r="T79" s="424"/>
      <c r="U79" s="424"/>
      <c r="V79" s="490"/>
      <c r="W79" s="517"/>
      <c r="X79" s="511"/>
      <c r="Y79" s="511"/>
      <c r="Z79" s="511"/>
      <c r="AA79" s="511"/>
      <c r="AB79" s="511"/>
      <c r="AC79" s="511"/>
      <c r="AD79" s="424"/>
      <c r="AE79" s="424"/>
      <c r="AF79" s="424"/>
      <c r="AG79" s="424"/>
      <c r="AH79" s="511"/>
      <c r="AI79" s="511"/>
      <c r="AJ79" s="511"/>
      <c r="AK79" s="511"/>
      <c r="AL79" s="424"/>
      <c r="AM79" s="424"/>
      <c r="AN79" s="424"/>
      <c r="AO79" s="424"/>
      <c r="AP79" s="424"/>
    </row>
    <row r="80" spans="1:86" ht="15" customHeight="1" x14ac:dyDescent="0.2">
      <c r="A80" s="751" t="s">
        <v>93</v>
      </c>
      <c r="B80" s="751" t="s">
        <v>94</v>
      </c>
      <c r="C80" s="751" t="s">
        <v>95</v>
      </c>
      <c r="D80" s="751" t="s">
        <v>96</v>
      </c>
      <c r="E80" s="518"/>
      <c r="F80" s="519"/>
      <c r="G80" s="520"/>
      <c r="H80" s="520"/>
      <c r="I80" s="424"/>
      <c r="J80" s="424"/>
      <c r="K80" s="424"/>
      <c r="L80" s="424"/>
      <c r="M80" s="424"/>
      <c r="N80" s="424"/>
      <c r="O80" s="424"/>
      <c r="P80" s="424"/>
      <c r="Q80" s="452"/>
      <c r="R80" s="424"/>
      <c r="S80" s="424"/>
      <c r="T80" s="424"/>
      <c r="U80" s="521"/>
      <c r="V80" s="522"/>
      <c r="W80" s="522"/>
      <c r="X80" s="523"/>
      <c r="Y80" s="523"/>
      <c r="Z80" s="524"/>
      <c r="AA80" s="524"/>
      <c r="AB80" s="524"/>
      <c r="AC80" s="424"/>
      <c r="AD80" s="424"/>
      <c r="AE80" s="424"/>
      <c r="AF80" s="424"/>
      <c r="AG80" s="521"/>
      <c r="AH80" s="522"/>
      <c r="AI80" s="522"/>
      <c r="AJ80" s="522"/>
      <c r="AK80" s="395"/>
    </row>
    <row r="81" spans="1:43" ht="33.75" customHeight="1" x14ac:dyDescent="0.2">
      <c r="A81" s="752"/>
      <c r="B81" s="752"/>
      <c r="C81" s="752"/>
      <c r="D81" s="752"/>
      <c r="E81" s="453"/>
      <c r="F81" s="424"/>
      <c r="G81" s="424"/>
      <c r="H81" s="525"/>
      <c r="I81" s="526"/>
      <c r="J81" s="526"/>
      <c r="K81" s="424"/>
      <c r="L81" s="424"/>
      <c r="M81" s="424"/>
      <c r="N81" s="424"/>
      <c r="O81" s="424"/>
      <c r="P81" s="424"/>
      <c r="Q81" s="424"/>
      <c r="R81" s="424"/>
      <c r="S81" s="452"/>
      <c r="T81" s="424"/>
      <c r="U81" s="424"/>
      <c r="V81" s="511"/>
      <c r="W81" s="522"/>
      <c r="X81" s="522"/>
      <c r="Y81" s="522"/>
      <c r="Z81" s="522"/>
      <c r="AA81" s="522"/>
      <c r="AB81" s="511"/>
      <c r="AC81" s="424"/>
      <c r="AD81" s="424"/>
      <c r="AE81" s="424"/>
      <c r="AF81" s="424"/>
      <c r="AG81" s="424"/>
      <c r="AH81" s="511"/>
      <c r="AI81" s="522"/>
      <c r="AJ81" s="522"/>
      <c r="AK81" s="395"/>
    </row>
    <row r="82" spans="1:43" ht="15" x14ac:dyDescent="0.2">
      <c r="A82" s="527" t="s">
        <v>68</v>
      </c>
      <c r="B82" s="528">
        <v>117</v>
      </c>
      <c r="C82" s="528">
        <v>22</v>
      </c>
      <c r="D82" s="529"/>
      <c r="E82" s="453"/>
      <c r="F82" s="424"/>
      <c r="G82" s="424"/>
      <c r="H82" s="525"/>
      <c r="I82" s="526"/>
      <c r="J82" s="526"/>
      <c r="K82" s="424"/>
      <c r="L82" s="424"/>
      <c r="M82" s="424"/>
      <c r="N82" s="424"/>
      <c r="O82" s="424"/>
      <c r="P82" s="424"/>
      <c r="Q82" s="424"/>
      <c r="R82" s="424"/>
      <c r="S82" s="452"/>
      <c r="T82" s="424"/>
      <c r="U82" s="424"/>
      <c r="V82" s="511"/>
      <c r="W82" s="522"/>
      <c r="X82" s="522"/>
      <c r="Y82" s="522"/>
      <c r="Z82" s="522"/>
      <c r="AA82" s="522"/>
      <c r="AB82" s="511"/>
      <c r="AC82" s="424"/>
      <c r="AD82" s="424"/>
      <c r="AE82" s="424"/>
      <c r="AF82" s="424"/>
      <c r="AG82" s="424"/>
      <c r="AH82" s="511"/>
      <c r="AI82" s="522"/>
      <c r="AJ82" s="522"/>
      <c r="AK82" s="395"/>
    </row>
    <row r="83" spans="1:43" ht="15" x14ac:dyDescent="0.2">
      <c r="A83" s="530" t="s">
        <v>69</v>
      </c>
      <c r="B83" s="531">
        <v>452</v>
      </c>
      <c r="C83" s="532">
        <v>30</v>
      </c>
      <c r="D83" s="533">
        <v>29</v>
      </c>
      <c r="E83" s="453"/>
      <c r="F83" s="424"/>
      <c r="G83" s="424"/>
      <c r="H83" s="525"/>
      <c r="I83" s="526"/>
      <c r="J83" s="526"/>
      <c r="K83" s="424"/>
      <c r="L83" s="424"/>
      <c r="M83" s="424"/>
      <c r="N83" s="424"/>
      <c r="O83" s="424"/>
      <c r="P83" s="424"/>
      <c r="Q83" s="424"/>
      <c r="R83" s="424"/>
      <c r="S83" s="452"/>
      <c r="T83" s="424"/>
      <c r="U83" s="424"/>
      <c r="V83" s="511"/>
      <c r="W83" s="522"/>
      <c r="X83" s="522"/>
      <c r="Y83" s="522"/>
      <c r="Z83" s="522"/>
      <c r="AA83" s="522"/>
      <c r="AB83" s="511"/>
      <c r="AC83" s="424"/>
      <c r="AD83" s="424"/>
      <c r="AE83" s="424"/>
      <c r="AF83" s="424"/>
      <c r="AG83" s="424"/>
      <c r="AH83" s="511"/>
      <c r="AI83" s="522"/>
      <c r="AJ83" s="522"/>
      <c r="AK83" s="395"/>
    </row>
    <row r="84" spans="1:43" ht="21" x14ac:dyDescent="0.2">
      <c r="A84" s="534" t="s">
        <v>70</v>
      </c>
      <c r="B84" s="535"/>
      <c r="C84" s="536"/>
      <c r="D84" s="537"/>
      <c r="E84" s="453"/>
      <c r="F84" s="424"/>
      <c r="G84" s="424"/>
      <c r="H84" s="525"/>
      <c r="I84" s="526"/>
      <c r="J84" s="526"/>
      <c r="K84" s="424"/>
      <c r="L84" s="424"/>
      <c r="M84" s="424"/>
      <c r="N84" s="424"/>
      <c r="O84" s="424"/>
      <c r="P84" s="424"/>
      <c r="Q84" s="424"/>
      <c r="R84" s="424"/>
      <c r="S84" s="452"/>
      <c r="T84" s="424"/>
      <c r="U84" s="424"/>
      <c r="V84" s="511"/>
      <c r="W84" s="522"/>
      <c r="X84" s="522"/>
      <c r="Y84" s="522"/>
      <c r="Z84" s="522"/>
      <c r="AA84" s="522"/>
      <c r="AB84" s="511"/>
      <c r="AC84" s="424"/>
      <c r="AD84" s="424"/>
      <c r="AE84" s="424"/>
      <c r="AF84" s="424"/>
      <c r="AG84" s="424"/>
      <c r="AH84" s="511"/>
      <c r="AI84" s="522"/>
      <c r="AJ84" s="522"/>
      <c r="AK84" s="395"/>
    </row>
    <row r="85" spans="1:43" ht="27" customHeight="1" x14ac:dyDescent="0.2">
      <c r="A85" s="534" t="s">
        <v>71</v>
      </c>
      <c r="B85" s="535"/>
      <c r="C85" s="536"/>
      <c r="D85" s="537"/>
      <c r="E85" s="453"/>
      <c r="F85" s="424"/>
      <c r="G85" s="424"/>
      <c r="H85" s="525"/>
      <c r="I85" s="526"/>
      <c r="J85" s="526"/>
      <c r="K85" s="424"/>
      <c r="L85" s="424"/>
      <c r="M85" s="424"/>
      <c r="N85" s="424"/>
      <c r="O85" s="424"/>
      <c r="P85" s="424"/>
      <c r="Q85" s="424"/>
      <c r="R85" s="424"/>
      <c r="S85" s="452"/>
      <c r="T85" s="424"/>
      <c r="U85" s="424"/>
      <c r="V85" s="511"/>
      <c r="W85" s="522"/>
      <c r="X85" s="522"/>
      <c r="Y85" s="522"/>
      <c r="Z85" s="522"/>
      <c r="AA85" s="522"/>
      <c r="AB85" s="511"/>
      <c r="AC85" s="424"/>
      <c r="AD85" s="424"/>
      <c r="AE85" s="424"/>
      <c r="AF85" s="424"/>
      <c r="AG85" s="424"/>
      <c r="AH85" s="511"/>
      <c r="AI85" s="522"/>
      <c r="AJ85" s="522"/>
      <c r="AK85" s="395"/>
    </row>
    <row r="86" spans="1:43" ht="20.25" customHeight="1" x14ac:dyDescent="0.2">
      <c r="A86" s="538" t="s">
        <v>97</v>
      </c>
      <c r="B86" s="535"/>
      <c r="C86" s="536"/>
      <c r="D86" s="537"/>
      <c r="E86" s="453"/>
      <c r="F86" s="424"/>
      <c r="G86" s="424"/>
      <c r="H86" s="525"/>
      <c r="I86" s="526"/>
      <c r="J86" s="526"/>
      <c r="K86" s="424"/>
      <c r="L86" s="424"/>
      <c r="M86" s="424"/>
      <c r="N86" s="424"/>
      <c r="O86" s="424"/>
      <c r="P86" s="424"/>
      <c r="Q86" s="424"/>
      <c r="R86" s="424"/>
      <c r="S86" s="452"/>
      <c r="T86" s="424"/>
      <c r="U86" s="424"/>
      <c r="V86" s="511"/>
      <c r="W86" s="522"/>
      <c r="X86" s="522"/>
      <c r="Y86" s="522"/>
      <c r="Z86" s="522"/>
      <c r="AA86" s="522"/>
      <c r="AB86" s="511"/>
      <c r="AC86" s="424"/>
      <c r="AD86" s="424"/>
      <c r="AE86" s="424"/>
      <c r="AF86" s="424"/>
      <c r="AG86" s="424"/>
      <c r="AH86" s="511"/>
      <c r="AI86" s="522"/>
      <c r="AJ86" s="522"/>
      <c r="AK86" s="395"/>
    </row>
    <row r="87" spans="1:43" ht="26.25" customHeight="1" x14ac:dyDescent="0.2">
      <c r="A87" s="539" t="s">
        <v>98</v>
      </c>
      <c r="B87" s="535"/>
      <c r="C87" s="536"/>
      <c r="D87" s="537"/>
      <c r="E87" s="453"/>
      <c r="F87" s="424"/>
      <c r="G87" s="424"/>
      <c r="H87" s="525"/>
      <c r="I87" s="526"/>
      <c r="J87" s="526"/>
      <c r="K87" s="424"/>
      <c r="L87" s="424"/>
      <c r="M87" s="424"/>
      <c r="N87" s="424"/>
      <c r="O87" s="424"/>
      <c r="P87" s="424"/>
      <c r="Q87" s="424"/>
      <c r="R87" s="424"/>
      <c r="S87" s="452"/>
      <c r="T87" s="424"/>
      <c r="U87" s="424"/>
      <c r="V87" s="511"/>
      <c r="W87" s="522"/>
      <c r="X87" s="522"/>
      <c r="Y87" s="522"/>
      <c r="Z87" s="522"/>
      <c r="AA87" s="522"/>
      <c r="AB87" s="511"/>
      <c r="AC87" s="424"/>
      <c r="AD87" s="424"/>
      <c r="AE87" s="424"/>
      <c r="AF87" s="424"/>
      <c r="AG87" s="424"/>
      <c r="AH87" s="511"/>
      <c r="AI87" s="522"/>
      <c r="AJ87" s="522"/>
      <c r="AK87" s="395"/>
    </row>
    <row r="88" spans="1:43" ht="29.25" customHeight="1" x14ac:dyDescent="0.2">
      <c r="A88" s="539" t="s">
        <v>99</v>
      </c>
      <c r="B88" s="535"/>
      <c r="C88" s="536"/>
      <c r="D88" s="537"/>
      <c r="E88" s="453"/>
      <c r="F88" s="424"/>
      <c r="G88" s="424"/>
      <c r="H88" s="525"/>
      <c r="I88" s="526"/>
      <c r="J88" s="526"/>
      <c r="K88" s="424"/>
      <c r="L88" s="424"/>
      <c r="M88" s="424"/>
      <c r="N88" s="424"/>
      <c r="O88" s="424"/>
      <c r="P88" s="424"/>
      <c r="Q88" s="424"/>
      <c r="R88" s="424"/>
      <c r="S88" s="452"/>
      <c r="T88" s="424"/>
      <c r="U88" s="424"/>
      <c r="V88" s="511"/>
      <c r="W88" s="522"/>
      <c r="X88" s="522"/>
      <c r="Y88" s="522"/>
      <c r="Z88" s="522"/>
      <c r="AA88" s="522"/>
      <c r="AB88" s="511"/>
      <c r="AC88" s="424"/>
      <c r="AD88" s="424"/>
      <c r="AE88" s="424"/>
      <c r="AF88" s="424"/>
      <c r="AG88" s="424"/>
      <c r="AH88" s="511"/>
      <c r="AI88" s="522"/>
      <c r="AJ88" s="540"/>
      <c r="AK88" s="541"/>
    </row>
    <row r="89" spans="1:43" ht="29.25" customHeight="1" x14ac:dyDescent="0.2">
      <c r="A89" s="542" t="s">
        <v>100</v>
      </c>
      <c r="B89" s="543"/>
      <c r="C89" s="544"/>
      <c r="D89" s="545"/>
      <c r="E89" s="453"/>
      <c r="F89" s="424"/>
      <c r="G89" s="424"/>
      <c r="H89" s="525"/>
      <c r="I89" s="526"/>
      <c r="J89" s="526"/>
      <c r="K89" s="424"/>
      <c r="L89" s="424"/>
      <c r="M89" s="424"/>
      <c r="N89" s="424"/>
      <c r="O89" s="424"/>
      <c r="P89" s="424"/>
      <c r="Q89" s="424"/>
      <c r="R89" s="424"/>
      <c r="S89" s="452"/>
      <c r="T89" s="424"/>
      <c r="U89" s="424"/>
      <c r="V89" s="511"/>
      <c r="W89" s="522"/>
      <c r="X89" s="522"/>
      <c r="Y89" s="522"/>
      <c r="Z89" s="522"/>
      <c r="AA89" s="522"/>
      <c r="AB89" s="511"/>
      <c r="AC89" s="424"/>
      <c r="AD89" s="424"/>
      <c r="AE89" s="424"/>
      <c r="AF89" s="424"/>
      <c r="AG89" s="424"/>
      <c r="AH89" s="511"/>
      <c r="AI89" s="546"/>
      <c r="AJ89" s="522"/>
      <c r="AK89" s="395"/>
      <c r="AL89" s="395"/>
      <c r="AM89" s="395"/>
      <c r="AN89" s="395"/>
      <c r="AO89" s="395"/>
      <c r="AP89" s="395"/>
      <c r="AQ89" s="395"/>
    </row>
    <row r="90" spans="1:43" ht="15" x14ac:dyDescent="0.2">
      <c r="A90" s="547" t="s">
        <v>101</v>
      </c>
      <c r="B90" s="487"/>
      <c r="C90" s="487"/>
      <c r="D90" s="487"/>
      <c r="E90" s="548"/>
      <c r="F90" s="487"/>
      <c r="G90" s="487"/>
      <c r="H90" s="424"/>
      <c r="I90" s="424"/>
      <c r="J90" s="424"/>
      <c r="K90" s="525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90"/>
      <c r="W90" s="511"/>
      <c r="X90" s="511"/>
      <c r="Y90" s="511"/>
      <c r="Z90" s="511"/>
      <c r="AA90" s="511"/>
      <c r="AB90" s="511"/>
      <c r="AC90" s="424"/>
      <c r="AD90" s="424"/>
      <c r="AE90" s="424"/>
      <c r="AF90" s="424"/>
      <c r="AG90" s="424"/>
      <c r="AH90" s="424"/>
      <c r="AI90" s="424"/>
      <c r="AJ90" s="511"/>
      <c r="AK90" s="511"/>
      <c r="AL90" s="511"/>
      <c r="AM90" s="511"/>
      <c r="AN90" s="511"/>
      <c r="AO90" s="511"/>
      <c r="AP90" s="511"/>
      <c r="AQ90" s="395"/>
    </row>
    <row r="91" spans="1:43" ht="15" x14ac:dyDescent="0.2">
      <c r="A91" s="751" t="s">
        <v>72</v>
      </c>
      <c r="B91" s="751" t="s">
        <v>73</v>
      </c>
      <c r="C91" s="735" t="s">
        <v>102</v>
      </c>
      <c r="D91" s="736"/>
      <c r="E91" s="495"/>
      <c r="F91" s="425"/>
      <c r="G91" s="424"/>
      <c r="H91" s="424"/>
      <c r="I91" s="424"/>
      <c r="J91" s="525"/>
      <c r="K91" s="549"/>
      <c r="L91" s="526"/>
      <c r="M91" s="424"/>
      <c r="N91" s="424"/>
      <c r="O91" s="424"/>
      <c r="P91" s="424"/>
      <c r="Q91" s="424"/>
      <c r="R91" s="424"/>
      <c r="S91" s="424"/>
      <c r="T91" s="424"/>
      <c r="U91" s="452"/>
      <c r="V91" s="511"/>
      <c r="W91" s="511"/>
      <c r="X91" s="511"/>
      <c r="Y91" s="454"/>
      <c r="Z91" s="454"/>
      <c r="AA91" s="454"/>
      <c r="AB91" s="454"/>
      <c r="AC91" s="550"/>
      <c r="AD91" s="511"/>
      <c r="AE91" s="424"/>
      <c r="AF91" s="424"/>
      <c r="AG91" s="424"/>
      <c r="AH91" s="424"/>
      <c r="AI91" s="424"/>
      <c r="AJ91" s="511"/>
      <c r="AK91" s="454"/>
      <c r="AL91" s="454"/>
      <c r="AM91" s="454"/>
      <c r="AN91" s="454"/>
      <c r="AO91" s="454"/>
      <c r="AP91" s="454"/>
      <c r="AQ91" s="395"/>
    </row>
    <row r="92" spans="1:43" ht="15" x14ac:dyDescent="0.2">
      <c r="A92" s="752"/>
      <c r="B92" s="752"/>
      <c r="C92" s="643" t="s">
        <v>103</v>
      </c>
      <c r="D92" s="643" t="s">
        <v>104</v>
      </c>
      <c r="E92" s="411"/>
      <c r="F92" s="425"/>
      <c r="G92" s="424"/>
      <c r="H92" s="424"/>
      <c r="I92" s="424"/>
      <c r="J92" s="525"/>
      <c r="K92" s="549"/>
      <c r="L92" s="526"/>
      <c r="M92" s="424"/>
      <c r="N92" s="424"/>
      <c r="O92" s="424"/>
      <c r="P92" s="424"/>
      <c r="Q92" s="424"/>
      <c r="R92" s="424"/>
      <c r="S92" s="424"/>
      <c r="T92" s="424"/>
      <c r="U92" s="452"/>
      <c r="V92" s="511"/>
      <c r="W92" s="511"/>
      <c r="X92" s="511"/>
      <c r="Y92" s="454"/>
      <c r="Z92" s="454"/>
      <c r="AA92" s="454"/>
      <c r="AB92" s="454"/>
      <c r="AC92" s="550"/>
      <c r="AD92" s="511"/>
      <c r="AE92" s="424"/>
      <c r="AF92" s="424"/>
      <c r="AG92" s="424"/>
      <c r="AH92" s="424"/>
      <c r="AI92" s="424"/>
      <c r="AJ92" s="511"/>
      <c r="AK92" s="454"/>
      <c r="AL92" s="454"/>
      <c r="AM92" s="454"/>
      <c r="AN92" s="454"/>
      <c r="AO92" s="454"/>
      <c r="AP92" s="454"/>
      <c r="AQ92" s="395"/>
    </row>
    <row r="93" spans="1:43" ht="15" x14ac:dyDescent="0.2">
      <c r="A93" s="462" t="s">
        <v>74</v>
      </c>
      <c r="B93" s="551">
        <v>2</v>
      </c>
      <c r="C93" s="551"/>
      <c r="D93" s="551"/>
      <c r="E93" s="495"/>
      <c r="F93" s="425"/>
      <c r="G93" s="424"/>
      <c r="H93" s="424"/>
      <c r="I93" s="424"/>
      <c r="J93" s="525"/>
      <c r="K93" s="552"/>
      <c r="L93" s="526"/>
      <c r="M93" s="424"/>
      <c r="N93" s="424"/>
      <c r="O93" s="424"/>
      <c r="P93" s="424"/>
      <c r="Q93" s="424"/>
      <c r="R93" s="424"/>
      <c r="S93" s="424"/>
      <c r="T93" s="424"/>
      <c r="U93" s="452"/>
      <c r="V93" s="511"/>
      <c r="W93" s="511"/>
      <c r="X93" s="511"/>
      <c r="Y93" s="454"/>
      <c r="Z93" s="454"/>
      <c r="AA93" s="454"/>
      <c r="AB93" s="454"/>
      <c r="AC93" s="550"/>
      <c r="AD93" s="511"/>
      <c r="AE93" s="424"/>
      <c r="AF93" s="424"/>
      <c r="AG93" s="424"/>
      <c r="AH93" s="424"/>
      <c r="AI93" s="424"/>
      <c r="AJ93" s="511"/>
      <c r="AK93" s="454"/>
      <c r="AL93" s="454"/>
      <c r="AM93" s="454"/>
      <c r="AN93" s="454"/>
      <c r="AO93" s="454"/>
      <c r="AP93" s="454"/>
      <c r="AQ93" s="395"/>
    </row>
    <row r="94" spans="1:43" ht="15" x14ac:dyDescent="0.2">
      <c r="A94" s="645" t="s">
        <v>75</v>
      </c>
      <c r="B94" s="413"/>
      <c r="C94" s="413"/>
      <c r="D94" s="413"/>
      <c r="E94" s="495"/>
      <c r="F94" s="425"/>
      <c r="G94" s="424"/>
      <c r="H94" s="424"/>
      <c r="I94" s="424"/>
      <c r="J94" s="525"/>
      <c r="K94" s="552"/>
      <c r="L94" s="526"/>
      <c r="M94" s="424"/>
      <c r="N94" s="424"/>
      <c r="O94" s="424"/>
      <c r="P94" s="424"/>
      <c r="Q94" s="424"/>
      <c r="R94" s="424"/>
      <c r="S94" s="424"/>
      <c r="T94" s="424"/>
      <c r="U94" s="452"/>
      <c r="V94" s="511"/>
      <c r="W94" s="511"/>
      <c r="X94" s="511"/>
      <c r="Y94" s="454"/>
      <c r="Z94" s="454"/>
      <c r="AA94" s="454"/>
      <c r="AB94" s="454"/>
      <c r="AC94" s="550"/>
      <c r="AD94" s="511"/>
      <c r="AE94" s="424"/>
      <c r="AF94" s="424"/>
      <c r="AG94" s="424"/>
      <c r="AH94" s="424"/>
      <c r="AI94" s="424"/>
      <c r="AJ94" s="511"/>
      <c r="AK94" s="454"/>
      <c r="AL94" s="454"/>
      <c r="AM94" s="454"/>
      <c r="AN94" s="454"/>
      <c r="AO94" s="454"/>
      <c r="AP94" s="454"/>
      <c r="AQ94" s="395"/>
    </row>
    <row r="95" spans="1:43" ht="15" x14ac:dyDescent="0.2">
      <c r="A95" s="645" t="s">
        <v>76</v>
      </c>
      <c r="B95" s="413">
        <v>3</v>
      </c>
      <c r="C95" s="413"/>
      <c r="D95" s="413"/>
      <c r="E95" s="495"/>
      <c r="F95" s="425"/>
      <c r="G95" s="424"/>
      <c r="H95" s="424"/>
      <c r="I95" s="424"/>
      <c r="J95" s="424"/>
      <c r="K95" s="553"/>
      <c r="L95" s="526"/>
      <c r="M95" s="424"/>
      <c r="N95" s="424"/>
      <c r="O95" s="424"/>
      <c r="P95" s="424"/>
      <c r="Q95" s="424"/>
      <c r="R95" s="424"/>
      <c r="S95" s="424"/>
      <c r="T95" s="424"/>
      <c r="U95" s="452"/>
      <c r="V95" s="511"/>
      <c r="W95" s="511"/>
      <c r="X95" s="511"/>
      <c r="Y95" s="454"/>
      <c r="Z95" s="454"/>
      <c r="AA95" s="454"/>
      <c r="AB95" s="454"/>
      <c r="AC95" s="550"/>
      <c r="AD95" s="511"/>
      <c r="AE95" s="424"/>
      <c r="AF95" s="424"/>
      <c r="AG95" s="424"/>
      <c r="AH95" s="424"/>
      <c r="AI95" s="424"/>
      <c r="AJ95" s="511"/>
      <c r="AK95" s="454"/>
      <c r="AL95" s="454"/>
      <c r="AM95" s="454"/>
      <c r="AN95" s="454"/>
      <c r="AO95" s="454"/>
      <c r="AP95" s="454"/>
      <c r="AQ95" s="395"/>
    </row>
    <row r="96" spans="1:43" ht="15" x14ac:dyDescent="0.2">
      <c r="A96" s="645" t="s">
        <v>77</v>
      </c>
      <c r="B96" s="413"/>
      <c r="C96" s="413"/>
      <c r="D96" s="413"/>
      <c r="E96" s="495"/>
      <c r="F96" s="425"/>
      <c r="G96" s="424"/>
      <c r="H96" s="424"/>
      <c r="I96" s="424"/>
      <c r="J96" s="424"/>
      <c r="K96" s="553"/>
      <c r="L96" s="526"/>
      <c r="M96" s="424"/>
      <c r="N96" s="424"/>
      <c r="O96" s="424"/>
      <c r="P96" s="424"/>
      <c r="Q96" s="424"/>
      <c r="R96" s="424"/>
      <c r="S96" s="424"/>
      <c r="T96" s="424"/>
      <c r="U96" s="452"/>
      <c r="V96" s="511"/>
      <c r="W96" s="511"/>
      <c r="X96" s="511"/>
      <c r="Y96" s="454"/>
      <c r="Z96" s="454"/>
      <c r="AA96" s="454"/>
      <c r="AB96" s="454"/>
      <c r="AC96" s="550"/>
      <c r="AD96" s="511"/>
      <c r="AE96" s="424"/>
      <c r="AF96" s="424"/>
      <c r="AG96" s="424"/>
      <c r="AH96" s="424"/>
      <c r="AI96" s="424"/>
      <c r="AJ96" s="511"/>
      <c r="AK96" s="454"/>
      <c r="AL96" s="454"/>
      <c r="AM96" s="454"/>
      <c r="AN96" s="454"/>
      <c r="AO96" s="454"/>
      <c r="AP96" s="454"/>
      <c r="AQ96" s="395"/>
    </row>
    <row r="97" spans="1:43" ht="15" x14ac:dyDescent="0.2">
      <c r="A97" s="645" t="s">
        <v>78</v>
      </c>
      <c r="B97" s="413"/>
      <c r="C97" s="413"/>
      <c r="D97" s="413"/>
      <c r="E97" s="495"/>
      <c r="F97" s="425"/>
      <c r="G97" s="424"/>
      <c r="H97" s="424"/>
      <c r="I97" s="424"/>
      <c r="J97" s="424"/>
      <c r="K97" s="553"/>
      <c r="L97" s="526"/>
      <c r="M97" s="424"/>
      <c r="N97" s="424"/>
      <c r="O97" s="424"/>
      <c r="P97" s="424"/>
      <c r="Q97" s="424"/>
      <c r="R97" s="424"/>
      <c r="S97" s="424"/>
      <c r="T97" s="424"/>
      <c r="U97" s="452"/>
      <c r="V97" s="511"/>
      <c r="W97" s="511"/>
      <c r="X97" s="511"/>
      <c r="Y97" s="454"/>
      <c r="Z97" s="454"/>
      <c r="AA97" s="454"/>
      <c r="AB97" s="454"/>
      <c r="AC97" s="550"/>
      <c r="AD97" s="511"/>
      <c r="AE97" s="424"/>
      <c r="AF97" s="424"/>
      <c r="AG97" s="424"/>
      <c r="AH97" s="424"/>
      <c r="AI97" s="424"/>
      <c r="AJ97" s="511"/>
      <c r="AK97" s="454"/>
      <c r="AL97" s="454"/>
      <c r="AM97" s="454"/>
      <c r="AN97" s="454"/>
      <c r="AO97" s="454"/>
      <c r="AP97" s="454"/>
      <c r="AQ97" s="395"/>
    </row>
    <row r="98" spans="1:43" ht="15" x14ac:dyDescent="0.2">
      <c r="A98" s="638" t="s">
        <v>19</v>
      </c>
      <c r="B98" s="555">
        <f>SUM(B93:B97)</f>
        <v>5</v>
      </c>
      <c r="C98" s="555">
        <f>SUM(C93:C97)</f>
        <v>0</v>
      </c>
      <c r="D98" s="555">
        <f>SUM(D93:D97)</f>
        <v>0</v>
      </c>
      <c r="E98" s="495"/>
      <c r="F98" s="425"/>
      <c r="G98" s="424"/>
      <c r="H98" s="424"/>
      <c r="I98" s="424"/>
      <c r="J98" s="424"/>
      <c r="K98" s="553"/>
      <c r="L98" s="526"/>
      <c r="M98" s="424"/>
      <c r="N98" s="424"/>
      <c r="O98" s="424"/>
      <c r="P98" s="424"/>
      <c r="Q98" s="424"/>
      <c r="R98" s="424"/>
      <c r="S98" s="424"/>
      <c r="T98" s="424"/>
      <c r="U98" s="452"/>
      <c r="V98" s="511"/>
      <c r="W98" s="511"/>
      <c r="X98" s="511"/>
      <c r="Y98" s="454"/>
      <c r="Z98" s="454"/>
      <c r="AA98" s="454"/>
      <c r="AB98" s="454"/>
      <c r="AC98" s="550"/>
      <c r="AD98" s="511"/>
      <c r="AE98" s="424"/>
      <c r="AF98" s="424"/>
      <c r="AG98" s="424"/>
      <c r="AH98" s="424"/>
      <c r="AI98" s="424"/>
      <c r="AJ98" s="511"/>
      <c r="AK98" s="454"/>
      <c r="AL98" s="454"/>
      <c r="AM98" s="454"/>
      <c r="AN98" s="454"/>
      <c r="AO98" s="454"/>
      <c r="AP98" s="454"/>
      <c r="AQ98" s="395"/>
    </row>
    <row r="99" spans="1:43" ht="15" x14ac:dyDescent="0.2">
      <c r="A99" s="556" t="s">
        <v>105</v>
      </c>
      <c r="B99" s="557"/>
      <c r="C99" s="557"/>
      <c r="D99" s="557"/>
      <c r="E99" s="558"/>
      <c r="F99" s="558"/>
      <c r="G99" s="559"/>
      <c r="H99" s="559"/>
      <c r="I99" s="559"/>
      <c r="J99" s="422"/>
      <c r="K99" s="560"/>
      <c r="L99" s="422"/>
      <c r="M99" s="422"/>
      <c r="N99" s="424"/>
      <c r="O99" s="424"/>
      <c r="P99" s="424"/>
      <c r="Q99" s="424"/>
      <c r="R99" s="424"/>
      <c r="S99" s="424"/>
      <c r="T99" s="424"/>
      <c r="U99" s="490"/>
      <c r="V99" s="511"/>
      <c r="W99" s="511"/>
      <c r="X99" s="511"/>
      <c r="Y99" s="511"/>
      <c r="Z99" s="511"/>
      <c r="AA99" s="511"/>
      <c r="AB99" s="561"/>
      <c r="AC99" s="511"/>
      <c r="AD99" s="424"/>
      <c r="AE99" s="424"/>
      <c r="AF99" s="424"/>
      <c r="AG99" s="424"/>
      <c r="AH99" s="424"/>
      <c r="AI99" s="511"/>
      <c r="AJ99" s="511"/>
      <c r="AK99" s="511"/>
      <c r="AL99" s="511"/>
      <c r="AM99" s="511"/>
      <c r="AN99" s="511"/>
      <c r="AO99" s="511"/>
      <c r="AP99" s="395"/>
    </row>
    <row r="100" spans="1:43" x14ac:dyDescent="0.2">
      <c r="A100" s="744" t="s">
        <v>26</v>
      </c>
      <c r="B100" s="747" t="s">
        <v>28</v>
      </c>
      <c r="C100" s="748"/>
      <c r="D100" s="729"/>
      <c r="E100" s="749" t="s">
        <v>29</v>
      </c>
      <c r="F100" s="750"/>
      <c r="G100" s="750"/>
      <c r="H100" s="750"/>
      <c r="I100" s="750"/>
      <c r="J100" s="750"/>
      <c r="K100" s="750"/>
      <c r="L100" s="750"/>
      <c r="M100" s="750"/>
      <c r="N100" s="562"/>
      <c r="O100" s="424"/>
      <c r="P100" s="424"/>
      <c r="Q100" s="424"/>
      <c r="R100" s="424"/>
      <c r="S100" s="424"/>
      <c r="T100" s="424"/>
      <c r="U100" s="424"/>
      <c r="V100" s="452"/>
      <c r="W100" s="424"/>
      <c r="X100" s="424"/>
      <c r="Y100" s="424"/>
      <c r="Z100" s="424"/>
      <c r="AA100" s="424"/>
      <c r="AB100" s="424"/>
      <c r="AC100" s="424"/>
      <c r="AD100" s="424"/>
      <c r="AE100" s="424"/>
      <c r="AF100" s="424"/>
      <c r="AG100" s="424"/>
      <c r="AH100" s="424"/>
      <c r="AI100" s="424"/>
      <c r="AJ100" s="511"/>
      <c r="AK100" s="511"/>
      <c r="AL100" s="511"/>
      <c r="AM100" s="511"/>
      <c r="AN100" s="511"/>
      <c r="AO100" s="511"/>
      <c r="AP100" s="511"/>
      <c r="AQ100" s="395"/>
    </row>
    <row r="101" spans="1:43" x14ac:dyDescent="0.2">
      <c r="A101" s="745"/>
      <c r="B101" s="749"/>
      <c r="C101" s="750"/>
      <c r="D101" s="731"/>
      <c r="E101" s="733" t="s">
        <v>1</v>
      </c>
      <c r="F101" s="734"/>
      <c r="G101" s="733" t="s">
        <v>2</v>
      </c>
      <c r="H101" s="734"/>
      <c r="I101" s="733" t="s">
        <v>3</v>
      </c>
      <c r="J101" s="734"/>
      <c r="K101" s="733" t="s">
        <v>4</v>
      </c>
      <c r="L101" s="734"/>
      <c r="M101" s="733" t="s">
        <v>5</v>
      </c>
      <c r="N101" s="734"/>
      <c r="O101" s="424"/>
      <c r="P101" s="424"/>
      <c r="Q101" s="424"/>
      <c r="R101" s="424"/>
      <c r="S101" s="424"/>
      <c r="T101" s="424"/>
      <c r="U101" s="424"/>
      <c r="V101" s="424"/>
      <c r="W101" s="452"/>
      <c r="X101" s="424"/>
      <c r="Y101" s="424"/>
      <c r="Z101" s="424"/>
      <c r="AA101" s="424"/>
      <c r="AB101" s="424"/>
      <c r="AC101" s="424"/>
      <c r="AD101" s="424"/>
      <c r="AE101" s="424"/>
      <c r="AF101" s="424"/>
      <c r="AG101" s="424"/>
      <c r="AH101" s="424"/>
      <c r="AI101" s="424"/>
      <c r="AJ101" s="511"/>
      <c r="AK101" s="511"/>
      <c r="AL101" s="511"/>
      <c r="AM101" s="511"/>
      <c r="AN101" s="511"/>
      <c r="AO101" s="511"/>
      <c r="AP101" s="511"/>
      <c r="AQ101" s="395"/>
    </row>
    <row r="102" spans="1:43" x14ac:dyDescent="0.2">
      <c r="A102" s="746"/>
      <c r="B102" s="640" t="s">
        <v>81</v>
      </c>
      <c r="C102" s="564" t="s">
        <v>20</v>
      </c>
      <c r="D102" s="635" t="s">
        <v>18</v>
      </c>
      <c r="E102" s="429" t="s">
        <v>20</v>
      </c>
      <c r="F102" s="637" t="s">
        <v>18</v>
      </c>
      <c r="G102" s="429" t="s">
        <v>20</v>
      </c>
      <c r="H102" s="637" t="s">
        <v>18</v>
      </c>
      <c r="I102" s="429" t="s">
        <v>20</v>
      </c>
      <c r="J102" s="637" t="s">
        <v>18</v>
      </c>
      <c r="K102" s="429" t="s">
        <v>20</v>
      </c>
      <c r="L102" s="637" t="s">
        <v>18</v>
      </c>
      <c r="M102" s="429" t="s">
        <v>20</v>
      </c>
      <c r="N102" s="637" t="s">
        <v>18</v>
      </c>
      <c r="O102" s="566"/>
      <c r="P102" s="424"/>
      <c r="Q102" s="553"/>
      <c r="R102" s="424"/>
      <c r="S102" s="424"/>
      <c r="T102" s="424"/>
      <c r="U102" s="424"/>
      <c r="V102" s="424"/>
      <c r="W102" s="424"/>
      <c r="X102" s="424"/>
      <c r="Y102" s="424"/>
      <c r="Z102" s="424"/>
      <c r="AA102" s="452"/>
      <c r="AB102" s="424"/>
      <c r="AC102" s="424"/>
      <c r="AD102" s="424"/>
      <c r="AE102" s="424"/>
      <c r="AF102" s="424"/>
      <c r="AG102" s="424"/>
      <c r="AH102" s="424"/>
      <c r="AI102" s="424"/>
      <c r="AJ102" s="424"/>
      <c r="AK102" s="424"/>
      <c r="AL102" s="424"/>
      <c r="AM102" s="424"/>
      <c r="AN102" s="424"/>
      <c r="AO102" s="424"/>
      <c r="AP102" s="424"/>
    </row>
    <row r="103" spans="1:43" ht="17.25" customHeight="1" x14ac:dyDescent="0.2">
      <c r="A103" s="373" t="s">
        <v>106</v>
      </c>
      <c r="B103" s="382">
        <f>SUM(C103:D103)</f>
        <v>0</v>
      </c>
      <c r="C103" s="435">
        <f>SUM(E103+G103+I103+K103+M103)</f>
        <v>0</v>
      </c>
      <c r="D103" s="359">
        <f>SUM(F103+H103+J103+L103+N103)</f>
        <v>0</v>
      </c>
      <c r="E103" s="567"/>
      <c r="F103" s="544"/>
      <c r="G103" s="567"/>
      <c r="H103" s="544"/>
      <c r="I103" s="567"/>
      <c r="J103" s="568"/>
      <c r="K103" s="567"/>
      <c r="L103" s="568"/>
      <c r="M103" s="569"/>
      <c r="N103" s="568"/>
      <c r="O103" s="570"/>
      <c r="P103" s="424"/>
      <c r="Q103" s="553"/>
      <c r="R103" s="424"/>
      <c r="S103" s="424"/>
      <c r="T103" s="424"/>
      <c r="U103" s="424"/>
      <c r="V103" s="424"/>
      <c r="W103" s="424"/>
      <c r="X103" s="424"/>
      <c r="Y103" s="424"/>
      <c r="Z103" s="424"/>
      <c r="AA103" s="452"/>
      <c r="AB103" s="424"/>
      <c r="AC103" s="424"/>
      <c r="AD103" s="424"/>
      <c r="AE103" s="424"/>
      <c r="AF103" s="424"/>
      <c r="AG103" s="424"/>
      <c r="AH103" s="424"/>
      <c r="AI103" s="424"/>
      <c r="AJ103" s="424"/>
      <c r="AK103" s="424"/>
      <c r="AL103" s="424"/>
      <c r="AM103" s="424"/>
      <c r="AN103" s="424"/>
      <c r="AO103" s="424"/>
      <c r="AP103" s="424"/>
    </row>
    <row r="104" spans="1:43" ht="26.25" customHeight="1" x14ac:dyDescent="0.2">
      <c r="A104" s="373" t="s">
        <v>107</v>
      </c>
      <c r="B104" s="571">
        <f>SUM(C104:D104)</f>
        <v>0</v>
      </c>
      <c r="C104" s="435">
        <f>SUM(E104+G104+I104+K104+M104)</f>
        <v>0</v>
      </c>
      <c r="D104" s="359">
        <f>SUM(F104+H104+J104+L104+N104)</f>
        <v>0</v>
      </c>
      <c r="E104" s="572"/>
      <c r="F104" s="573"/>
      <c r="G104" s="572"/>
      <c r="H104" s="574"/>
      <c r="I104" s="572"/>
      <c r="J104" s="573"/>
      <c r="K104" s="572"/>
      <c r="L104" s="573"/>
      <c r="M104" s="575"/>
      <c r="N104" s="574"/>
      <c r="O104" s="570"/>
      <c r="P104" s="424"/>
      <c r="Q104" s="553"/>
      <c r="R104" s="424"/>
      <c r="S104" s="424"/>
      <c r="T104" s="424"/>
      <c r="U104" s="424"/>
      <c r="V104" s="424"/>
      <c r="W104" s="424"/>
      <c r="X104" s="424"/>
      <c r="Y104" s="424"/>
      <c r="Z104" s="424"/>
      <c r="AA104" s="452"/>
      <c r="AB104" s="42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4"/>
      <c r="AN104" s="424"/>
      <c r="AO104" s="424"/>
      <c r="AP104" s="424"/>
    </row>
    <row r="105" spans="1:43" x14ac:dyDescent="0.2">
      <c r="A105" s="557"/>
      <c r="B105" s="424"/>
      <c r="C105" s="553"/>
      <c r="D105" s="424"/>
      <c r="E105" s="424"/>
      <c r="F105" s="424"/>
      <c r="G105" s="424"/>
      <c r="H105" s="424"/>
      <c r="I105" s="424"/>
      <c r="J105" s="424"/>
      <c r="K105" s="424"/>
      <c r="L105" s="424"/>
      <c r="M105" s="452"/>
      <c r="N105" s="424"/>
      <c r="O105" s="424"/>
      <c r="P105" s="424"/>
      <c r="Q105" s="424"/>
      <c r="R105" s="424"/>
      <c r="S105" s="424"/>
      <c r="T105" s="424"/>
      <c r="U105" s="424"/>
      <c r="V105" s="424"/>
      <c r="W105" s="424"/>
      <c r="X105" s="424"/>
      <c r="Y105" s="424"/>
      <c r="Z105" s="424"/>
      <c r="AA105" s="424"/>
      <c r="AB105" s="424"/>
    </row>
    <row r="186" spans="1:2" hidden="1" x14ac:dyDescent="0.2">
      <c r="A186" s="576">
        <f>SUM(C23,C24:C26,C30,C43:C44,C49:C70,B103:B104,B82:B89,B98,C35:C38,C74:J77)</f>
        <v>1511</v>
      </c>
      <c r="B186" s="576">
        <f>SUM(CG8:CL104)</f>
        <v>0</v>
      </c>
    </row>
  </sheetData>
  <mergeCells count="123">
    <mergeCell ref="A80:A81"/>
    <mergeCell ref="B80:B81"/>
    <mergeCell ref="C80:C81"/>
    <mergeCell ref="D80:D81"/>
    <mergeCell ref="A91:A92"/>
    <mergeCell ref="B91:B92"/>
    <mergeCell ref="C91:D91"/>
    <mergeCell ref="I72:J72"/>
    <mergeCell ref="A74:B74"/>
    <mergeCell ref="A75:B75"/>
    <mergeCell ref="A76:B76"/>
    <mergeCell ref="A77:B77"/>
    <mergeCell ref="A65:A70"/>
    <mergeCell ref="A72:B73"/>
    <mergeCell ref="C72:D72"/>
    <mergeCell ref="E72:F72"/>
    <mergeCell ref="G72:H72"/>
    <mergeCell ref="AJ47:AK47"/>
    <mergeCell ref="AL47:AM47"/>
    <mergeCell ref="A49:A54"/>
    <mergeCell ref="A55:A56"/>
    <mergeCell ref="A57:A60"/>
    <mergeCell ref="A61:A62"/>
    <mergeCell ref="A63:A64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H28:AI28"/>
    <mergeCell ref="AJ28:AK28"/>
    <mergeCell ref="AL28:AM28"/>
    <mergeCell ref="A33:A34"/>
    <mergeCell ref="B33:B34"/>
    <mergeCell ref="C33:C34"/>
    <mergeCell ref="X28:Y28"/>
    <mergeCell ref="Z28:AA28"/>
    <mergeCell ref="AB28:AC28"/>
    <mergeCell ref="AD28:AE28"/>
    <mergeCell ref="AF28:AG28"/>
    <mergeCell ref="B28:B29"/>
    <mergeCell ref="C28:E28"/>
    <mergeCell ref="F28:G28"/>
    <mergeCell ref="H28:I28"/>
    <mergeCell ref="J28:K28"/>
    <mergeCell ref="L28:M28"/>
    <mergeCell ref="N28:O28"/>
    <mergeCell ref="P28:Q28"/>
    <mergeCell ref="R28:S28"/>
    <mergeCell ref="T28:U28"/>
    <mergeCell ref="A25:A26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10:A12"/>
    <mergeCell ref="B10:B12"/>
    <mergeCell ref="C10:E11"/>
    <mergeCell ref="A28:A29"/>
    <mergeCell ref="V28:W28"/>
    <mergeCell ref="A6:W6"/>
    <mergeCell ref="F10:AM10"/>
    <mergeCell ref="A37:A38"/>
    <mergeCell ref="A35:A36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40:B42"/>
    <mergeCell ref="C40:E41"/>
    <mergeCell ref="F40:AM40"/>
    <mergeCell ref="AJ41:AK41"/>
    <mergeCell ref="AL41:AM41"/>
    <mergeCell ref="A45:M45"/>
    <mergeCell ref="A46:B48"/>
    <mergeCell ref="C46:E47"/>
    <mergeCell ref="F46:AM46"/>
    <mergeCell ref="A13:A23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6"/>
  <sheetViews>
    <sheetView tabSelected="1" workbookViewId="0">
      <selection activeCell="D8" sqref="D8"/>
    </sheetView>
  </sheetViews>
  <sheetFormatPr baseColWidth="10" defaultRowHeight="14.25" x14ac:dyDescent="0.2"/>
  <cols>
    <col min="1" max="1" width="48.140625" style="314" customWidth="1"/>
    <col min="2" max="2" width="26.7109375" style="314" customWidth="1"/>
    <col min="3" max="3" width="18.85546875" style="314" customWidth="1"/>
    <col min="4" max="4" width="17.7109375" style="314" customWidth="1"/>
    <col min="5" max="74" width="11.42578125" style="314"/>
    <col min="75" max="75" width="0" style="314" hidden="1" customWidth="1"/>
    <col min="76" max="76" width="0" style="315" hidden="1" customWidth="1"/>
    <col min="77" max="93" width="25.42578125" style="315" hidden="1" customWidth="1"/>
    <col min="94" max="101" width="25.42578125" style="314" hidden="1" customWidth="1"/>
    <col min="102" max="102" width="0" style="314" hidden="1" customWidth="1"/>
    <col min="103" max="16384" width="11.42578125" style="314"/>
  </cols>
  <sheetData>
    <row r="1" spans="1:86" x14ac:dyDescent="0.2">
      <c r="A1" s="313" t="s">
        <v>0</v>
      </c>
    </row>
    <row r="2" spans="1:86" x14ac:dyDescent="0.2">
      <c r="A2" s="313" t="str">
        <f>CONCATENATE("COMUNA: ",[11]NOMBRE!B2," - ","( ",[11]NOMBRE!C2,[11]NOMBRE!D2,[11]NOMBRE!E2,[11]NOMBRE!F2,[11]NOMBRE!G2," )")</f>
        <v>COMUNA: Linares - ( 07401 )</v>
      </c>
    </row>
    <row r="3" spans="1:86" x14ac:dyDescent="0.2">
      <c r="A3" s="313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86" x14ac:dyDescent="0.2">
      <c r="A4" s="313" t="str">
        <f>CONCATENATE("MES: ",[11]NOMBRE!B6," - ","( ",[11]NOMBRE!C6,[11]NOMBRE!D6," )")</f>
        <v>MES: NOVIEMBRE - ( 11 )</v>
      </c>
    </row>
    <row r="5" spans="1:86" x14ac:dyDescent="0.2">
      <c r="A5" s="313" t="str">
        <f>CONCATENATE("AÑO: ",[11]NOMBRE!B7)</f>
        <v>AÑO: 2017</v>
      </c>
    </row>
    <row r="6" spans="1:86" ht="15" x14ac:dyDescent="0.2">
      <c r="A6" s="776" t="s">
        <v>24</v>
      </c>
      <c r="B6" s="776"/>
      <c r="C6" s="776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</row>
    <row r="7" spans="1:86" ht="15" x14ac:dyDescent="0.2">
      <c r="A7" s="650"/>
      <c r="B7" s="650"/>
      <c r="C7" s="650"/>
      <c r="D7" s="650"/>
      <c r="E7" s="650"/>
      <c r="F7" s="650"/>
      <c r="G7" s="650"/>
      <c r="H7" s="650"/>
      <c r="I7" s="650"/>
      <c r="J7" s="650"/>
      <c r="K7" s="650"/>
      <c r="L7" s="650"/>
      <c r="M7" s="650"/>
      <c r="N7" s="650"/>
      <c r="O7" s="650"/>
      <c r="P7" s="650"/>
      <c r="Q7" s="650"/>
      <c r="R7" s="650"/>
      <c r="S7" s="650"/>
      <c r="T7" s="650"/>
      <c r="U7" s="650"/>
      <c r="V7" s="650"/>
      <c r="W7" s="650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</row>
    <row r="8" spans="1:86" ht="15" x14ac:dyDescent="0.2">
      <c r="A8" s="318" t="s">
        <v>25</v>
      </c>
      <c r="B8" s="319"/>
      <c r="C8" s="320"/>
      <c r="D8" s="320"/>
      <c r="E8" s="320"/>
      <c r="F8" s="320"/>
      <c r="G8" s="320"/>
      <c r="H8" s="320"/>
      <c r="I8" s="321"/>
      <c r="J8" s="319"/>
      <c r="K8" s="322"/>
      <c r="L8" s="320"/>
      <c r="M8" s="316"/>
      <c r="N8" s="316"/>
      <c r="O8" s="316"/>
      <c r="P8" s="316"/>
      <c r="Q8" s="316"/>
      <c r="R8" s="316"/>
      <c r="S8" s="316"/>
      <c r="T8" s="316"/>
      <c r="U8" s="316"/>
      <c r="V8" s="323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</row>
    <row r="9" spans="1:86" ht="15" x14ac:dyDescent="0.2">
      <c r="A9" s="324" t="s">
        <v>80</v>
      </c>
      <c r="B9" s="325"/>
      <c r="C9" s="325"/>
      <c r="D9" s="325"/>
      <c r="E9" s="325"/>
      <c r="F9" s="325"/>
      <c r="G9" s="325"/>
      <c r="H9" s="325"/>
      <c r="I9" s="325"/>
      <c r="J9" s="325"/>
      <c r="K9" s="326"/>
      <c r="L9" s="325"/>
      <c r="M9" s="327"/>
      <c r="N9" s="327"/>
      <c r="O9" s="316"/>
      <c r="P9" s="316"/>
      <c r="Q9" s="316"/>
      <c r="R9" s="316"/>
      <c r="S9" s="316"/>
      <c r="T9" s="316"/>
      <c r="U9" s="316"/>
      <c r="V9" s="323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</row>
    <row r="10" spans="1:86" ht="14.25" customHeight="1" x14ac:dyDescent="0.2">
      <c r="A10" s="744" t="s">
        <v>26</v>
      </c>
      <c r="B10" s="744" t="s">
        <v>27</v>
      </c>
      <c r="C10" s="747" t="s">
        <v>28</v>
      </c>
      <c r="D10" s="748"/>
      <c r="E10" s="729"/>
      <c r="F10" s="733" t="s">
        <v>29</v>
      </c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742"/>
      <c r="AJ10" s="742"/>
      <c r="AK10" s="742"/>
      <c r="AL10" s="742"/>
      <c r="AM10" s="734"/>
      <c r="AN10" s="729" t="s">
        <v>30</v>
      </c>
    </row>
    <row r="11" spans="1:86" x14ac:dyDescent="0.2">
      <c r="A11" s="745"/>
      <c r="B11" s="745"/>
      <c r="C11" s="749"/>
      <c r="D11" s="750"/>
      <c r="E11" s="731"/>
      <c r="F11" s="733" t="s">
        <v>1</v>
      </c>
      <c r="G11" s="734"/>
      <c r="H11" s="733" t="s">
        <v>2</v>
      </c>
      <c r="I11" s="734"/>
      <c r="J11" s="733" t="s">
        <v>3</v>
      </c>
      <c r="K11" s="734"/>
      <c r="L11" s="733" t="s">
        <v>4</v>
      </c>
      <c r="M11" s="734"/>
      <c r="N11" s="733" t="s">
        <v>5</v>
      </c>
      <c r="O11" s="734"/>
      <c r="P11" s="737" t="s">
        <v>6</v>
      </c>
      <c r="Q11" s="738"/>
      <c r="R11" s="737" t="s">
        <v>7</v>
      </c>
      <c r="S11" s="738"/>
      <c r="T11" s="737" t="s">
        <v>8</v>
      </c>
      <c r="U11" s="738"/>
      <c r="V11" s="737" t="s">
        <v>9</v>
      </c>
      <c r="W11" s="738"/>
      <c r="X11" s="737" t="s">
        <v>10</v>
      </c>
      <c r="Y11" s="738"/>
      <c r="Z11" s="737" t="s">
        <v>11</v>
      </c>
      <c r="AA11" s="738"/>
      <c r="AB11" s="737" t="s">
        <v>12</v>
      </c>
      <c r="AC11" s="738"/>
      <c r="AD11" s="737" t="s">
        <v>13</v>
      </c>
      <c r="AE11" s="738"/>
      <c r="AF11" s="737" t="s">
        <v>14</v>
      </c>
      <c r="AG11" s="738"/>
      <c r="AH11" s="737" t="s">
        <v>15</v>
      </c>
      <c r="AI11" s="738"/>
      <c r="AJ11" s="737" t="s">
        <v>16</v>
      </c>
      <c r="AK11" s="738"/>
      <c r="AL11" s="737" t="s">
        <v>17</v>
      </c>
      <c r="AM11" s="738"/>
      <c r="AN11" s="730"/>
    </row>
    <row r="12" spans="1:86" x14ac:dyDescent="0.2">
      <c r="A12" s="746"/>
      <c r="B12" s="746"/>
      <c r="C12" s="328" t="s">
        <v>81</v>
      </c>
      <c r="D12" s="656" t="s">
        <v>20</v>
      </c>
      <c r="E12" s="665" t="s">
        <v>18</v>
      </c>
      <c r="F12" s="328" t="s">
        <v>20</v>
      </c>
      <c r="G12" s="657" t="s">
        <v>18</v>
      </c>
      <c r="H12" s="328" t="s">
        <v>20</v>
      </c>
      <c r="I12" s="657" t="s">
        <v>18</v>
      </c>
      <c r="J12" s="328" t="s">
        <v>20</v>
      </c>
      <c r="K12" s="657" t="s">
        <v>18</v>
      </c>
      <c r="L12" s="328" t="s">
        <v>20</v>
      </c>
      <c r="M12" s="657" t="s">
        <v>18</v>
      </c>
      <c r="N12" s="328" t="s">
        <v>20</v>
      </c>
      <c r="O12" s="657" t="s">
        <v>18</v>
      </c>
      <c r="P12" s="328" t="s">
        <v>20</v>
      </c>
      <c r="Q12" s="657" t="s">
        <v>18</v>
      </c>
      <c r="R12" s="328" t="s">
        <v>20</v>
      </c>
      <c r="S12" s="657" t="s">
        <v>18</v>
      </c>
      <c r="T12" s="328" t="s">
        <v>20</v>
      </c>
      <c r="U12" s="657" t="s">
        <v>18</v>
      </c>
      <c r="V12" s="328" t="s">
        <v>20</v>
      </c>
      <c r="W12" s="657" t="s">
        <v>18</v>
      </c>
      <c r="X12" s="328" t="s">
        <v>20</v>
      </c>
      <c r="Y12" s="657" t="s">
        <v>18</v>
      </c>
      <c r="Z12" s="328" t="s">
        <v>20</v>
      </c>
      <c r="AA12" s="657" t="s">
        <v>18</v>
      </c>
      <c r="AB12" s="328" t="s">
        <v>20</v>
      </c>
      <c r="AC12" s="657" t="s">
        <v>18</v>
      </c>
      <c r="AD12" s="328" t="s">
        <v>20</v>
      </c>
      <c r="AE12" s="657" t="s">
        <v>18</v>
      </c>
      <c r="AF12" s="328" t="s">
        <v>20</v>
      </c>
      <c r="AG12" s="657" t="s">
        <v>18</v>
      </c>
      <c r="AH12" s="328" t="s">
        <v>20</v>
      </c>
      <c r="AI12" s="657" t="s">
        <v>18</v>
      </c>
      <c r="AJ12" s="328" t="s">
        <v>20</v>
      </c>
      <c r="AK12" s="657" t="s">
        <v>18</v>
      </c>
      <c r="AL12" s="328" t="s">
        <v>20</v>
      </c>
      <c r="AM12" s="657" t="s">
        <v>18</v>
      </c>
      <c r="AN12" s="731"/>
    </row>
    <row r="13" spans="1:86" x14ac:dyDescent="0.2">
      <c r="A13" s="777" t="s">
        <v>82</v>
      </c>
      <c r="B13" s="332" t="s">
        <v>31</v>
      </c>
      <c r="C13" s="333">
        <f t="shared" ref="C13:C26" si="0">SUM(D13+E13)</f>
        <v>0</v>
      </c>
      <c r="D13" s="334">
        <f t="shared" ref="D13:D26" si="1">SUM(F13+H13+J13+L13+N13+P13+R13+T13+V13+X13+Z13+AB13+AD13+AF13+AH13+AJ13+AL13)</f>
        <v>0</v>
      </c>
      <c r="E13" s="335">
        <f t="shared" ref="E13:E26" si="2">SUM(G13+I13+K13+M13+O13+Q13+S13+U13+W13+Y13+AA13+AC13+AE13+AG13+AI13+AK13+AM13)</f>
        <v>0</v>
      </c>
      <c r="F13" s="336"/>
      <c r="G13" s="337"/>
      <c r="H13" s="336"/>
      <c r="I13" s="337"/>
      <c r="J13" s="336"/>
      <c r="K13" s="338"/>
      <c r="L13" s="336"/>
      <c r="M13" s="338"/>
      <c r="N13" s="336"/>
      <c r="O13" s="338"/>
      <c r="P13" s="336"/>
      <c r="Q13" s="338"/>
      <c r="R13" s="336"/>
      <c r="S13" s="338"/>
      <c r="T13" s="336"/>
      <c r="U13" s="338"/>
      <c r="V13" s="336"/>
      <c r="W13" s="338"/>
      <c r="X13" s="336"/>
      <c r="Y13" s="338"/>
      <c r="Z13" s="336"/>
      <c r="AA13" s="338"/>
      <c r="AB13" s="336"/>
      <c r="AC13" s="338"/>
      <c r="AD13" s="336"/>
      <c r="AE13" s="338"/>
      <c r="AF13" s="336"/>
      <c r="AG13" s="338"/>
      <c r="AH13" s="336"/>
      <c r="AI13" s="338"/>
      <c r="AJ13" s="336"/>
      <c r="AK13" s="338"/>
      <c r="AL13" s="339"/>
      <c r="AM13" s="338"/>
      <c r="AN13" s="337"/>
      <c r="AO13" s="340" t="s">
        <v>83</v>
      </c>
      <c r="CG13" s="315">
        <v>0</v>
      </c>
      <c r="CH13" s="315">
        <v>0</v>
      </c>
    </row>
    <row r="14" spans="1:86" x14ac:dyDescent="0.2">
      <c r="A14" s="779"/>
      <c r="B14" s="341" t="s">
        <v>32</v>
      </c>
      <c r="C14" s="342">
        <f t="shared" si="0"/>
        <v>43</v>
      </c>
      <c r="D14" s="343">
        <f t="shared" si="1"/>
        <v>17</v>
      </c>
      <c r="E14" s="344">
        <f t="shared" si="2"/>
        <v>26</v>
      </c>
      <c r="F14" s="345">
        <v>1</v>
      </c>
      <c r="G14" s="346">
        <v>1</v>
      </c>
      <c r="H14" s="345"/>
      <c r="I14" s="346">
        <v>1</v>
      </c>
      <c r="J14" s="345">
        <v>8</v>
      </c>
      <c r="K14" s="347">
        <v>4</v>
      </c>
      <c r="L14" s="345">
        <v>3</v>
      </c>
      <c r="M14" s="347">
        <v>3</v>
      </c>
      <c r="N14" s="345">
        <v>1</v>
      </c>
      <c r="O14" s="347">
        <v>2</v>
      </c>
      <c r="P14" s="345"/>
      <c r="Q14" s="347">
        <v>1</v>
      </c>
      <c r="R14" s="345">
        <v>1</v>
      </c>
      <c r="S14" s="347"/>
      <c r="T14" s="345"/>
      <c r="U14" s="347">
        <v>6</v>
      </c>
      <c r="V14" s="345"/>
      <c r="W14" s="347">
        <v>1</v>
      </c>
      <c r="X14" s="345"/>
      <c r="Y14" s="347">
        <v>3</v>
      </c>
      <c r="Z14" s="345">
        <v>1</v>
      </c>
      <c r="AA14" s="347">
        <v>1</v>
      </c>
      <c r="AB14" s="345"/>
      <c r="AC14" s="347">
        <v>2</v>
      </c>
      <c r="AD14" s="345"/>
      <c r="AE14" s="347"/>
      <c r="AF14" s="345"/>
      <c r="AG14" s="347"/>
      <c r="AH14" s="345">
        <v>1</v>
      </c>
      <c r="AI14" s="347">
        <v>1</v>
      </c>
      <c r="AJ14" s="345">
        <v>1</v>
      </c>
      <c r="AK14" s="347"/>
      <c r="AL14" s="348"/>
      <c r="AM14" s="347"/>
      <c r="AN14" s="346">
        <v>43</v>
      </c>
      <c r="AO14" s="340" t="s">
        <v>83</v>
      </c>
      <c r="CG14" s="315">
        <v>0</v>
      </c>
      <c r="CH14" s="315">
        <v>0</v>
      </c>
    </row>
    <row r="15" spans="1:86" x14ac:dyDescent="0.2">
      <c r="A15" s="779"/>
      <c r="B15" s="341" t="s">
        <v>33</v>
      </c>
      <c r="C15" s="342">
        <f t="shared" si="0"/>
        <v>484</v>
      </c>
      <c r="D15" s="343">
        <f t="shared" si="1"/>
        <v>184</v>
      </c>
      <c r="E15" s="344">
        <f t="shared" si="2"/>
        <v>300</v>
      </c>
      <c r="F15" s="345"/>
      <c r="G15" s="346"/>
      <c r="H15" s="345">
        <v>3</v>
      </c>
      <c r="I15" s="346">
        <v>1</v>
      </c>
      <c r="J15" s="345">
        <v>11</v>
      </c>
      <c r="K15" s="347">
        <v>2</v>
      </c>
      <c r="L15" s="345">
        <v>7</v>
      </c>
      <c r="M15" s="347">
        <v>6</v>
      </c>
      <c r="N15" s="345">
        <v>12</v>
      </c>
      <c r="O15" s="347">
        <v>2</v>
      </c>
      <c r="P15" s="345">
        <v>20</v>
      </c>
      <c r="Q15" s="347">
        <v>11</v>
      </c>
      <c r="R15" s="345">
        <v>17</v>
      </c>
      <c r="S15" s="347">
        <v>11</v>
      </c>
      <c r="T15" s="345">
        <v>15</v>
      </c>
      <c r="U15" s="347">
        <v>14</v>
      </c>
      <c r="V15" s="345">
        <v>15</v>
      </c>
      <c r="W15" s="347">
        <v>27</v>
      </c>
      <c r="X15" s="345">
        <v>22</v>
      </c>
      <c r="Y15" s="347">
        <v>39</v>
      </c>
      <c r="Z15" s="345">
        <v>13</v>
      </c>
      <c r="AA15" s="347">
        <v>49</v>
      </c>
      <c r="AB15" s="345">
        <v>15</v>
      </c>
      <c r="AC15" s="347">
        <v>39</v>
      </c>
      <c r="AD15" s="345">
        <v>12</v>
      </c>
      <c r="AE15" s="347">
        <v>42</v>
      </c>
      <c r="AF15" s="345">
        <v>12</v>
      </c>
      <c r="AG15" s="347">
        <v>28</v>
      </c>
      <c r="AH15" s="345">
        <v>8</v>
      </c>
      <c r="AI15" s="347">
        <v>9</v>
      </c>
      <c r="AJ15" s="345">
        <v>1</v>
      </c>
      <c r="AK15" s="347">
        <v>11</v>
      </c>
      <c r="AL15" s="348">
        <v>1</v>
      </c>
      <c r="AM15" s="347">
        <v>9</v>
      </c>
      <c r="AN15" s="346">
        <v>484</v>
      </c>
      <c r="AO15" s="340" t="s">
        <v>83</v>
      </c>
      <c r="CG15" s="315">
        <v>0</v>
      </c>
      <c r="CH15" s="315">
        <v>0</v>
      </c>
    </row>
    <row r="16" spans="1:86" x14ac:dyDescent="0.2">
      <c r="A16" s="779"/>
      <c r="B16" s="341" t="s">
        <v>34</v>
      </c>
      <c r="C16" s="342">
        <f t="shared" si="0"/>
        <v>0</v>
      </c>
      <c r="D16" s="343">
        <f t="shared" si="1"/>
        <v>0</v>
      </c>
      <c r="E16" s="344">
        <f t="shared" si="2"/>
        <v>0</v>
      </c>
      <c r="F16" s="345"/>
      <c r="G16" s="346"/>
      <c r="H16" s="345"/>
      <c r="I16" s="346"/>
      <c r="J16" s="345"/>
      <c r="K16" s="347"/>
      <c r="L16" s="345"/>
      <c r="M16" s="347"/>
      <c r="N16" s="345"/>
      <c r="O16" s="347"/>
      <c r="P16" s="345"/>
      <c r="Q16" s="347"/>
      <c r="R16" s="345"/>
      <c r="S16" s="347"/>
      <c r="T16" s="345"/>
      <c r="U16" s="347"/>
      <c r="V16" s="345"/>
      <c r="W16" s="347"/>
      <c r="X16" s="345"/>
      <c r="Y16" s="347"/>
      <c r="Z16" s="345"/>
      <c r="AA16" s="347"/>
      <c r="AB16" s="345"/>
      <c r="AC16" s="347"/>
      <c r="AD16" s="345"/>
      <c r="AE16" s="347"/>
      <c r="AF16" s="345"/>
      <c r="AG16" s="347"/>
      <c r="AH16" s="345"/>
      <c r="AI16" s="347"/>
      <c r="AJ16" s="345"/>
      <c r="AK16" s="347"/>
      <c r="AL16" s="348"/>
      <c r="AM16" s="347"/>
      <c r="AN16" s="346"/>
      <c r="AO16" s="340" t="s">
        <v>83</v>
      </c>
      <c r="CG16" s="315">
        <v>0</v>
      </c>
      <c r="CH16" s="315">
        <v>0</v>
      </c>
    </row>
    <row r="17" spans="1:86" x14ac:dyDescent="0.2">
      <c r="A17" s="779"/>
      <c r="B17" s="341" t="s">
        <v>35</v>
      </c>
      <c r="C17" s="342">
        <f t="shared" si="0"/>
        <v>146</v>
      </c>
      <c r="D17" s="343">
        <f t="shared" si="1"/>
        <v>73</v>
      </c>
      <c r="E17" s="344">
        <f t="shared" si="2"/>
        <v>73</v>
      </c>
      <c r="F17" s="345">
        <v>3</v>
      </c>
      <c r="G17" s="346"/>
      <c r="H17" s="345">
        <v>5</v>
      </c>
      <c r="I17" s="346">
        <v>1</v>
      </c>
      <c r="J17" s="345">
        <v>6</v>
      </c>
      <c r="K17" s="347">
        <v>1</v>
      </c>
      <c r="L17" s="345">
        <v>5</v>
      </c>
      <c r="M17" s="347">
        <v>4</v>
      </c>
      <c r="N17" s="345">
        <v>8</v>
      </c>
      <c r="O17" s="347">
        <v>3</v>
      </c>
      <c r="P17" s="345">
        <v>3</v>
      </c>
      <c r="Q17" s="347">
        <v>4</v>
      </c>
      <c r="R17" s="345">
        <v>5</v>
      </c>
      <c r="S17" s="347">
        <v>7</v>
      </c>
      <c r="T17" s="345">
        <v>10</v>
      </c>
      <c r="U17" s="347"/>
      <c r="V17" s="345">
        <v>2</v>
      </c>
      <c r="W17" s="347">
        <v>8</v>
      </c>
      <c r="X17" s="345">
        <v>1</v>
      </c>
      <c r="Y17" s="347">
        <v>6</v>
      </c>
      <c r="Z17" s="345">
        <v>9</v>
      </c>
      <c r="AA17" s="347">
        <v>17</v>
      </c>
      <c r="AB17" s="345">
        <v>5</v>
      </c>
      <c r="AC17" s="347">
        <v>7</v>
      </c>
      <c r="AD17" s="345">
        <v>4</v>
      </c>
      <c r="AE17" s="347">
        <v>7</v>
      </c>
      <c r="AF17" s="345">
        <v>5</v>
      </c>
      <c r="AG17" s="347">
        <v>2</v>
      </c>
      <c r="AH17" s="345">
        <v>2</v>
      </c>
      <c r="AI17" s="347">
        <v>1</v>
      </c>
      <c r="AJ17" s="345"/>
      <c r="AK17" s="347">
        <v>3</v>
      </c>
      <c r="AL17" s="348"/>
      <c r="AM17" s="347">
        <v>2</v>
      </c>
      <c r="AN17" s="346">
        <v>146</v>
      </c>
      <c r="AO17" s="340" t="s">
        <v>83</v>
      </c>
      <c r="CG17" s="315">
        <v>0</v>
      </c>
      <c r="CH17" s="315">
        <v>0</v>
      </c>
    </row>
    <row r="18" spans="1:86" x14ac:dyDescent="0.2">
      <c r="A18" s="779"/>
      <c r="B18" s="341" t="s">
        <v>36</v>
      </c>
      <c r="C18" s="342">
        <f t="shared" si="0"/>
        <v>0</v>
      </c>
      <c r="D18" s="343">
        <f t="shared" si="1"/>
        <v>0</v>
      </c>
      <c r="E18" s="344">
        <f t="shared" si="2"/>
        <v>0</v>
      </c>
      <c r="F18" s="345"/>
      <c r="G18" s="346"/>
      <c r="H18" s="345"/>
      <c r="I18" s="346"/>
      <c r="J18" s="345"/>
      <c r="K18" s="347"/>
      <c r="L18" s="345"/>
      <c r="M18" s="347"/>
      <c r="N18" s="345"/>
      <c r="O18" s="347"/>
      <c r="P18" s="345"/>
      <c r="Q18" s="347"/>
      <c r="R18" s="345"/>
      <c r="S18" s="347"/>
      <c r="T18" s="345"/>
      <c r="U18" s="347"/>
      <c r="V18" s="345"/>
      <c r="W18" s="347"/>
      <c r="X18" s="345"/>
      <c r="Y18" s="347"/>
      <c r="Z18" s="345"/>
      <c r="AA18" s="347"/>
      <c r="AB18" s="345"/>
      <c r="AC18" s="347"/>
      <c r="AD18" s="345"/>
      <c r="AE18" s="347"/>
      <c r="AF18" s="345"/>
      <c r="AG18" s="347"/>
      <c r="AH18" s="345"/>
      <c r="AI18" s="347"/>
      <c r="AJ18" s="345"/>
      <c r="AK18" s="347"/>
      <c r="AL18" s="348"/>
      <c r="AM18" s="347"/>
      <c r="AN18" s="346"/>
      <c r="AO18" s="340" t="s">
        <v>83</v>
      </c>
      <c r="CG18" s="315">
        <v>0</v>
      </c>
      <c r="CH18" s="315">
        <v>0</v>
      </c>
    </row>
    <row r="19" spans="1:86" x14ac:dyDescent="0.2">
      <c r="A19" s="779"/>
      <c r="B19" s="341" t="s">
        <v>37</v>
      </c>
      <c r="C19" s="349">
        <f t="shared" si="0"/>
        <v>0</v>
      </c>
      <c r="D19" s="350">
        <f t="shared" si="1"/>
        <v>0</v>
      </c>
      <c r="E19" s="351">
        <f t="shared" si="2"/>
        <v>0</v>
      </c>
      <c r="F19" s="352"/>
      <c r="G19" s="353"/>
      <c r="H19" s="352"/>
      <c r="I19" s="353"/>
      <c r="J19" s="352"/>
      <c r="K19" s="354"/>
      <c r="L19" s="352"/>
      <c r="M19" s="354"/>
      <c r="N19" s="352"/>
      <c r="O19" s="354"/>
      <c r="P19" s="352"/>
      <c r="Q19" s="354"/>
      <c r="R19" s="352"/>
      <c r="S19" s="354"/>
      <c r="T19" s="352"/>
      <c r="U19" s="354"/>
      <c r="V19" s="352"/>
      <c r="W19" s="354"/>
      <c r="X19" s="352"/>
      <c r="Y19" s="354"/>
      <c r="Z19" s="352"/>
      <c r="AA19" s="354"/>
      <c r="AB19" s="352"/>
      <c r="AC19" s="354"/>
      <c r="AD19" s="352"/>
      <c r="AE19" s="354"/>
      <c r="AF19" s="352"/>
      <c r="AG19" s="354"/>
      <c r="AH19" s="352"/>
      <c r="AI19" s="354"/>
      <c r="AJ19" s="352"/>
      <c r="AK19" s="354"/>
      <c r="AL19" s="355"/>
      <c r="AM19" s="354"/>
      <c r="AN19" s="353"/>
      <c r="AO19" s="340" t="s">
        <v>83</v>
      </c>
      <c r="CG19" s="315">
        <v>0</v>
      </c>
      <c r="CH19" s="315">
        <v>0</v>
      </c>
    </row>
    <row r="20" spans="1:86" ht="26.25" customHeight="1" x14ac:dyDescent="0.2">
      <c r="A20" s="779"/>
      <c r="B20" s="341" t="s">
        <v>38</v>
      </c>
      <c r="C20" s="349">
        <f t="shared" si="0"/>
        <v>0</v>
      </c>
      <c r="D20" s="350">
        <f t="shared" si="1"/>
        <v>0</v>
      </c>
      <c r="E20" s="351">
        <f t="shared" si="2"/>
        <v>0</v>
      </c>
      <c r="F20" s="352"/>
      <c r="G20" s="353"/>
      <c r="H20" s="352"/>
      <c r="I20" s="353"/>
      <c r="J20" s="352"/>
      <c r="K20" s="354"/>
      <c r="L20" s="352"/>
      <c r="M20" s="354"/>
      <c r="N20" s="352"/>
      <c r="O20" s="354"/>
      <c r="P20" s="352"/>
      <c r="Q20" s="354"/>
      <c r="R20" s="352"/>
      <c r="S20" s="354"/>
      <c r="T20" s="352"/>
      <c r="U20" s="354"/>
      <c r="V20" s="352"/>
      <c r="W20" s="354"/>
      <c r="X20" s="352"/>
      <c r="Y20" s="354"/>
      <c r="Z20" s="352"/>
      <c r="AA20" s="354"/>
      <c r="AB20" s="352"/>
      <c r="AC20" s="354"/>
      <c r="AD20" s="352"/>
      <c r="AE20" s="354"/>
      <c r="AF20" s="352"/>
      <c r="AG20" s="354"/>
      <c r="AH20" s="352"/>
      <c r="AI20" s="354"/>
      <c r="AJ20" s="352"/>
      <c r="AK20" s="354"/>
      <c r="AL20" s="355"/>
      <c r="AM20" s="354"/>
      <c r="AN20" s="353"/>
      <c r="AO20" s="340" t="s">
        <v>83</v>
      </c>
      <c r="CG20" s="315">
        <v>0</v>
      </c>
      <c r="CH20" s="315">
        <v>0</v>
      </c>
    </row>
    <row r="21" spans="1:86" ht="15" customHeight="1" x14ac:dyDescent="0.2">
      <c r="A21" s="779"/>
      <c r="B21" s="341" t="s">
        <v>84</v>
      </c>
      <c r="C21" s="349">
        <f t="shared" si="0"/>
        <v>0</v>
      </c>
      <c r="D21" s="350">
        <f t="shared" si="1"/>
        <v>0</v>
      </c>
      <c r="E21" s="351">
        <f t="shared" si="2"/>
        <v>0</v>
      </c>
      <c r="F21" s="352"/>
      <c r="G21" s="353"/>
      <c r="H21" s="352"/>
      <c r="I21" s="353"/>
      <c r="J21" s="352"/>
      <c r="K21" s="354"/>
      <c r="L21" s="352"/>
      <c r="M21" s="354"/>
      <c r="N21" s="352"/>
      <c r="O21" s="354"/>
      <c r="P21" s="352"/>
      <c r="Q21" s="354"/>
      <c r="R21" s="352"/>
      <c r="S21" s="354"/>
      <c r="T21" s="352"/>
      <c r="U21" s="354"/>
      <c r="V21" s="352"/>
      <c r="W21" s="354"/>
      <c r="X21" s="352"/>
      <c r="Y21" s="354"/>
      <c r="Z21" s="352"/>
      <c r="AA21" s="354"/>
      <c r="AB21" s="352"/>
      <c r="AC21" s="354"/>
      <c r="AD21" s="352"/>
      <c r="AE21" s="354"/>
      <c r="AF21" s="352"/>
      <c r="AG21" s="354"/>
      <c r="AH21" s="352"/>
      <c r="AI21" s="354"/>
      <c r="AJ21" s="352"/>
      <c r="AK21" s="354"/>
      <c r="AL21" s="355"/>
      <c r="AM21" s="354"/>
      <c r="AN21" s="353"/>
      <c r="AO21" s="340" t="s">
        <v>83</v>
      </c>
      <c r="CG21" s="315">
        <v>0</v>
      </c>
      <c r="CH21" s="315">
        <v>0</v>
      </c>
    </row>
    <row r="22" spans="1:86" ht="23.25" customHeight="1" x14ac:dyDescent="0.2">
      <c r="A22" s="779"/>
      <c r="B22" s="341" t="s">
        <v>79</v>
      </c>
      <c r="C22" s="349">
        <f t="shared" si="0"/>
        <v>0</v>
      </c>
      <c r="D22" s="356">
        <f t="shared" si="1"/>
        <v>0</v>
      </c>
      <c r="E22" s="351">
        <f t="shared" si="2"/>
        <v>0</v>
      </c>
      <c r="F22" s="352"/>
      <c r="G22" s="353"/>
      <c r="H22" s="352"/>
      <c r="I22" s="353"/>
      <c r="J22" s="352"/>
      <c r="K22" s="354"/>
      <c r="L22" s="352"/>
      <c r="M22" s="354"/>
      <c r="N22" s="352"/>
      <c r="O22" s="354"/>
      <c r="P22" s="352"/>
      <c r="Q22" s="354"/>
      <c r="R22" s="352"/>
      <c r="S22" s="354"/>
      <c r="T22" s="352"/>
      <c r="U22" s="354"/>
      <c r="V22" s="352"/>
      <c r="W22" s="354"/>
      <c r="X22" s="352"/>
      <c r="Y22" s="354"/>
      <c r="Z22" s="352"/>
      <c r="AA22" s="354"/>
      <c r="AB22" s="352"/>
      <c r="AC22" s="354"/>
      <c r="AD22" s="352"/>
      <c r="AE22" s="354"/>
      <c r="AF22" s="352"/>
      <c r="AG22" s="354"/>
      <c r="AH22" s="352"/>
      <c r="AI22" s="354"/>
      <c r="AJ22" s="352"/>
      <c r="AK22" s="354"/>
      <c r="AL22" s="355"/>
      <c r="AM22" s="354"/>
      <c r="AN22" s="353"/>
      <c r="AO22" s="340" t="s">
        <v>83</v>
      </c>
      <c r="CG22" s="315">
        <v>0</v>
      </c>
      <c r="CH22" s="315">
        <v>0</v>
      </c>
    </row>
    <row r="23" spans="1:86" ht="15" customHeight="1" x14ac:dyDescent="0.2">
      <c r="A23" s="778"/>
      <c r="B23" s="357" t="s">
        <v>19</v>
      </c>
      <c r="C23" s="358">
        <f t="shared" si="0"/>
        <v>673</v>
      </c>
      <c r="D23" s="358">
        <f t="shared" si="1"/>
        <v>274</v>
      </c>
      <c r="E23" s="359">
        <f t="shared" si="2"/>
        <v>399</v>
      </c>
      <c r="F23" s="360">
        <f t="shared" ref="F23:AN23" si="3">SUM(F13:F22)</f>
        <v>4</v>
      </c>
      <c r="G23" s="361">
        <f t="shared" si="3"/>
        <v>1</v>
      </c>
      <c r="H23" s="360">
        <f t="shared" si="3"/>
        <v>8</v>
      </c>
      <c r="I23" s="361">
        <f t="shared" si="3"/>
        <v>3</v>
      </c>
      <c r="J23" s="360">
        <f t="shared" si="3"/>
        <v>25</v>
      </c>
      <c r="K23" s="362">
        <f t="shared" si="3"/>
        <v>7</v>
      </c>
      <c r="L23" s="360">
        <f t="shared" si="3"/>
        <v>15</v>
      </c>
      <c r="M23" s="362">
        <f t="shared" si="3"/>
        <v>13</v>
      </c>
      <c r="N23" s="360">
        <f t="shared" si="3"/>
        <v>21</v>
      </c>
      <c r="O23" s="362">
        <f t="shared" si="3"/>
        <v>7</v>
      </c>
      <c r="P23" s="360">
        <f t="shared" si="3"/>
        <v>23</v>
      </c>
      <c r="Q23" s="362">
        <f t="shared" si="3"/>
        <v>16</v>
      </c>
      <c r="R23" s="360">
        <f t="shared" si="3"/>
        <v>23</v>
      </c>
      <c r="S23" s="362">
        <f t="shared" si="3"/>
        <v>18</v>
      </c>
      <c r="T23" s="360">
        <f t="shared" si="3"/>
        <v>25</v>
      </c>
      <c r="U23" s="362">
        <f t="shared" si="3"/>
        <v>20</v>
      </c>
      <c r="V23" s="360">
        <f t="shared" si="3"/>
        <v>17</v>
      </c>
      <c r="W23" s="362">
        <f t="shared" si="3"/>
        <v>36</v>
      </c>
      <c r="X23" s="360">
        <f t="shared" si="3"/>
        <v>23</v>
      </c>
      <c r="Y23" s="362">
        <f t="shared" si="3"/>
        <v>48</v>
      </c>
      <c r="Z23" s="360">
        <f t="shared" si="3"/>
        <v>23</v>
      </c>
      <c r="AA23" s="362">
        <f t="shared" si="3"/>
        <v>67</v>
      </c>
      <c r="AB23" s="360">
        <f t="shared" si="3"/>
        <v>20</v>
      </c>
      <c r="AC23" s="362">
        <f t="shared" si="3"/>
        <v>48</v>
      </c>
      <c r="AD23" s="360">
        <f t="shared" si="3"/>
        <v>16</v>
      </c>
      <c r="AE23" s="362">
        <f t="shared" si="3"/>
        <v>49</v>
      </c>
      <c r="AF23" s="360">
        <f t="shared" si="3"/>
        <v>17</v>
      </c>
      <c r="AG23" s="362">
        <f t="shared" si="3"/>
        <v>30</v>
      </c>
      <c r="AH23" s="360">
        <f t="shared" si="3"/>
        <v>11</v>
      </c>
      <c r="AI23" s="362">
        <f t="shared" si="3"/>
        <v>11</v>
      </c>
      <c r="AJ23" s="360">
        <f t="shared" si="3"/>
        <v>2</v>
      </c>
      <c r="AK23" s="362">
        <f t="shared" si="3"/>
        <v>14</v>
      </c>
      <c r="AL23" s="363">
        <f t="shared" si="3"/>
        <v>1</v>
      </c>
      <c r="AM23" s="362">
        <f t="shared" si="3"/>
        <v>11</v>
      </c>
      <c r="AN23" s="361">
        <f t="shared" si="3"/>
        <v>673</v>
      </c>
      <c r="AO23" s="340"/>
    </row>
    <row r="24" spans="1:86" x14ac:dyDescent="0.2">
      <c r="A24" s="666" t="s">
        <v>39</v>
      </c>
      <c r="B24" s="365" t="s">
        <v>32</v>
      </c>
      <c r="C24" s="366">
        <f t="shared" si="0"/>
        <v>9</v>
      </c>
      <c r="D24" s="367">
        <f t="shared" si="1"/>
        <v>5</v>
      </c>
      <c r="E24" s="368">
        <f t="shared" si="2"/>
        <v>4</v>
      </c>
      <c r="F24" s="369"/>
      <c r="G24" s="370"/>
      <c r="H24" s="369"/>
      <c r="I24" s="370">
        <v>2</v>
      </c>
      <c r="J24" s="369">
        <v>1</v>
      </c>
      <c r="K24" s="371"/>
      <c r="L24" s="369">
        <v>2</v>
      </c>
      <c r="M24" s="371"/>
      <c r="N24" s="369">
        <v>1</v>
      </c>
      <c r="O24" s="371"/>
      <c r="P24" s="369"/>
      <c r="Q24" s="371"/>
      <c r="R24" s="369"/>
      <c r="S24" s="371"/>
      <c r="T24" s="369"/>
      <c r="U24" s="371">
        <v>1</v>
      </c>
      <c r="V24" s="369"/>
      <c r="W24" s="371">
        <v>1</v>
      </c>
      <c r="X24" s="369"/>
      <c r="Y24" s="371"/>
      <c r="Z24" s="369"/>
      <c r="AA24" s="371"/>
      <c r="AB24" s="369">
        <v>1</v>
      </c>
      <c r="AC24" s="371"/>
      <c r="AD24" s="369"/>
      <c r="AE24" s="371"/>
      <c r="AF24" s="369"/>
      <c r="AG24" s="371"/>
      <c r="AH24" s="369"/>
      <c r="AI24" s="371"/>
      <c r="AJ24" s="369"/>
      <c r="AK24" s="371"/>
      <c r="AL24" s="372"/>
      <c r="AM24" s="371"/>
      <c r="AN24" s="370">
        <v>9</v>
      </c>
      <c r="AO24" s="340" t="s">
        <v>83</v>
      </c>
      <c r="CG24" s="315">
        <v>0</v>
      </c>
      <c r="CH24" s="315">
        <v>0</v>
      </c>
    </row>
    <row r="25" spans="1:86" x14ac:dyDescent="0.2">
      <c r="A25" s="777" t="s">
        <v>40</v>
      </c>
      <c r="B25" s="373" t="s">
        <v>32</v>
      </c>
      <c r="C25" s="334">
        <f t="shared" si="0"/>
        <v>260</v>
      </c>
      <c r="D25" s="334">
        <f t="shared" si="1"/>
        <v>104</v>
      </c>
      <c r="E25" s="335">
        <f t="shared" si="2"/>
        <v>156</v>
      </c>
      <c r="F25" s="336">
        <v>1</v>
      </c>
      <c r="G25" s="337"/>
      <c r="H25" s="336">
        <v>17</v>
      </c>
      <c r="I25" s="337">
        <v>5</v>
      </c>
      <c r="J25" s="336">
        <v>26</v>
      </c>
      <c r="K25" s="338">
        <v>23</v>
      </c>
      <c r="L25" s="336">
        <v>22</v>
      </c>
      <c r="M25" s="338">
        <v>20</v>
      </c>
      <c r="N25" s="336">
        <v>9</v>
      </c>
      <c r="O25" s="338">
        <v>7</v>
      </c>
      <c r="P25" s="336">
        <v>5</v>
      </c>
      <c r="Q25" s="338">
        <v>9</v>
      </c>
      <c r="R25" s="336">
        <v>5</v>
      </c>
      <c r="S25" s="338">
        <v>6</v>
      </c>
      <c r="T25" s="336">
        <v>2</v>
      </c>
      <c r="U25" s="338">
        <v>11</v>
      </c>
      <c r="V25" s="336"/>
      <c r="W25" s="338">
        <v>17</v>
      </c>
      <c r="X25" s="336">
        <v>2</v>
      </c>
      <c r="Y25" s="338">
        <v>13</v>
      </c>
      <c r="Z25" s="336">
        <v>7</v>
      </c>
      <c r="AA25" s="338">
        <v>15</v>
      </c>
      <c r="AB25" s="336">
        <v>4</v>
      </c>
      <c r="AC25" s="338">
        <v>17</v>
      </c>
      <c r="AD25" s="336">
        <v>1</v>
      </c>
      <c r="AE25" s="338">
        <v>12</v>
      </c>
      <c r="AF25" s="336">
        <v>3</v>
      </c>
      <c r="AG25" s="338">
        <v>1</v>
      </c>
      <c r="AH25" s="336"/>
      <c r="AI25" s="338"/>
      <c r="AJ25" s="336"/>
      <c r="AK25" s="338"/>
      <c r="AL25" s="339"/>
      <c r="AM25" s="338"/>
      <c r="AN25" s="337">
        <v>260</v>
      </c>
      <c r="AO25" s="340" t="s">
        <v>83</v>
      </c>
      <c r="CG25" s="315">
        <v>0</v>
      </c>
      <c r="CH25" s="315">
        <v>0</v>
      </c>
    </row>
    <row r="26" spans="1:86" x14ac:dyDescent="0.2">
      <c r="A26" s="778"/>
      <c r="B26" s="380" t="s">
        <v>45</v>
      </c>
      <c r="C26" s="381">
        <f t="shared" si="0"/>
        <v>0</v>
      </c>
      <c r="D26" s="382">
        <f t="shared" si="1"/>
        <v>0</v>
      </c>
      <c r="E26" s="383">
        <f t="shared" si="2"/>
        <v>0</v>
      </c>
      <c r="F26" s="374"/>
      <c r="G26" s="375"/>
      <c r="H26" s="374"/>
      <c r="I26" s="376"/>
      <c r="J26" s="374"/>
      <c r="K26" s="376"/>
      <c r="L26" s="374"/>
      <c r="M26" s="376"/>
      <c r="N26" s="374"/>
      <c r="O26" s="377"/>
      <c r="P26" s="374"/>
      <c r="Q26" s="375"/>
      <c r="R26" s="378"/>
      <c r="S26" s="376"/>
      <c r="T26" s="374"/>
      <c r="U26" s="376"/>
      <c r="V26" s="374"/>
      <c r="W26" s="376"/>
      <c r="X26" s="374"/>
      <c r="Y26" s="375"/>
      <c r="Z26" s="374"/>
      <c r="AA26" s="375"/>
      <c r="AB26" s="374"/>
      <c r="AC26" s="376"/>
      <c r="AD26" s="374"/>
      <c r="AE26" s="375"/>
      <c r="AF26" s="374"/>
      <c r="AG26" s="375"/>
      <c r="AH26" s="374"/>
      <c r="AI26" s="376"/>
      <c r="AJ26" s="374"/>
      <c r="AK26" s="376"/>
      <c r="AL26" s="379"/>
      <c r="AM26" s="376"/>
      <c r="AN26" s="377"/>
      <c r="AO26" s="340" t="s">
        <v>83</v>
      </c>
      <c r="CG26" s="315">
        <v>0</v>
      </c>
      <c r="CH26" s="315">
        <v>0</v>
      </c>
    </row>
    <row r="27" spans="1:86" ht="15" x14ac:dyDescent="0.2">
      <c r="A27" s="384" t="s">
        <v>41</v>
      </c>
      <c r="B27" s="385"/>
      <c r="C27" s="386"/>
      <c r="D27" s="385"/>
      <c r="E27" s="325"/>
      <c r="F27" s="325"/>
      <c r="G27" s="325"/>
      <c r="H27" s="325"/>
      <c r="I27" s="325"/>
      <c r="J27" s="325"/>
      <c r="K27" s="325"/>
      <c r="L27" s="325"/>
      <c r="M27" s="327"/>
      <c r="N27" s="327"/>
      <c r="O27" s="316"/>
      <c r="P27" s="316"/>
      <c r="Q27" s="316"/>
      <c r="R27" s="316"/>
      <c r="S27" s="316"/>
      <c r="T27" s="316"/>
      <c r="U27" s="316"/>
      <c r="V27" s="323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1:86" x14ac:dyDescent="0.2">
      <c r="A28" s="777" t="s">
        <v>26</v>
      </c>
      <c r="B28" s="777" t="s">
        <v>42</v>
      </c>
      <c r="C28" s="733" t="s">
        <v>85</v>
      </c>
      <c r="D28" s="742"/>
      <c r="E28" s="734"/>
      <c r="F28" s="733" t="s">
        <v>1</v>
      </c>
      <c r="G28" s="734"/>
      <c r="H28" s="733" t="s">
        <v>2</v>
      </c>
      <c r="I28" s="734"/>
      <c r="J28" s="733" t="s">
        <v>3</v>
      </c>
      <c r="K28" s="734"/>
      <c r="L28" s="733" t="s">
        <v>4</v>
      </c>
      <c r="M28" s="734"/>
      <c r="N28" s="733" t="s">
        <v>5</v>
      </c>
      <c r="O28" s="734"/>
      <c r="P28" s="737" t="s">
        <v>6</v>
      </c>
      <c r="Q28" s="738"/>
      <c r="R28" s="743" t="s">
        <v>7</v>
      </c>
      <c r="S28" s="743"/>
      <c r="T28" s="737" t="s">
        <v>8</v>
      </c>
      <c r="U28" s="738"/>
      <c r="V28" s="737" t="s">
        <v>9</v>
      </c>
      <c r="W28" s="738"/>
      <c r="X28" s="737" t="s">
        <v>10</v>
      </c>
      <c r="Y28" s="738"/>
      <c r="Z28" s="737" t="s">
        <v>11</v>
      </c>
      <c r="AA28" s="738"/>
      <c r="AB28" s="737" t="s">
        <v>12</v>
      </c>
      <c r="AC28" s="738"/>
      <c r="AD28" s="737" t="s">
        <v>13</v>
      </c>
      <c r="AE28" s="738"/>
      <c r="AF28" s="737" t="s">
        <v>14</v>
      </c>
      <c r="AG28" s="738"/>
      <c r="AH28" s="737" t="s">
        <v>15</v>
      </c>
      <c r="AI28" s="738"/>
      <c r="AJ28" s="737" t="s">
        <v>16</v>
      </c>
      <c r="AK28" s="738"/>
      <c r="AL28" s="737" t="s">
        <v>17</v>
      </c>
      <c r="AM28" s="738"/>
      <c r="AN28" s="387"/>
      <c r="AO28" s="388"/>
      <c r="AP28" s="389"/>
    </row>
    <row r="29" spans="1:86" x14ac:dyDescent="0.2">
      <c r="A29" s="778"/>
      <c r="B29" s="778"/>
      <c r="C29" s="655" t="s">
        <v>81</v>
      </c>
      <c r="D29" s="655" t="s">
        <v>20</v>
      </c>
      <c r="E29" s="655" t="s">
        <v>18</v>
      </c>
      <c r="F29" s="666" t="s">
        <v>20</v>
      </c>
      <c r="G29" s="655" t="s">
        <v>18</v>
      </c>
      <c r="H29" s="666" t="s">
        <v>20</v>
      </c>
      <c r="I29" s="655" t="s">
        <v>18</v>
      </c>
      <c r="J29" s="666" t="s">
        <v>20</v>
      </c>
      <c r="K29" s="655" t="s">
        <v>18</v>
      </c>
      <c r="L29" s="666" t="s">
        <v>20</v>
      </c>
      <c r="M29" s="655" t="s">
        <v>18</v>
      </c>
      <c r="N29" s="666" t="s">
        <v>20</v>
      </c>
      <c r="O29" s="655" t="s">
        <v>18</v>
      </c>
      <c r="P29" s="666" t="s">
        <v>20</v>
      </c>
      <c r="Q29" s="655" t="s">
        <v>18</v>
      </c>
      <c r="R29" s="655" t="s">
        <v>20</v>
      </c>
      <c r="S29" s="654" t="s">
        <v>18</v>
      </c>
      <c r="T29" s="666" t="s">
        <v>20</v>
      </c>
      <c r="U29" s="655" t="s">
        <v>18</v>
      </c>
      <c r="V29" s="666" t="s">
        <v>20</v>
      </c>
      <c r="W29" s="655" t="s">
        <v>18</v>
      </c>
      <c r="X29" s="666" t="s">
        <v>20</v>
      </c>
      <c r="Y29" s="655" t="s">
        <v>18</v>
      </c>
      <c r="Z29" s="666" t="s">
        <v>20</v>
      </c>
      <c r="AA29" s="655" t="s">
        <v>18</v>
      </c>
      <c r="AB29" s="666" t="s">
        <v>20</v>
      </c>
      <c r="AC29" s="655" t="s">
        <v>18</v>
      </c>
      <c r="AD29" s="666" t="s">
        <v>20</v>
      </c>
      <c r="AE29" s="655" t="s">
        <v>18</v>
      </c>
      <c r="AF29" s="666" t="s">
        <v>20</v>
      </c>
      <c r="AG29" s="655" t="s">
        <v>18</v>
      </c>
      <c r="AH29" s="666" t="s">
        <v>20</v>
      </c>
      <c r="AI29" s="655" t="s">
        <v>18</v>
      </c>
      <c r="AJ29" s="666" t="s">
        <v>20</v>
      </c>
      <c r="AK29" s="655" t="s">
        <v>18</v>
      </c>
      <c r="AL29" s="666" t="s">
        <v>20</v>
      </c>
      <c r="AM29" s="655" t="s">
        <v>18</v>
      </c>
      <c r="AN29" s="392"/>
      <c r="AO29" s="393"/>
      <c r="AP29" s="394"/>
      <c r="AQ29" s="395"/>
    </row>
    <row r="30" spans="1:86" ht="15.75" customHeight="1" x14ac:dyDescent="0.2">
      <c r="A30" s="373" t="s">
        <v>86</v>
      </c>
      <c r="B30" s="396">
        <v>8</v>
      </c>
      <c r="C30" s="361">
        <f>SUM(D30+E30)</f>
        <v>8</v>
      </c>
      <c r="D30" s="361">
        <f>SUM(F30+H30+J30+L30+N30+P30+R30+T30+V30+X30+Z30+AB30+AD30+AF30+AH30+AJ30+AL30)</f>
        <v>3</v>
      </c>
      <c r="E30" s="361">
        <f>SUM(G30+I30+K30+M30+O30+Q30+S30+U30+W30+Y30+AA30+AC30+AE30+AG30+AI30+AK30+AM30)</f>
        <v>5</v>
      </c>
      <c r="F30" s="374"/>
      <c r="G30" s="375"/>
      <c r="H30" s="374"/>
      <c r="I30" s="376"/>
      <c r="J30" s="374"/>
      <c r="K30" s="376"/>
      <c r="L30" s="374">
        <v>1</v>
      </c>
      <c r="M30" s="376"/>
      <c r="N30" s="374"/>
      <c r="O30" s="377"/>
      <c r="P30" s="374"/>
      <c r="Q30" s="375">
        <v>1</v>
      </c>
      <c r="R30" s="378"/>
      <c r="S30" s="376"/>
      <c r="T30" s="374"/>
      <c r="U30" s="376">
        <v>1</v>
      </c>
      <c r="V30" s="374"/>
      <c r="W30" s="376">
        <v>1</v>
      </c>
      <c r="X30" s="374">
        <v>1</v>
      </c>
      <c r="Y30" s="375"/>
      <c r="Z30" s="374"/>
      <c r="AA30" s="375">
        <v>2</v>
      </c>
      <c r="AB30" s="374"/>
      <c r="AC30" s="376"/>
      <c r="AD30" s="374"/>
      <c r="AE30" s="375"/>
      <c r="AF30" s="374">
        <v>1</v>
      </c>
      <c r="AG30" s="375"/>
      <c r="AH30" s="374"/>
      <c r="AI30" s="376"/>
      <c r="AJ30" s="374"/>
      <c r="AK30" s="376"/>
      <c r="AL30" s="379"/>
      <c r="AM30" s="376"/>
      <c r="AN30" s="397"/>
      <c r="AO30" s="398"/>
      <c r="AP30" s="399"/>
      <c r="AQ30" s="395"/>
    </row>
    <row r="31" spans="1:86" ht="15.75" customHeight="1" x14ac:dyDescent="0.2">
      <c r="A31" s="318" t="s">
        <v>43</v>
      </c>
      <c r="B31" s="319"/>
      <c r="C31" s="320"/>
      <c r="D31" s="320"/>
      <c r="E31" s="320"/>
      <c r="F31" s="320"/>
      <c r="G31" s="320"/>
      <c r="H31" s="320"/>
      <c r="I31" s="321"/>
      <c r="J31" s="319"/>
      <c r="K31" s="325"/>
      <c r="L31" s="325"/>
      <c r="M31" s="327"/>
      <c r="N31" s="400"/>
      <c r="O31" s="316"/>
      <c r="P31" s="316"/>
      <c r="Q31" s="316"/>
      <c r="R31" s="316"/>
      <c r="S31" s="316"/>
      <c r="T31" s="316"/>
      <c r="U31" s="316"/>
      <c r="V31" s="323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</row>
    <row r="32" spans="1:86" ht="15" x14ac:dyDescent="0.2">
      <c r="A32" s="401" t="s">
        <v>87</v>
      </c>
      <c r="B32" s="402"/>
      <c r="C32" s="402"/>
      <c r="D32" s="403"/>
      <c r="E32" s="403"/>
      <c r="F32" s="403"/>
      <c r="G32" s="403"/>
      <c r="H32" s="403"/>
      <c r="I32" s="403"/>
      <c r="J32" s="403"/>
      <c r="K32" s="403"/>
      <c r="L32" s="404"/>
      <c r="M32" s="400"/>
      <c r="N32" s="400"/>
      <c r="O32" s="400"/>
      <c r="P32" s="316"/>
      <c r="Q32" s="316"/>
      <c r="R32" s="316"/>
      <c r="S32" s="316"/>
      <c r="T32" s="316"/>
      <c r="U32" s="316"/>
      <c r="V32" s="323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</row>
    <row r="33" spans="1:86" x14ac:dyDescent="0.2">
      <c r="A33" s="744" t="s">
        <v>26</v>
      </c>
      <c r="B33" s="777" t="s">
        <v>27</v>
      </c>
      <c r="C33" s="777" t="s">
        <v>28</v>
      </c>
      <c r="D33" s="405"/>
      <c r="E33" s="405"/>
      <c r="F33" s="405"/>
      <c r="G33" s="405"/>
      <c r="H33" s="405"/>
      <c r="I33" s="405"/>
      <c r="J33" s="405"/>
      <c r="K33" s="405"/>
      <c r="L33" s="406"/>
      <c r="M33" s="407"/>
      <c r="N33" s="400"/>
      <c r="O33" s="316"/>
      <c r="P33" s="316"/>
      <c r="Q33" s="316"/>
      <c r="R33" s="316"/>
      <c r="S33" s="316"/>
      <c r="T33" s="316"/>
      <c r="U33" s="316"/>
      <c r="V33" s="323"/>
      <c r="W33" s="316"/>
      <c r="X33" s="408"/>
      <c r="Y33" s="394"/>
      <c r="Z33" s="394"/>
      <c r="AA33" s="394"/>
      <c r="AB33" s="394"/>
      <c r="AC33" s="394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</row>
    <row r="34" spans="1:86" x14ac:dyDescent="0.2">
      <c r="A34" s="746"/>
      <c r="B34" s="778"/>
      <c r="C34" s="778"/>
      <c r="D34" s="409"/>
      <c r="E34" s="405"/>
      <c r="F34" s="405"/>
      <c r="G34" s="405"/>
      <c r="H34" s="405"/>
      <c r="I34" s="405"/>
      <c r="J34" s="405"/>
      <c r="K34" s="405"/>
      <c r="L34" s="406"/>
      <c r="M34" s="407"/>
      <c r="N34" s="400"/>
      <c r="O34" s="316"/>
      <c r="P34" s="316"/>
      <c r="Q34" s="316"/>
      <c r="R34" s="316"/>
      <c r="S34" s="316"/>
      <c r="T34" s="316"/>
      <c r="U34" s="316"/>
      <c r="V34" s="323"/>
      <c r="W34" s="316"/>
      <c r="X34" s="408"/>
      <c r="Y34" s="394"/>
      <c r="Z34" s="394"/>
      <c r="AA34" s="394"/>
      <c r="AB34" s="394"/>
      <c r="AC34" s="394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</row>
    <row r="35" spans="1:86" x14ac:dyDescent="0.2">
      <c r="A35" s="777" t="s">
        <v>46</v>
      </c>
      <c r="B35" s="365" t="s">
        <v>45</v>
      </c>
      <c r="C35" s="410">
        <v>3</v>
      </c>
      <c r="D35" s="409"/>
      <c r="E35" s="405"/>
      <c r="F35" s="405"/>
      <c r="G35" s="405"/>
      <c r="H35" s="316"/>
      <c r="I35" s="405"/>
      <c r="J35" s="405"/>
      <c r="K35" s="411"/>
      <c r="L35" s="406"/>
      <c r="M35" s="407"/>
      <c r="N35" s="400"/>
      <c r="O35" s="316"/>
      <c r="P35" s="316"/>
      <c r="Q35" s="316"/>
      <c r="R35" s="316"/>
      <c r="S35" s="316"/>
      <c r="T35" s="316"/>
      <c r="U35" s="316"/>
      <c r="V35" s="323"/>
      <c r="W35" s="316"/>
      <c r="X35" s="408"/>
      <c r="Y35" s="394"/>
      <c r="Z35" s="394"/>
      <c r="AA35" s="394"/>
      <c r="AB35" s="394"/>
      <c r="AC35" s="394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</row>
    <row r="36" spans="1:86" x14ac:dyDescent="0.2">
      <c r="A36" s="778"/>
      <c r="B36" s="412" t="s">
        <v>47</v>
      </c>
      <c r="C36" s="413">
        <v>16</v>
      </c>
      <c r="D36" s="409"/>
      <c r="E36" s="405"/>
      <c r="F36" s="405"/>
      <c r="G36" s="405"/>
      <c r="H36" s="405"/>
      <c r="I36" s="405"/>
      <c r="J36" s="405"/>
      <c r="K36" s="405"/>
      <c r="L36" s="406"/>
      <c r="M36" s="407"/>
      <c r="N36" s="400"/>
      <c r="O36" s="316"/>
      <c r="P36" s="316"/>
      <c r="Q36" s="316"/>
      <c r="R36" s="316"/>
      <c r="S36" s="316"/>
      <c r="T36" s="316"/>
      <c r="U36" s="316"/>
      <c r="V36" s="323"/>
      <c r="W36" s="316"/>
      <c r="X36" s="408"/>
      <c r="Y36" s="394"/>
      <c r="Z36" s="394"/>
      <c r="AA36" s="394"/>
      <c r="AB36" s="394"/>
      <c r="AC36" s="394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</row>
    <row r="37" spans="1:86" x14ac:dyDescent="0.2">
      <c r="A37" s="777" t="s">
        <v>48</v>
      </c>
      <c r="B37" s="365" t="s">
        <v>45</v>
      </c>
      <c r="C37" s="410"/>
      <c r="D37" s="409"/>
      <c r="E37" s="405"/>
      <c r="F37" s="405"/>
      <c r="G37" s="405"/>
      <c r="H37" s="405"/>
      <c r="I37" s="405"/>
      <c r="J37" s="405"/>
      <c r="K37" s="405"/>
      <c r="L37" s="406"/>
      <c r="M37" s="407"/>
      <c r="N37" s="400"/>
      <c r="O37" s="316"/>
      <c r="P37" s="316"/>
      <c r="Q37" s="316"/>
      <c r="R37" s="316"/>
      <c r="S37" s="316"/>
      <c r="T37" s="316"/>
      <c r="U37" s="316"/>
      <c r="V37" s="323"/>
      <c r="W37" s="316"/>
      <c r="X37" s="408"/>
      <c r="Y37" s="394"/>
      <c r="Z37" s="394"/>
      <c r="AA37" s="394"/>
      <c r="AB37" s="394"/>
      <c r="AC37" s="394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</row>
    <row r="38" spans="1:86" x14ac:dyDescent="0.2">
      <c r="A38" s="778"/>
      <c r="B38" s="414" t="s">
        <v>47</v>
      </c>
      <c r="C38" s="415">
        <v>24</v>
      </c>
      <c r="D38" s="416"/>
      <c r="E38" s="405"/>
      <c r="F38" s="405"/>
      <c r="G38" s="405"/>
      <c r="H38" s="405"/>
      <c r="I38" s="405"/>
      <c r="J38" s="405"/>
      <c r="K38" s="405"/>
      <c r="L38" s="406"/>
      <c r="M38" s="407"/>
      <c r="N38" s="400"/>
      <c r="O38" s="316"/>
      <c r="P38" s="316"/>
      <c r="Q38" s="316"/>
      <c r="R38" s="316"/>
      <c r="S38" s="316"/>
      <c r="T38" s="316"/>
      <c r="U38" s="316"/>
      <c r="V38" s="323"/>
      <c r="W38" s="316"/>
      <c r="X38" s="408"/>
      <c r="Y38" s="394"/>
      <c r="Z38" s="394"/>
      <c r="AA38" s="394"/>
      <c r="AB38" s="394"/>
      <c r="AC38" s="394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</row>
    <row r="39" spans="1:86" ht="15" x14ac:dyDescent="0.2">
      <c r="A39" s="384" t="s">
        <v>88</v>
      </c>
      <c r="B39" s="417"/>
      <c r="C39" s="417"/>
      <c r="D39" s="418"/>
      <c r="E39" s="418"/>
      <c r="F39" s="418"/>
      <c r="G39" s="418"/>
      <c r="H39" s="418"/>
      <c r="I39" s="418"/>
      <c r="J39" s="418"/>
      <c r="K39" s="418"/>
      <c r="L39" s="419"/>
      <c r="M39" s="420"/>
      <c r="N39" s="421"/>
      <c r="O39" s="422"/>
      <c r="P39" s="422"/>
      <c r="Q39" s="422"/>
      <c r="R39" s="422"/>
      <c r="S39" s="422"/>
      <c r="T39" s="422"/>
      <c r="U39" s="422"/>
      <c r="V39" s="423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422"/>
      <c r="AK39" s="422"/>
      <c r="AL39" s="422"/>
      <c r="AM39" s="422"/>
      <c r="AN39" s="424"/>
      <c r="AO39" s="425"/>
      <c r="AP39" s="425"/>
    </row>
    <row r="40" spans="1:86" ht="14.25" customHeight="1" x14ac:dyDescent="0.2">
      <c r="A40" s="762" t="s">
        <v>49</v>
      </c>
      <c r="B40" s="763"/>
      <c r="C40" s="768" t="s">
        <v>28</v>
      </c>
      <c r="D40" s="769"/>
      <c r="E40" s="770"/>
      <c r="F40" s="733" t="s">
        <v>21</v>
      </c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42"/>
      <c r="X40" s="742"/>
      <c r="Y40" s="742"/>
      <c r="Z40" s="742"/>
      <c r="AA40" s="74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2"/>
      <c r="AM40" s="742"/>
      <c r="AN40" s="739" t="s">
        <v>30</v>
      </c>
      <c r="AO40" s="315"/>
      <c r="AP40" s="426"/>
    </row>
    <row r="41" spans="1:86" x14ac:dyDescent="0.2">
      <c r="A41" s="764"/>
      <c r="B41" s="765"/>
      <c r="C41" s="771"/>
      <c r="D41" s="772"/>
      <c r="E41" s="773"/>
      <c r="F41" s="733" t="s">
        <v>1</v>
      </c>
      <c r="G41" s="734"/>
      <c r="H41" s="742" t="s">
        <v>2</v>
      </c>
      <c r="I41" s="734"/>
      <c r="J41" s="735" t="s">
        <v>3</v>
      </c>
      <c r="K41" s="736"/>
      <c r="L41" s="733" t="s">
        <v>4</v>
      </c>
      <c r="M41" s="734"/>
      <c r="N41" s="733" t="s">
        <v>5</v>
      </c>
      <c r="O41" s="734"/>
      <c r="P41" s="737" t="s">
        <v>6</v>
      </c>
      <c r="Q41" s="738"/>
      <c r="R41" s="737" t="s">
        <v>7</v>
      </c>
      <c r="S41" s="738"/>
      <c r="T41" s="737" t="s">
        <v>8</v>
      </c>
      <c r="U41" s="738"/>
      <c r="V41" s="737" t="s">
        <v>9</v>
      </c>
      <c r="W41" s="738"/>
      <c r="X41" s="737" t="s">
        <v>10</v>
      </c>
      <c r="Y41" s="738"/>
      <c r="Z41" s="737" t="s">
        <v>11</v>
      </c>
      <c r="AA41" s="738"/>
      <c r="AB41" s="737" t="s">
        <v>12</v>
      </c>
      <c r="AC41" s="738"/>
      <c r="AD41" s="737" t="s">
        <v>13</v>
      </c>
      <c r="AE41" s="738"/>
      <c r="AF41" s="737" t="s">
        <v>14</v>
      </c>
      <c r="AG41" s="738"/>
      <c r="AH41" s="737" t="s">
        <v>15</v>
      </c>
      <c r="AI41" s="738"/>
      <c r="AJ41" s="737" t="s">
        <v>16</v>
      </c>
      <c r="AK41" s="738"/>
      <c r="AL41" s="743" t="s">
        <v>17</v>
      </c>
      <c r="AM41" s="743"/>
      <c r="AN41" s="740"/>
      <c r="AO41" s="315"/>
    </row>
    <row r="42" spans="1:86" x14ac:dyDescent="0.2">
      <c r="A42" s="766"/>
      <c r="B42" s="767"/>
      <c r="C42" s="662" t="s">
        <v>81</v>
      </c>
      <c r="D42" s="662" t="s">
        <v>20</v>
      </c>
      <c r="E42" s="661" t="s">
        <v>18</v>
      </c>
      <c r="F42" s="429" t="s">
        <v>20</v>
      </c>
      <c r="G42" s="655" t="s">
        <v>18</v>
      </c>
      <c r="H42" s="429" t="s">
        <v>20</v>
      </c>
      <c r="I42" s="655" t="s">
        <v>18</v>
      </c>
      <c r="J42" s="429" t="s">
        <v>20</v>
      </c>
      <c r="K42" s="655" t="s">
        <v>18</v>
      </c>
      <c r="L42" s="429" t="s">
        <v>20</v>
      </c>
      <c r="M42" s="655" t="s">
        <v>18</v>
      </c>
      <c r="N42" s="429" t="s">
        <v>20</v>
      </c>
      <c r="O42" s="655" t="s">
        <v>18</v>
      </c>
      <c r="P42" s="429" t="s">
        <v>20</v>
      </c>
      <c r="Q42" s="655" t="s">
        <v>18</v>
      </c>
      <c r="R42" s="429" t="s">
        <v>20</v>
      </c>
      <c r="S42" s="655" t="s">
        <v>18</v>
      </c>
      <c r="T42" s="429" t="s">
        <v>20</v>
      </c>
      <c r="U42" s="655" t="s">
        <v>18</v>
      </c>
      <c r="V42" s="429" t="s">
        <v>20</v>
      </c>
      <c r="W42" s="655" t="s">
        <v>18</v>
      </c>
      <c r="X42" s="429" t="s">
        <v>20</v>
      </c>
      <c r="Y42" s="655" t="s">
        <v>18</v>
      </c>
      <c r="Z42" s="429" t="s">
        <v>20</v>
      </c>
      <c r="AA42" s="655" t="s">
        <v>18</v>
      </c>
      <c r="AB42" s="429" t="s">
        <v>20</v>
      </c>
      <c r="AC42" s="655" t="s">
        <v>18</v>
      </c>
      <c r="AD42" s="429" t="s">
        <v>20</v>
      </c>
      <c r="AE42" s="655" t="s">
        <v>18</v>
      </c>
      <c r="AF42" s="429" t="s">
        <v>20</v>
      </c>
      <c r="AG42" s="655" t="s">
        <v>18</v>
      </c>
      <c r="AH42" s="429" t="s">
        <v>20</v>
      </c>
      <c r="AI42" s="655" t="s">
        <v>18</v>
      </c>
      <c r="AJ42" s="429" t="s">
        <v>20</v>
      </c>
      <c r="AK42" s="655" t="s">
        <v>18</v>
      </c>
      <c r="AL42" s="430" t="s">
        <v>20</v>
      </c>
      <c r="AM42" s="654" t="s">
        <v>18</v>
      </c>
      <c r="AN42" s="741"/>
      <c r="AO42" s="431"/>
    </row>
    <row r="43" spans="1:86" x14ac:dyDescent="0.2">
      <c r="A43" s="660" t="s">
        <v>22</v>
      </c>
      <c r="B43" s="433" t="s">
        <v>89</v>
      </c>
      <c r="C43" s="434">
        <f>SUM(D43+E43)</f>
        <v>0</v>
      </c>
      <c r="D43" s="435">
        <f>SUM(F43+H43+J43+L43+N43+P43+R43+T43+V43+X43+Z43+AB43+AD43+AF43+AH43+AJ43+AL43)</f>
        <v>0</v>
      </c>
      <c r="E43" s="359">
        <f>SUM(G43+I43+K43+M43+O43+Q43+S43+U43+W43+Y43+AA43+AC43+AE43+AG43+AI43+AK43+AM43)</f>
        <v>0</v>
      </c>
      <c r="F43" s="436"/>
      <c r="G43" s="437"/>
      <c r="H43" s="436"/>
      <c r="I43" s="437"/>
      <c r="J43" s="436"/>
      <c r="K43" s="437"/>
      <c r="L43" s="436"/>
      <c r="M43" s="437"/>
      <c r="N43" s="436"/>
      <c r="O43" s="437"/>
      <c r="P43" s="438"/>
      <c r="Q43" s="437"/>
      <c r="R43" s="438"/>
      <c r="S43" s="437"/>
      <c r="T43" s="438"/>
      <c r="U43" s="437"/>
      <c r="V43" s="438"/>
      <c r="W43" s="437"/>
      <c r="X43" s="438"/>
      <c r="Y43" s="437"/>
      <c r="Z43" s="438"/>
      <c r="AA43" s="437"/>
      <c r="AB43" s="438"/>
      <c r="AC43" s="437"/>
      <c r="AD43" s="438"/>
      <c r="AE43" s="437"/>
      <c r="AF43" s="438"/>
      <c r="AG43" s="437"/>
      <c r="AH43" s="438"/>
      <c r="AI43" s="437"/>
      <c r="AJ43" s="438"/>
      <c r="AK43" s="437"/>
      <c r="AL43" s="439"/>
      <c r="AM43" s="440"/>
      <c r="AN43" s="441"/>
      <c r="AO43" s="340" t="s">
        <v>83</v>
      </c>
      <c r="CG43" s="315">
        <v>0</v>
      </c>
      <c r="CH43" s="315">
        <v>0</v>
      </c>
    </row>
    <row r="44" spans="1:86" x14ac:dyDescent="0.2">
      <c r="A44" s="658" t="s">
        <v>23</v>
      </c>
      <c r="B44" s="443" t="s">
        <v>89</v>
      </c>
      <c r="C44" s="382">
        <f>SUM(D44+E44)</f>
        <v>0</v>
      </c>
      <c r="D44" s="444">
        <f>SUM(F44+H44+J44+L44+N44+P44+R44+T44+V44+X44+Z44+AB44+AD44+AF44+AH44+AJ44+AL44)</f>
        <v>0</v>
      </c>
      <c r="E44" s="445">
        <f>SUM(G44+I44+K44+M44+O44+Q44+S44+U44+W44+Y44+AA44+AC44+AE44+AG44+AI44+AK44+AM44)</f>
        <v>0</v>
      </c>
      <c r="F44" s="446"/>
      <c r="G44" s="447"/>
      <c r="H44" s="446"/>
      <c r="I44" s="447"/>
      <c r="J44" s="446"/>
      <c r="K44" s="447"/>
      <c r="L44" s="446"/>
      <c r="M44" s="447"/>
      <c r="N44" s="446"/>
      <c r="O44" s="447"/>
      <c r="P44" s="378"/>
      <c r="Q44" s="447"/>
      <c r="R44" s="378"/>
      <c r="S44" s="447"/>
      <c r="T44" s="378"/>
      <c r="U44" s="447"/>
      <c r="V44" s="378"/>
      <c r="W44" s="447"/>
      <c r="X44" s="378"/>
      <c r="Y44" s="447"/>
      <c r="Z44" s="378"/>
      <c r="AA44" s="447"/>
      <c r="AB44" s="378"/>
      <c r="AC44" s="447"/>
      <c r="AD44" s="378"/>
      <c r="AE44" s="447"/>
      <c r="AF44" s="378"/>
      <c r="AG44" s="447"/>
      <c r="AH44" s="378"/>
      <c r="AI44" s="447"/>
      <c r="AJ44" s="378"/>
      <c r="AK44" s="447"/>
      <c r="AL44" s="448"/>
      <c r="AM44" s="449"/>
      <c r="AN44" s="450"/>
      <c r="AO44" s="340" t="s">
        <v>83</v>
      </c>
      <c r="CG44" s="315">
        <v>0</v>
      </c>
      <c r="CH44" s="315">
        <v>0</v>
      </c>
    </row>
    <row r="45" spans="1:86" x14ac:dyDescent="0.2">
      <c r="A45" s="774" t="s">
        <v>90</v>
      </c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N45" s="451"/>
      <c r="O45" s="424"/>
      <c r="P45" s="424"/>
      <c r="Q45" s="424"/>
      <c r="R45" s="424"/>
      <c r="S45" s="424"/>
      <c r="T45" s="424"/>
      <c r="U45" s="424"/>
      <c r="V45" s="452"/>
      <c r="W45" s="424"/>
      <c r="X45" s="42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4"/>
      <c r="AO45" s="453"/>
      <c r="AP45" s="424"/>
    </row>
    <row r="46" spans="1:86" x14ac:dyDescent="0.2">
      <c r="A46" s="762" t="s">
        <v>26</v>
      </c>
      <c r="B46" s="763"/>
      <c r="C46" s="769" t="s">
        <v>28</v>
      </c>
      <c r="D46" s="769"/>
      <c r="E46" s="770"/>
      <c r="F46" s="735" t="s">
        <v>21</v>
      </c>
      <c r="G46" s="775"/>
      <c r="H46" s="775"/>
      <c r="I46" s="775"/>
      <c r="J46" s="775"/>
      <c r="K46" s="775"/>
      <c r="L46" s="775"/>
      <c r="M46" s="775"/>
      <c r="N46" s="775"/>
      <c r="O46" s="775"/>
      <c r="P46" s="775"/>
      <c r="Q46" s="775"/>
      <c r="R46" s="775"/>
      <c r="S46" s="775"/>
      <c r="T46" s="775"/>
      <c r="U46" s="775"/>
      <c r="V46" s="775"/>
      <c r="W46" s="775"/>
      <c r="X46" s="775"/>
      <c r="Y46" s="775"/>
      <c r="Z46" s="775"/>
      <c r="AA46" s="775"/>
      <c r="AB46" s="775"/>
      <c r="AC46" s="775"/>
      <c r="AD46" s="775"/>
      <c r="AE46" s="775"/>
      <c r="AF46" s="775"/>
      <c r="AG46" s="775"/>
      <c r="AH46" s="775"/>
      <c r="AI46" s="775"/>
      <c r="AJ46" s="775"/>
      <c r="AK46" s="775"/>
      <c r="AL46" s="775"/>
      <c r="AM46" s="736"/>
      <c r="AN46" s="729" t="s">
        <v>30</v>
      </c>
      <c r="AO46" s="453"/>
      <c r="AP46" s="454"/>
    </row>
    <row r="47" spans="1:86" x14ac:dyDescent="0.2">
      <c r="A47" s="764"/>
      <c r="B47" s="765"/>
      <c r="C47" s="772"/>
      <c r="D47" s="772"/>
      <c r="E47" s="773"/>
      <c r="F47" s="732" t="s">
        <v>1</v>
      </c>
      <c r="G47" s="732"/>
      <c r="H47" s="733" t="s">
        <v>2</v>
      </c>
      <c r="I47" s="734"/>
      <c r="J47" s="735" t="s">
        <v>3</v>
      </c>
      <c r="K47" s="736"/>
      <c r="L47" s="733" t="s">
        <v>4</v>
      </c>
      <c r="M47" s="734"/>
      <c r="N47" s="733" t="s">
        <v>5</v>
      </c>
      <c r="O47" s="734"/>
      <c r="P47" s="737" t="s">
        <v>6</v>
      </c>
      <c r="Q47" s="738"/>
      <c r="R47" s="737" t="s">
        <v>7</v>
      </c>
      <c r="S47" s="738"/>
      <c r="T47" s="737" t="s">
        <v>8</v>
      </c>
      <c r="U47" s="738"/>
      <c r="V47" s="737" t="s">
        <v>9</v>
      </c>
      <c r="W47" s="738"/>
      <c r="X47" s="737" t="s">
        <v>10</v>
      </c>
      <c r="Y47" s="738"/>
      <c r="Z47" s="737" t="s">
        <v>11</v>
      </c>
      <c r="AA47" s="738"/>
      <c r="AB47" s="737" t="s">
        <v>12</v>
      </c>
      <c r="AC47" s="738"/>
      <c r="AD47" s="737" t="s">
        <v>13</v>
      </c>
      <c r="AE47" s="738"/>
      <c r="AF47" s="737" t="s">
        <v>14</v>
      </c>
      <c r="AG47" s="738"/>
      <c r="AH47" s="737" t="s">
        <v>15</v>
      </c>
      <c r="AI47" s="738"/>
      <c r="AJ47" s="737" t="s">
        <v>16</v>
      </c>
      <c r="AK47" s="738"/>
      <c r="AL47" s="737" t="s">
        <v>17</v>
      </c>
      <c r="AM47" s="738"/>
      <c r="AN47" s="730"/>
      <c r="AO47" s="453"/>
      <c r="AP47" s="454"/>
    </row>
    <row r="48" spans="1:86" x14ac:dyDescent="0.2">
      <c r="A48" s="766"/>
      <c r="B48" s="767"/>
      <c r="C48" s="455" t="s">
        <v>81</v>
      </c>
      <c r="D48" s="456" t="s">
        <v>20</v>
      </c>
      <c r="E48" s="457" t="s">
        <v>18</v>
      </c>
      <c r="F48" s="458" t="s">
        <v>20</v>
      </c>
      <c r="G48" s="652" t="s">
        <v>18</v>
      </c>
      <c r="H48" s="458" t="s">
        <v>20</v>
      </c>
      <c r="I48" s="652" t="s">
        <v>18</v>
      </c>
      <c r="J48" s="458" t="s">
        <v>20</v>
      </c>
      <c r="K48" s="652" t="s">
        <v>18</v>
      </c>
      <c r="L48" s="458" t="s">
        <v>20</v>
      </c>
      <c r="M48" s="652" t="s">
        <v>18</v>
      </c>
      <c r="N48" s="458" t="s">
        <v>20</v>
      </c>
      <c r="O48" s="652" t="s">
        <v>18</v>
      </c>
      <c r="P48" s="458" t="s">
        <v>20</v>
      </c>
      <c r="Q48" s="652" t="s">
        <v>18</v>
      </c>
      <c r="R48" s="458" t="s">
        <v>20</v>
      </c>
      <c r="S48" s="652" t="s">
        <v>18</v>
      </c>
      <c r="T48" s="458" t="s">
        <v>20</v>
      </c>
      <c r="U48" s="652" t="s">
        <v>18</v>
      </c>
      <c r="V48" s="458" t="s">
        <v>20</v>
      </c>
      <c r="W48" s="652" t="s">
        <v>18</v>
      </c>
      <c r="X48" s="458" t="s">
        <v>20</v>
      </c>
      <c r="Y48" s="652" t="s">
        <v>18</v>
      </c>
      <c r="Z48" s="458" t="s">
        <v>20</v>
      </c>
      <c r="AA48" s="652" t="s">
        <v>18</v>
      </c>
      <c r="AB48" s="458" t="s">
        <v>20</v>
      </c>
      <c r="AC48" s="652" t="s">
        <v>18</v>
      </c>
      <c r="AD48" s="458" t="s">
        <v>20</v>
      </c>
      <c r="AE48" s="652" t="s">
        <v>18</v>
      </c>
      <c r="AF48" s="458" t="s">
        <v>20</v>
      </c>
      <c r="AG48" s="652" t="s">
        <v>18</v>
      </c>
      <c r="AH48" s="458" t="s">
        <v>20</v>
      </c>
      <c r="AI48" s="652" t="s">
        <v>18</v>
      </c>
      <c r="AJ48" s="458" t="s">
        <v>20</v>
      </c>
      <c r="AK48" s="652" t="s">
        <v>18</v>
      </c>
      <c r="AL48" s="460" t="s">
        <v>20</v>
      </c>
      <c r="AM48" s="461" t="s">
        <v>18</v>
      </c>
      <c r="AN48" s="731"/>
      <c r="AO48" s="453"/>
      <c r="AP48" s="454"/>
    </row>
    <row r="49" spans="1:86" x14ac:dyDescent="0.2">
      <c r="A49" s="751" t="s">
        <v>50</v>
      </c>
      <c r="B49" s="462" t="s">
        <v>31</v>
      </c>
      <c r="C49" s="333">
        <f t="shared" ref="C49:C70" si="4">SUM(D49+E49)</f>
        <v>0</v>
      </c>
      <c r="D49" s="334">
        <f t="shared" ref="D49:E54" si="5">SUM(H49+J49+L49+N49+P49+R49+T49+V49+X49+Z49+AB49+AD49+AF49+AH49+AJ49+AL49)</f>
        <v>0</v>
      </c>
      <c r="E49" s="335">
        <f t="shared" si="5"/>
        <v>0</v>
      </c>
      <c r="F49" s="463"/>
      <c r="G49" s="464"/>
      <c r="H49" s="336"/>
      <c r="I49" s="337"/>
      <c r="J49" s="336"/>
      <c r="K49" s="338"/>
      <c r="L49" s="336"/>
      <c r="M49" s="338"/>
      <c r="N49" s="336"/>
      <c r="O49" s="338"/>
      <c r="P49" s="339"/>
      <c r="Q49" s="338"/>
      <c r="R49" s="339"/>
      <c r="S49" s="338"/>
      <c r="T49" s="339"/>
      <c r="U49" s="338"/>
      <c r="V49" s="339"/>
      <c r="W49" s="338"/>
      <c r="X49" s="339"/>
      <c r="Y49" s="338"/>
      <c r="Z49" s="339"/>
      <c r="AA49" s="338"/>
      <c r="AB49" s="339"/>
      <c r="AC49" s="338"/>
      <c r="AD49" s="339"/>
      <c r="AE49" s="338"/>
      <c r="AF49" s="339"/>
      <c r="AG49" s="338"/>
      <c r="AH49" s="339"/>
      <c r="AI49" s="338"/>
      <c r="AJ49" s="339"/>
      <c r="AK49" s="338"/>
      <c r="AL49" s="339"/>
      <c r="AM49" s="338"/>
      <c r="AN49" s="465"/>
      <c r="AO49" s="466" t="s">
        <v>83</v>
      </c>
      <c r="AP49" s="454"/>
      <c r="CG49" s="315">
        <v>0</v>
      </c>
      <c r="CH49" s="315">
        <v>0</v>
      </c>
    </row>
    <row r="50" spans="1:86" x14ac:dyDescent="0.2">
      <c r="A50" s="753"/>
      <c r="B50" s="659" t="s">
        <v>45</v>
      </c>
      <c r="C50" s="343">
        <f t="shared" si="4"/>
        <v>0</v>
      </c>
      <c r="D50" s="343">
        <f t="shared" si="5"/>
        <v>0</v>
      </c>
      <c r="E50" s="344">
        <f t="shared" si="5"/>
        <v>0</v>
      </c>
      <c r="F50" s="468"/>
      <c r="G50" s="469"/>
      <c r="H50" s="345"/>
      <c r="I50" s="346"/>
      <c r="J50" s="345"/>
      <c r="K50" s="347"/>
      <c r="L50" s="345"/>
      <c r="M50" s="347"/>
      <c r="N50" s="345"/>
      <c r="O50" s="347"/>
      <c r="P50" s="348"/>
      <c r="Q50" s="347"/>
      <c r="R50" s="348"/>
      <c r="S50" s="347"/>
      <c r="T50" s="348"/>
      <c r="U50" s="347"/>
      <c r="V50" s="348"/>
      <c r="W50" s="347"/>
      <c r="X50" s="348"/>
      <c r="Y50" s="347"/>
      <c r="Z50" s="348"/>
      <c r="AA50" s="347"/>
      <c r="AB50" s="348"/>
      <c r="AC50" s="347"/>
      <c r="AD50" s="348"/>
      <c r="AE50" s="347"/>
      <c r="AF50" s="348"/>
      <c r="AG50" s="347"/>
      <c r="AH50" s="348"/>
      <c r="AI50" s="347"/>
      <c r="AJ50" s="348"/>
      <c r="AK50" s="347"/>
      <c r="AL50" s="348"/>
      <c r="AM50" s="347"/>
      <c r="AN50" s="470"/>
      <c r="AO50" s="466" t="s">
        <v>83</v>
      </c>
      <c r="AP50" s="454"/>
      <c r="CG50" s="315">
        <v>0</v>
      </c>
      <c r="CH50" s="315">
        <v>0</v>
      </c>
    </row>
    <row r="51" spans="1:86" x14ac:dyDescent="0.2">
      <c r="A51" s="753"/>
      <c r="B51" s="659" t="s">
        <v>32</v>
      </c>
      <c r="C51" s="343">
        <f t="shared" si="4"/>
        <v>0</v>
      </c>
      <c r="D51" s="343">
        <f t="shared" si="5"/>
        <v>0</v>
      </c>
      <c r="E51" s="344">
        <f t="shared" si="5"/>
        <v>0</v>
      </c>
      <c r="F51" s="468"/>
      <c r="G51" s="469"/>
      <c r="H51" s="345"/>
      <c r="I51" s="346"/>
      <c r="J51" s="345"/>
      <c r="K51" s="347"/>
      <c r="L51" s="345"/>
      <c r="M51" s="347"/>
      <c r="N51" s="345"/>
      <c r="O51" s="347"/>
      <c r="P51" s="348"/>
      <c r="Q51" s="347"/>
      <c r="R51" s="348"/>
      <c r="S51" s="347"/>
      <c r="T51" s="348"/>
      <c r="U51" s="347"/>
      <c r="V51" s="348"/>
      <c r="W51" s="347"/>
      <c r="X51" s="348"/>
      <c r="Y51" s="347"/>
      <c r="Z51" s="348"/>
      <c r="AA51" s="347"/>
      <c r="AB51" s="348"/>
      <c r="AC51" s="347"/>
      <c r="AD51" s="348"/>
      <c r="AE51" s="347"/>
      <c r="AF51" s="348"/>
      <c r="AG51" s="347"/>
      <c r="AH51" s="348"/>
      <c r="AI51" s="347"/>
      <c r="AJ51" s="348"/>
      <c r="AK51" s="347"/>
      <c r="AL51" s="348"/>
      <c r="AM51" s="347"/>
      <c r="AN51" s="470"/>
      <c r="AO51" s="466" t="s">
        <v>83</v>
      </c>
      <c r="AP51" s="454"/>
      <c r="CG51" s="315">
        <v>0</v>
      </c>
      <c r="CH51" s="315">
        <v>0</v>
      </c>
    </row>
    <row r="52" spans="1:86" x14ac:dyDescent="0.2">
      <c r="A52" s="753"/>
      <c r="B52" s="659" t="s">
        <v>44</v>
      </c>
      <c r="C52" s="343">
        <f t="shared" si="4"/>
        <v>0</v>
      </c>
      <c r="D52" s="343">
        <f t="shared" si="5"/>
        <v>0</v>
      </c>
      <c r="E52" s="344">
        <f t="shared" si="5"/>
        <v>0</v>
      </c>
      <c r="F52" s="468"/>
      <c r="G52" s="469"/>
      <c r="H52" s="345"/>
      <c r="I52" s="346"/>
      <c r="J52" s="345"/>
      <c r="K52" s="347"/>
      <c r="L52" s="345"/>
      <c r="M52" s="347"/>
      <c r="N52" s="345"/>
      <c r="O52" s="347"/>
      <c r="P52" s="348"/>
      <c r="Q52" s="347"/>
      <c r="R52" s="348"/>
      <c r="S52" s="347"/>
      <c r="T52" s="348"/>
      <c r="U52" s="347"/>
      <c r="V52" s="348"/>
      <c r="W52" s="347"/>
      <c r="X52" s="348"/>
      <c r="Y52" s="347"/>
      <c r="Z52" s="348"/>
      <c r="AA52" s="347"/>
      <c r="AB52" s="348"/>
      <c r="AC52" s="347"/>
      <c r="AD52" s="348"/>
      <c r="AE52" s="347"/>
      <c r="AF52" s="348"/>
      <c r="AG52" s="347"/>
      <c r="AH52" s="348"/>
      <c r="AI52" s="347"/>
      <c r="AJ52" s="348"/>
      <c r="AK52" s="347"/>
      <c r="AL52" s="348"/>
      <c r="AM52" s="347"/>
      <c r="AN52" s="470"/>
      <c r="AO52" s="466" t="s">
        <v>83</v>
      </c>
      <c r="AP52" s="454"/>
      <c r="CG52" s="315">
        <v>0</v>
      </c>
      <c r="CH52" s="315">
        <v>0</v>
      </c>
    </row>
    <row r="53" spans="1:86" x14ac:dyDescent="0.2">
      <c r="A53" s="753"/>
      <c r="B53" s="659" t="s">
        <v>35</v>
      </c>
      <c r="C53" s="343">
        <f t="shared" si="4"/>
        <v>0</v>
      </c>
      <c r="D53" s="343">
        <f t="shared" si="5"/>
        <v>0</v>
      </c>
      <c r="E53" s="344">
        <f t="shared" si="5"/>
        <v>0</v>
      </c>
      <c r="F53" s="468"/>
      <c r="G53" s="469"/>
      <c r="H53" s="345"/>
      <c r="I53" s="346"/>
      <c r="J53" s="345"/>
      <c r="K53" s="347"/>
      <c r="L53" s="345"/>
      <c r="M53" s="347"/>
      <c r="N53" s="345"/>
      <c r="O53" s="347"/>
      <c r="P53" s="348"/>
      <c r="Q53" s="347"/>
      <c r="R53" s="348"/>
      <c r="S53" s="347"/>
      <c r="T53" s="348"/>
      <c r="U53" s="347"/>
      <c r="V53" s="348"/>
      <c r="W53" s="347"/>
      <c r="X53" s="348"/>
      <c r="Y53" s="347"/>
      <c r="Z53" s="348"/>
      <c r="AA53" s="347"/>
      <c r="AB53" s="348"/>
      <c r="AC53" s="347"/>
      <c r="AD53" s="348"/>
      <c r="AE53" s="347"/>
      <c r="AF53" s="348"/>
      <c r="AG53" s="347"/>
      <c r="AH53" s="348"/>
      <c r="AI53" s="347"/>
      <c r="AJ53" s="348"/>
      <c r="AK53" s="347"/>
      <c r="AL53" s="348"/>
      <c r="AM53" s="347"/>
      <c r="AN53" s="470"/>
      <c r="AO53" s="466" t="s">
        <v>83</v>
      </c>
      <c r="AP53" s="454"/>
      <c r="CG53" s="315">
        <v>0</v>
      </c>
      <c r="CH53" s="315">
        <v>0</v>
      </c>
    </row>
    <row r="54" spans="1:86" x14ac:dyDescent="0.2">
      <c r="A54" s="752"/>
      <c r="B54" s="664" t="s">
        <v>36</v>
      </c>
      <c r="C54" s="356">
        <f t="shared" si="4"/>
        <v>0</v>
      </c>
      <c r="D54" s="356">
        <f t="shared" si="5"/>
        <v>0</v>
      </c>
      <c r="E54" s="472">
        <f t="shared" si="5"/>
        <v>0</v>
      </c>
      <c r="F54" s="473"/>
      <c r="G54" s="474"/>
      <c r="H54" s="374"/>
      <c r="I54" s="377"/>
      <c r="J54" s="374"/>
      <c r="K54" s="376"/>
      <c r="L54" s="374"/>
      <c r="M54" s="376"/>
      <c r="N54" s="374"/>
      <c r="O54" s="376"/>
      <c r="P54" s="379"/>
      <c r="Q54" s="376"/>
      <c r="R54" s="379"/>
      <c r="S54" s="376"/>
      <c r="T54" s="379"/>
      <c r="U54" s="376"/>
      <c r="V54" s="379"/>
      <c r="W54" s="376"/>
      <c r="X54" s="379"/>
      <c r="Y54" s="376"/>
      <c r="Z54" s="379"/>
      <c r="AA54" s="376"/>
      <c r="AB54" s="379"/>
      <c r="AC54" s="376"/>
      <c r="AD54" s="379"/>
      <c r="AE54" s="376"/>
      <c r="AF54" s="379"/>
      <c r="AG54" s="376"/>
      <c r="AH54" s="379"/>
      <c r="AI54" s="376"/>
      <c r="AJ54" s="379"/>
      <c r="AK54" s="376"/>
      <c r="AL54" s="379"/>
      <c r="AM54" s="376"/>
      <c r="AN54" s="475"/>
      <c r="AO54" s="466" t="s">
        <v>83</v>
      </c>
      <c r="AP54" s="454"/>
      <c r="CG54" s="315">
        <v>0</v>
      </c>
      <c r="CH54" s="315">
        <v>0</v>
      </c>
    </row>
    <row r="55" spans="1:86" x14ac:dyDescent="0.2">
      <c r="A55" s="751" t="s">
        <v>51</v>
      </c>
      <c r="B55" s="462" t="s">
        <v>32</v>
      </c>
      <c r="C55" s="333">
        <f t="shared" si="4"/>
        <v>0</v>
      </c>
      <c r="D55" s="334">
        <f t="shared" ref="D55:E60" si="6">SUM(J55+L55+N55)</f>
        <v>0</v>
      </c>
      <c r="E55" s="335">
        <f t="shared" si="6"/>
        <v>0</v>
      </c>
      <c r="F55" s="463"/>
      <c r="G55" s="464"/>
      <c r="H55" s="463"/>
      <c r="I55" s="464"/>
      <c r="J55" s="336"/>
      <c r="K55" s="338"/>
      <c r="L55" s="336"/>
      <c r="M55" s="338"/>
      <c r="N55" s="336"/>
      <c r="O55" s="338"/>
      <c r="P55" s="476"/>
      <c r="Q55" s="477"/>
      <c r="R55" s="476"/>
      <c r="S55" s="477"/>
      <c r="T55" s="476"/>
      <c r="U55" s="477"/>
      <c r="V55" s="476"/>
      <c r="W55" s="477"/>
      <c r="X55" s="476"/>
      <c r="Y55" s="477"/>
      <c r="Z55" s="476"/>
      <c r="AA55" s="477"/>
      <c r="AB55" s="476"/>
      <c r="AC55" s="477"/>
      <c r="AD55" s="476"/>
      <c r="AE55" s="477"/>
      <c r="AF55" s="476"/>
      <c r="AG55" s="477"/>
      <c r="AH55" s="476"/>
      <c r="AI55" s="477"/>
      <c r="AJ55" s="463"/>
      <c r="AK55" s="477"/>
      <c r="AL55" s="476"/>
      <c r="AM55" s="477"/>
      <c r="AN55" s="465"/>
      <c r="AO55" s="466" t="s">
        <v>83</v>
      </c>
      <c r="AP55" s="454"/>
      <c r="CG55" s="315">
        <v>0</v>
      </c>
      <c r="CH55" s="315">
        <v>0</v>
      </c>
    </row>
    <row r="56" spans="1:86" x14ac:dyDescent="0.2">
      <c r="A56" s="752"/>
      <c r="B56" s="664" t="s">
        <v>35</v>
      </c>
      <c r="C56" s="356">
        <f t="shared" si="4"/>
        <v>0</v>
      </c>
      <c r="D56" s="356">
        <f t="shared" si="6"/>
        <v>0</v>
      </c>
      <c r="E56" s="472">
        <f t="shared" si="6"/>
        <v>0</v>
      </c>
      <c r="F56" s="473"/>
      <c r="G56" s="474"/>
      <c r="H56" s="473"/>
      <c r="I56" s="474"/>
      <c r="J56" s="374"/>
      <c r="K56" s="376"/>
      <c r="L56" s="374"/>
      <c r="M56" s="376"/>
      <c r="N56" s="374"/>
      <c r="O56" s="376"/>
      <c r="P56" s="478"/>
      <c r="Q56" s="479"/>
      <c r="R56" s="478"/>
      <c r="S56" s="479"/>
      <c r="T56" s="478"/>
      <c r="U56" s="479"/>
      <c r="V56" s="478"/>
      <c r="W56" s="479"/>
      <c r="X56" s="478"/>
      <c r="Y56" s="479"/>
      <c r="Z56" s="478"/>
      <c r="AA56" s="479"/>
      <c r="AB56" s="478"/>
      <c r="AC56" s="479"/>
      <c r="AD56" s="478"/>
      <c r="AE56" s="479"/>
      <c r="AF56" s="478"/>
      <c r="AG56" s="479"/>
      <c r="AH56" s="478"/>
      <c r="AI56" s="479"/>
      <c r="AJ56" s="473"/>
      <c r="AK56" s="479"/>
      <c r="AL56" s="478"/>
      <c r="AM56" s="479"/>
      <c r="AN56" s="475"/>
      <c r="AO56" s="466" t="s">
        <v>83</v>
      </c>
      <c r="AP56" s="454"/>
      <c r="CG56" s="315">
        <v>0</v>
      </c>
      <c r="CH56" s="315">
        <v>0</v>
      </c>
    </row>
    <row r="57" spans="1:86" x14ac:dyDescent="0.2">
      <c r="A57" s="751" t="s">
        <v>52</v>
      </c>
      <c r="B57" s="462" t="s">
        <v>31</v>
      </c>
      <c r="C57" s="333">
        <f t="shared" si="4"/>
        <v>0</v>
      </c>
      <c r="D57" s="334">
        <f t="shared" si="6"/>
        <v>0</v>
      </c>
      <c r="E57" s="335">
        <f t="shared" si="6"/>
        <v>0</v>
      </c>
      <c r="F57" s="463"/>
      <c r="G57" s="464"/>
      <c r="H57" s="463"/>
      <c r="I57" s="464"/>
      <c r="J57" s="336"/>
      <c r="K57" s="338"/>
      <c r="L57" s="336"/>
      <c r="M57" s="338"/>
      <c r="N57" s="336"/>
      <c r="O57" s="338"/>
      <c r="P57" s="476"/>
      <c r="Q57" s="477"/>
      <c r="R57" s="476"/>
      <c r="S57" s="477"/>
      <c r="T57" s="476"/>
      <c r="U57" s="477"/>
      <c r="V57" s="476"/>
      <c r="W57" s="477"/>
      <c r="X57" s="476"/>
      <c r="Y57" s="477"/>
      <c r="Z57" s="476"/>
      <c r="AA57" s="477"/>
      <c r="AB57" s="476"/>
      <c r="AC57" s="477"/>
      <c r="AD57" s="476"/>
      <c r="AE57" s="477"/>
      <c r="AF57" s="476"/>
      <c r="AG57" s="477"/>
      <c r="AH57" s="476"/>
      <c r="AI57" s="477"/>
      <c r="AJ57" s="463"/>
      <c r="AK57" s="477"/>
      <c r="AL57" s="476"/>
      <c r="AM57" s="477"/>
      <c r="AN57" s="465"/>
      <c r="AO57" s="466" t="s">
        <v>83</v>
      </c>
      <c r="AP57" s="454"/>
      <c r="CG57" s="315">
        <v>0</v>
      </c>
      <c r="CH57" s="315">
        <v>0</v>
      </c>
    </row>
    <row r="58" spans="1:86" x14ac:dyDescent="0.2">
      <c r="A58" s="753"/>
      <c r="B58" s="659" t="s">
        <v>45</v>
      </c>
      <c r="C58" s="343">
        <f t="shared" si="4"/>
        <v>0</v>
      </c>
      <c r="D58" s="343">
        <f t="shared" si="6"/>
        <v>0</v>
      </c>
      <c r="E58" s="344">
        <f t="shared" si="6"/>
        <v>0</v>
      </c>
      <c r="F58" s="468"/>
      <c r="G58" s="469"/>
      <c r="H58" s="468"/>
      <c r="I58" s="469"/>
      <c r="J58" s="345"/>
      <c r="K58" s="347"/>
      <c r="L58" s="345"/>
      <c r="M58" s="347"/>
      <c r="N58" s="345"/>
      <c r="O58" s="347"/>
      <c r="P58" s="480"/>
      <c r="Q58" s="481"/>
      <c r="R58" s="480"/>
      <c r="S58" s="481"/>
      <c r="T58" s="480"/>
      <c r="U58" s="481"/>
      <c r="V58" s="480"/>
      <c r="W58" s="481"/>
      <c r="X58" s="480"/>
      <c r="Y58" s="481"/>
      <c r="Z58" s="480"/>
      <c r="AA58" s="481"/>
      <c r="AB58" s="480"/>
      <c r="AC58" s="481"/>
      <c r="AD58" s="480"/>
      <c r="AE58" s="481"/>
      <c r="AF58" s="480"/>
      <c r="AG58" s="481"/>
      <c r="AH58" s="480"/>
      <c r="AI58" s="481"/>
      <c r="AJ58" s="468"/>
      <c r="AK58" s="481"/>
      <c r="AL58" s="480"/>
      <c r="AM58" s="481"/>
      <c r="AN58" s="470"/>
      <c r="AO58" s="466" t="s">
        <v>83</v>
      </c>
      <c r="AP58" s="454"/>
      <c r="CG58" s="315">
        <v>0</v>
      </c>
      <c r="CH58" s="315">
        <v>0</v>
      </c>
    </row>
    <row r="59" spans="1:86" x14ac:dyDescent="0.2">
      <c r="A59" s="753"/>
      <c r="B59" s="659" t="s">
        <v>32</v>
      </c>
      <c r="C59" s="343">
        <f t="shared" si="4"/>
        <v>0</v>
      </c>
      <c r="D59" s="343">
        <f t="shared" si="6"/>
        <v>0</v>
      </c>
      <c r="E59" s="344">
        <f t="shared" si="6"/>
        <v>0</v>
      </c>
      <c r="F59" s="468"/>
      <c r="G59" s="469"/>
      <c r="H59" s="468"/>
      <c r="I59" s="469"/>
      <c r="J59" s="345"/>
      <c r="K59" s="347"/>
      <c r="L59" s="345"/>
      <c r="M59" s="347"/>
      <c r="N59" s="345"/>
      <c r="O59" s="347"/>
      <c r="P59" s="480"/>
      <c r="Q59" s="481"/>
      <c r="R59" s="480"/>
      <c r="S59" s="481"/>
      <c r="T59" s="480"/>
      <c r="U59" s="481"/>
      <c r="V59" s="480"/>
      <c r="W59" s="481"/>
      <c r="X59" s="480"/>
      <c r="Y59" s="481"/>
      <c r="Z59" s="480"/>
      <c r="AA59" s="481"/>
      <c r="AB59" s="480"/>
      <c r="AC59" s="481"/>
      <c r="AD59" s="480"/>
      <c r="AE59" s="481"/>
      <c r="AF59" s="480"/>
      <c r="AG59" s="481"/>
      <c r="AH59" s="480"/>
      <c r="AI59" s="481"/>
      <c r="AJ59" s="468"/>
      <c r="AK59" s="481"/>
      <c r="AL59" s="480"/>
      <c r="AM59" s="481"/>
      <c r="AN59" s="470"/>
      <c r="AO59" s="466" t="s">
        <v>83</v>
      </c>
      <c r="AP59" s="454"/>
      <c r="CG59" s="315">
        <v>0</v>
      </c>
      <c r="CH59" s="315">
        <v>0</v>
      </c>
    </row>
    <row r="60" spans="1:86" x14ac:dyDescent="0.2">
      <c r="A60" s="752"/>
      <c r="B60" s="664" t="s">
        <v>35</v>
      </c>
      <c r="C60" s="356">
        <f t="shared" si="4"/>
        <v>0</v>
      </c>
      <c r="D60" s="356">
        <f t="shared" si="6"/>
        <v>0</v>
      </c>
      <c r="E60" s="472">
        <f t="shared" si="6"/>
        <v>0</v>
      </c>
      <c r="F60" s="473"/>
      <c r="G60" s="474"/>
      <c r="H60" s="473"/>
      <c r="I60" s="474"/>
      <c r="J60" s="374"/>
      <c r="K60" s="376"/>
      <c r="L60" s="374"/>
      <c r="M60" s="376"/>
      <c r="N60" s="374"/>
      <c r="O60" s="376"/>
      <c r="P60" s="478"/>
      <c r="Q60" s="479"/>
      <c r="R60" s="478"/>
      <c r="S60" s="479"/>
      <c r="T60" s="478"/>
      <c r="U60" s="479"/>
      <c r="V60" s="478"/>
      <c r="W60" s="479"/>
      <c r="X60" s="478"/>
      <c r="Y60" s="479"/>
      <c r="Z60" s="478"/>
      <c r="AA60" s="479"/>
      <c r="AB60" s="478"/>
      <c r="AC60" s="479"/>
      <c r="AD60" s="478"/>
      <c r="AE60" s="479"/>
      <c r="AF60" s="478"/>
      <c r="AG60" s="479"/>
      <c r="AH60" s="478"/>
      <c r="AI60" s="479"/>
      <c r="AJ60" s="473"/>
      <c r="AK60" s="479"/>
      <c r="AL60" s="478"/>
      <c r="AM60" s="479"/>
      <c r="AN60" s="475"/>
      <c r="AO60" s="466" t="s">
        <v>83</v>
      </c>
      <c r="AP60" s="454"/>
      <c r="CG60" s="315">
        <v>0</v>
      </c>
      <c r="CH60" s="315">
        <v>0</v>
      </c>
    </row>
    <row r="61" spans="1:86" x14ac:dyDescent="0.2">
      <c r="A61" s="751" t="s">
        <v>53</v>
      </c>
      <c r="B61" s="462" t="s">
        <v>31</v>
      </c>
      <c r="C61" s="333">
        <f t="shared" si="4"/>
        <v>0</v>
      </c>
      <c r="D61" s="334">
        <f t="shared" ref="D61:E70" si="7">SUM(J61+L61+N61+P61+R61+T61+V61+X61+Z61+AB61+AD61+AF61+AH61+AJ61+AL61)</f>
        <v>0</v>
      </c>
      <c r="E61" s="335">
        <f t="shared" si="7"/>
        <v>0</v>
      </c>
      <c r="F61" s="463"/>
      <c r="G61" s="464"/>
      <c r="H61" s="463"/>
      <c r="I61" s="477"/>
      <c r="J61" s="336"/>
      <c r="K61" s="338"/>
      <c r="L61" s="336"/>
      <c r="M61" s="338"/>
      <c r="N61" s="336"/>
      <c r="O61" s="338"/>
      <c r="P61" s="336"/>
      <c r="Q61" s="338"/>
      <c r="R61" s="336"/>
      <c r="S61" s="338"/>
      <c r="T61" s="336"/>
      <c r="U61" s="338"/>
      <c r="V61" s="336"/>
      <c r="W61" s="338"/>
      <c r="X61" s="336"/>
      <c r="Y61" s="338"/>
      <c r="Z61" s="336"/>
      <c r="AA61" s="338"/>
      <c r="AB61" s="336"/>
      <c r="AC61" s="338"/>
      <c r="AD61" s="336"/>
      <c r="AE61" s="338"/>
      <c r="AF61" s="336"/>
      <c r="AG61" s="338"/>
      <c r="AH61" s="336"/>
      <c r="AI61" s="338"/>
      <c r="AJ61" s="336"/>
      <c r="AK61" s="338"/>
      <c r="AL61" s="336"/>
      <c r="AM61" s="338"/>
      <c r="AN61" s="465"/>
      <c r="AO61" s="466" t="s">
        <v>83</v>
      </c>
      <c r="AP61" s="454"/>
      <c r="CG61" s="315">
        <v>0</v>
      </c>
      <c r="CH61" s="315">
        <v>0</v>
      </c>
    </row>
    <row r="62" spans="1:86" x14ac:dyDescent="0.2">
      <c r="A62" s="752"/>
      <c r="B62" s="659" t="s">
        <v>45</v>
      </c>
      <c r="C62" s="350">
        <f t="shared" si="4"/>
        <v>0</v>
      </c>
      <c r="D62" s="350">
        <f t="shared" si="7"/>
        <v>0</v>
      </c>
      <c r="E62" s="472">
        <f t="shared" si="7"/>
        <v>0</v>
      </c>
      <c r="F62" s="473"/>
      <c r="G62" s="474"/>
      <c r="H62" s="473"/>
      <c r="I62" s="479"/>
      <c r="J62" s="374"/>
      <c r="K62" s="376"/>
      <c r="L62" s="374"/>
      <c r="M62" s="376"/>
      <c r="N62" s="374"/>
      <c r="O62" s="376"/>
      <c r="P62" s="374"/>
      <c r="Q62" s="376"/>
      <c r="R62" s="374"/>
      <c r="S62" s="376"/>
      <c r="T62" s="374"/>
      <c r="U62" s="376"/>
      <c r="V62" s="374"/>
      <c r="W62" s="376"/>
      <c r="X62" s="374"/>
      <c r="Y62" s="376"/>
      <c r="Z62" s="374"/>
      <c r="AA62" s="376"/>
      <c r="AB62" s="374"/>
      <c r="AC62" s="376"/>
      <c r="AD62" s="374"/>
      <c r="AE62" s="376"/>
      <c r="AF62" s="374"/>
      <c r="AG62" s="376"/>
      <c r="AH62" s="374"/>
      <c r="AI62" s="376"/>
      <c r="AJ62" s="374"/>
      <c r="AK62" s="376"/>
      <c r="AL62" s="374"/>
      <c r="AM62" s="376"/>
      <c r="AN62" s="475"/>
      <c r="AO62" s="466" t="s">
        <v>83</v>
      </c>
      <c r="AP62" s="454"/>
      <c r="CG62" s="315">
        <v>0</v>
      </c>
      <c r="CH62" s="315">
        <v>0</v>
      </c>
    </row>
    <row r="63" spans="1:86" x14ac:dyDescent="0.2">
      <c r="A63" s="751" t="s">
        <v>54</v>
      </c>
      <c r="B63" s="462" t="s">
        <v>31</v>
      </c>
      <c r="C63" s="333">
        <f t="shared" si="4"/>
        <v>0</v>
      </c>
      <c r="D63" s="334">
        <f t="shared" si="7"/>
        <v>0</v>
      </c>
      <c r="E63" s="335">
        <f t="shared" si="7"/>
        <v>0</v>
      </c>
      <c r="F63" s="463"/>
      <c r="G63" s="464"/>
      <c r="H63" s="463"/>
      <c r="I63" s="464"/>
      <c r="J63" s="336"/>
      <c r="K63" s="338"/>
      <c r="L63" s="336"/>
      <c r="M63" s="338"/>
      <c r="N63" s="336"/>
      <c r="O63" s="338"/>
      <c r="P63" s="336"/>
      <c r="Q63" s="338"/>
      <c r="R63" s="336"/>
      <c r="S63" s="338"/>
      <c r="T63" s="336"/>
      <c r="U63" s="338"/>
      <c r="V63" s="336"/>
      <c r="W63" s="338"/>
      <c r="X63" s="336"/>
      <c r="Y63" s="338"/>
      <c r="Z63" s="336"/>
      <c r="AA63" s="338"/>
      <c r="AB63" s="336"/>
      <c r="AC63" s="338"/>
      <c r="AD63" s="336"/>
      <c r="AE63" s="338"/>
      <c r="AF63" s="336"/>
      <c r="AG63" s="338"/>
      <c r="AH63" s="336"/>
      <c r="AI63" s="338"/>
      <c r="AJ63" s="336"/>
      <c r="AK63" s="338"/>
      <c r="AL63" s="336"/>
      <c r="AM63" s="338"/>
      <c r="AN63" s="465"/>
      <c r="AO63" s="466" t="s">
        <v>83</v>
      </c>
      <c r="AP63" s="454"/>
      <c r="CG63" s="315">
        <v>0</v>
      </c>
      <c r="CH63" s="315">
        <v>0</v>
      </c>
    </row>
    <row r="64" spans="1:86" x14ac:dyDescent="0.2">
      <c r="A64" s="752"/>
      <c r="B64" s="664" t="s">
        <v>45</v>
      </c>
      <c r="C64" s="356">
        <f t="shared" si="4"/>
        <v>0</v>
      </c>
      <c r="D64" s="356">
        <f t="shared" si="7"/>
        <v>0</v>
      </c>
      <c r="E64" s="472">
        <f t="shared" si="7"/>
        <v>0</v>
      </c>
      <c r="F64" s="473"/>
      <c r="G64" s="474"/>
      <c r="H64" s="473"/>
      <c r="I64" s="474"/>
      <c r="J64" s="374"/>
      <c r="K64" s="376"/>
      <c r="L64" s="374"/>
      <c r="M64" s="376"/>
      <c r="N64" s="374"/>
      <c r="O64" s="376"/>
      <c r="P64" s="374"/>
      <c r="Q64" s="376"/>
      <c r="R64" s="374"/>
      <c r="S64" s="376"/>
      <c r="T64" s="374"/>
      <c r="U64" s="376"/>
      <c r="V64" s="374"/>
      <c r="W64" s="376"/>
      <c r="X64" s="374"/>
      <c r="Y64" s="376"/>
      <c r="Z64" s="374"/>
      <c r="AA64" s="376"/>
      <c r="AB64" s="374"/>
      <c r="AC64" s="376"/>
      <c r="AD64" s="374"/>
      <c r="AE64" s="376"/>
      <c r="AF64" s="374"/>
      <c r="AG64" s="376"/>
      <c r="AH64" s="374"/>
      <c r="AI64" s="376"/>
      <c r="AJ64" s="374"/>
      <c r="AK64" s="376"/>
      <c r="AL64" s="374"/>
      <c r="AM64" s="376"/>
      <c r="AN64" s="475"/>
      <c r="AO64" s="466" t="s">
        <v>83</v>
      </c>
      <c r="AP64" s="454"/>
      <c r="CG64" s="315">
        <v>0</v>
      </c>
      <c r="CH64" s="315">
        <v>0</v>
      </c>
    </row>
    <row r="65" spans="1:86" x14ac:dyDescent="0.2">
      <c r="A65" s="751" t="s">
        <v>55</v>
      </c>
      <c r="B65" s="462" t="s">
        <v>31</v>
      </c>
      <c r="C65" s="333">
        <f t="shared" si="4"/>
        <v>0</v>
      </c>
      <c r="D65" s="334">
        <f t="shared" si="7"/>
        <v>0</v>
      </c>
      <c r="E65" s="335">
        <f t="shared" si="7"/>
        <v>0</v>
      </c>
      <c r="F65" s="463"/>
      <c r="G65" s="464"/>
      <c r="H65" s="463"/>
      <c r="I65" s="464"/>
      <c r="J65" s="336"/>
      <c r="K65" s="338"/>
      <c r="L65" s="336"/>
      <c r="M65" s="338"/>
      <c r="N65" s="336"/>
      <c r="O65" s="338"/>
      <c r="P65" s="336"/>
      <c r="Q65" s="338"/>
      <c r="R65" s="336"/>
      <c r="S65" s="338"/>
      <c r="T65" s="336"/>
      <c r="U65" s="338"/>
      <c r="V65" s="336"/>
      <c r="W65" s="338"/>
      <c r="X65" s="336"/>
      <c r="Y65" s="338"/>
      <c r="Z65" s="336"/>
      <c r="AA65" s="338"/>
      <c r="AB65" s="336"/>
      <c r="AC65" s="338"/>
      <c r="AD65" s="336"/>
      <c r="AE65" s="338"/>
      <c r="AF65" s="336"/>
      <c r="AG65" s="338"/>
      <c r="AH65" s="336"/>
      <c r="AI65" s="338"/>
      <c r="AJ65" s="336"/>
      <c r="AK65" s="338"/>
      <c r="AL65" s="336"/>
      <c r="AM65" s="338"/>
      <c r="AN65" s="465"/>
      <c r="AO65" s="466" t="s">
        <v>83</v>
      </c>
      <c r="AP65" s="454"/>
      <c r="CG65" s="315">
        <v>0</v>
      </c>
      <c r="CH65" s="315">
        <v>0</v>
      </c>
    </row>
    <row r="66" spans="1:86" x14ac:dyDescent="0.2">
      <c r="A66" s="753"/>
      <c r="B66" s="659" t="s">
        <v>45</v>
      </c>
      <c r="C66" s="343">
        <f t="shared" si="4"/>
        <v>0</v>
      </c>
      <c r="D66" s="343">
        <f t="shared" si="7"/>
        <v>0</v>
      </c>
      <c r="E66" s="344">
        <f t="shared" si="7"/>
        <v>0</v>
      </c>
      <c r="F66" s="468"/>
      <c r="G66" s="469"/>
      <c r="H66" s="468"/>
      <c r="I66" s="469"/>
      <c r="J66" s="345"/>
      <c r="K66" s="347"/>
      <c r="L66" s="345"/>
      <c r="M66" s="347"/>
      <c r="N66" s="345"/>
      <c r="O66" s="347"/>
      <c r="P66" s="345"/>
      <c r="Q66" s="347"/>
      <c r="R66" s="345"/>
      <c r="S66" s="347"/>
      <c r="T66" s="345"/>
      <c r="U66" s="347"/>
      <c r="V66" s="345"/>
      <c r="W66" s="347"/>
      <c r="X66" s="345"/>
      <c r="Y66" s="347"/>
      <c r="Z66" s="345"/>
      <c r="AA66" s="347"/>
      <c r="AB66" s="345"/>
      <c r="AC66" s="347"/>
      <c r="AD66" s="345"/>
      <c r="AE66" s="347"/>
      <c r="AF66" s="345"/>
      <c r="AG66" s="347"/>
      <c r="AH66" s="345"/>
      <c r="AI66" s="347"/>
      <c r="AJ66" s="345"/>
      <c r="AK66" s="347"/>
      <c r="AL66" s="345"/>
      <c r="AM66" s="347"/>
      <c r="AN66" s="470"/>
      <c r="AO66" s="466" t="s">
        <v>83</v>
      </c>
      <c r="AP66" s="454"/>
      <c r="CG66" s="315">
        <v>0</v>
      </c>
      <c r="CH66" s="315">
        <v>0</v>
      </c>
    </row>
    <row r="67" spans="1:86" x14ac:dyDescent="0.2">
      <c r="A67" s="753"/>
      <c r="B67" s="659" t="s">
        <v>32</v>
      </c>
      <c r="C67" s="343">
        <f t="shared" si="4"/>
        <v>0</v>
      </c>
      <c r="D67" s="343">
        <f t="shared" si="7"/>
        <v>0</v>
      </c>
      <c r="E67" s="344">
        <f t="shared" si="7"/>
        <v>0</v>
      </c>
      <c r="F67" s="468"/>
      <c r="G67" s="469"/>
      <c r="H67" s="468"/>
      <c r="I67" s="469"/>
      <c r="J67" s="345"/>
      <c r="K67" s="347"/>
      <c r="L67" s="345"/>
      <c r="M67" s="347"/>
      <c r="N67" s="345"/>
      <c r="O67" s="347"/>
      <c r="P67" s="345"/>
      <c r="Q67" s="347"/>
      <c r="R67" s="345"/>
      <c r="S67" s="347"/>
      <c r="T67" s="345"/>
      <c r="U67" s="347"/>
      <c r="V67" s="345"/>
      <c r="W67" s="347"/>
      <c r="X67" s="345"/>
      <c r="Y67" s="347"/>
      <c r="Z67" s="345"/>
      <c r="AA67" s="347"/>
      <c r="AB67" s="345"/>
      <c r="AC67" s="347"/>
      <c r="AD67" s="345"/>
      <c r="AE67" s="347"/>
      <c r="AF67" s="345"/>
      <c r="AG67" s="347"/>
      <c r="AH67" s="345"/>
      <c r="AI67" s="347"/>
      <c r="AJ67" s="345"/>
      <c r="AK67" s="347"/>
      <c r="AL67" s="345"/>
      <c r="AM67" s="347"/>
      <c r="AN67" s="470"/>
      <c r="AO67" s="466" t="s">
        <v>83</v>
      </c>
      <c r="AP67" s="454"/>
      <c r="CG67" s="315">
        <v>0</v>
      </c>
      <c r="CH67" s="315">
        <v>0</v>
      </c>
    </row>
    <row r="68" spans="1:86" x14ac:dyDescent="0.2">
      <c r="A68" s="753"/>
      <c r="B68" s="659" t="s">
        <v>44</v>
      </c>
      <c r="C68" s="343">
        <f t="shared" si="4"/>
        <v>0</v>
      </c>
      <c r="D68" s="343">
        <f t="shared" si="7"/>
        <v>0</v>
      </c>
      <c r="E68" s="344">
        <f t="shared" si="7"/>
        <v>0</v>
      </c>
      <c r="F68" s="468"/>
      <c r="G68" s="469"/>
      <c r="H68" s="468"/>
      <c r="I68" s="469"/>
      <c r="J68" s="345"/>
      <c r="K68" s="347"/>
      <c r="L68" s="345"/>
      <c r="M68" s="347"/>
      <c r="N68" s="345"/>
      <c r="O68" s="347"/>
      <c r="P68" s="345"/>
      <c r="Q68" s="347"/>
      <c r="R68" s="345"/>
      <c r="S68" s="347"/>
      <c r="T68" s="345"/>
      <c r="U68" s="347"/>
      <c r="V68" s="345"/>
      <c r="W68" s="347"/>
      <c r="X68" s="345"/>
      <c r="Y68" s="347"/>
      <c r="Z68" s="345"/>
      <c r="AA68" s="347"/>
      <c r="AB68" s="345"/>
      <c r="AC68" s="347"/>
      <c r="AD68" s="345"/>
      <c r="AE68" s="347"/>
      <c r="AF68" s="345"/>
      <c r="AG68" s="347"/>
      <c r="AH68" s="345"/>
      <c r="AI68" s="347"/>
      <c r="AJ68" s="345"/>
      <c r="AK68" s="347"/>
      <c r="AL68" s="345"/>
      <c r="AM68" s="347"/>
      <c r="AN68" s="470"/>
      <c r="AO68" s="466" t="s">
        <v>83</v>
      </c>
      <c r="AP68" s="454"/>
      <c r="CG68" s="315">
        <v>0</v>
      </c>
      <c r="CH68" s="315">
        <v>0</v>
      </c>
    </row>
    <row r="69" spans="1:86" x14ac:dyDescent="0.2">
      <c r="A69" s="753"/>
      <c r="B69" s="659" t="s">
        <v>35</v>
      </c>
      <c r="C69" s="343">
        <f t="shared" si="4"/>
        <v>0</v>
      </c>
      <c r="D69" s="343">
        <f t="shared" si="7"/>
        <v>0</v>
      </c>
      <c r="E69" s="344">
        <f t="shared" si="7"/>
        <v>0</v>
      </c>
      <c r="F69" s="468"/>
      <c r="G69" s="469"/>
      <c r="H69" s="468"/>
      <c r="I69" s="469"/>
      <c r="J69" s="345"/>
      <c r="K69" s="347"/>
      <c r="L69" s="345"/>
      <c r="M69" s="347"/>
      <c r="N69" s="345"/>
      <c r="O69" s="347"/>
      <c r="P69" s="345"/>
      <c r="Q69" s="347"/>
      <c r="R69" s="345"/>
      <c r="S69" s="347"/>
      <c r="T69" s="345"/>
      <c r="U69" s="347"/>
      <c r="V69" s="345"/>
      <c r="W69" s="347"/>
      <c r="X69" s="345"/>
      <c r="Y69" s="347"/>
      <c r="Z69" s="345"/>
      <c r="AA69" s="347"/>
      <c r="AB69" s="345"/>
      <c r="AC69" s="347"/>
      <c r="AD69" s="345"/>
      <c r="AE69" s="347"/>
      <c r="AF69" s="345"/>
      <c r="AG69" s="347"/>
      <c r="AH69" s="345"/>
      <c r="AI69" s="347"/>
      <c r="AJ69" s="345"/>
      <c r="AK69" s="347"/>
      <c r="AL69" s="345"/>
      <c r="AM69" s="347"/>
      <c r="AN69" s="470"/>
      <c r="AO69" s="466" t="s">
        <v>83</v>
      </c>
      <c r="AP69" s="454"/>
      <c r="CG69" s="315">
        <v>0</v>
      </c>
      <c r="CH69" s="315">
        <v>0</v>
      </c>
    </row>
    <row r="70" spans="1:86" x14ac:dyDescent="0.2">
      <c r="A70" s="752"/>
      <c r="B70" s="664" t="s">
        <v>36</v>
      </c>
      <c r="C70" s="356">
        <f t="shared" si="4"/>
        <v>0</v>
      </c>
      <c r="D70" s="356">
        <f t="shared" si="7"/>
        <v>0</v>
      </c>
      <c r="E70" s="472">
        <f t="shared" si="7"/>
        <v>0</v>
      </c>
      <c r="F70" s="473"/>
      <c r="G70" s="474"/>
      <c r="H70" s="473"/>
      <c r="I70" s="474"/>
      <c r="J70" s="374"/>
      <c r="K70" s="376"/>
      <c r="L70" s="374"/>
      <c r="M70" s="376"/>
      <c r="N70" s="374"/>
      <c r="O70" s="376"/>
      <c r="P70" s="374"/>
      <c r="Q70" s="376"/>
      <c r="R70" s="374"/>
      <c r="S70" s="376"/>
      <c r="T70" s="374"/>
      <c r="U70" s="376"/>
      <c r="V70" s="374"/>
      <c r="W70" s="376"/>
      <c r="X70" s="374"/>
      <c r="Y70" s="376"/>
      <c r="Z70" s="374"/>
      <c r="AA70" s="376"/>
      <c r="AB70" s="374"/>
      <c r="AC70" s="376"/>
      <c r="AD70" s="374"/>
      <c r="AE70" s="376"/>
      <c r="AF70" s="374"/>
      <c r="AG70" s="376"/>
      <c r="AH70" s="374"/>
      <c r="AI70" s="376"/>
      <c r="AJ70" s="374"/>
      <c r="AK70" s="376"/>
      <c r="AL70" s="374"/>
      <c r="AM70" s="376"/>
      <c r="AN70" s="475"/>
      <c r="AO70" s="466" t="s">
        <v>83</v>
      </c>
      <c r="AP70" s="482"/>
      <c r="CG70" s="315">
        <v>0</v>
      </c>
      <c r="CH70" s="315">
        <v>0</v>
      </c>
    </row>
    <row r="71" spans="1:86" ht="15" x14ac:dyDescent="0.2">
      <c r="A71" s="483" t="s">
        <v>91</v>
      </c>
      <c r="B71" s="484"/>
      <c r="C71" s="484"/>
      <c r="D71" s="485"/>
      <c r="E71" s="485"/>
      <c r="F71" s="485"/>
      <c r="G71" s="486"/>
      <c r="H71" s="486"/>
      <c r="I71" s="486"/>
      <c r="J71" s="486"/>
      <c r="K71" s="487"/>
      <c r="L71" s="487"/>
      <c r="M71" s="425"/>
      <c r="N71" s="488"/>
      <c r="O71" s="424"/>
      <c r="P71" s="424"/>
      <c r="Q71" s="424"/>
      <c r="R71" s="424"/>
      <c r="S71" s="424"/>
      <c r="T71" s="424"/>
      <c r="U71" s="424"/>
      <c r="V71" s="452"/>
      <c r="W71" s="424"/>
      <c r="X71" s="424"/>
      <c r="Y71" s="424"/>
      <c r="Z71" s="424"/>
      <c r="AA71" s="424"/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24"/>
      <c r="AN71" s="424"/>
      <c r="AO71" s="424"/>
      <c r="AP71" s="424"/>
    </row>
    <row r="72" spans="1:86" ht="29.25" customHeight="1" x14ac:dyDescent="0.2">
      <c r="A72" s="751" t="s">
        <v>56</v>
      </c>
      <c r="B72" s="754"/>
      <c r="C72" s="756" t="s">
        <v>57</v>
      </c>
      <c r="D72" s="757"/>
      <c r="E72" s="756" t="s">
        <v>58</v>
      </c>
      <c r="F72" s="759"/>
      <c r="G72" s="736" t="s">
        <v>59</v>
      </c>
      <c r="H72" s="757"/>
      <c r="I72" s="736" t="s">
        <v>60</v>
      </c>
      <c r="J72" s="757"/>
      <c r="K72" s="489"/>
      <c r="L72" s="425"/>
      <c r="M72" s="425"/>
      <c r="N72" s="425"/>
      <c r="O72" s="425"/>
      <c r="P72" s="425"/>
      <c r="Q72" s="424"/>
      <c r="R72" s="424"/>
      <c r="S72" s="424"/>
      <c r="T72" s="424"/>
      <c r="U72" s="424"/>
      <c r="V72" s="424"/>
      <c r="W72" s="424"/>
      <c r="X72" s="490"/>
      <c r="Y72" s="454"/>
      <c r="Z72" s="454"/>
      <c r="AA72" s="454"/>
      <c r="AB72" s="454"/>
      <c r="AC72" s="45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</row>
    <row r="73" spans="1:86" ht="22.5" customHeight="1" x14ac:dyDescent="0.2">
      <c r="A73" s="755"/>
      <c r="B73" s="755"/>
      <c r="C73" s="491" t="s">
        <v>61</v>
      </c>
      <c r="D73" s="492" t="s">
        <v>62</v>
      </c>
      <c r="E73" s="491" t="s">
        <v>61</v>
      </c>
      <c r="F73" s="493" t="s">
        <v>62</v>
      </c>
      <c r="G73" s="494" t="s">
        <v>61</v>
      </c>
      <c r="H73" s="492" t="s">
        <v>62</v>
      </c>
      <c r="I73" s="494" t="s">
        <v>61</v>
      </c>
      <c r="J73" s="492" t="s">
        <v>62</v>
      </c>
      <c r="K73" s="495"/>
      <c r="L73" s="425"/>
      <c r="M73" s="425"/>
      <c r="N73" s="425"/>
      <c r="O73" s="425"/>
      <c r="P73" s="425"/>
      <c r="Q73" s="424"/>
      <c r="R73" s="424"/>
      <c r="S73" s="424"/>
      <c r="T73" s="424"/>
      <c r="U73" s="424"/>
      <c r="V73" s="424"/>
      <c r="W73" s="424"/>
      <c r="X73" s="490"/>
      <c r="Y73" s="454"/>
      <c r="Z73" s="454"/>
      <c r="AA73" s="454"/>
      <c r="AB73" s="454"/>
      <c r="AC73" s="45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4"/>
      <c r="AN73" s="424"/>
      <c r="AO73" s="424"/>
      <c r="AP73" s="424"/>
    </row>
    <row r="74" spans="1:86" x14ac:dyDescent="0.2">
      <c r="A74" s="760" t="s">
        <v>63</v>
      </c>
      <c r="B74" s="760"/>
      <c r="C74" s="496"/>
      <c r="D74" s="497"/>
      <c r="E74" s="496"/>
      <c r="F74" s="498"/>
      <c r="G74" s="499"/>
      <c r="H74" s="497"/>
      <c r="I74" s="499"/>
      <c r="J74" s="497"/>
      <c r="K74" s="495"/>
      <c r="L74" s="425"/>
      <c r="M74" s="425"/>
      <c r="N74" s="425"/>
      <c r="O74" s="425"/>
      <c r="P74" s="425"/>
      <c r="Q74" s="424"/>
      <c r="R74" s="424"/>
      <c r="S74" s="424"/>
      <c r="T74" s="424"/>
      <c r="U74" s="424"/>
      <c r="V74" s="424"/>
      <c r="W74" s="424"/>
      <c r="X74" s="490"/>
      <c r="Y74" s="454"/>
      <c r="Z74" s="454"/>
      <c r="AA74" s="454"/>
      <c r="AB74" s="454"/>
      <c r="AC74" s="45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4"/>
      <c r="AN74" s="424"/>
      <c r="AO74" s="424"/>
      <c r="AP74" s="424"/>
    </row>
    <row r="75" spans="1:86" x14ac:dyDescent="0.2">
      <c r="A75" s="761" t="s">
        <v>64</v>
      </c>
      <c r="B75" s="761"/>
      <c r="C75" s="500"/>
      <c r="D75" s="501"/>
      <c r="E75" s="500"/>
      <c r="F75" s="502"/>
      <c r="G75" s="503"/>
      <c r="H75" s="501"/>
      <c r="I75" s="503"/>
      <c r="J75" s="501"/>
      <c r="K75" s="495"/>
      <c r="L75" s="425"/>
      <c r="M75" s="425"/>
      <c r="N75" s="425"/>
      <c r="O75" s="425"/>
      <c r="P75" s="425"/>
      <c r="Q75" s="424"/>
      <c r="R75" s="424"/>
      <c r="S75" s="424"/>
      <c r="T75" s="424"/>
      <c r="U75" s="424"/>
      <c r="V75" s="424"/>
      <c r="W75" s="424"/>
      <c r="X75" s="490"/>
      <c r="Y75" s="454"/>
      <c r="Z75" s="454"/>
      <c r="AA75" s="454"/>
      <c r="AB75" s="454"/>
      <c r="AC75" s="454"/>
      <c r="AD75" s="424"/>
      <c r="AE75" s="424"/>
      <c r="AF75" s="424"/>
      <c r="AG75" s="424"/>
      <c r="AH75" s="424"/>
      <c r="AI75" s="424"/>
      <c r="AJ75" s="424"/>
      <c r="AK75" s="424"/>
      <c r="AL75" s="424"/>
      <c r="AM75" s="424"/>
      <c r="AN75" s="424"/>
      <c r="AO75" s="424"/>
      <c r="AP75" s="424"/>
    </row>
    <row r="76" spans="1:86" x14ac:dyDescent="0.2">
      <c r="A76" s="761" t="s">
        <v>65</v>
      </c>
      <c r="B76" s="761"/>
      <c r="C76" s="500"/>
      <c r="D76" s="501"/>
      <c r="E76" s="500"/>
      <c r="F76" s="502"/>
      <c r="G76" s="503"/>
      <c r="H76" s="501"/>
      <c r="I76" s="503"/>
      <c r="J76" s="501"/>
      <c r="K76" s="495"/>
      <c r="L76" s="425"/>
      <c r="M76" s="425"/>
      <c r="N76" s="425"/>
      <c r="O76" s="425"/>
      <c r="P76" s="425"/>
      <c r="Q76" s="424"/>
      <c r="R76" s="424"/>
      <c r="S76" s="424"/>
      <c r="T76" s="424"/>
      <c r="U76" s="424"/>
      <c r="V76" s="424"/>
      <c r="W76" s="424"/>
      <c r="X76" s="490"/>
      <c r="Y76" s="454"/>
      <c r="Z76" s="454"/>
      <c r="AA76" s="454"/>
      <c r="AB76" s="454"/>
      <c r="AC76" s="45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24"/>
    </row>
    <row r="77" spans="1:86" x14ac:dyDescent="0.2">
      <c r="A77" s="758" t="s">
        <v>66</v>
      </c>
      <c r="B77" s="758"/>
      <c r="C77" s="374"/>
      <c r="D77" s="479"/>
      <c r="E77" s="374"/>
      <c r="F77" s="504"/>
      <c r="G77" s="505"/>
      <c r="H77" s="479"/>
      <c r="I77" s="505"/>
      <c r="J77" s="479"/>
      <c r="K77" s="495"/>
      <c r="L77" s="425"/>
      <c r="M77" s="425"/>
      <c r="N77" s="425"/>
      <c r="O77" s="425"/>
      <c r="P77" s="425"/>
      <c r="Q77" s="424"/>
      <c r="R77" s="424"/>
      <c r="S77" s="424"/>
      <c r="T77" s="424"/>
      <c r="U77" s="424"/>
      <c r="V77" s="424"/>
      <c r="W77" s="424"/>
      <c r="X77" s="490"/>
      <c r="Y77" s="454"/>
      <c r="Z77" s="454"/>
      <c r="AA77" s="454"/>
      <c r="AB77" s="454"/>
      <c r="AC77" s="45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</row>
    <row r="78" spans="1:86" ht="15" x14ac:dyDescent="0.2">
      <c r="A78" s="506" t="s">
        <v>67</v>
      </c>
      <c r="B78" s="507"/>
      <c r="C78" s="508"/>
      <c r="D78" s="508"/>
      <c r="E78" s="508"/>
      <c r="F78" s="508"/>
      <c r="G78" s="508"/>
      <c r="H78" s="508"/>
      <c r="I78" s="509"/>
      <c r="J78" s="507"/>
      <c r="K78" s="487"/>
      <c r="L78" s="487"/>
      <c r="M78" s="425"/>
      <c r="N78" s="510"/>
      <c r="O78" s="424"/>
      <c r="P78" s="424"/>
      <c r="Q78" s="424"/>
      <c r="R78" s="424"/>
      <c r="S78" s="424"/>
      <c r="T78" s="424"/>
      <c r="U78" s="424"/>
      <c r="V78" s="452"/>
      <c r="W78" s="424"/>
      <c r="X78" s="511"/>
      <c r="Y78" s="511"/>
      <c r="Z78" s="511"/>
      <c r="AA78" s="511"/>
      <c r="AB78" s="511"/>
      <c r="AC78" s="511"/>
      <c r="AD78" s="424"/>
      <c r="AE78" s="424"/>
      <c r="AF78" s="424"/>
      <c r="AG78" s="424"/>
      <c r="AH78" s="424"/>
      <c r="AI78" s="424"/>
      <c r="AJ78" s="424"/>
      <c r="AK78" s="424"/>
      <c r="AL78" s="424"/>
      <c r="AM78" s="424"/>
      <c r="AN78" s="424"/>
      <c r="AO78" s="424"/>
      <c r="AP78" s="424"/>
    </row>
    <row r="79" spans="1:86" x14ac:dyDescent="0.2">
      <c r="A79" s="384" t="s">
        <v>92</v>
      </c>
      <c r="B79" s="512"/>
      <c r="C79" s="512"/>
      <c r="D79" s="512"/>
      <c r="E79" s="513"/>
      <c r="F79" s="513"/>
      <c r="G79" s="513"/>
      <c r="H79" s="513"/>
      <c r="I79" s="514"/>
      <c r="J79" s="514"/>
      <c r="K79" s="515"/>
      <c r="L79" s="514"/>
      <c r="M79" s="516"/>
      <c r="N79" s="516"/>
      <c r="O79" s="424"/>
      <c r="P79" s="424"/>
      <c r="Q79" s="424"/>
      <c r="R79" s="424"/>
      <c r="S79" s="424"/>
      <c r="T79" s="424"/>
      <c r="U79" s="424"/>
      <c r="V79" s="490"/>
      <c r="W79" s="517"/>
      <c r="X79" s="511"/>
      <c r="Y79" s="511"/>
      <c r="Z79" s="511"/>
      <c r="AA79" s="511"/>
      <c r="AB79" s="511"/>
      <c r="AC79" s="511"/>
      <c r="AD79" s="424"/>
      <c r="AE79" s="424"/>
      <c r="AF79" s="424"/>
      <c r="AG79" s="424"/>
      <c r="AH79" s="511"/>
      <c r="AI79" s="511"/>
      <c r="AJ79" s="511"/>
      <c r="AK79" s="511"/>
      <c r="AL79" s="424"/>
      <c r="AM79" s="424"/>
      <c r="AN79" s="424"/>
      <c r="AO79" s="424"/>
      <c r="AP79" s="424"/>
    </row>
    <row r="80" spans="1:86" ht="15" customHeight="1" x14ac:dyDescent="0.2">
      <c r="A80" s="751" t="s">
        <v>93</v>
      </c>
      <c r="B80" s="751" t="s">
        <v>94</v>
      </c>
      <c r="C80" s="751" t="s">
        <v>95</v>
      </c>
      <c r="D80" s="751" t="s">
        <v>96</v>
      </c>
      <c r="E80" s="518"/>
      <c r="F80" s="519"/>
      <c r="G80" s="520"/>
      <c r="H80" s="520"/>
      <c r="I80" s="424"/>
      <c r="J80" s="424"/>
      <c r="K80" s="424"/>
      <c r="L80" s="424"/>
      <c r="M80" s="424"/>
      <c r="N80" s="424"/>
      <c r="O80" s="424"/>
      <c r="P80" s="424"/>
      <c r="Q80" s="452"/>
      <c r="R80" s="424"/>
      <c r="S80" s="424"/>
      <c r="T80" s="424"/>
      <c r="U80" s="521"/>
      <c r="V80" s="522"/>
      <c r="W80" s="522"/>
      <c r="X80" s="523"/>
      <c r="Y80" s="523"/>
      <c r="Z80" s="524"/>
      <c r="AA80" s="524"/>
      <c r="AB80" s="524"/>
      <c r="AC80" s="424"/>
      <c r="AD80" s="424"/>
      <c r="AE80" s="424"/>
      <c r="AF80" s="424"/>
      <c r="AG80" s="521"/>
      <c r="AH80" s="522"/>
      <c r="AI80" s="522"/>
      <c r="AJ80" s="522"/>
      <c r="AK80" s="395"/>
    </row>
    <row r="81" spans="1:43" ht="33.75" customHeight="1" x14ac:dyDescent="0.2">
      <c r="A81" s="752"/>
      <c r="B81" s="752"/>
      <c r="C81" s="752"/>
      <c r="D81" s="752"/>
      <c r="E81" s="453"/>
      <c r="F81" s="424"/>
      <c r="G81" s="424"/>
      <c r="H81" s="525"/>
      <c r="I81" s="526"/>
      <c r="J81" s="526"/>
      <c r="K81" s="424"/>
      <c r="L81" s="424"/>
      <c r="M81" s="424"/>
      <c r="N81" s="424"/>
      <c r="O81" s="424"/>
      <c r="P81" s="424"/>
      <c r="Q81" s="424"/>
      <c r="R81" s="424"/>
      <c r="S81" s="452"/>
      <c r="T81" s="424"/>
      <c r="U81" s="424"/>
      <c r="V81" s="511"/>
      <c r="W81" s="522"/>
      <c r="X81" s="522"/>
      <c r="Y81" s="522"/>
      <c r="Z81" s="522"/>
      <c r="AA81" s="522"/>
      <c r="AB81" s="511"/>
      <c r="AC81" s="424"/>
      <c r="AD81" s="424"/>
      <c r="AE81" s="424"/>
      <c r="AF81" s="424"/>
      <c r="AG81" s="424"/>
      <c r="AH81" s="511"/>
      <c r="AI81" s="522"/>
      <c r="AJ81" s="522"/>
      <c r="AK81" s="395"/>
    </row>
    <row r="82" spans="1:43" ht="15" x14ac:dyDescent="0.2">
      <c r="A82" s="527" t="s">
        <v>68</v>
      </c>
      <c r="B82" s="528">
        <v>75</v>
      </c>
      <c r="C82" s="528">
        <v>14</v>
      </c>
      <c r="D82" s="529"/>
      <c r="E82" s="453"/>
      <c r="F82" s="424"/>
      <c r="G82" s="424"/>
      <c r="H82" s="525"/>
      <c r="I82" s="526"/>
      <c r="J82" s="526"/>
      <c r="K82" s="424"/>
      <c r="L82" s="424"/>
      <c r="M82" s="424"/>
      <c r="N82" s="424"/>
      <c r="O82" s="424"/>
      <c r="P82" s="424"/>
      <c r="Q82" s="424"/>
      <c r="R82" s="424"/>
      <c r="S82" s="452"/>
      <c r="T82" s="424"/>
      <c r="U82" s="424"/>
      <c r="V82" s="511"/>
      <c r="W82" s="522"/>
      <c r="X82" s="522"/>
      <c r="Y82" s="522"/>
      <c r="Z82" s="522"/>
      <c r="AA82" s="522"/>
      <c r="AB82" s="511"/>
      <c r="AC82" s="424"/>
      <c r="AD82" s="424"/>
      <c r="AE82" s="424"/>
      <c r="AF82" s="424"/>
      <c r="AG82" s="424"/>
      <c r="AH82" s="511"/>
      <c r="AI82" s="522"/>
      <c r="AJ82" s="522"/>
      <c r="AK82" s="395"/>
    </row>
    <row r="83" spans="1:43" ht="15" x14ac:dyDescent="0.2">
      <c r="A83" s="530" t="s">
        <v>69</v>
      </c>
      <c r="B83" s="531">
        <v>330</v>
      </c>
      <c r="C83" s="532">
        <v>51</v>
      </c>
      <c r="D83" s="533">
        <v>51</v>
      </c>
      <c r="E83" s="453"/>
      <c r="F83" s="424"/>
      <c r="G83" s="424"/>
      <c r="H83" s="525"/>
      <c r="I83" s="526"/>
      <c r="J83" s="526"/>
      <c r="K83" s="424"/>
      <c r="L83" s="424"/>
      <c r="M83" s="424"/>
      <c r="N83" s="424"/>
      <c r="O83" s="424"/>
      <c r="P83" s="424"/>
      <c r="Q83" s="424"/>
      <c r="R83" s="424"/>
      <c r="S83" s="452"/>
      <c r="T83" s="424"/>
      <c r="U83" s="424"/>
      <c r="V83" s="511"/>
      <c r="W83" s="522"/>
      <c r="X83" s="522"/>
      <c r="Y83" s="522"/>
      <c r="Z83" s="522"/>
      <c r="AA83" s="522"/>
      <c r="AB83" s="511"/>
      <c r="AC83" s="424"/>
      <c r="AD83" s="424"/>
      <c r="AE83" s="424"/>
      <c r="AF83" s="424"/>
      <c r="AG83" s="424"/>
      <c r="AH83" s="511"/>
      <c r="AI83" s="522"/>
      <c r="AJ83" s="522"/>
      <c r="AK83" s="395"/>
    </row>
    <row r="84" spans="1:43" ht="21" x14ac:dyDescent="0.2">
      <c r="A84" s="534" t="s">
        <v>70</v>
      </c>
      <c r="B84" s="535"/>
      <c r="C84" s="536"/>
      <c r="D84" s="537"/>
      <c r="E84" s="453"/>
      <c r="F84" s="424"/>
      <c r="G84" s="424"/>
      <c r="H84" s="525"/>
      <c r="I84" s="526"/>
      <c r="J84" s="526"/>
      <c r="K84" s="424"/>
      <c r="L84" s="424"/>
      <c r="M84" s="424"/>
      <c r="N84" s="424"/>
      <c r="O84" s="424"/>
      <c r="P84" s="424"/>
      <c r="Q84" s="424"/>
      <c r="R84" s="424"/>
      <c r="S84" s="452"/>
      <c r="T84" s="424"/>
      <c r="U84" s="424"/>
      <c r="V84" s="511"/>
      <c r="W84" s="522"/>
      <c r="X84" s="522"/>
      <c r="Y84" s="522"/>
      <c r="Z84" s="522"/>
      <c r="AA84" s="522"/>
      <c r="AB84" s="511"/>
      <c r="AC84" s="424"/>
      <c r="AD84" s="424"/>
      <c r="AE84" s="424"/>
      <c r="AF84" s="424"/>
      <c r="AG84" s="424"/>
      <c r="AH84" s="511"/>
      <c r="AI84" s="522"/>
      <c r="AJ84" s="522"/>
      <c r="AK84" s="395"/>
    </row>
    <row r="85" spans="1:43" ht="27" customHeight="1" x14ac:dyDescent="0.2">
      <c r="A85" s="534" t="s">
        <v>71</v>
      </c>
      <c r="B85" s="535"/>
      <c r="C85" s="536"/>
      <c r="D85" s="537"/>
      <c r="E85" s="453"/>
      <c r="F85" s="424"/>
      <c r="G85" s="424"/>
      <c r="H85" s="525"/>
      <c r="I85" s="526"/>
      <c r="J85" s="526"/>
      <c r="K85" s="424"/>
      <c r="L85" s="424"/>
      <c r="M85" s="424"/>
      <c r="N85" s="424"/>
      <c r="O85" s="424"/>
      <c r="P85" s="424"/>
      <c r="Q85" s="424"/>
      <c r="R85" s="424"/>
      <c r="S85" s="452"/>
      <c r="T85" s="424"/>
      <c r="U85" s="424"/>
      <c r="V85" s="511"/>
      <c r="W85" s="522"/>
      <c r="X85" s="522"/>
      <c r="Y85" s="522"/>
      <c r="Z85" s="522"/>
      <c r="AA85" s="522"/>
      <c r="AB85" s="511"/>
      <c r="AC85" s="424"/>
      <c r="AD85" s="424"/>
      <c r="AE85" s="424"/>
      <c r="AF85" s="424"/>
      <c r="AG85" s="424"/>
      <c r="AH85" s="511"/>
      <c r="AI85" s="522"/>
      <c r="AJ85" s="522"/>
      <c r="AK85" s="395"/>
    </row>
    <row r="86" spans="1:43" ht="20.25" customHeight="1" x14ac:dyDescent="0.2">
      <c r="A86" s="538" t="s">
        <v>97</v>
      </c>
      <c r="B86" s="535"/>
      <c r="C86" s="536"/>
      <c r="D86" s="537"/>
      <c r="E86" s="453"/>
      <c r="F86" s="424"/>
      <c r="G86" s="424"/>
      <c r="H86" s="525"/>
      <c r="I86" s="526"/>
      <c r="J86" s="526"/>
      <c r="K86" s="424"/>
      <c r="L86" s="424"/>
      <c r="M86" s="424"/>
      <c r="N86" s="424"/>
      <c r="O86" s="424"/>
      <c r="P86" s="424"/>
      <c r="Q86" s="424"/>
      <c r="R86" s="424"/>
      <c r="S86" s="452"/>
      <c r="T86" s="424"/>
      <c r="U86" s="424"/>
      <c r="V86" s="511"/>
      <c r="W86" s="522"/>
      <c r="X86" s="522"/>
      <c r="Y86" s="522"/>
      <c r="Z86" s="522"/>
      <c r="AA86" s="522"/>
      <c r="AB86" s="511"/>
      <c r="AC86" s="424"/>
      <c r="AD86" s="424"/>
      <c r="AE86" s="424"/>
      <c r="AF86" s="424"/>
      <c r="AG86" s="424"/>
      <c r="AH86" s="511"/>
      <c r="AI86" s="522"/>
      <c r="AJ86" s="522"/>
      <c r="AK86" s="395"/>
    </row>
    <row r="87" spans="1:43" ht="26.25" customHeight="1" x14ac:dyDescent="0.2">
      <c r="A87" s="539" t="s">
        <v>98</v>
      </c>
      <c r="B87" s="535"/>
      <c r="C87" s="536"/>
      <c r="D87" s="537"/>
      <c r="E87" s="453"/>
      <c r="F87" s="424"/>
      <c r="G87" s="424"/>
      <c r="H87" s="525"/>
      <c r="I87" s="526"/>
      <c r="J87" s="526"/>
      <c r="K87" s="424"/>
      <c r="L87" s="424"/>
      <c r="M87" s="424"/>
      <c r="N87" s="424"/>
      <c r="O87" s="424"/>
      <c r="P87" s="424"/>
      <c r="Q87" s="424"/>
      <c r="R87" s="424"/>
      <c r="S87" s="452"/>
      <c r="T87" s="424"/>
      <c r="U87" s="424"/>
      <c r="V87" s="511"/>
      <c r="W87" s="522"/>
      <c r="X87" s="522"/>
      <c r="Y87" s="522"/>
      <c r="Z87" s="522"/>
      <c r="AA87" s="522"/>
      <c r="AB87" s="511"/>
      <c r="AC87" s="424"/>
      <c r="AD87" s="424"/>
      <c r="AE87" s="424"/>
      <c r="AF87" s="424"/>
      <c r="AG87" s="424"/>
      <c r="AH87" s="511"/>
      <c r="AI87" s="522"/>
      <c r="AJ87" s="522"/>
      <c r="AK87" s="395"/>
    </row>
    <row r="88" spans="1:43" ht="29.25" customHeight="1" x14ac:dyDescent="0.2">
      <c r="A88" s="539" t="s">
        <v>99</v>
      </c>
      <c r="B88" s="535"/>
      <c r="C88" s="536"/>
      <c r="D88" s="537"/>
      <c r="E88" s="453"/>
      <c r="F88" s="424"/>
      <c r="G88" s="424"/>
      <c r="H88" s="525"/>
      <c r="I88" s="526"/>
      <c r="J88" s="526"/>
      <c r="K88" s="424"/>
      <c r="L88" s="424"/>
      <c r="M88" s="424"/>
      <c r="N88" s="424"/>
      <c r="O88" s="424"/>
      <c r="P88" s="424"/>
      <c r="Q88" s="424"/>
      <c r="R88" s="424"/>
      <c r="S88" s="452"/>
      <c r="T88" s="424"/>
      <c r="U88" s="424"/>
      <c r="V88" s="511"/>
      <c r="W88" s="522"/>
      <c r="X88" s="522"/>
      <c r="Y88" s="522"/>
      <c r="Z88" s="522"/>
      <c r="AA88" s="522"/>
      <c r="AB88" s="511"/>
      <c r="AC88" s="424"/>
      <c r="AD88" s="424"/>
      <c r="AE88" s="424"/>
      <c r="AF88" s="424"/>
      <c r="AG88" s="424"/>
      <c r="AH88" s="511"/>
      <c r="AI88" s="522"/>
      <c r="AJ88" s="540"/>
      <c r="AK88" s="541"/>
    </row>
    <row r="89" spans="1:43" ht="29.25" customHeight="1" x14ac:dyDescent="0.2">
      <c r="A89" s="542" t="s">
        <v>100</v>
      </c>
      <c r="B89" s="543"/>
      <c r="C89" s="544"/>
      <c r="D89" s="545"/>
      <c r="E89" s="453"/>
      <c r="F89" s="424"/>
      <c r="G89" s="424"/>
      <c r="H89" s="525"/>
      <c r="I89" s="526"/>
      <c r="J89" s="526"/>
      <c r="K89" s="424"/>
      <c r="L89" s="424"/>
      <c r="M89" s="424"/>
      <c r="N89" s="424"/>
      <c r="O89" s="424"/>
      <c r="P89" s="424"/>
      <c r="Q89" s="424"/>
      <c r="R89" s="424"/>
      <c r="S89" s="452"/>
      <c r="T89" s="424"/>
      <c r="U89" s="424"/>
      <c r="V89" s="511"/>
      <c r="W89" s="522"/>
      <c r="X89" s="522"/>
      <c r="Y89" s="522"/>
      <c r="Z89" s="522"/>
      <c r="AA89" s="522"/>
      <c r="AB89" s="511"/>
      <c r="AC89" s="424"/>
      <c r="AD89" s="424"/>
      <c r="AE89" s="424"/>
      <c r="AF89" s="424"/>
      <c r="AG89" s="424"/>
      <c r="AH89" s="511"/>
      <c r="AI89" s="546"/>
      <c r="AJ89" s="522"/>
      <c r="AK89" s="395"/>
      <c r="AL89" s="395"/>
      <c r="AM89" s="395"/>
      <c r="AN89" s="395"/>
      <c r="AO89" s="395"/>
      <c r="AP89" s="395"/>
      <c r="AQ89" s="395"/>
    </row>
    <row r="90" spans="1:43" ht="15" x14ac:dyDescent="0.2">
      <c r="A90" s="547" t="s">
        <v>101</v>
      </c>
      <c r="B90" s="487"/>
      <c r="C90" s="487"/>
      <c r="D90" s="487"/>
      <c r="E90" s="548"/>
      <c r="F90" s="487"/>
      <c r="G90" s="487"/>
      <c r="H90" s="424"/>
      <c r="I90" s="424"/>
      <c r="J90" s="424"/>
      <c r="K90" s="525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90"/>
      <c r="W90" s="511"/>
      <c r="X90" s="511"/>
      <c r="Y90" s="511"/>
      <c r="Z90" s="511"/>
      <c r="AA90" s="511"/>
      <c r="AB90" s="511"/>
      <c r="AC90" s="424"/>
      <c r="AD90" s="424"/>
      <c r="AE90" s="424"/>
      <c r="AF90" s="424"/>
      <c r="AG90" s="424"/>
      <c r="AH90" s="424"/>
      <c r="AI90" s="424"/>
      <c r="AJ90" s="511"/>
      <c r="AK90" s="511"/>
      <c r="AL90" s="511"/>
      <c r="AM90" s="511"/>
      <c r="AN90" s="511"/>
      <c r="AO90" s="511"/>
      <c r="AP90" s="511"/>
      <c r="AQ90" s="395"/>
    </row>
    <row r="91" spans="1:43" ht="15" x14ac:dyDescent="0.2">
      <c r="A91" s="751" t="s">
        <v>72</v>
      </c>
      <c r="B91" s="751" t="s">
        <v>73</v>
      </c>
      <c r="C91" s="735" t="s">
        <v>102</v>
      </c>
      <c r="D91" s="736"/>
      <c r="E91" s="495"/>
      <c r="F91" s="425"/>
      <c r="G91" s="424"/>
      <c r="H91" s="424"/>
      <c r="I91" s="424"/>
      <c r="J91" s="525"/>
      <c r="K91" s="549"/>
      <c r="L91" s="526"/>
      <c r="M91" s="424"/>
      <c r="N91" s="424"/>
      <c r="O91" s="424"/>
      <c r="P91" s="424"/>
      <c r="Q91" s="424"/>
      <c r="R91" s="424"/>
      <c r="S91" s="424"/>
      <c r="T91" s="424"/>
      <c r="U91" s="452"/>
      <c r="V91" s="511"/>
      <c r="W91" s="511"/>
      <c r="X91" s="511"/>
      <c r="Y91" s="454"/>
      <c r="Z91" s="454"/>
      <c r="AA91" s="454"/>
      <c r="AB91" s="454"/>
      <c r="AC91" s="550"/>
      <c r="AD91" s="511"/>
      <c r="AE91" s="424"/>
      <c r="AF91" s="424"/>
      <c r="AG91" s="424"/>
      <c r="AH91" s="424"/>
      <c r="AI91" s="424"/>
      <c r="AJ91" s="511"/>
      <c r="AK91" s="454"/>
      <c r="AL91" s="454"/>
      <c r="AM91" s="454"/>
      <c r="AN91" s="454"/>
      <c r="AO91" s="454"/>
      <c r="AP91" s="454"/>
      <c r="AQ91" s="395"/>
    </row>
    <row r="92" spans="1:43" ht="15" x14ac:dyDescent="0.2">
      <c r="A92" s="752"/>
      <c r="B92" s="752"/>
      <c r="C92" s="658" t="s">
        <v>103</v>
      </c>
      <c r="D92" s="658" t="s">
        <v>104</v>
      </c>
      <c r="E92" s="411"/>
      <c r="F92" s="425"/>
      <c r="G92" s="424"/>
      <c r="H92" s="424"/>
      <c r="I92" s="424"/>
      <c r="J92" s="525"/>
      <c r="K92" s="549"/>
      <c r="L92" s="526"/>
      <c r="M92" s="424"/>
      <c r="N92" s="424"/>
      <c r="O92" s="424"/>
      <c r="P92" s="424"/>
      <c r="Q92" s="424"/>
      <c r="R92" s="424"/>
      <c r="S92" s="424"/>
      <c r="T92" s="424"/>
      <c r="U92" s="452"/>
      <c r="V92" s="511"/>
      <c r="W92" s="511"/>
      <c r="X92" s="511"/>
      <c r="Y92" s="454"/>
      <c r="Z92" s="454"/>
      <c r="AA92" s="454"/>
      <c r="AB92" s="454"/>
      <c r="AC92" s="550"/>
      <c r="AD92" s="511"/>
      <c r="AE92" s="424"/>
      <c r="AF92" s="424"/>
      <c r="AG92" s="424"/>
      <c r="AH92" s="424"/>
      <c r="AI92" s="424"/>
      <c r="AJ92" s="511"/>
      <c r="AK92" s="454"/>
      <c r="AL92" s="454"/>
      <c r="AM92" s="454"/>
      <c r="AN92" s="454"/>
      <c r="AO92" s="454"/>
      <c r="AP92" s="454"/>
      <c r="AQ92" s="395"/>
    </row>
    <row r="93" spans="1:43" ht="15" x14ac:dyDescent="0.2">
      <c r="A93" s="462" t="s">
        <v>74</v>
      </c>
      <c r="B93" s="551">
        <v>4</v>
      </c>
      <c r="C93" s="551"/>
      <c r="D93" s="551"/>
      <c r="E93" s="495"/>
      <c r="F93" s="425"/>
      <c r="G93" s="424"/>
      <c r="H93" s="424"/>
      <c r="I93" s="424"/>
      <c r="J93" s="525"/>
      <c r="K93" s="552"/>
      <c r="L93" s="526"/>
      <c r="M93" s="424"/>
      <c r="N93" s="424"/>
      <c r="O93" s="424"/>
      <c r="P93" s="424"/>
      <c r="Q93" s="424"/>
      <c r="R93" s="424"/>
      <c r="S93" s="424"/>
      <c r="T93" s="424"/>
      <c r="U93" s="452"/>
      <c r="V93" s="511"/>
      <c r="W93" s="511"/>
      <c r="X93" s="511"/>
      <c r="Y93" s="454"/>
      <c r="Z93" s="454"/>
      <c r="AA93" s="454"/>
      <c r="AB93" s="454"/>
      <c r="AC93" s="550"/>
      <c r="AD93" s="511"/>
      <c r="AE93" s="424"/>
      <c r="AF93" s="424"/>
      <c r="AG93" s="424"/>
      <c r="AH93" s="424"/>
      <c r="AI93" s="424"/>
      <c r="AJ93" s="511"/>
      <c r="AK93" s="454"/>
      <c r="AL93" s="454"/>
      <c r="AM93" s="454"/>
      <c r="AN93" s="454"/>
      <c r="AO93" s="454"/>
      <c r="AP93" s="454"/>
      <c r="AQ93" s="395"/>
    </row>
    <row r="94" spans="1:43" ht="15" x14ac:dyDescent="0.2">
      <c r="A94" s="659" t="s">
        <v>75</v>
      </c>
      <c r="B94" s="413"/>
      <c r="C94" s="413"/>
      <c r="D94" s="413"/>
      <c r="E94" s="495"/>
      <c r="F94" s="425"/>
      <c r="G94" s="424"/>
      <c r="H94" s="424"/>
      <c r="I94" s="424"/>
      <c r="J94" s="525"/>
      <c r="K94" s="552"/>
      <c r="L94" s="526"/>
      <c r="M94" s="424"/>
      <c r="N94" s="424"/>
      <c r="O94" s="424"/>
      <c r="P94" s="424"/>
      <c r="Q94" s="424"/>
      <c r="R94" s="424"/>
      <c r="S94" s="424"/>
      <c r="T94" s="424"/>
      <c r="U94" s="452"/>
      <c r="V94" s="511"/>
      <c r="W94" s="511"/>
      <c r="X94" s="511"/>
      <c r="Y94" s="454"/>
      <c r="Z94" s="454"/>
      <c r="AA94" s="454"/>
      <c r="AB94" s="454"/>
      <c r="AC94" s="550"/>
      <c r="AD94" s="511"/>
      <c r="AE94" s="424"/>
      <c r="AF94" s="424"/>
      <c r="AG94" s="424"/>
      <c r="AH94" s="424"/>
      <c r="AI94" s="424"/>
      <c r="AJ94" s="511"/>
      <c r="AK94" s="454"/>
      <c r="AL94" s="454"/>
      <c r="AM94" s="454"/>
      <c r="AN94" s="454"/>
      <c r="AO94" s="454"/>
      <c r="AP94" s="454"/>
      <c r="AQ94" s="395"/>
    </row>
    <row r="95" spans="1:43" ht="15" x14ac:dyDescent="0.2">
      <c r="A95" s="659" t="s">
        <v>76</v>
      </c>
      <c r="B95" s="413"/>
      <c r="C95" s="413"/>
      <c r="D95" s="413"/>
      <c r="E95" s="495"/>
      <c r="F95" s="425"/>
      <c r="G95" s="424"/>
      <c r="H95" s="424"/>
      <c r="I95" s="424"/>
      <c r="J95" s="424"/>
      <c r="K95" s="553"/>
      <c r="L95" s="526"/>
      <c r="M95" s="424"/>
      <c r="N95" s="424"/>
      <c r="O95" s="424"/>
      <c r="P95" s="424"/>
      <c r="Q95" s="424"/>
      <c r="R95" s="424"/>
      <c r="S95" s="424"/>
      <c r="T95" s="424"/>
      <c r="U95" s="452"/>
      <c r="V95" s="511"/>
      <c r="W95" s="511"/>
      <c r="X95" s="511"/>
      <c r="Y95" s="454"/>
      <c r="Z95" s="454"/>
      <c r="AA95" s="454"/>
      <c r="AB95" s="454"/>
      <c r="AC95" s="550"/>
      <c r="AD95" s="511"/>
      <c r="AE95" s="424"/>
      <c r="AF95" s="424"/>
      <c r="AG95" s="424"/>
      <c r="AH95" s="424"/>
      <c r="AI95" s="424"/>
      <c r="AJ95" s="511"/>
      <c r="AK95" s="454"/>
      <c r="AL95" s="454"/>
      <c r="AM95" s="454"/>
      <c r="AN95" s="454"/>
      <c r="AO95" s="454"/>
      <c r="AP95" s="454"/>
      <c r="AQ95" s="395"/>
    </row>
    <row r="96" spans="1:43" ht="15" x14ac:dyDescent="0.2">
      <c r="A96" s="659" t="s">
        <v>77</v>
      </c>
      <c r="B96" s="413"/>
      <c r="C96" s="413"/>
      <c r="D96" s="413"/>
      <c r="E96" s="495"/>
      <c r="F96" s="425"/>
      <c r="G96" s="424"/>
      <c r="H96" s="424"/>
      <c r="I96" s="424"/>
      <c r="J96" s="424"/>
      <c r="K96" s="553"/>
      <c r="L96" s="526"/>
      <c r="M96" s="424"/>
      <c r="N96" s="424"/>
      <c r="O96" s="424"/>
      <c r="P96" s="424"/>
      <c r="Q96" s="424"/>
      <c r="R96" s="424"/>
      <c r="S96" s="424"/>
      <c r="T96" s="424"/>
      <c r="U96" s="452"/>
      <c r="V96" s="511"/>
      <c r="W96" s="511"/>
      <c r="X96" s="511"/>
      <c r="Y96" s="454"/>
      <c r="Z96" s="454"/>
      <c r="AA96" s="454"/>
      <c r="AB96" s="454"/>
      <c r="AC96" s="550"/>
      <c r="AD96" s="511"/>
      <c r="AE96" s="424"/>
      <c r="AF96" s="424"/>
      <c r="AG96" s="424"/>
      <c r="AH96" s="424"/>
      <c r="AI96" s="424"/>
      <c r="AJ96" s="511"/>
      <c r="AK96" s="454"/>
      <c r="AL96" s="454"/>
      <c r="AM96" s="454"/>
      <c r="AN96" s="454"/>
      <c r="AO96" s="454"/>
      <c r="AP96" s="454"/>
      <c r="AQ96" s="395"/>
    </row>
    <row r="97" spans="1:43" ht="15" x14ac:dyDescent="0.2">
      <c r="A97" s="659" t="s">
        <v>78</v>
      </c>
      <c r="B97" s="413"/>
      <c r="C97" s="413"/>
      <c r="D97" s="413"/>
      <c r="E97" s="495"/>
      <c r="F97" s="425"/>
      <c r="G97" s="424"/>
      <c r="H97" s="424"/>
      <c r="I97" s="424"/>
      <c r="J97" s="424"/>
      <c r="K97" s="553"/>
      <c r="L97" s="526"/>
      <c r="M97" s="424"/>
      <c r="N97" s="424"/>
      <c r="O97" s="424"/>
      <c r="P97" s="424"/>
      <c r="Q97" s="424"/>
      <c r="R97" s="424"/>
      <c r="S97" s="424"/>
      <c r="T97" s="424"/>
      <c r="U97" s="452"/>
      <c r="V97" s="511"/>
      <c r="W97" s="511"/>
      <c r="X97" s="511"/>
      <c r="Y97" s="454"/>
      <c r="Z97" s="454"/>
      <c r="AA97" s="454"/>
      <c r="AB97" s="454"/>
      <c r="AC97" s="550"/>
      <c r="AD97" s="511"/>
      <c r="AE97" s="424"/>
      <c r="AF97" s="424"/>
      <c r="AG97" s="424"/>
      <c r="AH97" s="424"/>
      <c r="AI97" s="424"/>
      <c r="AJ97" s="511"/>
      <c r="AK97" s="454"/>
      <c r="AL97" s="454"/>
      <c r="AM97" s="454"/>
      <c r="AN97" s="454"/>
      <c r="AO97" s="454"/>
      <c r="AP97" s="454"/>
      <c r="AQ97" s="395"/>
    </row>
    <row r="98" spans="1:43" ht="15" x14ac:dyDescent="0.2">
      <c r="A98" s="663" t="s">
        <v>19</v>
      </c>
      <c r="B98" s="555">
        <f>SUM(B93:B97)</f>
        <v>4</v>
      </c>
      <c r="C98" s="555">
        <f>SUM(C93:C97)</f>
        <v>0</v>
      </c>
      <c r="D98" s="555">
        <f>SUM(D93:D97)</f>
        <v>0</v>
      </c>
      <c r="E98" s="495"/>
      <c r="F98" s="425"/>
      <c r="G98" s="424"/>
      <c r="H98" s="424"/>
      <c r="I98" s="424"/>
      <c r="J98" s="424"/>
      <c r="K98" s="553"/>
      <c r="L98" s="526"/>
      <c r="M98" s="424"/>
      <c r="N98" s="424"/>
      <c r="O98" s="424"/>
      <c r="P98" s="424"/>
      <c r="Q98" s="424"/>
      <c r="R98" s="424"/>
      <c r="S98" s="424"/>
      <c r="T98" s="424"/>
      <c r="U98" s="452"/>
      <c r="V98" s="511"/>
      <c r="W98" s="511"/>
      <c r="X98" s="511"/>
      <c r="Y98" s="454"/>
      <c r="Z98" s="454"/>
      <c r="AA98" s="454"/>
      <c r="AB98" s="454"/>
      <c r="AC98" s="550"/>
      <c r="AD98" s="511"/>
      <c r="AE98" s="424"/>
      <c r="AF98" s="424"/>
      <c r="AG98" s="424"/>
      <c r="AH98" s="424"/>
      <c r="AI98" s="424"/>
      <c r="AJ98" s="511"/>
      <c r="AK98" s="454"/>
      <c r="AL98" s="454"/>
      <c r="AM98" s="454"/>
      <c r="AN98" s="454"/>
      <c r="AO98" s="454"/>
      <c r="AP98" s="454"/>
      <c r="AQ98" s="395"/>
    </row>
    <row r="99" spans="1:43" ht="15" x14ac:dyDescent="0.2">
      <c r="A99" s="556" t="s">
        <v>105</v>
      </c>
      <c r="B99" s="557"/>
      <c r="C99" s="557"/>
      <c r="D99" s="557"/>
      <c r="E99" s="558"/>
      <c r="F99" s="558"/>
      <c r="G99" s="559"/>
      <c r="H99" s="559"/>
      <c r="I99" s="559"/>
      <c r="J99" s="422"/>
      <c r="K99" s="560"/>
      <c r="L99" s="422"/>
      <c r="M99" s="422"/>
      <c r="N99" s="424"/>
      <c r="O99" s="424"/>
      <c r="P99" s="424"/>
      <c r="Q99" s="424"/>
      <c r="R99" s="424"/>
      <c r="S99" s="424"/>
      <c r="T99" s="424"/>
      <c r="U99" s="490"/>
      <c r="V99" s="511"/>
      <c r="W99" s="511"/>
      <c r="X99" s="511"/>
      <c r="Y99" s="511"/>
      <c r="Z99" s="511"/>
      <c r="AA99" s="511"/>
      <c r="AB99" s="561"/>
      <c r="AC99" s="511"/>
      <c r="AD99" s="424"/>
      <c r="AE99" s="424"/>
      <c r="AF99" s="424"/>
      <c r="AG99" s="424"/>
      <c r="AH99" s="424"/>
      <c r="AI99" s="511"/>
      <c r="AJ99" s="511"/>
      <c r="AK99" s="511"/>
      <c r="AL99" s="511"/>
      <c r="AM99" s="511"/>
      <c r="AN99" s="511"/>
      <c r="AO99" s="511"/>
      <c r="AP99" s="395"/>
    </row>
    <row r="100" spans="1:43" x14ac:dyDescent="0.2">
      <c r="A100" s="744" t="s">
        <v>26</v>
      </c>
      <c r="B100" s="747" t="s">
        <v>28</v>
      </c>
      <c r="C100" s="748"/>
      <c r="D100" s="729"/>
      <c r="E100" s="749" t="s">
        <v>29</v>
      </c>
      <c r="F100" s="750"/>
      <c r="G100" s="750"/>
      <c r="H100" s="750"/>
      <c r="I100" s="750"/>
      <c r="J100" s="750"/>
      <c r="K100" s="750"/>
      <c r="L100" s="750"/>
      <c r="M100" s="750"/>
      <c r="N100" s="562"/>
      <c r="O100" s="424"/>
      <c r="P100" s="424"/>
      <c r="Q100" s="424"/>
      <c r="R100" s="424"/>
      <c r="S100" s="424"/>
      <c r="T100" s="424"/>
      <c r="U100" s="424"/>
      <c r="V100" s="452"/>
      <c r="W100" s="424"/>
      <c r="X100" s="424"/>
      <c r="Y100" s="424"/>
      <c r="Z100" s="424"/>
      <c r="AA100" s="424"/>
      <c r="AB100" s="424"/>
      <c r="AC100" s="424"/>
      <c r="AD100" s="424"/>
      <c r="AE100" s="424"/>
      <c r="AF100" s="424"/>
      <c r="AG100" s="424"/>
      <c r="AH100" s="424"/>
      <c r="AI100" s="424"/>
      <c r="AJ100" s="511"/>
      <c r="AK100" s="511"/>
      <c r="AL100" s="511"/>
      <c r="AM100" s="511"/>
      <c r="AN100" s="511"/>
      <c r="AO100" s="511"/>
      <c r="AP100" s="511"/>
      <c r="AQ100" s="395"/>
    </row>
    <row r="101" spans="1:43" x14ac:dyDescent="0.2">
      <c r="A101" s="745"/>
      <c r="B101" s="749"/>
      <c r="C101" s="750"/>
      <c r="D101" s="731"/>
      <c r="E101" s="733" t="s">
        <v>1</v>
      </c>
      <c r="F101" s="734"/>
      <c r="G101" s="733" t="s">
        <v>2</v>
      </c>
      <c r="H101" s="734"/>
      <c r="I101" s="733" t="s">
        <v>3</v>
      </c>
      <c r="J101" s="734"/>
      <c r="K101" s="733" t="s">
        <v>4</v>
      </c>
      <c r="L101" s="734"/>
      <c r="M101" s="733" t="s">
        <v>5</v>
      </c>
      <c r="N101" s="734"/>
      <c r="O101" s="424"/>
      <c r="P101" s="424"/>
      <c r="Q101" s="424"/>
      <c r="R101" s="424"/>
      <c r="S101" s="424"/>
      <c r="T101" s="424"/>
      <c r="U101" s="424"/>
      <c r="V101" s="424"/>
      <c r="W101" s="452"/>
      <c r="X101" s="424"/>
      <c r="Y101" s="424"/>
      <c r="Z101" s="424"/>
      <c r="AA101" s="424"/>
      <c r="AB101" s="424"/>
      <c r="AC101" s="424"/>
      <c r="AD101" s="424"/>
      <c r="AE101" s="424"/>
      <c r="AF101" s="424"/>
      <c r="AG101" s="424"/>
      <c r="AH101" s="424"/>
      <c r="AI101" s="424"/>
      <c r="AJ101" s="511"/>
      <c r="AK101" s="511"/>
      <c r="AL101" s="511"/>
      <c r="AM101" s="511"/>
      <c r="AN101" s="511"/>
      <c r="AO101" s="511"/>
      <c r="AP101" s="511"/>
      <c r="AQ101" s="395"/>
    </row>
    <row r="102" spans="1:43" x14ac:dyDescent="0.2">
      <c r="A102" s="746"/>
      <c r="B102" s="651" t="s">
        <v>81</v>
      </c>
      <c r="C102" s="564" t="s">
        <v>20</v>
      </c>
      <c r="D102" s="653" t="s">
        <v>18</v>
      </c>
      <c r="E102" s="429" t="s">
        <v>20</v>
      </c>
      <c r="F102" s="655" t="s">
        <v>18</v>
      </c>
      <c r="G102" s="429" t="s">
        <v>20</v>
      </c>
      <c r="H102" s="655" t="s">
        <v>18</v>
      </c>
      <c r="I102" s="429" t="s">
        <v>20</v>
      </c>
      <c r="J102" s="655" t="s">
        <v>18</v>
      </c>
      <c r="K102" s="429" t="s">
        <v>20</v>
      </c>
      <c r="L102" s="655" t="s">
        <v>18</v>
      </c>
      <c r="M102" s="429" t="s">
        <v>20</v>
      </c>
      <c r="N102" s="655" t="s">
        <v>18</v>
      </c>
      <c r="O102" s="566"/>
      <c r="P102" s="424"/>
      <c r="Q102" s="553"/>
      <c r="R102" s="424"/>
      <c r="S102" s="424"/>
      <c r="T102" s="424"/>
      <c r="U102" s="424"/>
      <c r="V102" s="424"/>
      <c r="W102" s="424"/>
      <c r="X102" s="424"/>
      <c r="Y102" s="424"/>
      <c r="Z102" s="424"/>
      <c r="AA102" s="452"/>
      <c r="AB102" s="424"/>
      <c r="AC102" s="424"/>
      <c r="AD102" s="424"/>
      <c r="AE102" s="424"/>
      <c r="AF102" s="424"/>
      <c r="AG102" s="424"/>
      <c r="AH102" s="424"/>
      <c r="AI102" s="424"/>
      <c r="AJ102" s="424"/>
      <c r="AK102" s="424"/>
      <c r="AL102" s="424"/>
      <c r="AM102" s="424"/>
      <c r="AN102" s="424"/>
      <c r="AO102" s="424"/>
      <c r="AP102" s="424"/>
    </row>
    <row r="103" spans="1:43" ht="17.25" customHeight="1" x14ac:dyDescent="0.2">
      <c r="A103" s="373" t="s">
        <v>106</v>
      </c>
      <c r="B103" s="382">
        <f>SUM(C103:D103)</f>
        <v>0</v>
      </c>
      <c r="C103" s="435">
        <f>SUM(E103+G103+I103+K103+M103)</f>
        <v>0</v>
      </c>
      <c r="D103" s="359">
        <f>SUM(F103+H103+J103+L103+N103)</f>
        <v>0</v>
      </c>
      <c r="E103" s="567"/>
      <c r="F103" s="544"/>
      <c r="G103" s="567"/>
      <c r="H103" s="544"/>
      <c r="I103" s="567"/>
      <c r="J103" s="568"/>
      <c r="K103" s="567"/>
      <c r="L103" s="568"/>
      <c r="M103" s="569"/>
      <c r="N103" s="568"/>
      <c r="O103" s="570"/>
      <c r="P103" s="424"/>
      <c r="Q103" s="553"/>
      <c r="R103" s="424"/>
      <c r="S103" s="424"/>
      <c r="T103" s="424"/>
      <c r="U103" s="424"/>
      <c r="V103" s="424"/>
      <c r="W103" s="424"/>
      <c r="X103" s="424"/>
      <c r="Y103" s="424"/>
      <c r="Z103" s="424"/>
      <c r="AA103" s="452"/>
      <c r="AB103" s="424"/>
      <c r="AC103" s="424"/>
      <c r="AD103" s="424"/>
      <c r="AE103" s="424"/>
      <c r="AF103" s="424"/>
      <c r="AG103" s="424"/>
      <c r="AH103" s="424"/>
      <c r="AI103" s="424"/>
      <c r="AJ103" s="424"/>
      <c r="AK103" s="424"/>
      <c r="AL103" s="424"/>
      <c r="AM103" s="424"/>
      <c r="AN103" s="424"/>
      <c r="AO103" s="424"/>
      <c r="AP103" s="424"/>
    </row>
    <row r="104" spans="1:43" ht="26.25" customHeight="1" x14ac:dyDescent="0.2">
      <c r="A104" s="373" t="s">
        <v>107</v>
      </c>
      <c r="B104" s="571">
        <f>SUM(C104:D104)</f>
        <v>0</v>
      </c>
      <c r="C104" s="435">
        <f>SUM(E104+G104+I104+K104+M104)</f>
        <v>0</v>
      </c>
      <c r="D104" s="359">
        <f>SUM(F104+H104+J104+L104+N104)</f>
        <v>0</v>
      </c>
      <c r="E104" s="572"/>
      <c r="F104" s="573"/>
      <c r="G104" s="572"/>
      <c r="H104" s="574"/>
      <c r="I104" s="572"/>
      <c r="J104" s="573"/>
      <c r="K104" s="572"/>
      <c r="L104" s="573"/>
      <c r="M104" s="575"/>
      <c r="N104" s="574"/>
      <c r="O104" s="570"/>
      <c r="P104" s="424"/>
      <c r="Q104" s="553"/>
      <c r="R104" s="424"/>
      <c r="S104" s="424"/>
      <c r="T104" s="424"/>
      <c r="U104" s="424"/>
      <c r="V104" s="424"/>
      <c r="W104" s="424"/>
      <c r="X104" s="424"/>
      <c r="Y104" s="424"/>
      <c r="Z104" s="424"/>
      <c r="AA104" s="452"/>
      <c r="AB104" s="42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4"/>
      <c r="AN104" s="424"/>
      <c r="AO104" s="424"/>
      <c r="AP104" s="424"/>
    </row>
    <row r="105" spans="1:43" x14ac:dyDescent="0.2">
      <c r="A105" s="557"/>
      <c r="B105" s="424"/>
      <c r="C105" s="553"/>
      <c r="D105" s="424"/>
      <c r="E105" s="424"/>
      <c r="F105" s="424"/>
      <c r="G105" s="424"/>
      <c r="H105" s="424"/>
      <c r="I105" s="424"/>
      <c r="J105" s="424"/>
      <c r="K105" s="424"/>
      <c r="L105" s="424"/>
      <c r="M105" s="452"/>
      <c r="N105" s="424"/>
      <c r="O105" s="424"/>
      <c r="P105" s="424"/>
      <c r="Q105" s="424"/>
      <c r="R105" s="424"/>
      <c r="S105" s="424"/>
      <c r="T105" s="424"/>
      <c r="U105" s="424"/>
      <c r="V105" s="424"/>
      <c r="W105" s="424"/>
      <c r="X105" s="424"/>
      <c r="Y105" s="424"/>
      <c r="Z105" s="424"/>
      <c r="AA105" s="424"/>
      <c r="AB105" s="424"/>
    </row>
    <row r="186" spans="1:2" hidden="1" x14ac:dyDescent="0.2">
      <c r="A186" s="576">
        <f>SUM(C23,C24:C26,C30,C43:C44,C49:C70,B103:B104,B82:B89,B98,C35:C38,C74:J77)</f>
        <v>1402</v>
      </c>
      <c r="B186" s="576">
        <f>SUM(CG8:CL104)</f>
        <v>0</v>
      </c>
    </row>
  </sheetData>
  <mergeCells count="123">
    <mergeCell ref="C80:C81"/>
    <mergeCell ref="D80:D81"/>
    <mergeCell ref="A91:A92"/>
    <mergeCell ref="B91:B92"/>
    <mergeCell ref="C91:D91"/>
    <mergeCell ref="A74:B74"/>
    <mergeCell ref="A75:B75"/>
    <mergeCell ref="A76:B76"/>
    <mergeCell ref="A77:B77"/>
    <mergeCell ref="A80:A81"/>
    <mergeCell ref="B80:B81"/>
    <mergeCell ref="G72:H72"/>
    <mergeCell ref="I72:J72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35:A36"/>
    <mergeCell ref="A40:B42"/>
    <mergeCell ref="C40:E41"/>
    <mergeCell ref="F40:AM40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L41:AM41"/>
    <mergeCell ref="AB41:AC41"/>
    <mergeCell ref="AD41:AE41"/>
    <mergeCell ref="AF41:AG41"/>
    <mergeCell ref="AH41:AI41"/>
    <mergeCell ref="AJ41:AK41"/>
    <mergeCell ref="AH28:AI28"/>
    <mergeCell ref="AJ28:AK28"/>
    <mergeCell ref="AL28:AM28"/>
    <mergeCell ref="A33:A34"/>
    <mergeCell ref="B33:B34"/>
    <mergeCell ref="C33:C34"/>
    <mergeCell ref="X28:Y28"/>
    <mergeCell ref="Z28:AA28"/>
    <mergeCell ref="AB28:AC28"/>
    <mergeCell ref="AD28:AE28"/>
    <mergeCell ref="AF28:AG28"/>
    <mergeCell ref="N28:O28"/>
    <mergeCell ref="P28:Q28"/>
    <mergeCell ref="R28:S28"/>
    <mergeCell ref="T28:U28"/>
    <mergeCell ref="V28:W28"/>
    <mergeCell ref="A28:A29"/>
    <mergeCell ref="B28:B29"/>
    <mergeCell ref="C28:E28"/>
    <mergeCell ref="F28:G28"/>
    <mergeCell ref="H28:I28"/>
    <mergeCell ref="J28:K28"/>
    <mergeCell ref="L28:M28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37:A38"/>
    <mergeCell ref="A49:A54"/>
    <mergeCell ref="A55:A56"/>
    <mergeCell ref="A57:A60"/>
    <mergeCell ref="A61:A62"/>
    <mergeCell ref="A63:A64"/>
    <mergeCell ref="A65:A70"/>
    <mergeCell ref="A45:M45"/>
    <mergeCell ref="A46:B48"/>
    <mergeCell ref="C46:E47"/>
    <mergeCell ref="F46:AM46"/>
    <mergeCell ref="AJ47:AK47"/>
    <mergeCell ref="AL47:AM47"/>
    <mergeCell ref="A72:B73"/>
    <mergeCell ref="C72:D72"/>
    <mergeCell ref="E72:F72"/>
    <mergeCell ref="A6:W6"/>
    <mergeCell ref="A10:A12"/>
    <mergeCell ref="B10:B12"/>
    <mergeCell ref="C10:E11"/>
    <mergeCell ref="F10:AM10"/>
    <mergeCell ref="AJ11:AK11"/>
    <mergeCell ref="AL11:AM11"/>
    <mergeCell ref="A13:A23"/>
    <mergeCell ref="A25:A26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6"/>
  <sheetViews>
    <sheetView topLeftCell="A92" workbookViewId="0">
      <selection activeCell="F13" sqref="F13"/>
    </sheetView>
  </sheetViews>
  <sheetFormatPr baseColWidth="10" defaultRowHeight="14.25" x14ac:dyDescent="0.2"/>
  <cols>
    <col min="1" max="1" width="48.140625" style="314" customWidth="1"/>
    <col min="2" max="2" width="26.7109375" style="314" customWidth="1"/>
    <col min="3" max="3" width="18.85546875" style="314" customWidth="1"/>
    <col min="4" max="4" width="17.7109375" style="314" customWidth="1"/>
    <col min="5" max="74" width="11.42578125" style="314"/>
    <col min="75" max="75" width="0" style="314" hidden="1" customWidth="1"/>
    <col min="76" max="76" width="0" style="315" hidden="1" customWidth="1"/>
    <col min="77" max="93" width="25.42578125" style="315" hidden="1" customWidth="1"/>
    <col min="94" max="101" width="25.42578125" style="314" hidden="1" customWidth="1"/>
    <col min="102" max="102" width="0" style="314" hidden="1" customWidth="1"/>
    <col min="103" max="16384" width="11.42578125" style="314"/>
  </cols>
  <sheetData>
    <row r="1" spans="1:42" x14ac:dyDescent="0.2">
      <c r="A1" s="313"/>
    </row>
    <row r="2" spans="1:42" x14ac:dyDescent="0.2">
      <c r="A2" s="313"/>
    </row>
    <row r="3" spans="1:42" x14ac:dyDescent="0.2">
      <c r="A3" s="313"/>
    </row>
    <row r="4" spans="1:42" x14ac:dyDescent="0.2">
      <c r="A4" s="313"/>
    </row>
    <row r="5" spans="1:42" x14ac:dyDescent="0.2">
      <c r="A5" s="313"/>
    </row>
    <row r="6" spans="1:42" ht="15" x14ac:dyDescent="0.2">
      <c r="A6" s="776"/>
      <c r="B6" s="776"/>
      <c r="C6" s="776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</row>
    <row r="7" spans="1:42" ht="15" x14ac:dyDescent="0.2">
      <c r="A7" s="577"/>
      <c r="B7" s="577"/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577"/>
      <c r="N7" s="577"/>
      <c r="O7" s="577"/>
      <c r="P7" s="577"/>
      <c r="Q7" s="577"/>
      <c r="R7" s="577"/>
      <c r="S7" s="577"/>
      <c r="T7" s="577"/>
      <c r="U7" s="577"/>
      <c r="V7" s="577"/>
      <c r="W7" s="577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</row>
    <row r="8" spans="1:42" ht="15" x14ac:dyDescent="0.2">
      <c r="A8" s="318"/>
      <c r="B8" s="319"/>
      <c r="C8" s="320"/>
      <c r="D8" s="320"/>
      <c r="E8" s="320"/>
      <c r="F8" s="320"/>
      <c r="G8" s="320"/>
      <c r="H8" s="320"/>
      <c r="I8" s="321"/>
      <c r="J8" s="319"/>
      <c r="K8" s="322"/>
      <c r="L8" s="320"/>
      <c r="M8" s="316"/>
      <c r="N8" s="316"/>
      <c r="O8" s="316"/>
      <c r="P8" s="316"/>
      <c r="Q8" s="316"/>
      <c r="R8" s="316"/>
      <c r="S8" s="316"/>
      <c r="T8" s="316"/>
      <c r="U8" s="316"/>
      <c r="V8" s="323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</row>
    <row r="9" spans="1:42" ht="15" x14ac:dyDescent="0.2">
      <c r="A9" s="324"/>
      <c r="B9" s="325"/>
      <c r="C9" s="325"/>
      <c r="D9" s="325"/>
      <c r="E9" s="325"/>
      <c r="F9" s="325"/>
      <c r="G9" s="325"/>
      <c r="H9" s="325"/>
      <c r="I9" s="325"/>
      <c r="J9" s="325"/>
      <c r="K9" s="326"/>
      <c r="L9" s="325"/>
      <c r="M9" s="327"/>
      <c r="N9" s="327"/>
      <c r="O9" s="316"/>
      <c r="P9" s="316"/>
      <c r="Q9" s="316"/>
      <c r="R9" s="316"/>
      <c r="S9" s="316"/>
      <c r="T9" s="316"/>
      <c r="U9" s="316"/>
      <c r="V9" s="323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</row>
    <row r="10" spans="1:42" ht="14.25" customHeight="1" x14ac:dyDescent="0.2">
      <c r="A10" s="744"/>
      <c r="B10" s="744"/>
      <c r="C10" s="747"/>
      <c r="D10" s="748"/>
      <c r="E10" s="729"/>
      <c r="F10" s="733"/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742"/>
      <c r="AJ10" s="742"/>
      <c r="AK10" s="742"/>
      <c r="AL10" s="742"/>
      <c r="AM10" s="734"/>
      <c r="AN10" s="729"/>
    </row>
    <row r="11" spans="1:42" x14ac:dyDescent="0.2">
      <c r="A11" s="745"/>
      <c r="B11" s="745"/>
      <c r="C11" s="749"/>
      <c r="D11" s="750"/>
      <c r="E11" s="731"/>
      <c r="F11" s="733"/>
      <c r="G11" s="734"/>
      <c r="H11" s="733"/>
      <c r="I11" s="734"/>
      <c r="J11" s="733"/>
      <c r="K11" s="734"/>
      <c r="L11" s="733"/>
      <c r="M11" s="734"/>
      <c r="N11" s="733"/>
      <c r="O11" s="734"/>
      <c r="P11" s="737"/>
      <c r="Q11" s="738"/>
      <c r="R11" s="737"/>
      <c r="S11" s="738"/>
      <c r="T11" s="737"/>
      <c r="U11" s="738"/>
      <c r="V11" s="737"/>
      <c r="W11" s="738"/>
      <c r="X11" s="737"/>
      <c r="Y11" s="738"/>
      <c r="Z11" s="737"/>
      <c r="AA11" s="738"/>
      <c r="AB11" s="737"/>
      <c r="AC11" s="738"/>
      <c r="AD11" s="737"/>
      <c r="AE11" s="738"/>
      <c r="AF11" s="737"/>
      <c r="AG11" s="738"/>
      <c r="AH11" s="737"/>
      <c r="AI11" s="738"/>
      <c r="AJ11" s="737"/>
      <c r="AK11" s="738"/>
      <c r="AL11" s="737"/>
      <c r="AM11" s="738"/>
      <c r="AN11" s="730"/>
    </row>
    <row r="12" spans="1:42" x14ac:dyDescent="0.2">
      <c r="A12" s="746"/>
      <c r="B12" s="746"/>
      <c r="C12" s="328"/>
      <c r="D12" s="583"/>
      <c r="E12" s="592"/>
      <c r="F12" s="328"/>
      <c r="G12" s="584"/>
      <c r="H12" s="328"/>
      <c r="I12" s="584"/>
      <c r="J12" s="328"/>
      <c r="K12" s="584"/>
      <c r="L12" s="328"/>
      <c r="M12" s="584"/>
      <c r="N12" s="328"/>
      <c r="O12" s="584"/>
      <c r="P12" s="328"/>
      <c r="Q12" s="584"/>
      <c r="R12" s="328"/>
      <c r="S12" s="584"/>
      <c r="T12" s="328"/>
      <c r="U12" s="584"/>
      <c r="V12" s="328"/>
      <c r="W12" s="584"/>
      <c r="X12" s="328"/>
      <c r="Y12" s="584"/>
      <c r="Z12" s="328"/>
      <c r="AA12" s="584"/>
      <c r="AB12" s="328"/>
      <c r="AC12" s="584"/>
      <c r="AD12" s="328"/>
      <c r="AE12" s="584"/>
      <c r="AF12" s="328"/>
      <c r="AG12" s="584"/>
      <c r="AH12" s="328"/>
      <c r="AI12" s="584"/>
      <c r="AJ12" s="328"/>
      <c r="AK12" s="584"/>
      <c r="AL12" s="328"/>
      <c r="AM12" s="584"/>
      <c r="AN12" s="731"/>
    </row>
    <row r="13" spans="1:42" x14ac:dyDescent="0.2">
      <c r="A13" s="777"/>
      <c r="B13" s="332"/>
      <c r="C13" s="333"/>
      <c r="D13" s="334"/>
      <c r="E13" s="335"/>
      <c r="F13" s="336"/>
      <c r="G13" s="337"/>
      <c r="H13" s="336"/>
      <c r="I13" s="337"/>
      <c r="J13" s="336"/>
      <c r="K13" s="338"/>
      <c r="L13" s="336"/>
      <c r="M13" s="338"/>
      <c r="N13" s="336"/>
      <c r="O13" s="338"/>
      <c r="P13" s="336"/>
      <c r="Q13" s="338"/>
      <c r="R13" s="336"/>
      <c r="S13" s="338"/>
      <c r="T13" s="336"/>
      <c r="U13" s="338"/>
      <c r="V13" s="336"/>
      <c r="W13" s="338"/>
      <c r="X13" s="336"/>
      <c r="Y13" s="338"/>
      <c r="Z13" s="336"/>
      <c r="AA13" s="338"/>
      <c r="AB13" s="336"/>
      <c r="AC13" s="338"/>
      <c r="AD13" s="336"/>
      <c r="AE13" s="338"/>
      <c r="AF13" s="336"/>
      <c r="AG13" s="338"/>
      <c r="AH13" s="336"/>
      <c r="AI13" s="338"/>
      <c r="AJ13" s="336"/>
      <c r="AK13" s="338"/>
      <c r="AL13" s="339"/>
      <c r="AM13" s="338"/>
      <c r="AN13" s="337"/>
      <c r="AO13" s="340"/>
    </row>
    <row r="14" spans="1:42" x14ac:dyDescent="0.2">
      <c r="A14" s="779"/>
      <c r="B14" s="341"/>
      <c r="C14" s="342"/>
      <c r="D14" s="343"/>
      <c r="E14" s="344"/>
      <c r="F14" s="345"/>
      <c r="G14" s="346"/>
      <c r="H14" s="345"/>
      <c r="I14" s="346"/>
      <c r="J14" s="345"/>
      <c r="K14" s="347"/>
      <c r="L14" s="345"/>
      <c r="M14" s="347"/>
      <c r="N14" s="345"/>
      <c r="O14" s="347"/>
      <c r="P14" s="345"/>
      <c r="Q14" s="347"/>
      <c r="R14" s="345"/>
      <c r="S14" s="347"/>
      <c r="T14" s="345"/>
      <c r="U14" s="347"/>
      <c r="V14" s="345"/>
      <c r="W14" s="347"/>
      <c r="X14" s="345"/>
      <c r="Y14" s="347"/>
      <c r="Z14" s="345"/>
      <c r="AA14" s="347"/>
      <c r="AB14" s="345"/>
      <c r="AC14" s="347"/>
      <c r="AD14" s="345"/>
      <c r="AE14" s="347"/>
      <c r="AF14" s="345"/>
      <c r="AG14" s="347"/>
      <c r="AH14" s="345"/>
      <c r="AI14" s="347"/>
      <c r="AJ14" s="345"/>
      <c r="AK14" s="347"/>
      <c r="AL14" s="348"/>
      <c r="AM14" s="347"/>
      <c r="AN14" s="346"/>
      <c r="AO14" s="340"/>
    </row>
    <row r="15" spans="1:42" x14ac:dyDescent="0.2">
      <c r="A15" s="779"/>
      <c r="B15" s="341"/>
      <c r="C15" s="342"/>
      <c r="D15" s="343"/>
      <c r="E15" s="344"/>
      <c r="F15" s="345"/>
      <c r="G15" s="346"/>
      <c r="H15" s="345"/>
      <c r="I15" s="346"/>
      <c r="J15" s="345"/>
      <c r="K15" s="347"/>
      <c r="L15" s="345"/>
      <c r="M15" s="347"/>
      <c r="N15" s="345"/>
      <c r="O15" s="347"/>
      <c r="P15" s="345"/>
      <c r="Q15" s="347"/>
      <c r="R15" s="345"/>
      <c r="S15" s="347"/>
      <c r="T15" s="345"/>
      <c r="U15" s="347"/>
      <c r="V15" s="345"/>
      <c r="W15" s="347"/>
      <c r="X15" s="345"/>
      <c r="Y15" s="347"/>
      <c r="Z15" s="345"/>
      <c r="AA15" s="347"/>
      <c r="AB15" s="345"/>
      <c r="AC15" s="347"/>
      <c r="AD15" s="345"/>
      <c r="AE15" s="347"/>
      <c r="AF15" s="345"/>
      <c r="AG15" s="347"/>
      <c r="AH15" s="345"/>
      <c r="AI15" s="347"/>
      <c r="AJ15" s="345"/>
      <c r="AK15" s="347"/>
      <c r="AL15" s="348"/>
      <c r="AM15" s="347"/>
      <c r="AN15" s="346"/>
      <c r="AO15" s="340"/>
    </row>
    <row r="16" spans="1:42" x14ac:dyDescent="0.2">
      <c r="A16" s="779"/>
      <c r="B16" s="341"/>
      <c r="C16" s="342"/>
      <c r="D16" s="343"/>
      <c r="E16" s="344"/>
      <c r="F16" s="345"/>
      <c r="G16" s="346"/>
      <c r="H16" s="345"/>
      <c r="I16" s="346"/>
      <c r="J16" s="345"/>
      <c r="K16" s="347"/>
      <c r="L16" s="345"/>
      <c r="M16" s="347"/>
      <c r="N16" s="345"/>
      <c r="O16" s="347"/>
      <c r="P16" s="345"/>
      <c r="Q16" s="347"/>
      <c r="R16" s="345"/>
      <c r="S16" s="347"/>
      <c r="T16" s="345"/>
      <c r="U16" s="347"/>
      <c r="V16" s="345"/>
      <c r="W16" s="347"/>
      <c r="X16" s="345"/>
      <c r="Y16" s="347"/>
      <c r="Z16" s="345"/>
      <c r="AA16" s="347"/>
      <c r="AB16" s="345"/>
      <c r="AC16" s="347"/>
      <c r="AD16" s="345"/>
      <c r="AE16" s="347"/>
      <c r="AF16" s="345"/>
      <c r="AG16" s="347"/>
      <c r="AH16" s="345"/>
      <c r="AI16" s="347"/>
      <c r="AJ16" s="345"/>
      <c r="AK16" s="347"/>
      <c r="AL16" s="348"/>
      <c r="AM16" s="347"/>
      <c r="AN16" s="346"/>
      <c r="AO16" s="340"/>
    </row>
    <row r="17" spans="1:43" x14ac:dyDescent="0.2">
      <c r="A17" s="779"/>
      <c r="B17" s="341"/>
      <c r="C17" s="342"/>
      <c r="D17" s="343"/>
      <c r="E17" s="344"/>
      <c r="F17" s="345"/>
      <c r="G17" s="346"/>
      <c r="H17" s="345"/>
      <c r="I17" s="346"/>
      <c r="J17" s="345"/>
      <c r="K17" s="347"/>
      <c r="L17" s="345"/>
      <c r="M17" s="347"/>
      <c r="N17" s="345"/>
      <c r="O17" s="347"/>
      <c r="P17" s="345"/>
      <c r="Q17" s="347"/>
      <c r="R17" s="345"/>
      <c r="S17" s="347"/>
      <c r="T17" s="345"/>
      <c r="U17" s="347"/>
      <c r="V17" s="345"/>
      <c r="W17" s="347"/>
      <c r="X17" s="345"/>
      <c r="Y17" s="347"/>
      <c r="Z17" s="345"/>
      <c r="AA17" s="347"/>
      <c r="AB17" s="345"/>
      <c r="AC17" s="347"/>
      <c r="AD17" s="345"/>
      <c r="AE17" s="347"/>
      <c r="AF17" s="345"/>
      <c r="AG17" s="347"/>
      <c r="AH17" s="345"/>
      <c r="AI17" s="347"/>
      <c r="AJ17" s="345"/>
      <c r="AK17" s="347"/>
      <c r="AL17" s="348"/>
      <c r="AM17" s="347"/>
      <c r="AN17" s="346"/>
      <c r="AO17" s="340"/>
    </row>
    <row r="18" spans="1:43" x14ac:dyDescent="0.2">
      <c r="A18" s="779"/>
      <c r="B18" s="341"/>
      <c r="C18" s="342"/>
      <c r="D18" s="343"/>
      <c r="E18" s="344"/>
      <c r="F18" s="345"/>
      <c r="G18" s="346"/>
      <c r="H18" s="345"/>
      <c r="I18" s="346"/>
      <c r="J18" s="345"/>
      <c r="K18" s="347"/>
      <c r="L18" s="345"/>
      <c r="M18" s="347"/>
      <c r="N18" s="345"/>
      <c r="O18" s="347"/>
      <c r="P18" s="345"/>
      <c r="Q18" s="347"/>
      <c r="R18" s="345"/>
      <c r="S18" s="347"/>
      <c r="T18" s="345"/>
      <c r="U18" s="347"/>
      <c r="V18" s="345"/>
      <c r="W18" s="347"/>
      <c r="X18" s="345"/>
      <c r="Y18" s="347"/>
      <c r="Z18" s="345"/>
      <c r="AA18" s="347"/>
      <c r="AB18" s="345"/>
      <c r="AC18" s="347"/>
      <c r="AD18" s="345"/>
      <c r="AE18" s="347"/>
      <c r="AF18" s="345"/>
      <c r="AG18" s="347"/>
      <c r="AH18" s="345"/>
      <c r="AI18" s="347"/>
      <c r="AJ18" s="345"/>
      <c r="AK18" s="347"/>
      <c r="AL18" s="348"/>
      <c r="AM18" s="347"/>
      <c r="AN18" s="346"/>
      <c r="AO18" s="340"/>
    </row>
    <row r="19" spans="1:43" x14ac:dyDescent="0.2">
      <c r="A19" s="779"/>
      <c r="B19" s="341"/>
      <c r="C19" s="349"/>
      <c r="D19" s="350"/>
      <c r="E19" s="351"/>
      <c r="F19" s="352"/>
      <c r="G19" s="353"/>
      <c r="H19" s="352"/>
      <c r="I19" s="353"/>
      <c r="J19" s="352"/>
      <c r="K19" s="354"/>
      <c r="L19" s="352"/>
      <c r="M19" s="354"/>
      <c r="N19" s="352"/>
      <c r="O19" s="354"/>
      <c r="P19" s="352"/>
      <c r="Q19" s="354"/>
      <c r="R19" s="352"/>
      <c r="S19" s="354"/>
      <c r="T19" s="352"/>
      <c r="U19" s="354"/>
      <c r="V19" s="352"/>
      <c r="W19" s="354"/>
      <c r="X19" s="352"/>
      <c r="Y19" s="354"/>
      <c r="Z19" s="352"/>
      <c r="AA19" s="354"/>
      <c r="AB19" s="352"/>
      <c r="AC19" s="354"/>
      <c r="AD19" s="352"/>
      <c r="AE19" s="354"/>
      <c r="AF19" s="352"/>
      <c r="AG19" s="354"/>
      <c r="AH19" s="352"/>
      <c r="AI19" s="354"/>
      <c r="AJ19" s="352"/>
      <c r="AK19" s="354"/>
      <c r="AL19" s="355"/>
      <c r="AM19" s="354"/>
      <c r="AN19" s="353"/>
      <c r="AO19" s="340"/>
    </row>
    <row r="20" spans="1:43" ht="26.25" customHeight="1" x14ac:dyDescent="0.2">
      <c r="A20" s="779"/>
      <c r="B20" s="341"/>
      <c r="C20" s="349"/>
      <c r="D20" s="350"/>
      <c r="E20" s="351"/>
      <c r="F20" s="352"/>
      <c r="G20" s="353"/>
      <c r="H20" s="352"/>
      <c r="I20" s="353"/>
      <c r="J20" s="352"/>
      <c r="K20" s="354"/>
      <c r="L20" s="352"/>
      <c r="M20" s="354"/>
      <c r="N20" s="352"/>
      <c r="O20" s="354"/>
      <c r="P20" s="352"/>
      <c r="Q20" s="354"/>
      <c r="R20" s="352"/>
      <c r="S20" s="354"/>
      <c r="T20" s="352"/>
      <c r="U20" s="354"/>
      <c r="V20" s="352"/>
      <c r="W20" s="354"/>
      <c r="X20" s="352"/>
      <c r="Y20" s="354"/>
      <c r="Z20" s="352"/>
      <c r="AA20" s="354"/>
      <c r="AB20" s="352"/>
      <c r="AC20" s="354"/>
      <c r="AD20" s="352"/>
      <c r="AE20" s="354"/>
      <c r="AF20" s="352"/>
      <c r="AG20" s="354"/>
      <c r="AH20" s="352"/>
      <c r="AI20" s="354"/>
      <c r="AJ20" s="352"/>
      <c r="AK20" s="354"/>
      <c r="AL20" s="355"/>
      <c r="AM20" s="354"/>
      <c r="AN20" s="353"/>
      <c r="AO20" s="340"/>
    </row>
    <row r="21" spans="1:43" ht="15" customHeight="1" x14ac:dyDescent="0.2">
      <c r="A21" s="779"/>
      <c r="B21" s="341"/>
      <c r="C21" s="349"/>
      <c r="D21" s="350"/>
      <c r="E21" s="351"/>
      <c r="F21" s="352"/>
      <c r="G21" s="353"/>
      <c r="H21" s="352"/>
      <c r="I21" s="353"/>
      <c r="J21" s="352"/>
      <c r="K21" s="354"/>
      <c r="L21" s="352"/>
      <c r="M21" s="354"/>
      <c r="N21" s="352"/>
      <c r="O21" s="354"/>
      <c r="P21" s="352"/>
      <c r="Q21" s="354"/>
      <c r="R21" s="352"/>
      <c r="S21" s="354"/>
      <c r="T21" s="352"/>
      <c r="U21" s="354"/>
      <c r="V21" s="352"/>
      <c r="W21" s="354"/>
      <c r="X21" s="352"/>
      <c r="Y21" s="354"/>
      <c r="Z21" s="352"/>
      <c r="AA21" s="354"/>
      <c r="AB21" s="352"/>
      <c r="AC21" s="354"/>
      <c r="AD21" s="352"/>
      <c r="AE21" s="354"/>
      <c r="AF21" s="352"/>
      <c r="AG21" s="354"/>
      <c r="AH21" s="352"/>
      <c r="AI21" s="354"/>
      <c r="AJ21" s="352"/>
      <c r="AK21" s="354"/>
      <c r="AL21" s="355"/>
      <c r="AM21" s="354"/>
      <c r="AN21" s="353"/>
      <c r="AO21" s="340"/>
    </row>
    <row r="22" spans="1:43" ht="23.25" customHeight="1" x14ac:dyDescent="0.2">
      <c r="A22" s="779"/>
      <c r="B22" s="341"/>
      <c r="C22" s="349"/>
      <c r="D22" s="356"/>
      <c r="E22" s="351"/>
      <c r="F22" s="352"/>
      <c r="G22" s="353"/>
      <c r="H22" s="352"/>
      <c r="I22" s="353"/>
      <c r="J22" s="352"/>
      <c r="K22" s="354"/>
      <c r="L22" s="352"/>
      <c r="M22" s="354"/>
      <c r="N22" s="352"/>
      <c r="O22" s="354"/>
      <c r="P22" s="352"/>
      <c r="Q22" s="354"/>
      <c r="R22" s="352"/>
      <c r="S22" s="354"/>
      <c r="T22" s="352"/>
      <c r="U22" s="354"/>
      <c r="V22" s="352"/>
      <c r="W22" s="354"/>
      <c r="X22" s="352"/>
      <c r="Y22" s="354"/>
      <c r="Z22" s="352"/>
      <c r="AA22" s="354"/>
      <c r="AB22" s="352"/>
      <c r="AC22" s="354"/>
      <c r="AD22" s="352"/>
      <c r="AE22" s="354"/>
      <c r="AF22" s="352"/>
      <c r="AG22" s="354"/>
      <c r="AH22" s="352"/>
      <c r="AI22" s="354"/>
      <c r="AJ22" s="352"/>
      <c r="AK22" s="354"/>
      <c r="AL22" s="355"/>
      <c r="AM22" s="354"/>
      <c r="AN22" s="353"/>
      <c r="AO22" s="340"/>
    </row>
    <row r="23" spans="1:43" ht="15" customHeight="1" x14ac:dyDescent="0.2">
      <c r="A23" s="778"/>
      <c r="B23" s="357"/>
      <c r="C23" s="358"/>
      <c r="D23" s="358"/>
      <c r="E23" s="359"/>
      <c r="F23" s="360"/>
      <c r="G23" s="361"/>
      <c r="H23" s="360"/>
      <c r="I23" s="361"/>
      <c r="J23" s="360"/>
      <c r="K23" s="362"/>
      <c r="L23" s="360"/>
      <c r="M23" s="362"/>
      <c r="N23" s="360"/>
      <c r="O23" s="362"/>
      <c r="P23" s="360"/>
      <c r="Q23" s="362"/>
      <c r="R23" s="360"/>
      <c r="S23" s="362"/>
      <c r="T23" s="360"/>
      <c r="U23" s="362"/>
      <c r="V23" s="360"/>
      <c r="W23" s="362"/>
      <c r="X23" s="360"/>
      <c r="Y23" s="362"/>
      <c r="Z23" s="360"/>
      <c r="AA23" s="362"/>
      <c r="AB23" s="360"/>
      <c r="AC23" s="362"/>
      <c r="AD23" s="360"/>
      <c r="AE23" s="362"/>
      <c r="AF23" s="360"/>
      <c r="AG23" s="362"/>
      <c r="AH23" s="360"/>
      <c r="AI23" s="362"/>
      <c r="AJ23" s="360"/>
      <c r="AK23" s="362"/>
      <c r="AL23" s="363"/>
      <c r="AM23" s="362"/>
      <c r="AN23" s="361"/>
      <c r="AO23" s="340"/>
    </row>
    <row r="24" spans="1:43" x14ac:dyDescent="0.2">
      <c r="A24" s="593"/>
      <c r="B24" s="365"/>
      <c r="C24" s="366"/>
      <c r="D24" s="367"/>
      <c r="E24" s="368"/>
      <c r="F24" s="369"/>
      <c r="G24" s="370"/>
      <c r="H24" s="369"/>
      <c r="I24" s="370"/>
      <c r="J24" s="369"/>
      <c r="K24" s="371"/>
      <c r="L24" s="369"/>
      <c r="M24" s="371"/>
      <c r="N24" s="369"/>
      <c r="O24" s="371"/>
      <c r="P24" s="369"/>
      <c r="Q24" s="371"/>
      <c r="R24" s="369"/>
      <c r="S24" s="371"/>
      <c r="T24" s="369"/>
      <c r="U24" s="371"/>
      <c r="V24" s="369"/>
      <c r="W24" s="371"/>
      <c r="X24" s="369"/>
      <c r="Y24" s="371"/>
      <c r="Z24" s="369"/>
      <c r="AA24" s="371"/>
      <c r="AB24" s="369"/>
      <c r="AC24" s="371"/>
      <c r="AD24" s="369"/>
      <c r="AE24" s="371"/>
      <c r="AF24" s="369"/>
      <c r="AG24" s="371"/>
      <c r="AH24" s="369"/>
      <c r="AI24" s="371"/>
      <c r="AJ24" s="369"/>
      <c r="AK24" s="371"/>
      <c r="AL24" s="372"/>
      <c r="AM24" s="371"/>
      <c r="AN24" s="370"/>
      <c r="AO24" s="340"/>
    </row>
    <row r="25" spans="1:43" x14ac:dyDescent="0.2">
      <c r="A25" s="777"/>
      <c r="B25" s="373"/>
      <c r="C25" s="334"/>
      <c r="D25" s="334"/>
      <c r="E25" s="335"/>
      <c r="F25" s="336"/>
      <c r="G25" s="337"/>
      <c r="H25" s="336"/>
      <c r="I25" s="337"/>
      <c r="J25" s="336"/>
      <c r="K25" s="338"/>
      <c r="L25" s="336"/>
      <c r="M25" s="338"/>
      <c r="N25" s="336"/>
      <c r="O25" s="338"/>
      <c r="P25" s="336"/>
      <c r="Q25" s="338"/>
      <c r="R25" s="336"/>
      <c r="S25" s="338"/>
      <c r="T25" s="336"/>
      <c r="U25" s="338"/>
      <c r="V25" s="336"/>
      <c r="W25" s="338"/>
      <c r="X25" s="336"/>
      <c r="Y25" s="338"/>
      <c r="Z25" s="336"/>
      <c r="AA25" s="338"/>
      <c r="AB25" s="336"/>
      <c r="AC25" s="338"/>
      <c r="AD25" s="336"/>
      <c r="AE25" s="338"/>
      <c r="AF25" s="336"/>
      <c r="AG25" s="338"/>
      <c r="AH25" s="336"/>
      <c r="AI25" s="338"/>
      <c r="AJ25" s="336"/>
      <c r="AK25" s="338"/>
      <c r="AL25" s="339"/>
      <c r="AM25" s="338"/>
      <c r="AN25" s="337"/>
      <c r="AO25" s="340"/>
    </row>
    <row r="26" spans="1:43" x14ac:dyDescent="0.2">
      <c r="A26" s="778"/>
      <c r="B26" s="380"/>
      <c r="C26" s="381"/>
      <c r="D26" s="382"/>
      <c r="E26" s="383"/>
      <c r="F26" s="374"/>
      <c r="G26" s="375"/>
      <c r="H26" s="374"/>
      <c r="I26" s="376"/>
      <c r="J26" s="374"/>
      <c r="K26" s="376"/>
      <c r="L26" s="374"/>
      <c r="M26" s="376"/>
      <c r="N26" s="374"/>
      <c r="O26" s="377"/>
      <c r="P26" s="374"/>
      <c r="Q26" s="375"/>
      <c r="R26" s="378"/>
      <c r="S26" s="376"/>
      <c r="T26" s="374"/>
      <c r="U26" s="376"/>
      <c r="V26" s="374"/>
      <c r="W26" s="376"/>
      <c r="X26" s="374"/>
      <c r="Y26" s="375"/>
      <c r="Z26" s="374"/>
      <c r="AA26" s="375"/>
      <c r="AB26" s="374"/>
      <c r="AC26" s="376"/>
      <c r="AD26" s="374"/>
      <c r="AE26" s="375"/>
      <c r="AF26" s="374"/>
      <c r="AG26" s="375"/>
      <c r="AH26" s="374"/>
      <c r="AI26" s="376"/>
      <c r="AJ26" s="374"/>
      <c r="AK26" s="376"/>
      <c r="AL26" s="379"/>
      <c r="AM26" s="376"/>
      <c r="AN26" s="377"/>
      <c r="AO26" s="340"/>
    </row>
    <row r="27" spans="1:43" ht="15" x14ac:dyDescent="0.2">
      <c r="A27" s="384"/>
      <c r="B27" s="385"/>
      <c r="C27" s="386"/>
      <c r="D27" s="385"/>
      <c r="E27" s="325"/>
      <c r="F27" s="325"/>
      <c r="G27" s="325"/>
      <c r="H27" s="325"/>
      <c r="I27" s="325"/>
      <c r="J27" s="325"/>
      <c r="K27" s="325"/>
      <c r="L27" s="325"/>
      <c r="M27" s="327"/>
      <c r="N27" s="327"/>
      <c r="O27" s="316"/>
      <c r="P27" s="316"/>
      <c r="Q27" s="316"/>
      <c r="R27" s="316"/>
      <c r="S27" s="316"/>
      <c r="T27" s="316"/>
      <c r="U27" s="316"/>
      <c r="V27" s="323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1:43" x14ac:dyDescent="0.2">
      <c r="A28" s="777"/>
      <c r="B28" s="777"/>
      <c r="C28" s="733"/>
      <c r="D28" s="742"/>
      <c r="E28" s="734"/>
      <c r="F28" s="733"/>
      <c r="G28" s="734"/>
      <c r="H28" s="733"/>
      <c r="I28" s="734"/>
      <c r="J28" s="733"/>
      <c r="K28" s="734"/>
      <c r="L28" s="733"/>
      <c r="M28" s="734"/>
      <c r="N28" s="733"/>
      <c r="O28" s="734"/>
      <c r="P28" s="737"/>
      <c r="Q28" s="738"/>
      <c r="R28" s="743"/>
      <c r="S28" s="743"/>
      <c r="T28" s="737"/>
      <c r="U28" s="738"/>
      <c r="V28" s="737"/>
      <c r="W28" s="738"/>
      <c r="X28" s="737"/>
      <c r="Y28" s="738"/>
      <c r="Z28" s="737"/>
      <c r="AA28" s="738"/>
      <c r="AB28" s="737"/>
      <c r="AC28" s="738"/>
      <c r="AD28" s="737"/>
      <c r="AE28" s="738"/>
      <c r="AF28" s="737"/>
      <c r="AG28" s="738"/>
      <c r="AH28" s="737"/>
      <c r="AI28" s="738"/>
      <c r="AJ28" s="737"/>
      <c r="AK28" s="738"/>
      <c r="AL28" s="737"/>
      <c r="AM28" s="738"/>
      <c r="AN28" s="387"/>
      <c r="AO28" s="388"/>
      <c r="AP28" s="389"/>
    </row>
    <row r="29" spans="1:43" x14ac:dyDescent="0.2">
      <c r="A29" s="778"/>
      <c r="B29" s="778"/>
      <c r="C29" s="582"/>
      <c r="D29" s="582"/>
      <c r="E29" s="582"/>
      <c r="F29" s="593"/>
      <c r="G29" s="582"/>
      <c r="H29" s="593"/>
      <c r="I29" s="582"/>
      <c r="J29" s="593"/>
      <c r="K29" s="582"/>
      <c r="L29" s="593"/>
      <c r="M29" s="582"/>
      <c r="N29" s="593"/>
      <c r="O29" s="582"/>
      <c r="P29" s="593"/>
      <c r="Q29" s="582"/>
      <c r="R29" s="582"/>
      <c r="S29" s="581"/>
      <c r="T29" s="593"/>
      <c r="U29" s="582"/>
      <c r="V29" s="593"/>
      <c r="W29" s="582"/>
      <c r="X29" s="593"/>
      <c r="Y29" s="582"/>
      <c r="Z29" s="593"/>
      <c r="AA29" s="582"/>
      <c r="AB29" s="593"/>
      <c r="AC29" s="582"/>
      <c r="AD29" s="593"/>
      <c r="AE29" s="582"/>
      <c r="AF29" s="593"/>
      <c r="AG29" s="582"/>
      <c r="AH29" s="593"/>
      <c r="AI29" s="582"/>
      <c r="AJ29" s="593"/>
      <c r="AK29" s="582"/>
      <c r="AL29" s="593"/>
      <c r="AM29" s="582"/>
      <c r="AN29" s="392"/>
      <c r="AO29" s="393"/>
      <c r="AP29" s="394"/>
      <c r="AQ29" s="395"/>
    </row>
    <row r="30" spans="1:43" ht="15.75" customHeight="1" x14ac:dyDescent="0.2">
      <c r="A30" s="373"/>
      <c r="B30" s="396"/>
      <c r="C30" s="361"/>
      <c r="D30" s="361"/>
      <c r="E30" s="361"/>
      <c r="F30" s="374"/>
      <c r="G30" s="375"/>
      <c r="H30" s="374"/>
      <c r="I30" s="376"/>
      <c r="J30" s="374"/>
      <c r="K30" s="376"/>
      <c r="L30" s="374"/>
      <c r="M30" s="376"/>
      <c r="N30" s="374"/>
      <c r="O30" s="377"/>
      <c r="P30" s="374"/>
      <c r="Q30" s="375"/>
      <c r="R30" s="378"/>
      <c r="S30" s="376"/>
      <c r="T30" s="374"/>
      <c r="U30" s="376"/>
      <c r="V30" s="374"/>
      <c r="W30" s="376"/>
      <c r="X30" s="374"/>
      <c r="Y30" s="375"/>
      <c r="Z30" s="374"/>
      <c r="AA30" s="375"/>
      <c r="AB30" s="374"/>
      <c r="AC30" s="376"/>
      <c r="AD30" s="374"/>
      <c r="AE30" s="375"/>
      <c r="AF30" s="374"/>
      <c r="AG30" s="375"/>
      <c r="AH30" s="374"/>
      <c r="AI30" s="376"/>
      <c r="AJ30" s="374"/>
      <c r="AK30" s="376"/>
      <c r="AL30" s="379"/>
      <c r="AM30" s="376"/>
      <c r="AN30" s="397"/>
      <c r="AO30" s="398"/>
      <c r="AP30" s="399"/>
      <c r="AQ30" s="395"/>
    </row>
    <row r="31" spans="1:43" ht="15.75" customHeight="1" x14ac:dyDescent="0.2">
      <c r="A31" s="318"/>
      <c r="B31" s="319"/>
      <c r="C31" s="320"/>
      <c r="D31" s="320"/>
      <c r="E31" s="320"/>
      <c r="F31" s="320"/>
      <c r="G31" s="320"/>
      <c r="H31" s="320"/>
      <c r="I31" s="321"/>
      <c r="J31" s="319"/>
      <c r="K31" s="325"/>
      <c r="L31" s="325"/>
      <c r="M31" s="327"/>
      <c r="N31" s="400"/>
      <c r="O31" s="316"/>
      <c r="P31" s="316"/>
      <c r="Q31" s="316"/>
      <c r="R31" s="316"/>
      <c r="S31" s="316"/>
      <c r="T31" s="316"/>
      <c r="U31" s="316"/>
      <c r="V31" s="323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</row>
    <row r="32" spans="1:43" ht="15" x14ac:dyDescent="0.2">
      <c r="A32" s="401"/>
      <c r="B32" s="402"/>
      <c r="C32" s="402"/>
      <c r="D32" s="403"/>
      <c r="E32" s="403"/>
      <c r="F32" s="403"/>
      <c r="G32" s="403"/>
      <c r="H32" s="403"/>
      <c r="I32" s="403"/>
      <c r="J32" s="403"/>
      <c r="K32" s="403"/>
      <c r="L32" s="404"/>
      <c r="M32" s="400"/>
      <c r="N32" s="400"/>
      <c r="O32" s="400"/>
      <c r="P32" s="316"/>
      <c r="Q32" s="316"/>
      <c r="R32" s="316"/>
      <c r="S32" s="316"/>
      <c r="T32" s="316"/>
      <c r="U32" s="316"/>
      <c r="V32" s="323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</row>
    <row r="33" spans="1:42" x14ac:dyDescent="0.2">
      <c r="A33" s="744"/>
      <c r="B33" s="777"/>
      <c r="C33" s="777"/>
      <c r="D33" s="405"/>
      <c r="E33" s="405"/>
      <c r="F33" s="405"/>
      <c r="G33" s="405"/>
      <c r="H33" s="405"/>
      <c r="I33" s="405"/>
      <c r="J33" s="405"/>
      <c r="K33" s="405"/>
      <c r="L33" s="406"/>
      <c r="M33" s="407"/>
      <c r="N33" s="400"/>
      <c r="O33" s="316"/>
      <c r="P33" s="316"/>
      <c r="Q33" s="316"/>
      <c r="R33" s="316"/>
      <c r="S33" s="316"/>
      <c r="T33" s="316"/>
      <c r="U33" s="316"/>
      <c r="V33" s="323"/>
      <c r="W33" s="316"/>
      <c r="X33" s="408"/>
      <c r="Y33" s="394"/>
      <c r="Z33" s="394"/>
      <c r="AA33" s="394"/>
      <c r="AB33" s="394"/>
      <c r="AC33" s="394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</row>
    <row r="34" spans="1:42" x14ac:dyDescent="0.2">
      <c r="A34" s="746"/>
      <c r="B34" s="778"/>
      <c r="C34" s="778"/>
      <c r="D34" s="409"/>
      <c r="E34" s="405"/>
      <c r="F34" s="405"/>
      <c r="G34" s="405"/>
      <c r="H34" s="405"/>
      <c r="I34" s="405"/>
      <c r="J34" s="405"/>
      <c r="K34" s="405"/>
      <c r="L34" s="406"/>
      <c r="M34" s="407"/>
      <c r="N34" s="400"/>
      <c r="O34" s="316"/>
      <c r="P34" s="316"/>
      <c r="Q34" s="316"/>
      <c r="R34" s="316"/>
      <c r="S34" s="316"/>
      <c r="T34" s="316"/>
      <c r="U34" s="316"/>
      <c r="V34" s="323"/>
      <c r="W34" s="316"/>
      <c r="X34" s="408"/>
      <c r="Y34" s="394"/>
      <c r="Z34" s="394"/>
      <c r="AA34" s="394"/>
      <c r="AB34" s="394"/>
      <c r="AC34" s="394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</row>
    <row r="35" spans="1:42" x14ac:dyDescent="0.2">
      <c r="A35" s="777"/>
      <c r="B35" s="365"/>
      <c r="C35" s="410"/>
      <c r="D35" s="409"/>
      <c r="E35" s="405"/>
      <c r="F35" s="405"/>
      <c r="G35" s="405"/>
      <c r="H35" s="316"/>
      <c r="I35" s="405"/>
      <c r="J35" s="405"/>
      <c r="K35" s="411"/>
      <c r="L35" s="406"/>
      <c r="M35" s="407"/>
      <c r="N35" s="400"/>
      <c r="O35" s="316"/>
      <c r="P35" s="316"/>
      <c r="Q35" s="316"/>
      <c r="R35" s="316"/>
      <c r="S35" s="316"/>
      <c r="T35" s="316"/>
      <c r="U35" s="316"/>
      <c r="V35" s="323"/>
      <c r="W35" s="316"/>
      <c r="X35" s="408"/>
      <c r="Y35" s="394"/>
      <c r="Z35" s="394"/>
      <c r="AA35" s="394"/>
      <c r="AB35" s="394"/>
      <c r="AC35" s="394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</row>
    <row r="36" spans="1:42" x14ac:dyDescent="0.2">
      <c r="A36" s="778"/>
      <c r="B36" s="412"/>
      <c r="C36" s="413"/>
      <c r="D36" s="409"/>
      <c r="E36" s="405"/>
      <c r="F36" s="405"/>
      <c r="G36" s="405"/>
      <c r="H36" s="405"/>
      <c r="I36" s="405"/>
      <c r="J36" s="405"/>
      <c r="K36" s="405"/>
      <c r="L36" s="406"/>
      <c r="M36" s="407"/>
      <c r="N36" s="400"/>
      <c r="O36" s="316"/>
      <c r="P36" s="316"/>
      <c r="Q36" s="316"/>
      <c r="R36" s="316"/>
      <c r="S36" s="316"/>
      <c r="T36" s="316"/>
      <c r="U36" s="316"/>
      <c r="V36" s="323"/>
      <c r="W36" s="316"/>
      <c r="X36" s="408"/>
      <c r="Y36" s="394"/>
      <c r="Z36" s="394"/>
      <c r="AA36" s="394"/>
      <c r="AB36" s="394"/>
      <c r="AC36" s="394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</row>
    <row r="37" spans="1:42" x14ac:dyDescent="0.2">
      <c r="A37" s="777"/>
      <c r="B37" s="365"/>
      <c r="C37" s="410"/>
      <c r="D37" s="409"/>
      <c r="E37" s="405"/>
      <c r="F37" s="405"/>
      <c r="G37" s="405"/>
      <c r="H37" s="405"/>
      <c r="I37" s="405"/>
      <c r="J37" s="405"/>
      <c r="K37" s="405"/>
      <c r="L37" s="406"/>
      <c r="M37" s="407"/>
      <c r="N37" s="400"/>
      <c r="O37" s="316"/>
      <c r="P37" s="316"/>
      <c r="Q37" s="316"/>
      <c r="R37" s="316"/>
      <c r="S37" s="316"/>
      <c r="T37" s="316"/>
      <c r="U37" s="316"/>
      <c r="V37" s="323"/>
      <c r="W37" s="316"/>
      <c r="X37" s="408"/>
      <c r="Y37" s="394"/>
      <c r="Z37" s="394"/>
      <c r="AA37" s="394"/>
      <c r="AB37" s="394"/>
      <c r="AC37" s="394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</row>
    <row r="38" spans="1:42" x14ac:dyDescent="0.2">
      <c r="A38" s="778"/>
      <c r="B38" s="414"/>
      <c r="C38" s="415"/>
      <c r="D38" s="416"/>
      <c r="E38" s="405"/>
      <c r="F38" s="405"/>
      <c r="G38" s="405"/>
      <c r="H38" s="405"/>
      <c r="I38" s="405"/>
      <c r="J38" s="405"/>
      <c r="K38" s="405"/>
      <c r="L38" s="406"/>
      <c r="M38" s="407"/>
      <c r="N38" s="400"/>
      <c r="O38" s="316"/>
      <c r="P38" s="316"/>
      <c r="Q38" s="316"/>
      <c r="R38" s="316"/>
      <c r="S38" s="316"/>
      <c r="T38" s="316"/>
      <c r="U38" s="316"/>
      <c r="V38" s="323"/>
      <c r="W38" s="316"/>
      <c r="X38" s="408"/>
      <c r="Y38" s="394"/>
      <c r="Z38" s="394"/>
      <c r="AA38" s="394"/>
      <c r="AB38" s="394"/>
      <c r="AC38" s="394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</row>
    <row r="39" spans="1:42" ht="15" x14ac:dyDescent="0.2">
      <c r="A39" s="384"/>
      <c r="B39" s="417"/>
      <c r="C39" s="417"/>
      <c r="D39" s="418"/>
      <c r="E39" s="418"/>
      <c r="F39" s="418"/>
      <c r="G39" s="418"/>
      <c r="H39" s="418"/>
      <c r="I39" s="418"/>
      <c r="J39" s="418"/>
      <c r="K39" s="418"/>
      <c r="L39" s="419"/>
      <c r="M39" s="420"/>
      <c r="N39" s="421"/>
      <c r="O39" s="422"/>
      <c r="P39" s="422"/>
      <c r="Q39" s="422"/>
      <c r="R39" s="422"/>
      <c r="S39" s="422"/>
      <c r="T39" s="422"/>
      <c r="U39" s="422"/>
      <c r="V39" s="423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422"/>
      <c r="AK39" s="422"/>
      <c r="AL39" s="422"/>
      <c r="AM39" s="422"/>
      <c r="AN39" s="424"/>
      <c r="AO39" s="425"/>
      <c r="AP39" s="425"/>
    </row>
    <row r="40" spans="1:42" ht="14.25" customHeight="1" x14ac:dyDescent="0.2">
      <c r="A40" s="762"/>
      <c r="B40" s="763"/>
      <c r="C40" s="768"/>
      <c r="D40" s="769"/>
      <c r="E40" s="770"/>
      <c r="F40" s="733"/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42"/>
      <c r="X40" s="742"/>
      <c r="Y40" s="742"/>
      <c r="Z40" s="742"/>
      <c r="AA40" s="74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2"/>
      <c r="AM40" s="742"/>
      <c r="AN40" s="739"/>
      <c r="AO40" s="315"/>
      <c r="AP40" s="426"/>
    </row>
    <row r="41" spans="1:42" x14ac:dyDescent="0.2">
      <c r="A41" s="764"/>
      <c r="B41" s="765"/>
      <c r="C41" s="771"/>
      <c r="D41" s="772"/>
      <c r="E41" s="773"/>
      <c r="F41" s="733"/>
      <c r="G41" s="734"/>
      <c r="H41" s="742"/>
      <c r="I41" s="734"/>
      <c r="J41" s="735"/>
      <c r="K41" s="736"/>
      <c r="L41" s="733"/>
      <c r="M41" s="734"/>
      <c r="N41" s="733"/>
      <c r="O41" s="734"/>
      <c r="P41" s="737"/>
      <c r="Q41" s="738"/>
      <c r="R41" s="737"/>
      <c r="S41" s="738"/>
      <c r="T41" s="737"/>
      <c r="U41" s="738"/>
      <c r="V41" s="737"/>
      <c r="W41" s="738"/>
      <c r="X41" s="737"/>
      <c r="Y41" s="738"/>
      <c r="Z41" s="737"/>
      <c r="AA41" s="738"/>
      <c r="AB41" s="737"/>
      <c r="AC41" s="738"/>
      <c r="AD41" s="737"/>
      <c r="AE41" s="738"/>
      <c r="AF41" s="737"/>
      <c r="AG41" s="738"/>
      <c r="AH41" s="737"/>
      <c r="AI41" s="738"/>
      <c r="AJ41" s="737"/>
      <c r="AK41" s="738"/>
      <c r="AL41" s="743"/>
      <c r="AM41" s="743"/>
      <c r="AN41" s="740"/>
      <c r="AO41" s="315"/>
    </row>
    <row r="42" spans="1:42" x14ac:dyDescent="0.2">
      <c r="A42" s="766"/>
      <c r="B42" s="767"/>
      <c r="C42" s="589"/>
      <c r="D42" s="589"/>
      <c r="E42" s="588"/>
      <c r="F42" s="429"/>
      <c r="G42" s="582"/>
      <c r="H42" s="429"/>
      <c r="I42" s="582"/>
      <c r="J42" s="429"/>
      <c r="K42" s="582"/>
      <c r="L42" s="429"/>
      <c r="M42" s="582"/>
      <c r="N42" s="429"/>
      <c r="O42" s="582"/>
      <c r="P42" s="429"/>
      <c r="Q42" s="582"/>
      <c r="R42" s="429"/>
      <c r="S42" s="582"/>
      <c r="T42" s="429"/>
      <c r="U42" s="582"/>
      <c r="V42" s="429"/>
      <c r="W42" s="582"/>
      <c r="X42" s="429"/>
      <c r="Y42" s="582"/>
      <c r="Z42" s="429"/>
      <c r="AA42" s="582"/>
      <c r="AB42" s="429"/>
      <c r="AC42" s="582"/>
      <c r="AD42" s="429"/>
      <c r="AE42" s="582"/>
      <c r="AF42" s="429"/>
      <c r="AG42" s="582"/>
      <c r="AH42" s="429"/>
      <c r="AI42" s="582"/>
      <c r="AJ42" s="429"/>
      <c r="AK42" s="582"/>
      <c r="AL42" s="430"/>
      <c r="AM42" s="581"/>
      <c r="AN42" s="741"/>
      <c r="AO42" s="431"/>
    </row>
    <row r="43" spans="1:42" x14ac:dyDescent="0.2">
      <c r="A43" s="587"/>
      <c r="B43" s="433"/>
      <c r="C43" s="434"/>
      <c r="D43" s="435"/>
      <c r="E43" s="359"/>
      <c r="F43" s="436"/>
      <c r="G43" s="437"/>
      <c r="H43" s="436"/>
      <c r="I43" s="437"/>
      <c r="J43" s="436"/>
      <c r="K43" s="437"/>
      <c r="L43" s="436"/>
      <c r="M43" s="437"/>
      <c r="N43" s="436"/>
      <c r="O43" s="437"/>
      <c r="P43" s="438"/>
      <c r="Q43" s="437"/>
      <c r="R43" s="438"/>
      <c r="S43" s="437"/>
      <c r="T43" s="438"/>
      <c r="U43" s="437"/>
      <c r="V43" s="438"/>
      <c r="W43" s="437"/>
      <c r="X43" s="438"/>
      <c r="Y43" s="437"/>
      <c r="Z43" s="438"/>
      <c r="AA43" s="437"/>
      <c r="AB43" s="438"/>
      <c r="AC43" s="437"/>
      <c r="AD43" s="438"/>
      <c r="AE43" s="437"/>
      <c r="AF43" s="438"/>
      <c r="AG43" s="437"/>
      <c r="AH43" s="438"/>
      <c r="AI43" s="437"/>
      <c r="AJ43" s="438"/>
      <c r="AK43" s="437"/>
      <c r="AL43" s="439"/>
      <c r="AM43" s="440"/>
      <c r="AN43" s="441"/>
      <c r="AO43" s="340"/>
    </row>
    <row r="44" spans="1:42" x14ac:dyDescent="0.2">
      <c r="A44" s="585"/>
      <c r="B44" s="443"/>
      <c r="C44" s="382"/>
      <c r="D44" s="444"/>
      <c r="E44" s="445"/>
      <c r="F44" s="446"/>
      <c r="G44" s="447"/>
      <c r="H44" s="446"/>
      <c r="I44" s="447"/>
      <c r="J44" s="446"/>
      <c r="K44" s="447"/>
      <c r="L44" s="446"/>
      <c r="M44" s="447"/>
      <c r="N44" s="446"/>
      <c r="O44" s="447"/>
      <c r="P44" s="378"/>
      <c r="Q44" s="447"/>
      <c r="R44" s="378"/>
      <c r="S44" s="447"/>
      <c r="T44" s="378"/>
      <c r="U44" s="447"/>
      <c r="V44" s="378"/>
      <c r="W44" s="447"/>
      <c r="X44" s="378"/>
      <c r="Y44" s="447"/>
      <c r="Z44" s="378"/>
      <c r="AA44" s="447"/>
      <c r="AB44" s="378"/>
      <c r="AC44" s="447"/>
      <c r="AD44" s="378"/>
      <c r="AE44" s="447"/>
      <c r="AF44" s="378"/>
      <c r="AG44" s="447"/>
      <c r="AH44" s="378"/>
      <c r="AI44" s="447"/>
      <c r="AJ44" s="378"/>
      <c r="AK44" s="447"/>
      <c r="AL44" s="448"/>
      <c r="AM44" s="449"/>
      <c r="AN44" s="450"/>
      <c r="AO44" s="340"/>
    </row>
    <row r="45" spans="1:42" x14ac:dyDescent="0.2">
      <c r="A45" s="774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N45" s="451"/>
      <c r="O45" s="424"/>
      <c r="P45" s="424"/>
      <c r="Q45" s="424"/>
      <c r="R45" s="424"/>
      <c r="S45" s="424"/>
      <c r="T45" s="424"/>
      <c r="U45" s="424"/>
      <c r="V45" s="452"/>
      <c r="W45" s="424"/>
      <c r="X45" s="42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4"/>
      <c r="AO45" s="453"/>
      <c r="AP45" s="424"/>
    </row>
    <row r="46" spans="1:42" x14ac:dyDescent="0.2">
      <c r="A46" s="762"/>
      <c r="B46" s="763"/>
      <c r="C46" s="769"/>
      <c r="D46" s="769"/>
      <c r="E46" s="770"/>
      <c r="F46" s="735"/>
      <c r="G46" s="775"/>
      <c r="H46" s="775"/>
      <c r="I46" s="775"/>
      <c r="J46" s="775"/>
      <c r="K46" s="775"/>
      <c r="L46" s="775"/>
      <c r="M46" s="775"/>
      <c r="N46" s="775"/>
      <c r="O46" s="775"/>
      <c r="P46" s="775"/>
      <c r="Q46" s="775"/>
      <c r="R46" s="775"/>
      <c r="S46" s="775"/>
      <c r="T46" s="775"/>
      <c r="U46" s="775"/>
      <c r="V46" s="775"/>
      <c r="W46" s="775"/>
      <c r="X46" s="775"/>
      <c r="Y46" s="775"/>
      <c r="Z46" s="775"/>
      <c r="AA46" s="775"/>
      <c r="AB46" s="775"/>
      <c r="AC46" s="775"/>
      <c r="AD46" s="775"/>
      <c r="AE46" s="775"/>
      <c r="AF46" s="775"/>
      <c r="AG46" s="775"/>
      <c r="AH46" s="775"/>
      <c r="AI46" s="775"/>
      <c r="AJ46" s="775"/>
      <c r="AK46" s="775"/>
      <c r="AL46" s="775"/>
      <c r="AM46" s="736"/>
      <c r="AN46" s="729"/>
      <c r="AO46" s="453"/>
      <c r="AP46" s="454"/>
    </row>
    <row r="47" spans="1:42" x14ac:dyDescent="0.2">
      <c r="A47" s="764"/>
      <c r="B47" s="765"/>
      <c r="C47" s="772"/>
      <c r="D47" s="772"/>
      <c r="E47" s="773"/>
      <c r="F47" s="732"/>
      <c r="G47" s="732"/>
      <c r="H47" s="733"/>
      <c r="I47" s="734"/>
      <c r="J47" s="735"/>
      <c r="K47" s="736"/>
      <c r="L47" s="733"/>
      <c r="M47" s="734"/>
      <c r="N47" s="733"/>
      <c r="O47" s="734"/>
      <c r="P47" s="737"/>
      <c r="Q47" s="738"/>
      <c r="R47" s="737"/>
      <c r="S47" s="738"/>
      <c r="T47" s="737"/>
      <c r="U47" s="738"/>
      <c r="V47" s="737"/>
      <c r="W47" s="738"/>
      <c r="X47" s="737"/>
      <c r="Y47" s="738"/>
      <c r="Z47" s="737"/>
      <c r="AA47" s="738"/>
      <c r="AB47" s="737"/>
      <c r="AC47" s="738"/>
      <c r="AD47" s="737"/>
      <c r="AE47" s="738"/>
      <c r="AF47" s="737"/>
      <c r="AG47" s="738"/>
      <c r="AH47" s="737"/>
      <c r="AI47" s="738"/>
      <c r="AJ47" s="737"/>
      <c r="AK47" s="738"/>
      <c r="AL47" s="737"/>
      <c r="AM47" s="738"/>
      <c r="AN47" s="730"/>
      <c r="AO47" s="453"/>
      <c r="AP47" s="454"/>
    </row>
    <row r="48" spans="1:42" x14ac:dyDescent="0.2">
      <c r="A48" s="766"/>
      <c r="B48" s="767"/>
      <c r="C48" s="455"/>
      <c r="D48" s="456"/>
      <c r="E48" s="457"/>
      <c r="F48" s="458"/>
      <c r="G48" s="579"/>
      <c r="H48" s="458"/>
      <c r="I48" s="579"/>
      <c r="J48" s="458"/>
      <c r="K48" s="579"/>
      <c r="L48" s="458"/>
      <c r="M48" s="579"/>
      <c r="N48" s="458"/>
      <c r="O48" s="579"/>
      <c r="P48" s="458"/>
      <c r="Q48" s="579"/>
      <c r="R48" s="458"/>
      <c r="S48" s="579"/>
      <c r="T48" s="458"/>
      <c r="U48" s="579"/>
      <c r="V48" s="458"/>
      <c r="W48" s="579"/>
      <c r="X48" s="458"/>
      <c r="Y48" s="579"/>
      <c r="Z48" s="458"/>
      <c r="AA48" s="579"/>
      <c r="AB48" s="458"/>
      <c r="AC48" s="579"/>
      <c r="AD48" s="458"/>
      <c r="AE48" s="579"/>
      <c r="AF48" s="458"/>
      <c r="AG48" s="579"/>
      <c r="AH48" s="458"/>
      <c r="AI48" s="579"/>
      <c r="AJ48" s="458"/>
      <c r="AK48" s="579"/>
      <c r="AL48" s="460"/>
      <c r="AM48" s="461"/>
      <c r="AN48" s="731"/>
      <c r="AO48" s="453"/>
      <c r="AP48" s="454"/>
    </row>
    <row r="49" spans="1:42" x14ac:dyDescent="0.2">
      <c r="A49" s="751"/>
      <c r="B49" s="462"/>
      <c r="C49" s="333"/>
      <c r="D49" s="334"/>
      <c r="E49" s="335"/>
      <c r="F49" s="463"/>
      <c r="G49" s="464"/>
      <c r="H49" s="336"/>
      <c r="I49" s="337"/>
      <c r="J49" s="336"/>
      <c r="K49" s="338"/>
      <c r="L49" s="336"/>
      <c r="M49" s="338"/>
      <c r="N49" s="336"/>
      <c r="O49" s="338"/>
      <c r="P49" s="339"/>
      <c r="Q49" s="338"/>
      <c r="R49" s="339"/>
      <c r="S49" s="338"/>
      <c r="T49" s="339"/>
      <c r="U49" s="338"/>
      <c r="V49" s="339"/>
      <c r="W49" s="338"/>
      <c r="X49" s="339"/>
      <c r="Y49" s="338"/>
      <c r="Z49" s="339"/>
      <c r="AA49" s="338"/>
      <c r="AB49" s="339"/>
      <c r="AC49" s="338"/>
      <c r="AD49" s="339"/>
      <c r="AE49" s="338"/>
      <c r="AF49" s="339"/>
      <c r="AG49" s="338"/>
      <c r="AH49" s="339"/>
      <c r="AI49" s="338"/>
      <c r="AJ49" s="339"/>
      <c r="AK49" s="338"/>
      <c r="AL49" s="339"/>
      <c r="AM49" s="338"/>
      <c r="AN49" s="465"/>
      <c r="AO49" s="466"/>
      <c r="AP49" s="454"/>
    </row>
    <row r="50" spans="1:42" x14ac:dyDescent="0.2">
      <c r="A50" s="753"/>
      <c r="B50" s="586"/>
      <c r="C50" s="343"/>
      <c r="D50" s="343"/>
      <c r="E50" s="344"/>
      <c r="F50" s="468"/>
      <c r="G50" s="469"/>
      <c r="H50" s="345"/>
      <c r="I50" s="346"/>
      <c r="J50" s="345"/>
      <c r="K50" s="347"/>
      <c r="L50" s="345"/>
      <c r="M50" s="347"/>
      <c r="N50" s="345"/>
      <c r="O50" s="347"/>
      <c r="P50" s="348"/>
      <c r="Q50" s="347"/>
      <c r="R50" s="348"/>
      <c r="S50" s="347"/>
      <c r="T50" s="348"/>
      <c r="U50" s="347"/>
      <c r="V50" s="348"/>
      <c r="W50" s="347"/>
      <c r="X50" s="348"/>
      <c r="Y50" s="347"/>
      <c r="Z50" s="348"/>
      <c r="AA50" s="347"/>
      <c r="AB50" s="348"/>
      <c r="AC50" s="347"/>
      <c r="AD50" s="348"/>
      <c r="AE50" s="347"/>
      <c r="AF50" s="348"/>
      <c r="AG50" s="347"/>
      <c r="AH50" s="348"/>
      <c r="AI50" s="347"/>
      <c r="AJ50" s="348"/>
      <c r="AK50" s="347"/>
      <c r="AL50" s="348"/>
      <c r="AM50" s="347"/>
      <c r="AN50" s="470"/>
      <c r="AO50" s="466"/>
      <c r="AP50" s="454"/>
    </row>
    <row r="51" spans="1:42" x14ac:dyDescent="0.2">
      <c r="A51" s="753"/>
      <c r="B51" s="586"/>
      <c r="C51" s="343"/>
      <c r="D51" s="343"/>
      <c r="E51" s="344"/>
      <c r="F51" s="468"/>
      <c r="G51" s="469"/>
      <c r="H51" s="345"/>
      <c r="I51" s="346"/>
      <c r="J51" s="345"/>
      <c r="K51" s="347"/>
      <c r="L51" s="345"/>
      <c r="M51" s="347"/>
      <c r="N51" s="345"/>
      <c r="O51" s="347"/>
      <c r="P51" s="348"/>
      <c r="Q51" s="347"/>
      <c r="R51" s="348"/>
      <c r="S51" s="347"/>
      <c r="T51" s="348"/>
      <c r="U51" s="347"/>
      <c r="V51" s="348"/>
      <c r="W51" s="347"/>
      <c r="X51" s="348"/>
      <c r="Y51" s="347"/>
      <c r="Z51" s="348"/>
      <c r="AA51" s="347"/>
      <c r="AB51" s="348"/>
      <c r="AC51" s="347"/>
      <c r="AD51" s="348"/>
      <c r="AE51" s="347"/>
      <c r="AF51" s="348"/>
      <c r="AG51" s="347"/>
      <c r="AH51" s="348"/>
      <c r="AI51" s="347"/>
      <c r="AJ51" s="348"/>
      <c r="AK51" s="347"/>
      <c r="AL51" s="348"/>
      <c r="AM51" s="347"/>
      <c r="AN51" s="470"/>
      <c r="AO51" s="466"/>
      <c r="AP51" s="454"/>
    </row>
    <row r="52" spans="1:42" x14ac:dyDescent="0.2">
      <c r="A52" s="753"/>
      <c r="B52" s="586"/>
      <c r="C52" s="343"/>
      <c r="D52" s="343"/>
      <c r="E52" s="344"/>
      <c r="F52" s="468"/>
      <c r="G52" s="469"/>
      <c r="H52" s="345"/>
      <c r="I52" s="346"/>
      <c r="J52" s="345"/>
      <c r="K52" s="347"/>
      <c r="L52" s="345"/>
      <c r="M52" s="347"/>
      <c r="N52" s="345"/>
      <c r="O52" s="347"/>
      <c r="P52" s="348"/>
      <c r="Q52" s="347"/>
      <c r="R52" s="348"/>
      <c r="S52" s="347"/>
      <c r="T52" s="348"/>
      <c r="U52" s="347"/>
      <c r="V52" s="348"/>
      <c r="W52" s="347"/>
      <c r="X52" s="348"/>
      <c r="Y52" s="347"/>
      <c r="Z52" s="348"/>
      <c r="AA52" s="347"/>
      <c r="AB52" s="348"/>
      <c r="AC52" s="347"/>
      <c r="AD52" s="348"/>
      <c r="AE52" s="347"/>
      <c r="AF52" s="348"/>
      <c r="AG52" s="347"/>
      <c r="AH52" s="348"/>
      <c r="AI52" s="347"/>
      <c r="AJ52" s="348"/>
      <c r="AK52" s="347"/>
      <c r="AL52" s="348"/>
      <c r="AM52" s="347"/>
      <c r="AN52" s="470"/>
      <c r="AO52" s="466"/>
      <c r="AP52" s="454"/>
    </row>
    <row r="53" spans="1:42" x14ac:dyDescent="0.2">
      <c r="A53" s="753"/>
      <c r="B53" s="586"/>
      <c r="C53" s="343"/>
      <c r="D53" s="343"/>
      <c r="E53" s="344"/>
      <c r="F53" s="468"/>
      <c r="G53" s="469"/>
      <c r="H53" s="345"/>
      <c r="I53" s="346"/>
      <c r="J53" s="345"/>
      <c r="K53" s="347"/>
      <c r="L53" s="345"/>
      <c r="M53" s="347"/>
      <c r="N53" s="345"/>
      <c r="O53" s="347"/>
      <c r="P53" s="348"/>
      <c r="Q53" s="347"/>
      <c r="R53" s="348"/>
      <c r="S53" s="347"/>
      <c r="T53" s="348"/>
      <c r="U53" s="347"/>
      <c r="V53" s="348"/>
      <c r="W53" s="347"/>
      <c r="X53" s="348"/>
      <c r="Y53" s="347"/>
      <c r="Z53" s="348"/>
      <c r="AA53" s="347"/>
      <c r="AB53" s="348"/>
      <c r="AC53" s="347"/>
      <c r="AD53" s="348"/>
      <c r="AE53" s="347"/>
      <c r="AF53" s="348"/>
      <c r="AG53" s="347"/>
      <c r="AH53" s="348"/>
      <c r="AI53" s="347"/>
      <c r="AJ53" s="348"/>
      <c r="AK53" s="347"/>
      <c r="AL53" s="348"/>
      <c r="AM53" s="347"/>
      <c r="AN53" s="470"/>
      <c r="AO53" s="466"/>
      <c r="AP53" s="454"/>
    </row>
    <row r="54" spans="1:42" x14ac:dyDescent="0.2">
      <c r="A54" s="752"/>
      <c r="B54" s="591"/>
      <c r="C54" s="356"/>
      <c r="D54" s="356"/>
      <c r="E54" s="472"/>
      <c r="F54" s="473"/>
      <c r="G54" s="474"/>
      <c r="H54" s="374"/>
      <c r="I54" s="377"/>
      <c r="J54" s="374"/>
      <c r="K54" s="376"/>
      <c r="L54" s="374"/>
      <c r="M54" s="376"/>
      <c r="N54" s="374"/>
      <c r="O54" s="376"/>
      <c r="P54" s="379"/>
      <c r="Q54" s="376"/>
      <c r="R54" s="379"/>
      <c r="S54" s="376"/>
      <c r="T54" s="379"/>
      <c r="U54" s="376"/>
      <c r="V54" s="379"/>
      <c r="W54" s="376"/>
      <c r="X54" s="379"/>
      <c r="Y54" s="376"/>
      <c r="Z54" s="379"/>
      <c r="AA54" s="376"/>
      <c r="AB54" s="379"/>
      <c r="AC54" s="376"/>
      <c r="AD54" s="379"/>
      <c r="AE54" s="376"/>
      <c r="AF54" s="379"/>
      <c r="AG54" s="376"/>
      <c r="AH54" s="379"/>
      <c r="AI54" s="376"/>
      <c r="AJ54" s="379"/>
      <c r="AK54" s="376"/>
      <c r="AL54" s="379"/>
      <c r="AM54" s="376"/>
      <c r="AN54" s="475"/>
      <c r="AO54" s="466"/>
      <c r="AP54" s="454"/>
    </row>
    <row r="55" spans="1:42" x14ac:dyDescent="0.2">
      <c r="A55" s="751"/>
      <c r="B55" s="462"/>
      <c r="C55" s="333"/>
      <c r="D55" s="334"/>
      <c r="E55" s="335"/>
      <c r="F55" s="463"/>
      <c r="G55" s="464"/>
      <c r="H55" s="463"/>
      <c r="I55" s="464"/>
      <c r="J55" s="336"/>
      <c r="K55" s="338"/>
      <c r="L55" s="336"/>
      <c r="M55" s="338"/>
      <c r="N55" s="336"/>
      <c r="O55" s="338"/>
      <c r="P55" s="476"/>
      <c r="Q55" s="477"/>
      <c r="R55" s="476"/>
      <c r="S55" s="477"/>
      <c r="T55" s="476"/>
      <c r="U55" s="477"/>
      <c r="V55" s="476"/>
      <c r="W55" s="477"/>
      <c r="X55" s="476"/>
      <c r="Y55" s="477"/>
      <c r="Z55" s="476"/>
      <c r="AA55" s="477"/>
      <c r="AB55" s="476"/>
      <c r="AC55" s="477"/>
      <c r="AD55" s="476"/>
      <c r="AE55" s="477"/>
      <c r="AF55" s="476"/>
      <c r="AG55" s="477"/>
      <c r="AH55" s="476"/>
      <c r="AI55" s="477"/>
      <c r="AJ55" s="463"/>
      <c r="AK55" s="477"/>
      <c r="AL55" s="476"/>
      <c r="AM55" s="477"/>
      <c r="AN55" s="465"/>
      <c r="AO55" s="466"/>
      <c r="AP55" s="454"/>
    </row>
    <row r="56" spans="1:42" x14ac:dyDescent="0.2">
      <c r="A56" s="752"/>
      <c r="B56" s="591"/>
      <c r="C56" s="356"/>
      <c r="D56" s="356"/>
      <c r="E56" s="472"/>
      <c r="F56" s="473"/>
      <c r="G56" s="474"/>
      <c r="H56" s="473"/>
      <c r="I56" s="474"/>
      <c r="J56" s="374"/>
      <c r="K56" s="376"/>
      <c r="L56" s="374"/>
      <c r="M56" s="376"/>
      <c r="N56" s="374"/>
      <c r="O56" s="376"/>
      <c r="P56" s="478"/>
      <c r="Q56" s="479"/>
      <c r="R56" s="478"/>
      <c r="S56" s="479"/>
      <c r="T56" s="478"/>
      <c r="U56" s="479"/>
      <c r="V56" s="478"/>
      <c r="W56" s="479"/>
      <c r="X56" s="478"/>
      <c r="Y56" s="479"/>
      <c r="Z56" s="478"/>
      <c r="AA56" s="479"/>
      <c r="AB56" s="478"/>
      <c r="AC56" s="479"/>
      <c r="AD56" s="478"/>
      <c r="AE56" s="479"/>
      <c r="AF56" s="478"/>
      <c r="AG56" s="479"/>
      <c r="AH56" s="478"/>
      <c r="AI56" s="479"/>
      <c r="AJ56" s="473"/>
      <c r="AK56" s="479"/>
      <c r="AL56" s="478"/>
      <c r="AM56" s="479"/>
      <c r="AN56" s="475"/>
      <c r="AO56" s="466"/>
      <c r="AP56" s="454"/>
    </row>
    <row r="57" spans="1:42" x14ac:dyDescent="0.2">
      <c r="A57" s="751"/>
      <c r="B57" s="462"/>
      <c r="C57" s="333"/>
      <c r="D57" s="334"/>
      <c r="E57" s="335"/>
      <c r="F57" s="463"/>
      <c r="G57" s="464"/>
      <c r="H57" s="463"/>
      <c r="I57" s="464"/>
      <c r="J57" s="336"/>
      <c r="K57" s="338"/>
      <c r="L57" s="336"/>
      <c r="M57" s="338"/>
      <c r="N57" s="336"/>
      <c r="O57" s="338"/>
      <c r="P57" s="476"/>
      <c r="Q57" s="477"/>
      <c r="R57" s="476"/>
      <c r="S57" s="477"/>
      <c r="T57" s="476"/>
      <c r="U57" s="477"/>
      <c r="V57" s="476"/>
      <c r="W57" s="477"/>
      <c r="X57" s="476"/>
      <c r="Y57" s="477"/>
      <c r="Z57" s="476"/>
      <c r="AA57" s="477"/>
      <c r="AB57" s="476"/>
      <c r="AC57" s="477"/>
      <c r="AD57" s="476"/>
      <c r="AE57" s="477"/>
      <c r="AF57" s="476"/>
      <c r="AG57" s="477"/>
      <c r="AH57" s="476"/>
      <c r="AI57" s="477"/>
      <c r="AJ57" s="463"/>
      <c r="AK57" s="477"/>
      <c r="AL57" s="476"/>
      <c r="AM57" s="477"/>
      <c r="AN57" s="465"/>
      <c r="AO57" s="466"/>
      <c r="AP57" s="454"/>
    </row>
    <row r="58" spans="1:42" x14ac:dyDescent="0.2">
      <c r="A58" s="753"/>
      <c r="B58" s="586"/>
      <c r="C58" s="343"/>
      <c r="D58" s="343"/>
      <c r="E58" s="344"/>
      <c r="F58" s="468"/>
      <c r="G58" s="469"/>
      <c r="H58" s="468"/>
      <c r="I58" s="469"/>
      <c r="J58" s="345"/>
      <c r="K58" s="347"/>
      <c r="L58" s="345"/>
      <c r="M58" s="347"/>
      <c r="N58" s="345"/>
      <c r="O58" s="347"/>
      <c r="P58" s="480"/>
      <c r="Q58" s="481"/>
      <c r="R58" s="480"/>
      <c r="S58" s="481"/>
      <c r="T58" s="480"/>
      <c r="U58" s="481"/>
      <c r="V58" s="480"/>
      <c r="W58" s="481"/>
      <c r="X58" s="480"/>
      <c r="Y58" s="481"/>
      <c r="Z58" s="480"/>
      <c r="AA58" s="481"/>
      <c r="AB58" s="480"/>
      <c r="AC58" s="481"/>
      <c r="AD58" s="480"/>
      <c r="AE58" s="481"/>
      <c r="AF58" s="480"/>
      <c r="AG58" s="481"/>
      <c r="AH58" s="480"/>
      <c r="AI58" s="481"/>
      <c r="AJ58" s="468"/>
      <c r="AK58" s="481"/>
      <c r="AL58" s="480"/>
      <c r="AM58" s="481"/>
      <c r="AN58" s="470"/>
      <c r="AO58" s="466"/>
      <c r="AP58" s="454"/>
    </row>
    <row r="59" spans="1:42" x14ac:dyDescent="0.2">
      <c r="A59" s="753"/>
      <c r="B59" s="586"/>
      <c r="C59" s="343"/>
      <c r="D59" s="343"/>
      <c r="E59" s="344"/>
      <c r="F59" s="468"/>
      <c r="G59" s="469"/>
      <c r="H59" s="468"/>
      <c r="I59" s="469"/>
      <c r="J59" s="345"/>
      <c r="K59" s="347"/>
      <c r="L59" s="345"/>
      <c r="M59" s="347"/>
      <c r="N59" s="345"/>
      <c r="O59" s="347"/>
      <c r="P59" s="480"/>
      <c r="Q59" s="481"/>
      <c r="R59" s="480"/>
      <c r="S59" s="481"/>
      <c r="T59" s="480"/>
      <c r="U59" s="481"/>
      <c r="V59" s="480"/>
      <c r="W59" s="481"/>
      <c r="X59" s="480"/>
      <c r="Y59" s="481"/>
      <c r="Z59" s="480"/>
      <c r="AA59" s="481"/>
      <c r="AB59" s="480"/>
      <c r="AC59" s="481"/>
      <c r="AD59" s="480"/>
      <c r="AE59" s="481"/>
      <c r="AF59" s="480"/>
      <c r="AG59" s="481"/>
      <c r="AH59" s="480"/>
      <c r="AI59" s="481"/>
      <c r="AJ59" s="468"/>
      <c r="AK59" s="481"/>
      <c r="AL59" s="480"/>
      <c r="AM59" s="481"/>
      <c r="AN59" s="470"/>
      <c r="AO59" s="466"/>
      <c r="AP59" s="454"/>
    </row>
    <row r="60" spans="1:42" x14ac:dyDescent="0.2">
      <c r="A60" s="752"/>
      <c r="B60" s="591"/>
      <c r="C60" s="356"/>
      <c r="D60" s="356"/>
      <c r="E60" s="472"/>
      <c r="F60" s="473"/>
      <c r="G60" s="474"/>
      <c r="H60" s="473"/>
      <c r="I60" s="474"/>
      <c r="J60" s="374"/>
      <c r="K60" s="376"/>
      <c r="L60" s="374"/>
      <c r="M60" s="376"/>
      <c r="N60" s="374"/>
      <c r="O60" s="376"/>
      <c r="P60" s="478"/>
      <c r="Q60" s="479"/>
      <c r="R60" s="478"/>
      <c r="S60" s="479"/>
      <c r="T60" s="478"/>
      <c r="U60" s="479"/>
      <c r="V60" s="478"/>
      <c r="W60" s="479"/>
      <c r="X60" s="478"/>
      <c r="Y60" s="479"/>
      <c r="Z60" s="478"/>
      <c r="AA60" s="479"/>
      <c r="AB60" s="478"/>
      <c r="AC60" s="479"/>
      <c r="AD60" s="478"/>
      <c r="AE60" s="479"/>
      <c r="AF60" s="478"/>
      <c r="AG60" s="479"/>
      <c r="AH60" s="478"/>
      <c r="AI60" s="479"/>
      <c r="AJ60" s="473"/>
      <c r="AK60" s="479"/>
      <c r="AL60" s="478"/>
      <c r="AM60" s="479"/>
      <c r="AN60" s="475"/>
      <c r="AO60" s="466"/>
      <c r="AP60" s="454"/>
    </row>
    <row r="61" spans="1:42" x14ac:dyDescent="0.2">
      <c r="A61" s="751"/>
      <c r="B61" s="462"/>
      <c r="C61" s="333"/>
      <c r="D61" s="334"/>
      <c r="E61" s="335"/>
      <c r="F61" s="463"/>
      <c r="G61" s="464"/>
      <c r="H61" s="463"/>
      <c r="I61" s="477"/>
      <c r="J61" s="336"/>
      <c r="K61" s="338"/>
      <c r="L61" s="336"/>
      <c r="M61" s="338"/>
      <c r="N61" s="336"/>
      <c r="O61" s="338"/>
      <c r="P61" s="336"/>
      <c r="Q61" s="338"/>
      <c r="R61" s="336"/>
      <c r="S61" s="338"/>
      <c r="T61" s="336"/>
      <c r="U61" s="338"/>
      <c r="V61" s="336"/>
      <c r="W61" s="338"/>
      <c r="X61" s="336"/>
      <c r="Y61" s="338"/>
      <c r="Z61" s="336"/>
      <c r="AA61" s="338"/>
      <c r="AB61" s="336"/>
      <c r="AC61" s="338"/>
      <c r="AD61" s="336"/>
      <c r="AE61" s="338"/>
      <c r="AF61" s="336"/>
      <c r="AG61" s="338"/>
      <c r="AH61" s="336"/>
      <c r="AI61" s="338"/>
      <c r="AJ61" s="336"/>
      <c r="AK61" s="338"/>
      <c r="AL61" s="336"/>
      <c r="AM61" s="338"/>
      <c r="AN61" s="465"/>
      <c r="AO61" s="466"/>
      <c r="AP61" s="454"/>
    </row>
    <row r="62" spans="1:42" x14ac:dyDescent="0.2">
      <c r="A62" s="752"/>
      <c r="B62" s="586"/>
      <c r="C62" s="350"/>
      <c r="D62" s="350"/>
      <c r="E62" s="472"/>
      <c r="F62" s="473"/>
      <c r="G62" s="474"/>
      <c r="H62" s="473"/>
      <c r="I62" s="479"/>
      <c r="J62" s="374"/>
      <c r="K62" s="376"/>
      <c r="L62" s="374"/>
      <c r="M62" s="376"/>
      <c r="N62" s="374"/>
      <c r="O62" s="376"/>
      <c r="P62" s="374"/>
      <c r="Q62" s="376"/>
      <c r="R62" s="374"/>
      <c r="S62" s="376"/>
      <c r="T62" s="374"/>
      <c r="U62" s="376"/>
      <c r="V62" s="374"/>
      <c r="W62" s="376"/>
      <c r="X62" s="374"/>
      <c r="Y62" s="376"/>
      <c r="Z62" s="374"/>
      <c r="AA62" s="376"/>
      <c r="AB62" s="374"/>
      <c r="AC62" s="376"/>
      <c r="AD62" s="374"/>
      <c r="AE62" s="376"/>
      <c r="AF62" s="374"/>
      <c r="AG62" s="376"/>
      <c r="AH62" s="374"/>
      <c r="AI62" s="376"/>
      <c r="AJ62" s="374"/>
      <c r="AK62" s="376"/>
      <c r="AL62" s="374"/>
      <c r="AM62" s="376"/>
      <c r="AN62" s="475"/>
      <c r="AO62" s="466"/>
      <c r="AP62" s="454"/>
    </row>
    <row r="63" spans="1:42" x14ac:dyDescent="0.2">
      <c r="A63" s="751"/>
      <c r="B63" s="462"/>
      <c r="C63" s="333"/>
      <c r="D63" s="334"/>
      <c r="E63" s="335"/>
      <c r="F63" s="463"/>
      <c r="G63" s="464"/>
      <c r="H63" s="463"/>
      <c r="I63" s="464"/>
      <c r="J63" s="336"/>
      <c r="K63" s="338"/>
      <c r="L63" s="336"/>
      <c r="M63" s="338"/>
      <c r="N63" s="336"/>
      <c r="O63" s="338"/>
      <c r="P63" s="336"/>
      <c r="Q63" s="338"/>
      <c r="R63" s="336"/>
      <c r="S63" s="338"/>
      <c r="T63" s="336"/>
      <c r="U63" s="338"/>
      <c r="V63" s="336"/>
      <c r="W63" s="338"/>
      <c r="X63" s="336"/>
      <c r="Y63" s="338"/>
      <c r="Z63" s="336"/>
      <c r="AA63" s="338"/>
      <c r="AB63" s="336"/>
      <c r="AC63" s="338"/>
      <c r="AD63" s="336"/>
      <c r="AE63" s="338"/>
      <c r="AF63" s="336"/>
      <c r="AG63" s="338"/>
      <c r="AH63" s="336"/>
      <c r="AI63" s="338"/>
      <c r="AJ63" s="336"/>
      <c r="AK63" s="338"/>
      <c r="AL63" s="336"/>
      <c r="AM63" s="338"/>
      <c r="AN63" s="465"/>
      <c r="AO63" s="466"/>
      <c r="AP63" s="454"/>
    </row>
    <row r="64" spans="1:42" x14ac:dyDescent="0.2">
      <c r="A64" s="752"/>
      <c r="B64" s="591"/>
      <c r="C64" s="356"/>
      <c r="D64" s="356"/>
      <c r="E64" s="472"/>
      <c r="F64" s="473"/>
      <c r="G64" s="474"/>
      <c r="H64" s="473"/>
      <c r="I64" s="474"/>
      <c r="J64" s="374"/>
      <c r="K64" s="376"/>
      <c r="L64" s="374"/>
      <c r="M64" s="376"/>
      <c r="N64" s="374"/>
      <c r="O64" s="376"/>
      <c r="P64" s="374"/>
      <c r="Q64" s="376"/>
      <c r="R64" s="374"/>
      <c r="S64" s="376"/>
      <c r="T64" s="374"/>
      <c r="U64" s="376"/>
      <c r="V64" s="374"/>
      <c r="W64" s="376"/>
      <c r="X64" s="374"/>
      <c r="Y64" s="376"/>
      <c r="Z64" s="374"/>
      <c r="AA64" s="376"/>
      <c r="AB64" s="374"/>
      <c r="AC64" s="376"/>
      <c r="AD64" s="374"/>
      <c r="AE64" s="376"/>
      <c r="AF64" s="374"/>
      <c r="AG64" s="376"/>
      <c r="AH64" s="374"/>
      <c r="AI64" s="376"/>
      <c r="AJ64" s="374"/>
      <c r="AK64" s="376"/>
      <c r="AL64" s="374"/>
      <c r="AM64" s="376"/>
      <c r="AN64" s="475"/>
      <c r="AO64" s="466"/>
      <c r="AP64" s="454"/>
    </row>
    <row r="65" spans="1:42" x14ac:dyDescent="0.2">
      <c r="A65" s="751"/>
      <c r="B65" s="462"/>
      <c r="C65" s="333"/>
      <c r="D65" s="334"/>
      <c r="E65" s="335"/>
      <c r="F65" s="463"/>
      <c r="G65" s="464"/>
      <c r="H65" s="463"/>
      <c r="I65" s="464"/>
      <c r="J65" s="336"/>
      <c r="K65" s="338"/>
      <c r="L65" s="336"/>
      <c r="M65" s="338"/>
      <c r="N65" s="336"/>
      <c r="O65" s="338"/>
      <c r="P65" s="336"/>
      <c r="Q65" s="338"/>
      <c r="R65" s="336"/>
      <c r="S65" s="338"/>
      <c r="T65" s="336"/>
      <c r="U65" s="338"/>
      <c r="V65" s="336"/>
      <c r="W65" s="338"/>
      <c r="X65" s="336"/>
      <c r="Y65" s="338"/>
      <c r="Z65" s="336"/>
      <c r="AA65" s="338"/>
      <c r="AB65" s="336"/>
      <c r="AC65" s="338"/>
      <c r="AD65" s="336"/>
      <c r="AE65" s="338"/>
      <c r="AF65" s="336"/>
      <c r="AG65" s="338"/>
      <c r="AH65" s="336"/>
      <c r="AI65" s="338"/>
      <c r="AJ65" s="336"/>
      <c r="AK65" s="338"/>
      <c r="AL65" s="336"/>
      <c r="AM65" s="338"/>
      <c r="AN65" s="465"/>
      <c r="AO65" s="466"/>
      <c r="AP65" s="454"/>
    </row>
    <row r="66" spans="1:42" x14ac:dyDescent="0.2">
      <c r="A66" s="753"/>
      <c r="B66" s="586"/>
      <c r="C66" s="343"/>
      <c r="D66" s="343"/>
      <c r="E66" s="344"/>
      <c r="F66" s="468"/>
      <c r="G66" s="469"/>
      <c r="H66" s="468"/>
      <c r="I66" s="469"/>
      <c r="J66" s="345"/>
      <c r="K66" s="347"/>
      <c r="L66" s="345"/>
      <c r="M66" s="347"/>
      <c r="N66" s="345"/>
      <c r="O66" s="347"/>
      <c r="P66" s="345"/>
      <c r="Q66" s="347"/>
      <c r="R66" s="345"/>
      <c r="S66" s="347"/>
      <c r="T66" s="345"/>
      <c r="U66" s="347"/>
      <c r="V66" s="345"/>
      <c r="W66" s="347"/>
      <c r="X66" s="345"/>
      <c r="Y66" s="347"/>
      <c r="Z66" s="345"/>
      <c r="AA66" s="347"/>
      <c r="AB66" s="345"/>
      <c r="AC66" s="347"/>
      <c r="AD66" s="345"/>
      <c r="AE66" s="347"/>
      <c r="AF66" s="345"/>
      <c r="AG66" s="347"/>
      <c r="AH66" s="345"/>
      <c r="AI66" s="347"/>
      <c r="AJ66" s="345"/>
      <c r="AK66" s="347"/>
      <c r="AL66" s="345"/>
      <c r="AM66" s="347"/>
      <c r="AN66" s="470"/>
      <c r="AO66" s="466"/>
      <c r="AP66" s="454"/>
    </row>
    <row r="67" spans="1:42" x14ac:dyDescent="0.2">
      <c r="A67" s="753"/>
      <c r="B67" s="586"/>
      <c r="C67" s="343"/>
      <c r="D67" s="343"/>
      <c r="E67" s="344"/>
      <c r="F67" s="468"/>
      <c r="G67" s="469"/>
      <c r="H67" s="468"/>
      <c r="I67" s="469"/>
      <c r="J67" s="345"/>
      <c r="K67" s="347"/>
      <c r="L67" s="345"/>
      <c r="M67" s="347"/>
      <c r="N67" s="345"/>
      <c r="O67" s="347"/>
      <c r="P67" s="345"/>
      <c r="Q67" s="347"/>
      <c r="R67" s="345"/>
      <c r="S67" s="347"/>
      <c r="T67" s="345"/>
      <c r="U67" s="347"/>
      <c r="V67" s="345"/>
      <c r="W67" s="347"/>
      <c r="X67" s="345"/>
      <c r="Y67" s="347"/>
      <c r="Z67" s="345"/>
      <c r="AA67" s="347"/>
      <c r="AB67" s="345"/>
      <c r="AC67" s="347"/>
      <c r="AD67" s="345"/>
      <c r="AE67" s="347"/>
      <c r="AF67" s="345"/>
      <c r="AG67" s="347"/>
      <c r="AH67" s="345"/>
      <c r="AI67" s="347"/>
      <c r="AJ67" s="345"/>
      <c r="AK67" s="347"/>
      <c r="AL67" s="345"/>
      <c r="AM67" s="347"/>
      <c r="AN67" s="470"/>
      <c r="AO67" s="466"/>
      <c r="AP67" s="454"/>
    </row>
    <row r="68" spans="1:42" x14ac:dyDescent="0.2">
      <c r="A68" s="753"/>
      <c r="B68" s="586"/>
      <c r="C68" s="343"/>
      <c r="D68" s="343"/>
      <c r="E68" s="344"/>
      <c r="F68" s="468"/>
      <c r="G68" s="469"/>
      <c r="H68" s="468"/>
      <c r="I68" s="469"/>
      <c r="J68" s="345"/>
      <c r="K68" s="347"/>
      <c r="L68" s="345"/>
      <c r="M68" s="347"/>
      <c r="N68" s="345"/>
      <c r="O68" s="347"/>
      <c r="P68" s="345"/>
      <c r="Q68" s="347"/>
      <c r="R68" s="345"/>
      <c r="S68" s="347"/>
      <c r="T68" s="345"/>
      <c r="U68" s="347"/>
      <c r="V68" s="345"/>
      <c r="W68" s="347"/>
      <c r="X68" s="345"/>
      <c r="Y68" s="347"/>
      <c r="Z68" s="345"/>
      <c r="AA68" s="347"/>
      <c r="AB68" s="345"/>
      <c r="AC68" s="347"/>
      <c r="AD68" s="345"/>
      <c r="AE68" s="347"/>
      <c r="AF68" s="345"/>
      <c r="AG68" s="347"/>
      <c r="AH68" s="345"/>
      <c r="AI68" s="347"/>
      <c r="AJ68" s="345"/>
      <c r="AK68" s="347"/>
      <c r="AL68" s="345"/>
      <c r="AM68" s="347"/>
      <c r="AN68" s="470"/>
      <c r="AO68" s="466"/>
      <c r="AP68" s="454"/>
    </row>
    <row r="69" spans="1:42" x14ac:dyDescent="0.2">
      <c r="A69" s="753"/>
      <c r="B69" s="586"/>
      <c r="C69" s="343"/>
      <c r="D69" s="343"/>
      <c r="E69" s="344"/>
      <c r="F69" s="468"/>
      <c r="G69" s="469"/>
      <c r="H69" s="468"/>
      <c r="I69" s="469"/>
      <c r="J69" s="345"/>
      <c r="K69" s="347"/>
      <c r="L69" s="345"/>
      <c r="M69" s="347"/>
      <c r="N69" s="345"/>
      <c r="O69" s="347"/>
      <c r="P69" s="345"/>
      <c r="Q69" s="347"/>
      <c r="R69" s="345"/>
      <c r="S69" s="347"/>
      <c r="T69" s="345"/>
      <c r="U69" s="347"/>
      <c r="V69" s="345"/>
      <c r="W69" s="347"/>
      <c r="X69" s="345"/>
      <c r="Y69" s="347"/>
      <c r="Z69" s="345"/>
      <c r="AA69" s="347"/>
      <c r="AB69" s="345"/>
      <c r="AC69" s="347"/>
      <c r="AD69" s="345"/>
      <c r="AE69" s="347"/>
      <c r="AF69" s="345"/>
      <c r="AG69" s="347"/>
      <c r="AH69" s="345"/>
      <c r="AI69" s="347"/>
      <c r="AJ69" s="345"/>
      <c r="AK69" s="347"/>
      <c r="AL69" s="345"/>
      <c r="AM69" s="347"/>
      <c r="AN69" s="470"/>
      <c r="AO69" s="466"/>
      <c r="AP69" s="454"/>
    </row>
    <row r="70" spans="1:42" x14ac:dyDescent="0.2">
      <c r="A70" s="752"/>
      <c r="B70" s="591"/>
      <c r="C70" s="356"/>
      <c r="D70" s="356"/>
      <c r="E70" s="472"/>
      <c r="F70" s="473"/>
      <c r="G70" s="474"/>
      <c r="H70" s="473"/>
      <c r="I70" s="474"/>
      <c r="J70" s="374"/>
      <c r="K70" s="376"/>
      <c r="L70" s="374"/>
      <c r="M70" s="376"/>
      <c r="N70" s="374"/>
      <c r="O70" s="376"/>
      <c r="P70" s="374"/>
      <c r="Q70" s="376"/>
      <c r="R70" s="374"/>
      <c r="S70" s="376"/>
      <c r="T70" s="374"/>
      <c r="U70" s="376"/>
      <c r="V70" s="374"/>
      <c r="W70" s="376"/>
      <c r="X70" s="374"/>
      <c r="Y70" s="376"/>
      <c r="Z70" s="374"/>
      <c r="AA70" s="376"/>
      <c r="AB70" s="374"/>
      <c r="AC70" s="376"/>
      <c r="AD70" s="374"/>
      <c r="AE70" s="376"/>
      <c r="AF70" s="374"/>
      <c r="AG70" s="376"/>
      <c r="AH70" s="374"/>
      <c r="AI70" s="376"/>
      <c r="AJ70" s="374"/>
      <c r="AK70" s="376"/>
      <c r="AL70" s="374"/>
      <c r="AM70" s="376"/>
      <c r="AN70" s="475"/>
      <c r="AO70" s="466"/>
      <c r="AP70" s="482"/>
    </row>
    <row r="71" spans="1:42" ht="15" x14ac:dyDescent="0.2">
      <c r="A71" s="483"/>
      <c r="B71" s="484"/>
      <c r="C71" s="484"/>
      <c r="D71" s="485"/>
      <c r="E71" s="485"/>
      <c r="F71" s="485"/>
      <c r="G71" s="486"/>
      <c r="H71" s="486"/>
      <c r="I71" s="486"/>
      <c r="J71" s="486"/>
      <c r="K71" s="487"/>
      <c r="L71" s="487"/>
      <c r="M71" s="425"/>
      <c r="N71" s="488"/>
      <c r="O71" s="424"/>
      <c r="P71" s="424"/>
      <c r="Q71" s="424"/>
      <c r="R71" s="424"/>
      <c r="S71" s="424"/>
      <c r="T71" s="424"/>
      <c r="U71" s="424"/>
      <c r="V71" s="452"/>
      <c r="W71" s="424"/>
      <c r="X71" s="424"/>
      <c r="Y71" s="424"/>
      <c r="Z71" s="424"/>
      <c r="AA71" s="424"/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24"/>
      <c r="AN71" s="424"/>
      <c r="AO71" s="424"/>
      <c r="AP71" s="424"/>
    </row>
    <row r="72" spans="1:42" ht="29.25" customHeight="1" x14ac:dyDescent="0.2">
      <c r="A72" s="751"/>
      <c r="B72" s="754"/>
      <c r="C72" s="756"/>
      <c r="D72" s="757"/>
      <c r="E72" s="756"/>
      <c r="F72" s="759"/>
      <c r="G72" s="736"/>
      <c r="H72" s="757"/>
      <c r="I72" s="736"/>
      <c r="J72" s="757"/>
      <c r="K72" s="489"/>
      <c r="L72" s="425"/>
      <c r="M72" s="425"/>
      <c r="N72" s="425"/>
      <c r="O72" s="425"/>
      <c r="P72" s="425"/>
      <c r="Q72" s="424"/>
      <c r="R72" s="424"/>
      <c r="S72" s="424"/>
      <c r="T72" s="424"/>
      <c r="U72" s="424"/>
      <c r="V72" s="424"/>
      <c r="W72" s="424"/>
      <c r="X72" s="490"/>
      <c r="Y72" s="454"/>
      <c r="Z72" s="454"/>
      <c r="AA72" s="454"/>
      <c r="AB72" s="454"/>
      <c r="AC72" s="45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</row>
    <row r="73" spans="1:42" ht="22.5" customHeight="1" x14ac:dyDescent="0.2">
      <c r="A73" s="755"/>
      <c r="B73" s="755"/>
      <c r="C73" s="491"/>
      <c r="D73" s="492"/>
      <c r="E73" s="491"/>
      <c r="F73" s="493"/>
      <c r="G73" s="494"/>
      <c r="H73" s="492"/>
      <c r="I73" s="494"/>
      <c r="J73" s="492"/>
      <c r="K73" s="495"/>
      <c r="L73" s="425"/>
      <c r="M73" s="425"/>
      <c r="N73" s="425"/>
      <c r="O73" s="425"/>
      <c r="P73" s="425"/>
      <c r="Q73" s="424"/>
      <c r="R73" s="424"/>
      <c r="S73" s="424"/>
      <c r="T73" s="424"/>
      <c r="U73" s="424"/>
      <c r="V73" s="424"/>
      <c r="W73" s="424"/>
      <c r="X73" s="490"/>
      <c r="Y73" s="454"/>
      <c r="Z73" s="454"/>
      <c r="AA73" s="454"/>
      <c r="AB73" s="454"/>
      <c r="AC73" s="45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4"/>
      <c r="AN73" s="424"/>
      <c r="AO73" s="424"/>
      <c r="AP73" s="424"/>
    </row>
    <row r="74" spans="1:42" x14ac:dyDescent="0.2">
      <c r="A74" s="760"/>
      <c r="B74" s="760"/>
      <c r="C74" s="496"/>
      <c r="D74" s="497"/>
      <c r="E74" s="496"/>
      <c r="F74" s="498"/>
      <c r="G74" s="499"/>
      <c r="H74" s="497"/>
      <c r="I74" s="499"/>
      <c r="J74" s="497"/>
      <c r="K74" s="495"/>
      <c r="L74" s="425"/>
      <c r="M74" s="425"/>
      <c r="N74" s="425"/>
      <c r="O74" s="425"/>
      <c r="P74" s="425"/>
      <c r="Q74" s="424"/>
      <c r="R74" s="424"/>
      <c r="S74" s="424"/>
      <c r="T74" s="424"/>
      <c r="U74" s="424"/>
      <c r="V74" s="424"/>
      <c r="W74" s="424"/>
      <c r="X74" s="490"/>
      <c r="Y74" s="454"/>
      <c r="Z74" s="454"/>
      <c r="AA74" s="454"/>
      <c r="AB74" s="454"/>
      <c r="AC74" s="45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4"/>
      <c r="AN74" s="424"/>
      <c r="AO74" s="424"/>
      <c r="AP74" s="424"/>
    </row>
    <row r="75" spans="1:42" x14ac:dyDescent="0.2">
      <c r="A75" s="761"/>
      <c r="B75" s="761"/>
      <c r="C75" s="500"/>
      <c r="D75" s="501"/>
      <c r="E75" s="500"/>
      <c r="F75" s="502"/>
      <c r="G75" s="503"/>
      <c r="H75" s="501"/>
      <c r="I75" s="503"/>
      <c r="J75" s="501"/>
      <c r="K75" s="495"/>
      <c r="L75" s="425"/>
      <c r="M75" s="425"/>
      <c r="N75" s="425"/>
      <c r="O75" s="425"/>
      <c r="P75" s="425"/>
      <c r="Q75" s="424"/>
      <c r="R75" s="424"/>
      <c r="S75" s="424"/>
      <c r="T75" s="424"/>
      <c r="U75" s="424"/>
      <c r="V75" s="424"/>
      <c r="W75" s="424"/>
      <c r="X75" s="490"/>
      <c r="Y75" s="454"/>
      <c r="Z75" s="454"/>
      <c r="AA75" s="454"/>
      <c r="AB75" s="454"/>
      <c r="AC75" s="454"/>
      <c r="AD75" s="424"/>
      <c r="AE75" s="424"/>
      <c r="AF75" s="424"/>
      <c r="AG75" s="424"/>
      <c r="AH75" s="424"/>
      <c r="AI75" s="424"/>
      <c r="AJ75" s="424"/>
      <c r="AK75" s="424"/>
      <c r="AL75" s="424"/>
      <c r="AM75" s="424"/>
      <c r="AN75" s="424"/>
      <c r="AO75" s="424"/>
      <c r="AP75" s="424"/>
    </row>
    <row r="76" spans="1:42" x14ac:dyDescent="0.2">
      <c r="A76" s="761"/>
      <c r="B76" s="761"/>
      <c r="C76" s="500"/>
      <c r="D76" s="501"/>
      <c r="E76" s="500"/>
      <c r="F76" s="502"/>
      <c r="G76" s="503"/>
      <c r="H76" s="501"/>
      <c r="I76" s="503"/>
      <c r="J76" s="501"/>
      <c r="K76" s="495"/>
      <c r="L76" s="425"/>
      <c r="M76" s="425"/>
      <c r="N76" s="425"/>
      <c r="O76" s="425"/>
      <c r="P76" s="425"/>
      <c r="Q76" s="424"/>
      <c r="R76" s="424"/>
      <c r="S76" s="424"/>
      <c r="T76" s="424"/>
      <c r="U76" s="424"/>
      <c r="V76" s="424"/>
      <c r="W76" s="424"/>
      <c r="X76" s="490"/>
      <c r="Y76" s="454"/>
      <c r="Z76" s="454"/>
      <c r="AA76" s="454"/>
      <c r="AB76" s="454"/>
      <c r="AC76" s="45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24"/>
    </row>
    <row r="77" spans="1:42" x14ac:dyDescent="0.2">
      <c r="A77" s="758"/>
      <c r="B77" s="758"/>
      <c r="C77" s="374"/>
      <c r="D77" s="479"/>
      <c r="E77" s="374"/>
      <c r="F77" s="504"/>
      <c r="G77" s="505"/>
      <c r="H77" s="479"/>
      <c r="I77" s="505"/>
      <c r="J77" s="479"/>
      <c r="K77" s="495"/>
      <c r="L77" s="425"/>
      <c r="M77" s="425"/>
      <c r="N77" s="425"/>
      <c r="O77" s="425"/>
      <c r="P77" s="425"/>
      <c r="Q77" s="424"/>
      <c r="R77" s="424"/>
      <c r="S77" s="424"/>
      <c r="T77" s="424"/>
      <c r="U77" s="424"/>
      <c r="V77" s="424"/>
      <c r="W77" s="424"/>
      <c r="X77" s="490"/>
      <c r="Y77" s="454"/>
      <c r="Z77" s="454"/>
      <c r="AA77" s="454"/>
      <c r="AB77" s="454"/>
      <c r="AC77" s="45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</row>
    <row r="78" spans="1:42" ht="15" x14ac:dyDescent="0.2">
      <c r="A78" s="506"/>
      <c r="B78" s="507"/>
      <c r="C78" s="508"/>
      <c r="D78" s="508"/>
      <c r="E78" s="508"/>
      <c r="F78" s="508"/>
      <c r="G78" s="508"/>
      <c r="H78" s="508"/>
      <c r="I78" s="509"/>
      <c r="J78" s="507"/>
      <c r="K78" s="487"/>
      <c r="L78" s="487"/>
      <c r="M78" s="425"/>
      <c r="N78" s="510"/>
      <c r="O78" s="424"/>
      <c r="P78" s="424"/>
      <c r="Q78" s="424"/>
      <c r="R78" s="424"/>
      <c r="S78" s="424"/>
      <c r="T78" s="424"/>
      <c r="U78" s="424"/>
      <c r="V78" s="452"/>
      <c r="W78" s="424"/>
      <c r="X78" s="511"/>
      <c r="Y78" s="511"/>
      <c r="Z78" s="511"/>
      <c r="AA78" s="511"/>
      <c r="AB78" s="511"/>
      <c r="AC78" s="511"/>
      <c r="AD78" s="424"/>
      <c r="AE78" s="424"/>
      <c r="AF78" s="424"/>
      <c r="AG78" s="424"/>
      <c r="AH78" s="424"/>
      <c r="AI78" s="424"/>
      <c r="AJ78" s="424"/>
      <c r="AK78" s="424"/>
      <c r="AL78" s="424"/>
      <c r="AM78" s="424"/>
      <c r="AN78" s="424"/>
      <c r="AO78" s="424"/>
      <c r="AP78" s="424"/>
    </row>
    <row r="79" spans="1:42" x14ac:dyDescent="0.2">
      <c r="A79" s="384"/>
      <c r="B79" s="512"/>
      <c r="C79" s="512"/>
      <c r="D79" s="512"/>
      <c r="E79" s="513"/>
      <c r="F79" s="513"/>
      <c r="G79" s="513"/>
      <c r="H79" s="513"/>
      <c r="I79" s="514"/>
      <c r="J79" s="514"/>
      <c r="K79" s="515"/>
      <c r="L79" s="514"/>
      <c r="M79" s="516"/>
      <c r="N79" s="516"/>
      <c r="O79" s="424"/>
      <c r="P79" s="424"/>
      <c r="Q79" s="424"/>
      <c r="R79" s="424"/>
      <c r="S79" s="424"/>
      <c r="T79" s="424"/>
      <c r="U79" s="424"/>
      <c r="V79" s="490"/>
      <c r="W79" s="517"/>
      <c r="X79" s="511"/>
      <c r="Y79" s="511"/>
      <c r="Z79" s="511"/>
      <c r="AA79" s="511"/>
      <c r="AB79" s="511"/>
      <c r="AC79" s="511"/>
      <c r="AD79" s="424"/>
      <c r="AE79" s="424"/>
      <c r="AF79" s="424"/>
      <c r="AG79" s="424"/>
      <c r="AH79" s="511"/>
      <c r="AI79" s="511"/>
      <c r="AJ79" s="511"/>
      <c r="AK79" s="511"/>
      <c r="AL79" s="424"/>
      <c r="AM79" s="424"/>
      <c r="AN79" s="424"/>
      <c r="AO79" s="424"/>
      <c r="AP79" s="424"/>
    </row>
    <row r="80" spans="1:42" ht="15" customHeight="1" x14ac:dyDescent="0.2">
      <c r="A80" s="751"/>
      <c r="B80" s="751"/>
      <c r="C80" s="751"/>
      <c r="D80" s="751"/>
      <c r="E80" s="518"/>
      <c r="F80" s="519"/>
      <c r="G80" s="520"/>
      <c r="H80" s="520"/>
      <c r="I80" s="424"/>
      <c r="J80" s="424"/>
      <c r="K80" s="424"/>
      <c r="L80" s="424"/>
      <c r="M80" s="424"/>
      <c r="N80" s="424"/>
      <c r="O80" s="424"/>
      <c r="P80" s="424"/>
      <c r="Q80" s="452"/>
      <c r="R80" s="424"/>
      <c r="S80" s="424"/>
      <c r="T80" s="424"/>
      <c r="U80" s="521"/>
      <c r="V80" s="522"/>
      <c r="W80" s="522"/>
      <c r="X80" s="523"/>
      <c r="Y80" s="523"/>
      <c r="Z80" s="524"/>
      <c r="AA80" s="524"/>
      <c r="AB80" s="524"/>
      <c r="AC80" s="424"/>
      <c r="AD80" s="424"/>
      <c r="AE80" s="424"/>
      <c r="AF80" s="424"/>
      <c r="AG80" s="521"/>
      <c r="AH80" s="522"/>
      <c r="AI80" s="522"/>
      <c r="AJ80" s="522"/>
      <c r="AK80" s="395"/>
    </row>
    <row r="81" spans="1:43" ht="33.75" customHeight="1" x14ac:dyDescent="0.2">
      <c r="A81" s="752"/>
      <c r="B81" s="752"/>
      <c r="C81" s="752"/>
      <c r="D81" s="752"/>
      <c r="E81" s="453"/>
      <c r="F81" s="424"/>
      <c r="G81" s="424"/>
      <c r="H81" s="525"/>
      <c r="I81" s="526"/>
      <c r="J81" s="526"/>
      <c r="K81" s="424"/>
      <c r="L81" s="424"/>
      <c r="M81" s="424"/>
      <c r="N81" s="424"/>
      <c r="O81" s="424"/>
      <c r="P81" s="424"/>
      <c r="Q81" s="424"/>
      <c r="R81" s="424"/>
      <c r="S81" s="452"/>
      <c r="T81" s="424"/>
      <c r="U81" s="424"/>
      <c r="V81" s="511"/>
      <c r="W81" s="522"/>
      <c r="X81" s="522"/>
      <c r="Y81" s="522"/>
      <c r="Z81" s="522"/>
      <c r="AA81" s="522"/>
      <c r="AB81" s="511"/>
      <c r="AC81" s="424"/>
      <c r="AD81" s="424"/>
      <c r="AE81" s="424"/>
      <c r="AF81" s="424"/>
      <c r="AG81" s="424"/>
      <c r="AH81" s="511"/>
      <c r="AI81" s="522"/>
      <c r="AJ81" s="522"/>
      <c r="AK81" s="395"/>
    </row>
    <row r="82" spans="1:43" ht="15" x14ac:dyDescent="0.2">
      <c r="A82" s="527"/>
      <c r="B82" s="528"/>
      <c r="C82" s="528"/>
      <c r="D82" s="529"/>
      <c r="E82" s="453"/>
      <c r="F82" s="424"/>
      <c r="G82" s="424"/>
      <c r="H82" s="525"/>
      <c r="I82" s="526"/>
      <c r="J82" s="526"/>
      <c r="K82" s="424"/>
      <c r="L82" s="424"/>
      <c r="M82" s="424"/>
      <c r="N82" s="424"/>
      <c r="O82" s="424"/>
      <c r="P82" s="424"/>
      <c r="Q82" s="424"/>
      <c r="R82" s="424"/>
      <c r="S82" s="452"/>
      <c r="T82" s="424"/>
      <c r="U82" s="424"/>
      <c r="V82" s="511"/>
      <c r="W82" s="522"/>
      <c r="X82" s="522"/>
      <c r="Y82" s="522"/>
      <c r="Z82" s="522"/>
      <c r="AA82" s="522"/>
      <c r="AB82" s="511"/>
      <c r="AC82" s="424"/>
      <c r="AD82" s="424"/>
      <c r="AE82" s="424"/>
      <c r="AF82" s="424"/>
      <c r="AG82" s="424"/>
      <c r="AH82" s="511"/>
      <c r="AI82" s="522"/>
      <c r="AJ82" s="522"/>
      <c r="AK82" s="395"/>
    </row>
    <row r="83" spans="1:43" ht="15" x14ac:dyDescent="0.2">
      <c r="A83" s="530"/>
      <c r="B83" s="531"/>
      <c r="C83" s="532"/>
      <c r="D83" s="533"/>
      <c r="E83" s="453"/>
      <c r="F83" s="424"/>
      <c r="G83" s="424"/>
      <c r="H83" s="525"/>
      <c r="I83" s="526"/>
      <c r="J83" s="526"/>
      <c r="K83" s="424"/>
      <c r="L83" s="424"/>
      <c r="M83" s="424"/>
      <c r="N83" s="424"/>
      <c r="O83" s="424"/>
      <c r="P83" s="424"/>
      <c r="Q83" s="424"/>
      <c r="R83" s="424"/>
      <c r="S83" s="452"/>
      <c r="T83" s="424"/>
      <c r="U83" s="424"/>
      <c r="V83" s="511"/>
      <c r="W83" s="522"/>
      <c r="X83" s="522"/>
      <c r="Y83" s="522"/>
      <c r="Z83" s="522"/>
      <c r="AA83" s="522"/>
      <c r="AB83" s="511"/>
      <c r="AC83" s="424"/>
      <c r="AD83" s="424"/>
      <c r="AE83" s="424"/>
      <c r="AF83" s="424"/>
      <c r="AG83" s="424"/>
      <c r="AH83" s="511"/>
      <c r="AI83" s="522"/>
      <c r="AJ83" s="522"/>
      <c r="AK83" s="395"/>
    </row>
    <row r="84" spans="1:43" ht="15" x14ac:dyDescent="0.2">
      <c r="A84" s="534"/>
      <c r="B84" s="535"/>
      <c r="C84" s="536"/>
      <c r="D84" s="537"/>
      <c r="E84" s="453"/>
      <c r="F84" s="424"/>
      <c r="G84" s="424"/>
      <c r="H84" s="525"/>
      <c r="I84" s="526"/>
      <c r="J84" s="526"/>
      <c r="K84" s="424"/>
      <c r="L84" s="424"/>
      <c r="M84" s="424"/>
      <c r="N84" s="424"/>
      <c r="O84" s="424"/>
      <c r="P84" s="424"/>
      <c r="Q84" s="424"/>
      <c r="R84" s="424"/>
      <c r="S84" s="452"/>
      <c r="T84" s="424"/>
      <c r="U84" s="424"/>
      <c r="V84" s="511"/>
      <c r="W84" s="522"/>
      <c r="X84" s="522"/>
      <c r="Y84" s="522"/>
      <c r="Z84" s="522"/>
      <c r="AA84" s="522"/>
      <c r="AB84" s="511"/>
      <c r="AC84" s="424"/>
      <c r="AD84" s="424"/>
      <c r="AE84" s="424"/>
      <c r="AF84" s="424"/>
      <c r="AG84" s="424"/>
      <c r="AH84" s="511"/>
      <c r="AI84" s="522"/>
      <c r="AJ84" s="522"/>
      <c r="AK84" s="395"/>
    </row>
    <row r="85" spans="1:43" ht="27" customHeight="1" x14ac:dyDescent="0.2">
      <c r="A85" s="534"/>
      <c r="B85" s="535"/>
      <c r="C85" s="536"/>
      <c r="D85" s="537"/>
      <c r="E85" s="453"/>
      <c r="F85" s="424"/>
      <c r="G85" s="424"/>
      <c r="H85" s="525"/>
      <c r="I85" s="526"/>
      <c r="J85" s="526"/>
      <c r="K85" s="424"/>
      <c r="L85" s="424"/>
      <c r="M85" s="424"/>
      <c r="N85" s="424"/>
      <c r="O85" s="424"/>
      <c r="P85" s="424"/>
      <c r="Q85" s="424"/>
      <c r="R85" s="424"/>
      <c r="S85" s="452"/>
      <c r="T85" s="424"/>
      <c r="U85" s="424"/>
      <c r="V85" s="511"/>
      <c r="W85" s="522"/>
      <c r="X85" s="522"/>
      <c r="Y85" s="522"/>
      <c r="Z85" s="522"/>
      <c r="AA85" s="522"/>
      <c r="AB85" s="511"/>
      <c r="AC85" s="424"/>
      <c r="AD85" s="424"/>
      <c r="AE85" s="424"/>
      <c r="AF85" s="424"/>
      <c r="AG85" s="424"/>
      <c r="AH85" s="511"/>
      <c r="AI85" s="522"/>
      <c r="AJ85" s="522"/>
      <c r="AK85" s="395"/>
    </row>
    <row r="86" spans="1:43" ht="20.25" customHeight="1" x14ac:dyDescent="0.2">
      <c r="A86" s="538"/>
      <c r="B86" s="535"/>
      <c r="C86" s="536"/>
      <c r="D86" s="537"/>
      <c r="E86" s="453"/>
      <c r="F86" s="424"/>
      <c r="G86" s="424"/>
      <c r="H86" s="525"/>
      <c r="I86" s="526"/>
      <c r="J86" s="526"/>
      <c r="K86" s="424"/>
      <c r="L86" s="424"/>
      <c r="M86" s="424"/>
      <c r="N86" s="424"/>
      <c r="O86" s="424"/>
      <c r="P86" s="424"/>
      <c r="Q86" s="424"/>
      <c r="R86" s="424"/>
      <c r="S86" s="452"/>
      <c r="T86" s="424"/>
      <c r="U86" s="424"/>
      <c r="V86" s="511"/>
      <c r="W86" s="522"/>
      <c r="X86" s="522"/>
      <c r="Y86" s="522"/>
      <c r="Z86" s="522"/>
      <c r="AA86" s="522"/>
      <c r="AB86" s="511"/>
      <c r="AC86" s="424"/>
      <c r="AD86" s="424"/>
      <c r="AE86" s="424"/>
      <c r="AF86" s="424"/>
      <c r="AG86" s="424"/>
      <c r="AH86" s="511"/>
      <c r="AI86" s="522"/>
      <c r="AJ86" s="522"/>
      <c r="AK86" s="395"/>
    </row>
    <row r="87" spans="1:43" ht="26.25" customHeight="1" x14ac:dyDescent="0.2">
      <c r="A87" s="539"/>
      <c r="B87" s="535"/>
      <c r="C87" s="536"/>
      <c r="D87" s="537"/>
      <c r="E87" s="453"/>
      <c r="F87" s="424"/>
      <c r="G87" s="424"/>
      <c r="H87" s="525"/>
      <c r="I87" s="526"/>
      <c r="J87" s="526"/>
      <c r="K87" s="424"/>
      <c r="L87" s="424"/>
      <c r="M87" s="424"/>
      <c r="N87" s="424"/>
      <c r="O87" s="424"/>
      <c r="P87" s="424"/>
      <c r="Q87" s="424"/>
      <c r="R87" s="424"/>
      <c r="S87" s="452"/>
      <c r="T87" s="424"/>
      <c r="U87" s="424"/>
      <c r="V87" s="511"/>
      <c r="W87" s="522"/>
      <c r="X87" s="522"/>
      <c r="Y87" s="522"/>
      <c r="Z87" s="522"/>
      <c r="AA87" s="522"/>
      <c r="AB87" s="511"/>
      <c r="AC87" s="424"/>
      <c r="AD87" s="424"/>
      <c r="AE87" s="424"/>
      <c r="AF87" s="424"/>
      <c r="AG87" s="424"/>
      <c r="AH87" s="511"/>
      <c r="AI87" s="522"/>
      <c r="AJ87" s="522"/>
      <c r="AK87" s="395"/>
    </row>
    <row r="88" spans="1:43" ht="29.25" customHeight="1" x14ac:dyDescent="0.2">
      <c r="A88" s="539"/>
      <c r="B88" s="535"/>
      <c r="C88" s="536"/>
      <c r="D88" s="537"/>
      <c r="E88" s="453"/>
      <c r="F88" s="424"/>
      <c r="G88" s="424"/>
      <c r="H88" s="525"/>
      <c r="I88" s="526"/>
      <c r="J88" s="526"/>
      <c r="K88" s="424"/>
      <c r="L88" s="424"/>
      <c r="M88" s="424"/>
      <c r="N88" s="424"/>
      <c r="O88" s="424"/>
      <c r="P88" s="424"/>
      <c r="Q88" s="424"/>
      <c r="R88" s="424"/>
      <c r="S88" s="452"/>
      <c r="T88" s="424"/>
      <c r="U88" s="424"/>
      <c r="V88" s="511"/>
      <c r="W88" s="522"/>
      <c r="X88" s="522"/>
      <c r="Y88" s="522"/>
      <c r="Z88" s="522"/>
      <c r="AA88" s="522"/>
      <c r="AB88" s="511"/>
      <c r="AC88" s="424"/>
      <c r="AD88" s="424"/>
      <c r="AE88" s="424"/>
      <c r="AF88" s="424"/>
      <c r="AG88" s="424"/>
      <c r="AH88" s="511"/>
      <c r="AI88" s="522"/>
      <c r="AJ88" s="540"/>
      <c r="AK88" s="541"/>
    </row>
    <row r="89" spans="1:43" ht="29.25" customHeight="1" x14ac:dyDescent="0.2">
      <c r="A89" s="542"/>
      <c r="B89" s="543"/>
      <c r="C89" s="544"/>
      <c r="D89" s="545"/>
      <c r="E89" s="453"/>
      <c r="F89" s="424"/>
      <c r="G89" s="424"/>
      <c r="H89" s="525"/>
      <c r="I89" s="526"/>
      <c r="J89" s="526"/>
      <c r="K89" s="424"/>
      <c r="L89" s="424"/>
      <c r="M89" s="424"/>
      <c r="N89" s="424"/>
      <c r="O89" s="424"/>
      <c r="P89" s="424"/>
      <c r="Q89" s="424"/>
      <c r="R89" s="424"/>
      <c r="S89" s="452"/>
      <c r="T89" s="424"/>
      <c r="U89" s="424"/>
      <c r="V89" s="511"/>
      <c r="W89" s="522"/>
      <c r="X89" s="522"/>
      <c r="Y89" s="522"/>
      <c r="Z89" s="522"/>
      <c r="AA89" s="522"/>
      <c r="AB89" s="511"/>
      <c r="AC89" s="424"/>
      <c r="AD89" s="424"/>
      <c r="AE89" s="424"/>
      <c r="AF89" s="424"/>
      <c r="AG89" s="424"/>
      <c r="AH89" s="511"/>
      <c r="AI89" s="546"/>
      <c r="AJ89" s="522"/>
      <c r="AK89" s="395"/>
      <c r="AL89" s="395"/>
      <c r="AM89" s="395"/>
      <c r="AN89" s="395"/>
      <c r="AO89" s="395"/>
      <c r="AP89" s="395"/>
      <c r="AQ89" s="395"/>
    </row>
    <row r="90" spans="1:43" ht="15" x14ac:dyDescent="0.2">
      <c r="A90" s="547"/>
      <c r="B90" s="487"/>
      <c r="C90" s="487"/>
      <c r="D90" s="487"/>
      <c r="E90" s="548"/>
      <c r="F90" s="487"/>
      <c r="G90" s="487"/>
      <c r="H90" s="424"/>
      <c r="I90" s="424"/>
      <c r="J90" s="424"/>
      <c r="K90" s="525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90"/>
      <c r="W90" s="511"/>
      <c r="X90" s="511"/>
      <c r="Y90" s="511"/>
      <c r="Z90" s="511"/>
      <c r="AA90" s="511"/>
      <c r="AB90" s="511"/>
      <c r="AC90" s="424"/>
      <c r="AD90" s="424"/>
      <c r="AE90" s="424"/>
      <c r="AF90" s="424"/>
      <c r="AG90" s="424"/>
      <c r="AH90" s="424"/>
      <c r="AI90" s="424"/>
      <c r="AJ90" s="511"/>
      <c r="AK90" s="511"/>
      <c r="AL90" s="511"/>
      <c r="AM90" s="511"/>
      <c r="AN90" s="511"/>
      <c r="AO90" s="511"/>
      <c r="AP90" s="511"/>
      <c r="AQ90" s="395"/>
    </row>
    <row r="91" spans="1:43" ht="15" x14ac:dyDescent="0.2">
      <c r="A91" s="751"/>
      <c r="B91" s="751"/>
      <c r="C91" s="735"/>
      <c r="D91" s="736"/>
      <c r="E91" s="495"/>
      <c r="F91" s="425"/>
      <c r="G91" s="424"/>
      <c r="H91" s="424"/>
      <c r="I91" s="424"/>
      <c r="J91" s="525"/>
      <c r="K91" s="549"/>
      <c r="L91" s="526"/>
      <c r="M91" s="424"/>
      <c r="N91" s="424"/>
      <c r="O91" s="424"/>
      <c r="P91" s="424"/>
      <c r="Q91" s="424"/>
      <c r="R91" s="424"/>
      <c r="S91" s="424"/>
      <c r="T91" s="424"/>
      <c r="U91" s="452"/>
      <c r="V91" s="511"/>
      <c r="W91" s="511"/>
      <c r="X91" s="511"/>
      <c r="Y91" s="454"/>
      <c r="Z91" s="454"/>
      <c r="AA91" s="454"/>
      <c r="AB91" s="454"/>
      <c r="AC91" s="550"/>
      <c r="AD91" s="511"/>
      <c r="AE91" s="424"/>
      <c r="AF91" s="424"/>
      <c r="AG91" s="424"/>
      <c r="AH91" s="424"/>
      <c r="AI91" s="424"/>
      <c r="AJ91" s="511"/>
      <c r="AK91" s="454"/>
      <c r="AL91" s="454"/>
      <c r="AM91" s="454"/>
      <c r="AN91" s="454"/>
      <c r="AO91" s="454"/>
      <c r="AP91" s="454"/>
      <c r="AQ91" s="395"/>
    </row>
    <row r="92" spans="1:43" ht="15" x14ac:dyDescent="0.2">
      <c r="A92" s="752"/>
      <c r="B92" s="752"/>
      <c r="C92" s="585"/>
      <c r="D92" s="585"/>
      <c r="E92" s="411"/>
      <c r="F92" s="425"/>
      <c r="G92" s="424"/>
      <c r="H92" s="424"/>
      <c r="I92" s="424"/>
      <c r="J92" s="525"/>
      <c r="K92" s="549"/>
      <c r="L92" s="526"/>
      <c r="M92" s="424"/>
      <c r="N92" s="424"/>
      <c r="O92" s="424"/>
      <c r="P92" s="424"/>
      <c r="Q92" s="424"/>
      <c r="R92" s="424"/>
      <c r="S92" s="424"/>
      <c r="T92" s="424"/>
      <c r="U92" s="452"/>
      <c r="V92" s="511"/>
      <c r="W92" s="511"/>
      <c r="X92" s="511"/>
      <c r="Y92" s="454"/>
      <c r="Z92" s="454"/>
      <c r="AA92" s="454"/>
      <c r="AB92" s="454"/>
      <c r="AC92" s="550"/>
      <c r="AD92" s="511"/>
      <c r="AE92" s="424"/>
      <c r="AF92" s="424"/>
      <c r="AG92" s="424"/>
      <c r="AH92" s="424"/>
      <c r="AI92" s="424"/>
      <c r="AJ92" s="511"/>
      <c r="AK92" s="454"/>
      <c r="AL92" s="454"/>
      <c r="AM92" s="454"/>
      <c r="AN92" s="454"/>
      <c r="AO92" s="454"/>
      <c r="AP92" s="454"/>
      <c r="AQ92" s="395"/>
    </row>
    <row r="93" spans="1:43" ht="15" x14ac:dyDescent="0.2">
      <c r="A93" s="462"/>
      <c r="B93" s="551"/>
      <c r="C93" s="551"/>
      <c r="D93" s="551"/>
      <c r="E93" s="495"/>
      <c r="F93" s="425"/>
      <c r="G93" s="424"/>
      <c r="H93" s="424"/>
      <c r="I93" s="424"/>
      <c r="J93" s="525"/>
      <c r="K93" s="552"/>
      <c r="L93" s="526"/>
      <c r="M93" s="424"/>
      <c r="N93" s="424"/>
      <c r="O93" s="424"/>
      <c r="P93" s="424"/>
      <c r="Q93" s="424"/>
      <c r="R93" s="424"/>
      <c r="S93" s="424"/>
      <c r="T93" s="424"/>
      <c r="U93" s="452"/>
      <c r="V93" s="511"/>
      <c r="W93" s="511"/>
      <c r="X93" s="511"/>
      <c r="Y93" s="454"/>
      <c r="Z93" s="454"/>
      <c r="AA93" s="454"/>
      <c r="AB93" s="454"/>
      <c r="AC93" s="550"/>
      <c r="AD93" s="511"/>
      <c r="AE93" s="424"/>
      <c r="AF93" s="424"/>
      <c r="AG93" s="424"/>
      <c r="AH93" s="424"/>
      <c r="AI93" s="424"/>
      <c r="AJ93" s="511"/>
      <c r="AK93" s="454"/>
      <c r="AL93" s="454"/>
      <c r="AM93" s="454"/>
      <c r="AN93" s="454"/>
      <c r="AO93" s="454"/>
      <c r="AP93" s="454"/>
      <c r="AQ93" s="395"/>
    </row>
    <row r="94" spans="1:43" ht="15" x14ac:dyDescent="0.2">
      <c r="A94" s="586"/>
      <c r="B94" s="413"/>
      <c r="C94" s="413"/>
      <c r="D94" s="413"/>
      <c r="E94" s="495"/>
      <c r="F94" s="425"/>
      <c r="G94" s="424"/>
      <c r="H94" s="424"/>
      <c r="I94" s="424"/>
      <c r="J94" s="525"/>
      <c r="K94" s="552"/>
      <c r="L94" s="526"/>
      <c r="M94" s="424"/>
      <c r="N94" s="424"/>
      <c r="O94" s="424"/>
      <c r="P94" s="424"/>
      <c r="Q94" s="424"/>
      <c r="R94" s="424"/>
      <c r="S94" s="424"/>
      <c r="T94" s="424"/>
      <c r="U94" s="452"/>
      <c r="V94" s="511"/>
      <c r="W94" s="511"/>
      <c r="X94" s="511"/>
      <c r="Y94" s="454"/>
      <c r="Z94" s="454"/>
      <c r="AA94" s="454"/>
      <c r="AB94" s="454"/>
      <c r="AC94" s="550"/>
      <c r="AD94" s="511"/>
      <c r="AE94" s="424"/>
      <c r="AF94" s="424"/>
      <c r="AG94" s="424"/>
      <c r="AH94" s="424"/>
      <c r="AI94" s="424"/>
      <c r="AJ94" s="511"/>
      <c r="AK94" s="454"/>
      <c r="AL94" s="454"/>
      <c r="AM94" s="454"/>
      <c r="AN94" s="454"/>
      <c r="AO94" s="454"/>
      <c r="AP94" s="454"/>
      <c r="AQ94" s="395"/>
    </row>
    <row r="95" spans="1:43" ht="15" x14ac:dyDescent="0.2">
      <c r="A95" s="586"/>
      <c r="B95" s="413"/>
      <c r="C95" s="413"/>
      <c r="D95" s="413"/>
      <c r="E95" s="495"/>
      <c r="F95" s="425"/>
      <c r="G95" s="424"/>
      <c r="H95" s="424"/>
      <c r="I95" s="424"/>
      <c r="J95" s="424"/>
      <c r="K95" s="553"/>
      <c r="L95" s="526"/>
      <c r="M95" s="424"/>
      <c r="N95" s="424"/>
      <c r="O95" s="424"/>
      <c r="P95" s="424"/>
      <c r="Q95" s="424"/>
      <c r="R95" s="424"/>
      <c r="S95" s="424"/>
      <c r="T95" s="424"/>
      <c r="U95" s="452"/>
      <c r="V95" s="511"/>
      <c r="W95" s="511"/>
      <c r="X95" s="511"/>
      <c r="Y95" s="454"/>
      <c r="Z95" s="454"/>
      <c r="AA95" s="454"/>
      <c r="AB95" s="454"/>
      <c r="AC95" s="550"/>
      <c r="AD95" s="511"/>
      <c r="AE95" s="424"/>
      <c r="AF95" s="424"/>
      <c r="AG95" s="424"/>
      <c r="AH95" s="424"/>
      <c r="AI95" s="424"/>
      <c r="AJ95" s="511"/>
      <c r="AK95" s="454"/>
      <c r="AL95" s="454"/>
      <c r="AM95" s="454"/>
      <c r="AN95" s="454"/>
      <c r="AO95" s="454"/>
      <c r="AP95" s="454"/>
      <c r="AQ95" s="395"/>
    </row>
    <row r="96" spans="1:43" ht="15" x14ac:dyDescent="0.2">
      <c r="A96" s="586"/>
      <c r="B96" s="413"/>
      <c r="C96" s="413"/>
      <c r="D96" s="413"/>
      <c r="E96" s="495"/>
      <c r="F96" s="425"/>
      <c r="G96" s="424"/>
      <c r="H96" s="424"/>
      <c r="I96" s="424"/>
      <c r="J96" s="424"/>
      <c r="K96" s="553"/>
      <c r="L96" s="526"/>
      <c r="M96" s="424"/>
      <c r="N96" s="424"/>
      <c r="O96" s="424"/>
      <c r="P96" s="424"/>
      <c r="Q96" s="424"/>
      <c r="R96" s="424"/>
      <c r="S96" s="424"/>
      <c r="T96" s="424"/>
      <c r="U96" s="452"/>
      <c r="V96" s="511"/>
      <c r="W96" s="511"/>
      <c r="X96" s="511"/>
      <c r="Y96" s="454"/>
      <c r="Z96" s="454"/>
      <c r="AA96" s="454"/>
      <c r="AB96" s="454"/>
      <c r="AC96" s="550"/>
      <c r="AD96" s="511"/>
      <c r="AE96" s="424"/>
      <c r="AF96" s="424"/>
      <c r="AG96" s="424"/>
      <c r="AH96" s="424"/>
      <c r="AI96" s="424"/>
      <c r="AJ96" s="511"/>
      <c r="AK96" s="454"/>
      <c r="AL96" s="454"/>
      <c r="AM96" s="454"/>
      <c r="AN96" s="454"/>
      <c r="AO96" s="454"/>
      <c r="AP96" s="454"/>
      <c r="AQ96" s="395"/>
    </row>
    <row r="97" spans="1:43" ht="15" x14ac:dyDescent="0.2">
      <c r="A97" s="586"/>
      <c r="B97" s="413"/>
      <c r="C97" s="413"/>
      <c r="D97" s="413"/>
      <c r="E97" s="495"/>
      <c r="F97" s="425"/>
      <c r="G97" s="424"/>
      <c r="H97" s="424"/>
      <c r="I97" s="424"/>
      <c r="J97" s="424"/>
      <c r="K97" s="553"/>
      <c r="L97" s="526"/>
      <c r="M97" s="424"/>
      <c r="N97" s="424"/>
      <c r="O97" s="424"/>
      <c r="P97" s="424"/>
      <c r="Q97" s="424"/>
      <c r="R97" s="424"/>
      <c r="S97" s="424"/>
      <c r="T97" s="424"/>
      <c r="U97" s="452"/>
      <c r="V97" s="511"/>
      <c r="W97" s="511"/>
      <c r="X97" s="511"/>
      <c r="Y97" s="454"/>
      <c r="Z97" s="454"/>
      <c r="AA97" s="454"/>
      <c r="AB97" s="454"/>
      <c r="AC97" s="550"/>
      <c r="AD97" s="511"/>
      <c r="AE97" s="424"/>
      <c r="AF97" s="424"/>
      <c r="AG97" s="424"/>
      <c r="AH97" s="424"/>
      <c r="AI97" s="424"/>
      <c r="AJ97" s="511"/>
      <c r="AK97" s="454"/>
      <c r="AL97" s="454"/>
      <c r="AM97" s="454"/>
      <c r="AN97" s="454"/>
      <c r="AO97" s="454"/>
      <c r="AP97" s="454"/>
      <c r="AQ97" s="395"/>
    </row>
    <row r="98" spans="1:43" ht="15" x14ac:dyDescent="0.2">
      <c r="A98" s="590"/>
      <c r="B98" s="555"/>
      <c r="C98" s="555"/>
      <c r="D98" s="555"/>
      <c r="E98" s="495"/>
      <c r="F98" s="425"/>
      <c r="G98" s="424"/>
      <c r="H98" s="424"/>
      <c r="I98" s="424"/>
      <c r="J98" s="424"/>
      <c r="K98" s="553"/>
      <c r="L98" s="526"/>
      <c r="M98" s="424"/>
      <c r="N98" s="424"/>
      <c r="O98" s="424"/>
      <c r="P98" s="424"/>
      <c r="Q98" s="424"/>
      <c r="R98" s="424"/>
      <c r="S98" s="424"/>
      <c r="T98" s="424"/>
      <c r="U98" s="452"/>
      <c r="V98" s="511"/>
      <c r="W98" s="511"/>
      <c r="X98" s="511"/>
      <c r="Y98" s="454"/>
      <c r="Z98" s="454"/>
      <c r="AA98" s="454"/>
      <c r="AB98" s="454"/>
      <c r="AC98" s="550"/>
      <c r="AD98" s="511"/>
      <c r="AE98" s="424"/>
      <c r="AF98" s="424"/>
      <c r="AG98" s="424"/>
      <c r="AH98" s="424"/>
      <c r="AI98" s="424"/>
      <c r="AJ98" s="511"/>
      <c r="AK98" s="454"/>
      <c r="AL98" s="454"/>
      <c r="AM98" s="454"/>
      <c r="AN98" s="454"/>
      <c r="AO98" s="454"/>
      <c r="AP98" s="454"/>
      <c r="AQ98" s="395"/>
    </row>
    <row r="99" spans="1:43" ht="15" x14ac:dyDescent="0.2">
      <c r="A99" s="556"/>
      <c r="B99" s="557"/>
      <c r="C99" s="557"/>
      <c r="D99" s="557"/>
      <c r="E99" s="558"/>
      <c r="F99" s="558"/>
      <c r="G99" s="559"/>
      <c r="H99" s="559"/>
      <c r="I99" s="559"/>
      <c r="J99" s="422"/>
      <c r="K99" s="560"/>
      <c r="L99" s="422"/>
      <c r="M99" s="422"/>
      <c r="N99" s="424"/>
      <c r="O99" s="424"/>
      <c r="P99" s="424"/>
      <c r="Q99" s="424"/>
      <c r="R99" s="424"/>
      <c r="S99" s="424"/>
      <c r="T99" s="424"/>
      <c r="U99" s="490"/>
      <c r="V99" s="511"/>
      <c r="W99" s="511"/>
      <c r="X99" s="511"/>
      <c r="Y99" s="511"/>
      <c r="Z99" s="511"/>
      <c r="AA99" s="511"/>
      <c r="AB99" s="561"/>
      <c r="AC99" s="511"/>
      <c r="AD99" s="424"/>
      <c r="AE99" s="424"/>
      <c r="AF99" s="424"/>
      <c r="AG99" s="424"/>
      <c r="AH99" s="424"/>
      <c r="AI99" s="511"/>
      <c r="AJ99" s="511"/>
      <c r="AK99" s="511"/>
      <c r="AL99" s="511"/>
      <c r="AM99" s="511"/>
      <c r="AN99" s="511"/>
      <c r="AO99" s="511"/>
      <c r="AP99" s="395"/>
    </row>
    <row r="100" spans="1:43" x14ac:dyDescent="0.2">
      <c r="A100" s="744"/>
      <c r="B100" s="747"/>
      <c r="C100" s="748"/>
      <c r="D100" s="729"/>
      <c r="E100" s="749"/>
      <c r="F100" s="750"/>
      <c r="G100" s="750"/>
      <c r="H100" s="750"/>
      <c r="I100" s="750"/>
      <c r="J100" s="750"/>
      <c r="K100" s="750"/>
      <c r="L100" s="750"/>
      <c r="M100" s="750"/>
      <c r="N100" s="562"/>
      <c r="O100" s="424"/>
      <c r="P100" s="424"/>
      <c r="Q100" s="424"/>
      <c r="R100" s="424"/>
      <c r="S100" s="424"/>
      <c r="T100" s="424"/>
      <c r="U100" s="424"/>
      <c r="V100" s="452"/>
      <c r="W100" s="424"/>
      <c r="X100" s="424"/>
      <c r="Y100" s="424"/>
      <c r="Z100" s="424"/>
      <c r="AA100" s="424"/>
      <c r="AB100" s="424"/>
      <c r="AC100" s="424"/>
      <c r="AD100" s="424"/>
      <c r="AE100" s="424"/>
      <c r="AF100" s="424"/>
      <c r="AG100" s="424"/>
      <c r="AH100" s="424"/>
      <c r="AI100" s="424"/>
      <c r="AJ100" s="511"/>
      <c r="AK100" s="511"/>
      <c r="AL100" s="511"/>
      <c r="AM100" s="511"/>
      <c r="AN100" s="511"/>
      <c r="AO100" s="511"/>
      <c r="AP100" s="511"/>
      <c r="AQ100" s="395"/>
    </row>
    <row r="101" spans="1:43" x14ac:dyDescent="0.2">
      <c r="A101" s="745"/>
      <c r="B101" s="749"/>
      <c r="C101" s="750"/>
      <c r="D101" s="731"/>
      <c r="E101" s="733"/>
      <c r="F101" s="734"/>
      <c r="G101" s="733"/>
      <c r="H101" s="734"/>
      <c r="I101" s="733"/>
      <c r="J101" s="734"/>
      <c r="K101" s="733"/>
      <c r="L101" s="734"/>
      <c r="M101" s="733"/>
      <c r="N101" s="734"/>
      <c r="O101" s="424"/>
      <c r="P101" s="424"/>
      <c r="Q101" s="424"/>
      <c r="R101" s="424"/>
      <c r="S101" s="424"/>
      <c r="T101" s="424"/>
      <c r="U101" s="424"/>
      <c r="V101" s="424"/>
      <c r="W101" s="452"/>
      <c r="X101" s="424"/>
      <c r="Y101" s="424"/>
      <c r="Z101" s="424"/>
      <c r="AA101" s="424"/>
      <c r="AB101" s="424"/>
      <c r="AC101" s="424"/>
      <c r="AD101" s="424"/>
      <c r="AE101" s="424"/>
      <c r="AF101" s="424"/>
      <c r="AG101" s="424"/>
      <c r="AH101" s="424"/>
      <c r="AI101" s="424"/>
      <c r="AJ101" s="511"/>
      <c r="AK101" s="511"/>
      <c r="AL101" s="511"/>
      <c r="AM101" s="511"/>
      <c r="AN101" s="511"/>
      <c r="AO101" s="511"/>
      <c r="AP101" s="511"/>
      <c r="AQ101" s="395"/>
    </row>
    <row r="102" spans="1:43" x14ac:dyDescent="0.2">
      <c r="A102" s="746"/>
      <c r="B102" s="578"/>
      <c r="C102" s="564"/>
      <c r="D102" s="580"/>
      <c r="E102" s="429"/>
      <c r="F102" s="582"/>
      <c r="G102" s="429"/>
      <c r="H102" s="582"/>
      <c r="I102" s="429"/>
      <c r="J102" s="582"/>
      <c r="K102" s="429"/>
      <c r="L102" s="582"/>
      <c r="M102" s="429"/>
      <c r="N102" s="582"/>
      <c r="O102" s="566"/>
      <c r="P102" s="424"/>
      <c r="Q102" s="553"/>
      <c r="R102" s="424"/>
      <c r="S102" s="424"/>
      <c r="T102" s="424"/>
      <c r="U102" s="424"/>
      <c r="V102" s="424"/>
      <c r="W102" s="424"/>
      <c r="X102" s="424"/>
      <c r="Y102" s="424"/>
      <c r="Z102" s="424"/>
      <c r="AA102" s="452"/>
      <c r="AB102" s="424"/>
      <c r="AC102" s="424"/>
      <c r="AD102" s="424"/>
      <c r="AE102" s="424"/>
      <c r="AF102" s="424"/>
      <c r="AG102" s="424"/>
      <c r="AH102" s="424"/>
      <c r="AI102" s="424"/>
      <c r="AJ102" s="424"/>
      <c r="AK102" s="424"/>
      <c r="AL102" s="424"/>
      <c r="AM102" s="424"/>
      <c r="AN102" s="424"/>
      <c r="AO102" s="424"/>
      <c r="AP102" s="424"/>
    </row>
    <row r="103" spans="1:43" ht="17.25" customHeight="1" x14ac:dyDescent="0.2">
      <c r="A103" s="373"/>
      <c r="B103" s="382"/>
      <c r="C103" s="435"/>
      <c r="D103" s="359"/>
      <c r="E103" s="567"/>
      <c r="F103" s="544"/>
      <c r="G103" s="567"/>
      <c r="H103" s="544"/>
      <c r="I103" s="567"/>
      <c r="J103" s="568"/>
      <c r="K103" s="567"/>
      <c r="L103" s="568"/>
      <c r="M103" s="569"/>
      <c r="N103" s="568"/>
      <c r="O103" s="570"/>
      <c r="P103" s="424"/>
      <c r="Q103" s="553"/>
      <c r="R103" s="424"/>
      <c r="S103" s="424"/>
      <c r="T103" s="424"/>
      <c r="U103" s="424"/>
      <c r="V103" s="424"/>
      <c r="W103" s="424"/>
      <c r="X103" s="424"/>
      <c r="Y103" s="424"/>
      <c r="Z103" s="424"/>
      <c r="AA103" s="452"/>
      <c r="AB103" s="424"/>
      <c r="AC103" s="424"/>
      <c r="AD103" s="424"/>
      <c r="AE103" s="424"/>
      <c r="AF103" s="424"/>
      <c r="AG103" s="424"/>
      <c r="AH103" s="424"/>
      <c r="AI103" s="424"/>
      <c r="AJ103" s="424"/>
      <c r="AK103" s="424"/>
      <c r="AL103" s="424"/>
      <c r="AM103" s="424"/>
      <c r="AN103" s="424"/>
      <c r="AO103" s="424"/>
      <c r="AP103" s="424"/>
    </row>
    <row r="104" spans="1:43" ht="26.25" customHeight="1" x14ac:dyDescent="0.2">
      <c r="A104" s="373"/>
      <c r="B104" s="571"/>
      <c r="C104" s="435"/>
      <c r="D104" s="359"/>
      <c r="E104" s="572"/>
      <c r="F104" s="573"/>
      <c r="G104" s="572"/>
      <c r="H104" s="574"/>
      <c r="I104" s="572"/>
      <c r="J104" s="573"/>
      <c r="K104" s="572"/>
      <c r="L104" s="573"/>
      <c r="M104" s="575"/>
      <c r="N104" s="574"/>
      <c r="O104" s="570"/>
      <c r="P104" s="424"/>
      <c r="Q104" s="553"/>
      <c r="R104" s="424"/>
      <c r="S104" s="424"/>
      <c r="T104" s="424"/>
      <c r="U104" s="424"/>
      <c r="V104" s="424"/>
      <c r="W104" s="424"/>
      <c r="X104" s="424"/>
      <c r="Y104" s="424"/>
      <c r="Z104" s="424"/>
      <c r="AA104" s="452"/>
      <c r="AB104" s="42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4"/>
      <c r="AN104" s="424"/>
      <c r="AO104" s="424"/>
      <c r="AP104" s="424"/>
    </row>
    <row r="105" spans="1:43" x14ac:dyDescent="0.2">
      <c r="A105" s="557"/>
      <c r="B105" s="424"/>
      <c r="C105" s="553"/>
      <c r="D105" s="424"/>
      <c r="E105" s="424"/>
      <c r="F105" s="424"/>
      <c r="G105" s="424"/>
      <c r="H105" s="424"/>
      <c r="I105" s="424"/>
      <c r="J105" s="424"/>
      <c r="K105" s="424"/>
      <c r="L105" s="424"/>
      <c r="M105" s="452"/>
      <c r="N105" s="424"/>
      <c r="O105" s="424"/>
      <c r="P105" s="424"/>
      <c r="Q105" s="424"/>
      <c r="R105" s="424"/>
      <c r="S105" s="424"/>
      <c r="T105" s="424"/>
      <c r="U105" s="424"/>
      <c r="V105" s="424"/>
      <c r="W105" s="424"/>
      <c r="X105" s="424"/>
      <c r="Y105" s="424"/>
      <c r="Z105" s="424"/>
      <c r="AA105" s="424"/>
      <c r="AB105" s="424"/>
    </row>
    <row r="186" spans="1:2" hidden="1" x14ac:dyDescent="0.2">
      <c r="A186" s="576"/>
      <c r="B186" s="576"/>
    </row>
  </sheetData>
  <mergeCells count="123">
    <mergeCell ref="A80:A81"/>
    <mergeCell ref="B80:B81"/>
    <mergeCell ref="C80:C81"/>
    <mergeCell ref="D80:D81"/>
    <mergeCell ref="A91:A92"/>
    <mergeCell ref="B91:B92"/>
    <mergeCell ref="C91:D91"/>
    <mergeCell ref="I72:J72"/>
    <mergeCell ref="A74:B74"/>
    <mergeCell ref="A75:B75"/>
    <mergeCell ref="A76:B76"/>
    <mergeCell ref="A77:B77"/>
    <mergeCell ref="A65:A70"/>
    <mergeCell ref="A72:B73"/>
    <mergeCell ref="C72:D72"/>
    <mergeCell ref="E72:F72"/>
    <mergeCell ref="G72:H72"/>
    <mergeCell ref="AJ47:AK47"/>
    <mergeCell ref="AL47:AM47"/>
    <mergeCell ref="A49:A54"/>
    <mergeCell ref="A55:A56"/>
    <mergeCell ref="A57:A60"/>
    <mergeCell ref="A61:A62"/>
    <mergeCell ref="A63:A64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H28:AI28"/>
    <mergeCell ref="AJ28:AK28"/>
    <mergeCell ref="AL28:AM28"/>
    <mergeCell ref="A33:A34"/>
    <mergeCell ref="B33:B34"/>
    <mergeCell ref="C33:C34"/>
    <mergeCell ref="X28:Y28"/>
    <mergeCell ref="Z28:AA28"/>
    <mergeCell ref="AB28:AC28"/>
    <mergeCell ref="AD28:AE28"/>
    <mergeCell ref="AF28:AG28"/>
    <mergeCell ref="B28:B29"/>
    <mergeCell ref="C28:E28"/>
    <mergeCell ref="F28:G28"/>
    <mergeCell ref="H28:I28"/>
    <mergeCell ref="J28:K28"/>
    <mergeCell ref="L28:M28"/>
    <mergeCell ref="N28:O28"/>
    <mergeCell ref="P28:Q28"/>
    <mergeCell ref="R28:S28"/>
    <mergeCell ref="T28:U28"/>
    <mergeCell ref="A25:A26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10:A12"/>
    <mergeCell ref="B10:B12"/>
    <mergeCell ref="C10:E11"/>
    <mergeCell ref="A28:A29"/>
    <mergeCell ref="V28:W28"/>
    <mergeCell ref="A6:W6"/>
    <mergeCell ref="F10:AM10"/>
    <mergeCell ref="A37:A38"/>
    <mergeCell ref="A35:A36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40:B42"/>
    <mergeCell ref="C40:E41"/>
    <mergeCell ref="F40:AM40"/>
    <mergeCell ref="AJ41:AK41"/>
    <mergeCell ref="AL41:AM41"/>
    <mergeCell ref="A45:M45"/>
    <mergeCell ref="A46:B48"/>
    <mergeCell ref="C46:E47"/>
    <mergeCell ref="F46:AM46"/>
    <mergeCell ref="A13:A23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86"/>
  <sheetViews>
    <sheetView workbookViewId="0">
      <selection activeCell="C20" sqref="C20"/>
    </sheetView>
  </sheetViews>
  <sheetFormatPr baseColWidth="10" defaultRowHeight="14.25" x14ac:dyDescent="0.2"/>
  <cols>
    <col min="1" max="1" width="48.140625" style="138" customWidth="1"/>
    <col min="2" max="2" width="26.7109375" style="138" customWidth="1"/>
    <col min="3" max="3" width="18.85546875" style="138" customWidth="1"/>
    <col min="4" max="4" width="17.7109375" style="138" customWidth="1"/>
    <col min="5" max="74" width="11.42578125" style="138"/>
    <col min="75" max="75" width="0" style="138" hidden="1" customWidth="1"/>
    <col min="76" max="76" width="0" style="139" hidden="1" customWidth="1"/>
    <col min="77" max="93" width="25.42578125" style="139" hidden="1" customWidth="1"/>
    <col min="94" max="101" width="25.42578125" style="138" hidden="1" customWidth="1"/>
    <col min="102" max="102" width="0" style="138" hidden="1" customWidth="1"/>
    <col min="103" max="16384" width="11.42578125" style="138"/>
  </cols>
  <sheetData>
    <row r="1" spans="1:86" x14ac:dyDescent="0.2">
      <c r="A1" s="137" t="s">
        <v>0</v>
      </c>
    </row>
    <row r="2" spans="1:86" x14ac:dyDescent="0.2">
      <c r="A2" s="137" t="str">
        <f>CONCATENATE("COMUNA: ",[1]NOMBRE!B2," - ","( ",[1]NOMBRE!C2,[1]NOMBRE!D2,[1]NOMBRE!E2,[1]NOMBRE!F2,[1]NOMBRE!G2," )")</f>
        <v>COMUNA: Linares - ( 07401 )</v>
      </c>
    </row>
    <row r="3" spans="1:86" x14ac:dyDescent="0.2">
      <c r="A3" s="13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6" x14ac:dyDescent="0.2">
      <c r="A4" s="137" t="str">
        <f>CONCATENATE("MES: ",[1]NOMBRE!B6," - ","( ",[1]NOMBRE!C6,[1]NOMBRE!D6," )")</f>
        <v>MES: ENERO - ( 01 )</v>
      </c>
    </row>
    <row r="5" spans="1:86" x14ac:dyDescent="0.2">
      <c r="A5" s="137" t="str">
        <f>CONCATENATE("AÑO: ",[1]NOMBRE!B7)</f>
        <v>AÑO: 2017</v>
      </c>
    </row>
    <row r="6" spans="1:86" ht="15" x14ac:dyDescent="0.2">
      <c r="A6" s="725" t="s">
        <v>24</v>
      </c>
      <c r="B6" s="725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86" ht="15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86" ht="15" x14ac:dyDescent="0.2">
      <c r="A8" s="140" t="s">
        <v>25</v>
      </c>
      <c r="B8" s="24"/>
      <c r="C8" s="5"/>
      <c r="D8" s="5"/>
      <c r="E8" s="5"/>
      <c r="F8" s="5"/>
      <c r="G8" s="5"/>
      <c r="H8" s="5"/>
      <c r="I8" s="25"/>
      <c r="J8" s="24"/>
      <c r="K8" s="26"/>
      <c r="L8" s="5"/>
      <c r="M8" s="3"/>
      <c r="N8" s="3"/>
      <c r="O8" s="3"/>
      <c r="P8" s="3"/>
      <c r="Q8" s="3"/>
      <c r="R8" s="3"/>
      <c r="S8" s="3"/>
      <c r="T8" s="3"/>
      <c r="U8" s="3"/>
      <c r="V8" s="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86" ht="15" x14ac:dyDescent="0.2">
      <c r="A9" s="49" t="s">
        <v>80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30"/>
      <c r="N9" s="30"/>
      <c r="O9" s="3"/>
      <c r="P9" s="3"/>
      <c r="Q9" s="3"/>
      <c r="R9" s="3"/>
      <c r="S9" s="3"/>
      <c r="T9" s="3"/>
      <c r="U9" s="3"/>
      <c r="V9" s="2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86" ht="14.25" customHeight="1" x14ac:dyDescent="0.2">
      <c r="A10" s="705" t="s">
        <v>26</v>
      </c>
      <c r="B10" s="705" t="s">
        <v>27</v>
      </c>
      <c r="C10" s="708" t="s">
        <v>28</v>
      </c>
      <c r="D10" s="709"/>
      <c r="E10" s="680"/>
      <c r="F10" s="685" t="s">
        <v>29</v>
      </c>
      <c r="G10" s="696"/>
      <c r="H10" s="696"/>
      <c r="I10" s="696"/>
      <c r="J10" s="696"/>
      <c r="K10" s="696"/>
      <c r="L10" s="696"/>
      <c r="M10" s="696"/>
      <c r="N10" s="696"/>
      <c r="O10" s="696"/>
      <c r="P10" s="696"/>
      <c r="Q10" s="696"/>
      <c r="R10" s="696"/>
      <c r="S10" s="696"/>
      <c r="T10" s="696"/>
      <c r="U10" s="696"/>
      <c r="V10" s="696"/>
      <c r="W10" s="696"/>
      <c r="X10" s="696"/>
      <c r="Y10" s="696"/>
      <c r="Z10" s="696"/>
      <c r="AA10" s="696"/>
      <c r="AB10" s="696"/>
      <c r="AC10" s="696"/>
      <c r="AD10" s="696"/>
      <c r="AE10" s="696"/>
      <c r="AF10" s="696"/>
      <c r="AG10" s="696"/>
      <c r="AH10" s="696"/>
      <c r="AI10" s="696"/>
      <c r="AJ10" s="696"/>
      <c r="AK10" s="696"/>
      <c r="AL10" s="696"/>
      <c r="AM10" s="686"/>
      <c r="AN10" s="702" t="s">
        <v>30</v>
      </c>
    </row>
    <row r="11" spans="1:86" x14ac:dyDescent="0.2">
      <c r="A11" s="706"/>
      <c r="B11" s="706"/>
      <c r="C11" s="710"/>
      <c r="D11" s="711"/>
      <c r="E11" s="712"/>
      <c r="F11" s="685" t="s">
        <v>1</v>
      </c>
      <c r="G11" s="686"/>
      <c r="H11" s="683" t="s">
        <v>2</v>
      </c>
      <c r="I11" s="684"/>
      <c r="J11" s="685" t="s">
        <v>3</v>
      </c>
      <c r="K11" s="686"/>
      <c r="L11" s="685" t="s">
        <v>4</v>
      </c>
      <c r="M11" s="686"/>
      <c r="N11" s="685" t="s">
        <v>5</v>
      </c>
      <c r="O11" s="686"/>
      <c r="P11" s="668" t="s">
        <v>6</v>
      </c>
      <c r="Q11" s="669"/>
      <c r="R11" s="668" t="s">
        <v>7</v>
      </c>
      <c r="S11" s="669"/>
      <c r="T11" s="668" t="s">
        <v>8</v>
      </c>
      <c r="U11" s="669"/>
      <c r="V11" s="668" t="s">
        <v>9</v>
      </c>
      <c r="W11" s="669"/>
      <c r="X11" s="668" t="s">
        <v>10</v>
      </c>
      <c r="Y11" s="669"/>
      <c r="Z11" s="668" t="s">
        <v>11</v>
      </c>
      <c r="AA11" s="669"/>
      <c r="AB11" s="668" t="s">
        <v>12</v>
      </c>
      <c r="AC11" s="669"/>
      <c r="AD11" s="668" t="s">
        <v>13</v>
      </c>
      <c r="AE11" s="669"/>
      <c r="AF11" s="668" t="s">
        <v>14</v>
      </c>
      <c r="AG11" s="669"/>
      <c r="AH11" s="668" t="s">
        <v>15</v>
      </c>
      <c r="AI11" s="669"/>
      <c r="AJ11" s="668" t="s">
        <v>16</v>
      </c>
      <c r="AK11" s="669"/>
      <c r="AL11" s="668" t="s">
        <v>17</v>
      </c>
      <c r="AM11" s="669"/>
      <c r="AN11" s="703"/>
    </row>
    <row r="12" spans="1:86" x14ac:dyDescent="0.2">
      <c r="A12" s="707"/>
      <c r="B12" s="707"/>
      <c r="C12" s="141" t="s">
        <v>81</v>
      </c>
      <c r="D12" s="124" t="s">
        <v>20</v>
      </c>
      <c r="E12" s="142" t="s">
        <v>18</v>
      </c>
      <c r="F12" s="141" t="s">
        <v>20</v>
      </c>
      <c r="G12" s="143" t="s">
        <v>18</v>
      </c>
      <c r="H12" s="141" t="s">
        <v>20</v>
      </c>
      <c r="I12" s="143" t="s">
        <v>18</v>
      </c>
      <c r="J12" s="141" t="s">
        <v>20</v>
      </c>
      <c r="K12" s="143" t="s">
        <v>18</v>
      </c>
      <c r="L12" s="141" t="s">
        <v>20</v>
      </c>
      <c r="M12" s="143" t="s">
        <v>18</v>
      </c>
      <c r="N12" s="141" t="s">
        <v>20</v>
      </c>
      <c r="O12" s="143" t="s">
        <v>18</v>
      </c>
      <c r="P12" s="141" t="s">
        <v>20</v>
      </c>
      <c r="Q12" s="143" t="s">
        <v>18</v>
      </c>
      <c r="R12" s="141" t="s">
        <v>20</v>
      </c>
      <c r="S12" s="143" t="s">
        <v>18</v>
      </c>
      <c r="T12" s="141" t="s">
        <v>20</v>
      </c>
      <c r="U12" s="143" t="s">
        <v>18</v>
      </c>
      <c r="V12" s="141" t="s">
        <v>20</v>
      </c>
      <c r="W12" s="143" t="s">
        <v>18</v>
      </c>
      <c r="X12" s="141" t="s">
        <v>20</v>
      </c>
      <c r="Y12" s="143" t="s">
        <v>18</v>
      </c>
      <c r="Z12" s="141" t="s">
        <v>20</v>
      </c>
      <c r="AA12" s="143" t="s">
        <v>18</v>
      </c>
      <c r="AB12" s="141" t="s">
        <v>20</v>
      </c>
      <c r="AC12" s="143" t="s">
        <v>18</v>
      </c>
      <c r="AD12" s="141" t="s">
        <v>20</v>
      </c>
      <c r="AE12" s="143" t="s">
        <v>18</v>
      </c>
      <c r="AF12" s="141" t="s">
        <v>20</v>
      </c>
      <c r="AG12" s="143" t="s">
        <v>18</v>
      </c>
      <c r="AH12" s="141" t="s">
        <v>20</v>
      </c>
      <c r="AI12" s="143" t="s">
        <v>18</v>
      </c>
      <c r="AJ12" s="141" t="s">
        <v>20</v>
      </c>
      <c r="AK12" s="143" t="s">
        <v>18</v>
      </c>
      <c r="AL12" s="141" t="s">
        <v>20</v>
      </c>
      <c r="AM12" s="143" t="s">
        <v>18</v>
      </c>
      <c r="AN12" s="704"/>
    </row>
    <row r="13" spans="1:86" x14ac:dyDescent="0.2">
      <c r="A13" s="723" t="s">
        <v>82</v>
      </c>
      <c r="B13" s="114" t="s">
        <v>31</v>
      </c>
      <c r="C13" s="144">
        <f t="shared" ref="C13:C26" si="0">SUM(D13+E13)</f>
        <v>0</v>
      </c>
      <c r="D13" s="145">
        <f t="shared" ref="D13:E26" si="1">SUM(F13+H13+J13+L13+N13+P13+R13+T13+V13+X13+Z13+AB13+AD13+AF13+AH13+AJ13+AL13)</f>
        <v>0</v>
      </c>
      <c r="E13" s="146">
        <f t="shared" si="1"/>
        <v>0</v>
      </c>
      <c r="F13" s="12"/>
      <c r="G13" s="21"/>
      <c r="H13" s="12"/>
      <c r="I13" s="21"/>
      <c r="J13" s="12"/>
      <c r="K13" s="32"/>
      <c r="L13" s="12"/>
      <c r="M13" s="32"/>
      <c r="N13" s="12"/>
      <c r="O13" s="32"/>
      <c r="P13" s="12"/>
      <c r="Q13" s="32"/>
      <c r="R13" s="12"/>
      <c r="S13" s="32"/>
      <c r="T13" s="12"/>
      <c r="U13" s="32"/>
      <c r="V13" s="12"/>
      <c r="W13" s="32"/>
      <c r="X13" s="12"/>
      <c r="Y13" s="32"/>
      <c r="Z13" s="12"/>
      <c r="AA13" s="32"/>
      <c r="AB13" s="12"/>
      <c r="AC13" s="32"/>
      <c r="AD13" s="12"/>
      <c r="AE13" s="32"/>
      <c r="AF13" s="12"/>
      <c r="AG13" s="32"/>
      <c r="AH13" s="12"/>
      <c r="AI13" s="32"/>
      <c r="AJ13" s="12"/>
      <c r="AK13" s="32"/>
      <c r="AL13" s="147"/>
      <c r="AM13" s="32"/>
      <c r="AN13" s="21"/>
      <c r="AO13" s="148" t="s">
        <v>83</v>
      </c>
      <c r="CG13" s="139">
        <v>0</v>
      </c>
      <c r="CH13" s="139">
        <v>0</v>
      </c>
    </row>
    <row r="14" spans="1:86" x14ac:dyDescent="0.2">
      <c r="A14" s="726"/>
      <c r="B14" s="115" t="s">
        <v>32</v>
      </c>
      <c r="C14" s="149">
        <f t="shared" si="0"/>
        <v>60</v>
      </c>
      <c r="D14" s="150">
        <f t="shared" si="1"/>
        <v>33</v>
      </c>
      <c r="E14" s="151">
        <f t="shared" si="1"/>
        <v>27</v>
      </c>
      <c r="F14" s="8">
        <v>2</v>
      </c>
      <c r="G14" s="22">
        <v>1</v>
      </c>
      <c r="H14" s="8">
        <v>4</v>
      </c>
      <c r="I14" s="22">
        <v>9</v>
      </c>
      <c r="J14" s="8">
        <v>7</v>
      </c>
      <c r="K14" s="34">
        <v>7</v>
      </c>
      <c r="L14" s="8">
        <v>4</v>
      </c>
      <c r="M14" s="34">
        <v>2</v>
      </c>
      <c r="N14" s="8">
        <v>1</v>
      </c>
      <c r="O14" s="34"/>
      <c r="P14" s="8">
        <v>1</v>
      </c>
      <c r="Q14" s="34">
        <v>1</v>
      </c>
      <c r="R14" s="8"/>
      <c r="S14" s="34"/>
      <c r="T14" s="8">
        <v>1</v>
      </c>
      <c r="U14" s="34">
        <v>1</v>
      </c>
      <c r="V14" s="8">
        <v>3</v>
      </c>
      <c r="W14" s="34">
        <v>2</v>
      </c>
      <c r="X14" s="8">
        <v>3</v>
      </c>
      <c r="Y14" s="34">
        <v>2</v>
      </c>
      <c r="Z14" s="8">
        <v>2</v>
      </c>
      <c r="AA14" s="34">
        <v>1</v>
      </c>
      <c r="AB14" s="8">
        <v>4</v>
      </c>
      <c r="AC14" s="34">
        <v>1</v>
      </c>
      <c r="AD14" s="8"/>
      <c r="AE14" s="34"/>
      <c r="AF14" s="8">
        <v>1</v>
      </c>
      <c r="AG14" s="34"/>
      <c r="AH14" s="8"/>
      <c r="AI14" s="34"/>
      <c r="AJ14" s="8"/>
      <c r="AK14" s="34"/>
      <c r="AL14" s="152"/>
      <c r="AM14" s="34"/>
      <c r="AN14" s="22">
        <v>60</v>
      </c>
      <c r="AO14" s="148" t="s">
        <v>83</v>
      </c>
      <c r="CG14" s="139">
        <v>0</v>
      </c>
      <c r="CH14" s="139">
        <v>0</v>
      </c>
    </row>
    <row r="15" spans="1:86" x14ac:dyDescent="0.2">
      <c r="A15" s="726"/>
      <c r="B15" s="115" t="s">
        <v>33</v>
      </c>
      <c r="C15" s="149">
        <f t="shared" si="0"/>
        <v>380</v>
      </c>
      <c r="D15" s="150">
        <f t="shared" si="1"/>
        <v>157</v>
      </c>
      <c r="E15" s="151">
        <f t="shared" si="1"/>
        <v>223</v>
      </c>
      <c r="F15" s="8"/>
      <c r="G15" s="22"/>
      <c r="H15" s="8">
        <v>1</v>
      </c>
      <c r="I15" s="22">
        <v>4</v>
      </c>
      <c r="J15" s="8">
        <v>2</v>
      </c>
      <c r="K15" s="34">
        <v>10</v>
      </c>
      <c r="L15" s="8">
        <v>7</v>
      </c>
      <c r="M15" s="34">
        <v>6</v>
      </c>
      <c r="N15" s="8">
        <v>4</v>
      </c>
      <c r="O15" s="34">
        <v>9</v>
      </c>
      <c r="P15" s="8">
        <v>16</v>
      </c>
      <c r="Q15" s="34">
        <v>8</v>
      </c>
      <c r="R15" s="8">
        <v>10</v>
      </c>
      <c r="S15" s="34">
        <v>11</v>
      </c>
      <c r="T15" s="8">
        <v>10</v>
      </c>
      <c r="U15" s="34">
        <v>10</v>
      </c>
      <c r="V15" s="8">
        <v>18</v>
      </c>
      <c r="W15" s="34">
        <v>19</v>
      </c>
      <c r="X15" s="8">
        <v>20</v>
      </c>
      <c r="Y15" s="34">
        <v>25</v>
      </c>
      <c r="Z15" s="8">
        <v>23</v>
      </c>
      <c r="AA15" s="34">
        <v>27</v>
      </c>
      <c r="AB15" s="8">
        <v>24</v>
      </c>
      <c r="AC15" s="34">
        <v>24</v>
      </c>
      <c r="AD15" s="8">
        <v>13</v>
      </c>
      <c r="AE15" s="34">
        <v>36</v>
      </c>
      <c r="AF15" s="8">
        <v>5</v>
      </c>
      <c r="AG15" s="34">
        <v>19</v>
      </c>
      <c r="AH15" s="8">
        <v>1</v>
      </c>
      <c r="AI15" s="34">
        <v>4</v>
      </c>
      <c r="AJ15" s="8">
        <v>2</v>
      </c>
      <c r="AK15" s="34">
        <v>5</v>
      </c>
      <c r="AL15" s="152">
        <v>1</v>
      </c>
      <c r="AM15" s="34">
        <v>6</v>
      </c>
      <c r="AN15" s="22">
        <v>380</v>
      </c>
      <c r="AO15" s="148" t="s">
        <v>83</v>
      </c>
      <c r="CG15" s="139">
        <v>0</v>
      </c>
      <c r="CH15" s="139">
        <v>0</v>
      </c>
    </row>
    <row r="16" spans="1:86" x14ac:dyDescent="0.2">
      <c r="A16" s="726"/>
      <c r="B16" s="115" t="s">
        <v>34</v>
      </c>
      <c r="C16" s="149">
        <f t="shared" si="0"/>
        <v>0</v>
      </c>
      <c r="D16" s="150">
        <f t="shared" si="1"/>
        <v>0</v>
      </c>
      <c r="E16" s="151">
        <f t="shared" si="1"/>
        <v>0</v>
      </c>
      <c r="F16" s="8"/>
      <c r="G16" s="22"/>
      <c r="H16" s="8"/>
      <c r="I16" s="22"/>
      <c r="J16" s="8"/>
      <c r="K16" s="34"/>
      <c r="L16" s="8"/>
      <c r="M16" s="34"/>
      <c r="N16" s="8"/>
      <c r="O16" s="34"/>
      <c r="P16" s="8"/>
      <c r="Q16" s="34"/>
      <c r="R16" s="8"/>
      <c r="S16" s="34"/>
      <c r="T16" s="8"/>
      <c r="U16" s="34"/>
      <c r="V16" s="8"/>
      <c r="W16" s="34"/>
      <c r="X16" s="8"/>
      <c r="Y16" s="34"/>
      <c r="Z16" s="8"/>
      <c r="AA16" s="34"/>
      <c r="AB16" s="8"/>
      <c r="AC16" s="34"/>
      <c r="AD16" s="8"/>
      <c r="AE16" s="34"/>
      <c r="AF16" s="8"/>
      <c r="AG16" s="34"/>
      <c r="AH16" s="8"/>
      <c r="AI16" s="34"/>
      <c r="AJ16" s="8"/>
      <c r="AK16" s="34"/>
      <c r="AL16" s="152"/>
      <c r="AM16" s="34"/>
      <c r="AN16" s="22"/>
      <c r="AO16" s="148" t="s">
        <v>83</v>
      </c>
      <c r="CG16" s="139">
        <v>0</v>
      </c>
      <c r="CH16" s="139">
        <v>0</v>
      </c>
    </row>
    <row r="17" spans="1:107" x14ac:dyDescent="0.2">
      <c r="A17" s="726"/>
      <c r="B17" s="115" t="s">
        <v>35</v>
      </c>
      <c r="C17" s="149">
        <f t="shared" si="0"/>
        <v>88</v>
      </c>
      <c r="D17" s="150">
        <f t="shared" si="1"/>
        <v>29</v>
      </c>
      <c r="E17" s="151">
        <f t="shared" si="1"/>
        <v>59</v>
      </c>
      <c r="F17" s="8"/>
      <c r="G17" s="22">
        <v>2</v>
      </c>
      <c r="H17" s="8"/>
      <c r="I17" s="22">
        <v>1</v>
      </c>
      <c r="J17" s="8">
        <v>1</v>
      </c>
      <c r="K17" s="34">
        <v>6</v>
      </c>
      <c r="L17" s="8">
        <v>1</v>
      </c>
      <c r="M17" s="34">
        <v>3</v>
      </c>
      <c r="N17" s="8">
        <v>2</v>
      </c>
      <c r="O17" s="34">
        <v>4</v>
      </c>
      <c r="P17" s="8">
        <v>1</v>
      </c>
      <c r="Q17" s="34">
        <v>3</v>
      </c>
      <c r="R17" s="8">
        <v>2</v>
      </c>
      <c r="S17" s="34">
        <v>5</v>
      </c>
      <c r="T17" s="8">
        <v>2</v>
      </c>
      <c r="U17" s="34">
        <v>6</v>
      </c>
      <c r="V17" s="8">
        <v>2</v>
      </c>
      <c r="W17" s="34">
        <v>4</v>
      </c>
      <c r="X17" s="8">
        <v>5</v>
      </c>
      <c r="Y17" s="34">
        <v>6</v>
      </c>
      <c r="Z17" s="8">
        <v>4</v>
      </c>
      <c r="AA17" s="34">
        <v>6</v>
      </c>
      <c r="AB17" s="8">
        <v>4</v>
      </c>
      <c r="AC17" s="34">
        <v>5</v>
      </c>
      <c r="AD17" s="8">
        <v>2</v>
      </c>
      <c r="AE17" s="34">
        <v>3</v>
      </c>
      <c r="AF17" s="8">
        <v>1</v>
      </c>
      <c r="AG17" s="34">
        <v>1</v>
      </c>
      <c r="AH17" s="8">
        <v>1</v>
      </c>
      <c r="AI17" s="34">
        <v>1</v>
      </c>
      <c r="AJ17" s="8">
        <v>1</v>
      </c>
      <c r="AK17" s="34">
        <v>2</v>
      </c>
      <c r="AL17" s="152"/>
      <c r="AM17" s="34">
        <v>1</v>
      </c>
      <c r="AN17" s="22">
        <v>88</v>
      </c>
      <c r="AO17" s="148" t="s">
        <v>83</v>
      </c>
      <c r="CG17" s="139">
        <v>0</v>
      </c>
      <c r="CH17" s="139">
        <v>0</v>
      </c>
    </row>
    <row r="18" spans="1:107" x14ac:dyDescent="0.2">
      <c r="A18" s="726"/>
      <c r="B18" s="115" t="s">
        <v>36</v>
      </c>
      <c r="C18" s="149">
        <f t="shared" si="0"/>
        <v>0</v>
      </c>
      <c r="D18" s="150">
        <f t="shared" si="1"/>
        <v>0</v>
      </c>
      <c r="E18" s="151">
        <f t="shared" si="1"/>
        <v>0</v>
      </c>
      <c r="F18" s="8"/>
      <c r="G18" s="22"/>
      <c r="H18" s="8"/>
      <c r="I18" s="22"/>
      <c r="J18" s="8"/>
      <c r="K18" s="34"/>
      <c r="L18" s="8"/>
      <c r="M18" s="34"/>
      <c r="N18" s="8"/>
      <c r="O18" s="34"/>
      <c r="P18" s="8"/>
      <c r="Q18" s="34"/>
      <c r="R18" s="8"/>
      <c r="S18" s="34"/>
      <c r="T18" s="8"/>
      <c r="U18" s="34"/>
      <c r="V18" s="8"/>
      <c r="W18" s="34"/>
      <c r="X18" s="8"/>
      <c r="Y18" s="34"/>
      <c r="Z18" s="8"/>
      <c r="AA18" s="34"/>
      <c r="AB18" s="8"/>
      <c r="AC18" s="34"/>
      <c r="AD18" s="8"/>
      <c r="AE18" s="34"/>
      <c r="AF18" s="8"/>
      <c r="AG18" s="34"/>
      <c r="AH18" s="8"/>
      <c r="AI18" s="34"/>
      <c r="AJ18" s="8"/>
      <c r="AK18" s="34"/>
      <c r="AL18" s="152"/>
      <c r="AM18" s="34"/>
      <c r="AN18" s="22"/>
      <c r="AO18" s="148" t="s">
        <v>83</v>
      </c>
      <c r="CG18" s="139">
        <v>0</v>
      </c>
      <c r="CH18" s="139">
        <v>0</v>
      </c>
    </row>
    <row r="19" spans="1:107" x14ac:dyDescent="0.2">
      <c r="A19" s="726"/>
      <c r="B19" s="115" t="s">
        <v>37</v>
      </c>
      <c r="C19" s="153">
        <f t="shared" si="0"/>
        <v>0</v>
      </c>
      <c r="D19" s="154">
        <f t="shared" si="1"/>
        <v>0</v>
      </c>
      <c r="E19" s="155">
        <f t="shared" si="1"/>
        <v>0</v>
      </c>
      <c r="F19" s="9"/>
      <c r="G19" s="23"/>
      <c r="H19" s="9"/>
      <c r="I19" s="23"/>
      <c r="J19" s="9"/>
      <c r="K19" s="35"/>
      <c r="L19" s="9"/>
      <c r="M19" s="35"/>
      <c r="N19" s="9"/>
      <c r="O19" s="35"/>
      <c r="P19" s="9"/>
      <c r="Q19" s="35"/>
      <c r="R19" s="9"/>
      <c r="S19" s="35"/>
      <c r="T19" s="9"/>
      <c r="U19" s="35"/>
      <c r="V19" s="9"/>
      <c r="W19" s="35"/>
      <c r="X19" s="9"/>
      <c r="Y19" s="35"/>
      <c r="Z19" s="9"/>
      <c r="AA19" s="35"/>
      <c r="AB19" s="9"/>
      <c r="AC19" s="35"/>
      <c r="AD19" s="9"/>
      <c r="AE19" s="35"/>
      <c r="AF19" s="9"/>
      <c r="AG19" s="35"/>
      <c r="AH19" s="9"/>
      <c r="AI19" s="35"/>
      <c r="AJ19" s="9"/>
      <c r="AK19" s="35"/>
      <c r="AL19" s="156"/>
      <c r="AM19" s="35"/>
      <c r="AN19" s="23"/>
      <c r="AO19" s="148" t="s">
        <v>83</v>
      </c>
      <c r="CG19" s="139">
        <v>0</v>
      </c>
      <c r="CH19" s="139">
        <v>0</v>
      </c>
    </row>
    <row r="20" spans="1:107" ht="26.25" customHeight="1" x14ac:dyDescent="0.2">
      <c r="A20" s="726"/>
      <c r="B20" s="115" t="s">
        <v>38</v>
      </c>
      <c r="C20" s="153">
        <f t="shared" si="0"/>
        <v>0</v>
      </c>
      <c r="D20" s="154">
        <f t="shared" si="1"/>
        <v>0</v>
      </c>
      <c r="E20" s="155">
        <f t="shared" si="1"/>
        <v>0</v>
      </c>
      <c r="F20" s="9"/>
      <c r="G20" s="23"/>
      <c r="H20" s="9"/>
      <c r="I20" s="23"/>
      <c r="J20" s="9"/>
      <c r="K20" s="35"/>
      <c r="L20" s="9"/>
      <c r="M20" s="35"/>
      <c r="N20" s="9"/>
      <c r="O20" s="35"/>
      <c r="P20" s="9"/>
      <c r="Q20" s="35"/>
      <c r="R20" s="9"/>
      <c r="S20" s="35"/>
      <c r="T20" s="9"/>
      <c r="U20" s="35"/>
      <c r="V20" s="9"/>
      <c r="W20" s="35"/>
      <c r="X20" s="9"/>
      <c r="Y20" s="35"/>
      <c r="Z20" s="9"/>
      <c r="AA20" s="35"/>
      <c r="AB20" s="9"/>
      <c r="AC20" s="35"/>
      <c r="AD20" s="9"/>
      <c r="AE20" s="35"/>
      <c r="AF20" s="9"/>
      <c r="AG20" s="35"/>
      <c r="AH20" s="9"/>
      <c r="AI20" s="35"/>
      <c r="AJ20" s="9"/>
      <c r="AK20" s="35"/>
      <c r="AL20" s="156"/>
      <c r="AM20" s="35"/>
      <c r="AN20" s="23"/>
      <c r="AO20" s="148" t="s">
        <v>83</v>
      </c>
      <c r="CG20" s="139">
        <v>0</v>
      </c>
      <c r="CH20" s="139">
        <v>0</v>
      </c>
    </row>
    <row r="21" spans="1:107" ht="15" customHeight="1" x14ac:dyDescent="0.2">
      <c r="A21" s="726"/>
      <c r="B21" s="115" t="s">
        <v>84</v>
      </c>
      <c r="C21" s="153">
        <f t="shared" si="0"/>
        <v>0</v>
      </c>
      <c r="D21" s="154">
        <f t="shared" si="1"/>
        <v>0</v>
      </c>
      <c r="E21" s="155">
        <f t="shared" si="1"/>
        <v>0</v>
      </c>
      <c r="F21" s="9"/>
      <c r="G21" s="23"/>
      <c r="H21" s="9"/>
      <c r="I21" s="23"/>
      <c r="J21" s="9"/>
      <c r="K21" s="35"/>
      <c r="L21" s="9"/>
      <c r="M21" s="35"/>
      <c r="N21" s="9"/>
      <c r="O21" s="35"/>
      <c r="P21" s="9"/>
      <c r="Q21" s="35"/>
      <c r="R21" s="9"/>
      <c r="S21" s="35"/>
      <c r="T21" s="9"/>
      <c r="U21" s="35"/>
      <c r="V21" s="9"/>
      <c r="W21" s="35"/>
      <c r="X21" s="9"/>
      <c r="Y21" s="35"/>
      <c r="Z21" s="9"/>
      <c r="AA21" s="35"/>
      <c r="AB21" s="9"/>
      <c r="AC21" s="35"/>
      <c r="AD21" s="9"/>
      <c r="AE21" s="35"/>
      <c r="AF21" s="9"/>
      <c r="AG21" s="35"/>
      <c r="AH21" s="9"/>
      <c r="AI21" s="35"/>
      <c r="AJ21" s="9"/>
      <c r="AK21" s="35"/>
      <c r="AL21" s="156"/>
      <c r="AM21" s="35"/>
      <c r="AN21" s="23"/>
      <c r="AO21" s="148" t="s">
        <v>83</v>
      </c>
      <c r="CG21" s="139">
        <v>0</v>
      </c>
      <c r="CH21" s="139">
        <v>0</v>
      </c>
    </row>
    <row r="22" spans="1:107" ht="23.25" customHeight="1" x14ac:dyDescent="0.2">
      <c r="A22" s="726"/>
      <c r="B22" s="115" t="s">
        <v>79</v>
      </c>
      <c r="C22" s="153">
        <f t="shared" si="0"/>
        <v>0</v>
      </c>
      <c r="D22" s="157">
        <f t="shared" si="1"/>
        <v>0</v>
      </c>
      <c r="E22" s="155">
        <f t="shared" si="1"/>
        <v>0</v>
      </c>
      <c r="F22" s="9"/>
      <c r="G22" s="23"/>
      <c r="H22" s="9"/>
      <c r="I22" s="23"/>
      <c r="J22" s="9"/>
      <c r="K22" s="35"/>
      <c r="L22" s="9"/>
      <c r="M22" s="35"/>
      <c r="N22" s="9"/>
      <c r="O22" s="35"/>
      <c r="P22" s="9"/>
      <c r="Q22" s="35"/>
      <c r="R22" s="9"/>
      <c r="S22" s="35"/>
      <c r="T22" s="9"/>
      <c r="U22" s="35"/>
      <c r="V22" s="9"/>
      <c r="W22" s="35"/>
      <c r="X22" s="9"/>
      <c r="Y22" s="35"/>
      <c r="Z22" s="9"/>
      <c r="AA22" s="35"/>
      <c r="AB22" s="9"/>
      <c r="AC22" s="35"/>
      <c r="AD22" s="9"/>
      <c r="AE22" s="35"/>
      <c r="AF22" s="9"/>
      <c r="AG22" s="35"/>
      <c r="AH22" s="9"/>
      <c r="AI22" s="35"/>
      <c r="AJ22" s="9"/>
      <c r="AK22" s="35"/>
      <c r="AL22" s="156"/>
      <c r="AM22" s="35"/>
      <c r="AN22" s="23"/>
      <c r="AO22" s="148" t="s">
        <v>83</v>
      </c>
      <c r="CG22" s="139">
        <v>0</v>
      </c>
      <c r="CH22" s="139">
        <v>0</v>
      </c>
    </row>
    <row r="23" spans="1:107" ht="15" customHeight="1" x14ac:dyDescent="0.2">
      <c r="A23" s="724"/>
      <c r="B23" s="36" t="s">
        <v>19</v>
      </c>
      <c r="C23" s="158">
        <f t="shared" si="0"/>
        <v>528</v>
      </c>
      <c r="D23" s="158">
        <f t="shared" si="1"/>
        <v>219</v>
      </c>
      <c r="E23" s="159">
        <f t="shared" si="1"/>
        <v>309</v>
      </c>
      <c r="F23" s="160">
        <f t="shared" ref="F23:AN23" si="2">SUM(F13:F22)</f>
        <v>2</v>
      </c>
      <c r="G23" s="161">
        <f t="shared" si="2"/>
        <v>3</v>
      </c>
      <c r="H23" s="160">
        <f t="shared" si="2"/>
        <v>5</v>
      </c>
      <c r="I23" s="161">
        <f t="shared" si="2"/>
        <v>14</v>
      </c>
      <c r="J23" s="160">
        <f t="shared" si="2"/>
        <v>10</v>
      </c>
      <c r="K23" s="162">
        <f t="shared" si="2"/>
        <v>23</v>
      </c>
      <c r="L23" s="160">
        <f t="shared" si="2"/>
        <v>12</v>
      </c>
      <c r="M23" s="162">
        <f t="shared" si="2"/>
        <v>11</v>
      </c>
      <c r="N23" s="160">
        <f t="shared" si="2"/>
        <v>7</v>
      </c>
      <c r="O23" s="162">
        <f t="shared" si="2"/>
        <v>13</v>
      </c>
      <c r="P23" s="160">
        <f t="shared" si="2"/>
        <v>18</v>
      </c>
      <c r="Q23" s="162">
        <f t="shared" si="2"/>
        <v>12</v>
      </c>
      <c r="R23" s="160">
        <f t="shared" si="2"/>
        <v>12</v>
      </c>
      <c r="S23" s="162">
        <f t="shared" si="2"/>
        <v>16</v>
      </c>
      <c r="T23" s="160">
        <f t="shared" si="2"/>
        <v>13</v>
      </c>
      <c r="U23" s="162">
        <f t="shared" si="2"/>
        <v>17</v>
      </c>
      <c r="V23" s="160">
        <f t="shared" si="2"/>
        <v>23</v>
      </c>
      <c r="W23" s="162">
        <f t="shared" si="2"/>
        <v>25</v>
      </c>
      <c r="X23" s="160">
        <f t="shared" si="2"/>
        <v>28</v>
      </c>
      <c r="Y23" s="162">
        <f t="shared" si="2"/>
        <v>33</v>
      </c>
      <c r="Z23" s="160">
        <f t="shared" si="2"/>
        <v>29</v>
      </c>
      <c r="AA23" s="162">
        <f t="shared" si="2"/>
        <v>34</v>
      </c>
      <c r="AB23" s="160">
        <f t="shared" si="2"/>
        <v>32</v>
      </c>
      <c r="AC23" s="162">
        <f t="shared" si="2"/>
        <v>30</v>
      </c>
      <c r="AD23" s="160">
        <f t="shared" si="2"/>
        <v>15</v>
      </c>
      <c r="AE23" s="162">
        <f t="shared" si="2"/>
        <v>39</v>
      </c>
      <c r="AF23" s="160">
        <f t="shared" si="2"/>
        <v>7</v>
      </c>
      <c r="AG23" s="162">
        <f t="shared" si="2"/>
        <v>20</v>
      </c>
      <c r="AH23" s="160">
        <f t="shared" si="2"/>
        <v>2</v>
      </c>
      <c r="AI23" s="162">
        <f t="shared" si="2"/>
        <v>5</v>
      </c>
      <c r="AJ23" s="160">
        <f t="shared" si="2"/>
        <v>3</v>
      </c>
      <c r="AK23" s="162">
        <f t="shared" si="2"/>
        <v>7</v>
      </c>
      <c r="AL23" s="163">
        <f t="shared" si="2"/>
        <v>1</v>
      </c>
      <c r="AM23" s="162">
        <f t="shared" si="2"/>
        <v>7</v>
      </c>
      <c r="AN23" s="161">
        <f t="shared" si="2"/>
        <v>528</v>
      </c>
      <c r="AO23" s="148"/>
    </row>
    <row r="24" spans="1:107" x14ac:dyDescent="0.2">
      <c r="A24" s="118" t="s">
        <v>39</v>
      </c>
      <c r="B24" s="57" t="s">
        <v>32</v>
      </c>
      <c r="C24" s="164">
        <f t="shared" si="0"/>
        <v>9</v>
      </c>
      <c r="D24" s="165">
        <f t="shared" si="1"/>
        <v>3</v>
      </c>
      <c r="E24" s="166">
        <f t="shared" si="1"/>
        <v>6</v>
      </c>
      <c r="F24" s="167">
        <v>1</v>
      </c>
      <c r="G24" s="168">
        <v>3</v>
      </c>
      <c r="H24" s="167">
        <v>1</v>
      </c>
      <c r="I24" s="168">
        <v>3</v>
      </c>
      <c r="J24" s="167"/>
      <c r="K24" s="169"/>
      <c r="L24" s="167">
        <v>1</v>
      </c>
      <c r="M24" s="169"/>
      <c r="N24" s="167"/>
      <c r="O24" s="169"/>
      <c r="P24" s="167"/>
      <c r="Q24" s="169"/>
      <c r="R24" s="167"/>
      <c r="S24" s="169"/>
      <c r="T24" s="167"/>
      <c r="U24" s="169"/>
      <c r="V24" s="167"/>
      <c r="W24" s="169"/>
      <c r="X24" s="167"/>
      <c r="Y24" s="169"/>
      <c r="Z24" s="167"/>
      <c r="AA24" s="169"/>
      <c r="AB24" s="167"/>
      <c r="AC24" s="169"/>
      <c r="AD24" s="167"/>
      <c r="AE24" s="169"/>
      <c r="AF24" s="167"/>
      <c r="AG24" s="169"/>
      <c r="AH24" s="167"/>
      <c r="AI24" s="169"/>
      <c r="AJ24" s="167"/>
      <c r="AK24" s="169"/>
      <c r="AL24" s="170"/>
      <c r="AM24" s="169"/>
      <c r="AN24" s="168">
        <v>9</v>
      </c>
      <c r="AO24" s="148" t="s">
        <v>83</v>
      </c>
      <c r="CG24" s="139">
        <v>0</v>
      </c>
      <c r="CH24" s="139">
        <v>0</v>
      </c>
    </row>
    <row r="25" spans="1:107" x14ac:dyDescent="0.2">
      <c r="A25" s="723" t="s">
        <v>40</v>
      </c>
      <c r="B25" s="40" t="s">
        <v>32</v>
      </c>
      <c r="C25" s="145">
        <f t="shared" si="0"/>
        <v>202</v>
      </c>
      <c r="D25" s="145">
        <f t="shared" si="1"/>
        <v>65</v>
      </c>
      <c r="E25" s="146">
        <f t="shared" si="1"/>
        <v>137</v>
      </c>
      <c r="F25" s="12"/>
      <c r="G25" s="21">
        <v>2</v>
      </c>
      <c r="H25" s="12">
        <v>1</v>
      </c>
      <c r="I25" s="21">
        <v>3</v>
      </c>
      <c r="J25" s="12">
        <v>8</v>
      </c>
      <c r="K25" s="32">
        <v>22</v>
      </c>
      <c r="L25" s="12">
        <v>13</v>
      </c>
      <c r="M25" s="32">
        <v>22</v>
      </c>
      <c r="N25" s="12">
        <v>4</v>
      </c>
      <c r="O25" s="32">
        <v>8</v>
      </c>
      <c r="P25" s="12">
        <v>4</v>
      </c>
      <c r="Q25" s="32">
        <v>8</v>
      </c>
      <c r="R25" s="12">
        <v>2</v>
      </c>
      <c r="S25" s="32">
        <v>7</v>
      </c>
      <c r="T25" s="12">
        <v>3</v>
      </c>
      <c r="U25" s="32">
        <v>7</v>
      </c>
      <c r="V25" s="12">
        <v>5</v>
      </c>
      <c r="W25" s="32">
        <v>9</v>
      </c>
      <c r="X25" s="12">
        <v>2</v>
      </c>
      <c r="Y25" s="32">
        <v>14</v>
      </c>
      <c r="Z25" s="12">
        <v>8</v>
      </c>
      <c r="AA25" s="32">
        <v>14</v>
      </c>
      <c r="AB25" s="12">
        <v>5</v>
      </c>
      <c r="AC25" s="32">
        <v>8</v>
      </c>
      <c r="AD25" s="12">
        <v>8</v>
      </c>
      <c r="AE25" s="32">
        <v>5</v>
      </c>
      <c r="AF25" s="12">
        <v>2</v>
      </c>
      <c r="AG25" s="32">
        <v>3</v>
      </c>
      <c r="AH25" s="12"/>
      <c r="AI25" s="32">
        <v>1</v>
      </c>
      <c r="AJ25" s="12"/>
      <c r="AK25" s="32">
        <v>2</v>
      </c>
      <c r="AL25" s="147"/>
      <c r="AM25" s="32">
        <v>2</v>
      </c>
      <c r="AN25" s="21">
        <v>202</v>
      </c>
      <c r="AO25" s="148" t="s">
        <v>83</v>
      </c>
      <c r="CG25" s="139">
        <v>0</v>
      </c>
      <c r="CH25" s="139">
        <v>0</v>
      </c>
    </row>
    <row r="26" spans="1:107" x14ac:dyDescent="0.2">
      <c r="A26" s="724"/>
      <c r="B26" s="39" t="s">
        <v>45</v>
      </c>
      <c r="C26" s="171">
        <f t="shared" si="0"/>
        <v>0</v>
      </c>
      <c r="D26" s="172">
        <f t="shared" si="1"/>
        <v>0</v>
      </c>
      <c r="E26" s="173">
        <f t="shared" si="1"/>
        <v>0</v>
      </c>
      <c r="F26" s="10"/>
      <c r="G26" s="174"/>
      <c r="H26" s="10"/>
      <c r="I26" s="42"/>
      <c r="J26" s="10"/>
      <c r="K26" s="42"/>
      <c r="L26" s="10"/>
      <c r="M26" s="42"/>
      <c r="N26" s="10"/>
      <c r="O26" s="175"/>
      <c r="P26" s="10"/>
      <c r="Q26" s="174"/>
      <c r="R26" s="176"/>
      <c r="S26" s="42"/>
      <c r="T26" s="10"/>
      <c r="U26" s="42"/>
      <c r="V26" s="10"/>
      <c r="W26" s="42"/>
      <c r="X26" s="10"/>
      <c r="Y26" s="174"/>
      <c r="Z26" s="10"/>
      <c r="AA26" s="174"/>
      <c r="AB26" s="10"/>
      <c r="AC26" s="42"/>
      <c r="AD26" s="10"/>
      <c r="AE26" s="174"/>
      <c r="AF26" s="10"/>
      <c r="AG26" s="174"/>
      <c r="AH26" s="10"/>
      <c r="AI26" s="42"/>
      <c r="AJ26" s="10"/>
      <c r="AK26" s="42"/>
      <c r="AL26" s="177"/>
      <c r="AM26" s="42"/>
      <c r="AN26" s="175"/>
      <c r="AO26" s="148" t="s">
        <v>83</v>
      </c>
      <c r="CG26" s="139">
        <v>0</v>
      </c>
      <c r="CH26" s="139">
        <v>0</v>
      </c>
    </row>
    <row r="27" spans="1:107" ht="15" x14ac:dyDescent="0.2">
      <c r="A27" s="178" t="s">
        <v>41</v>
      </c>
      <c r="B27" s="43"/>
      <c r="C27" s="44"/>
      <c r="D27" s="43"/>
      <c r="E27" s="28"/>
      <c r="F27" s="28"/>
      <c r="G27" s="28"/>
      <c r="H27" s="28"/>
      <c r="I27" s="28"/>
      <c r="J27" s="28"/>
      <c r="K27" s="28"/>
      <c r="L27" s="28"/>
      <c r="M27" s="30"/>
      <c r="N27" s="30"/>
      <c r="O27" s="3"/>
      <c r="P27" s="3"/>
      <c r="Q27" s="3"/>
      <c r="R27" s="3"/>
      <c r="S27" s="3"/>
      <c r="T27" s="3"/>
      <c r="U27" s="3"/>
      <c r="V27" s="2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107" x14ac:dyDescent="0.2">
      <c r="A28" s="723" t="s">
        <v>26</v>
      </c>
      <c r="B28" s="723" t="s">
        <v>42</v>
      </c>
      <c r="C28" s="685" t="s">
        <v>85</v>
      </c>
      <c r="D28" s="696"/>
      <c r="E28" s="686"/>
      <c r="F28" s="685" t="s">
        <v>1</v>
      </c>
      <c r="G28" s="686"/>
      <c r="H28" s="683" t="s">
        <v>2</v>
      </c>
      <c r="I28" s="684"/>
      <c r="J28" s="685" t="s">
        <v>3</v>
      </c>
      <c r="K28" s="686"/>
      <c r="L28" s="685" t="s">
        <v>4</v>
      </c>
      <c r="M28" s="686"/>
      <c r="N28" s="685" t="s">
        <v>5</v>
      </c>
      <c r="O28" s="686"/>
      <c r="P28" s="668" t="s">
        <v>6</v>
      </c>
      <c r="Q28" s="669"/>
      <c r="R28" s="701" t="s">
        <v>7</v>
      </c>
      <c r="S28" s="701"/>
      <c r="T28" s="668" t="s">
        <v>8</v>
      </c>
      <c r="U28" s="669"/>
      <c r="V28" s="668" t="s">
        <v>9</v>
      </c>
      <c r="W28" s="669"/>
      <c r="X28" s="668" t="s">
        <v>10</v>
      </c>
      <c r="Y28" s="669"/>
      <c r="Z28" s="668" t="s">
        <v>11</v>
      </c>
      <c r="AA28" s="669"/>
      <c r="AB28" s="668" t="s">
        <v>12</v>
      </c>
      <c r="AC28" s="669"/>
      <c r="AD28" s="668" t="s">
        <v>13</v>
      </c>
      <c r="AE28" s="669"/>
      <c r="AF28" s="668" t="s">
        <v>14</v>
      </c>
      <c r="AG28" s="669"/>
      <c r="AH28" s="668" t="s">
        <v>15</v>
      </c>
      <c r="AI28" s="669"/>
      <c r="AJ28" s="668" t="s">
        <v>16</v>
      </c>
      <c r="AK28" s="669"/>
      <c r="AL28" s="668" t="s">
        <v>17</v>
      </c>
      <c r="AM28" s="669"/>
      <c r="AN28" s="179"/>
      <c r="AO28" s="180"/>
      <c r="AP28" s="181"/>
    </row>
    <row r="29" spans="1:107" x14ac:dyDescent="0.2">
      <c r="A29" s="724"/>
      <c r="B29" s="724"/>
      <c r="C29" s="123" t="s">
        <v>81</v>
      </c>
      <c r="D29" s="123" t="s">
        <v>20</v>
      </c>
      <c r="E29" s="123" t="s">
        <v>18</v>
      </c>
      <c r="F29" s="118" t="s">
        <v>20</v>
      </c>
      <c r="G29" s="123" t="s">
        <v>18</v>
      </c>
      <c r="H29" s="118" t="s">
        <v>20</v>
      </c>
      <c r="I29" s="123" t="s">
        <v>18</v>
      </c>
      <c r="J29" s="118" t="s">
        <v>20</v>
      </c>
      <c r="K29" s="123" t="s">
        <v>18</v>
      </c>
      <c r="L29" s="118" t="s">
        <v>20</v>
      </c>
      <c r="M29" s="123" t="s">
        <v>18</v>
      </c>
      <c r="N29" s="118" t="s">
        <v>20</v>
      </c>
      <c r="O29" s="123" t="s">
        <v>18</v>
      </c>
      <c r="P29" s="118" t="s">
        <v>20</v>
      </c>
      <c r="Q29" s="123" t="s">
        <v>18</v>
      </c>
      <c r="R29" s="123" t="s">
        <v>20</v>
      </c>
      <c r="S29" s="122" t="s">
        <v>18</v>
      </c>
      <c r="T29" s="118" t="s">
        <v>20</v>
      </c>
      <c r="U29" s="123" t="s">
        <v>18</v>
      </c>
      <c r="V29" s="118" t="s">
        <v>20</v>
      </c>
      <c r="W29" s="123" t="s">
        <v>18</v>
      </c>
      <c r="X29" s="118" t="s">
        <v>20</v>
      </c>
      <c r="Y29" s="123" t="s">
        <v>18</v>
      </c>
      <c r="Z29" s="118" t="s">
        <v>20</v>
      </c>
      <c r="AA29" s="123" t="s">
        <v>18</v>
      </c>
      <c r="AB29" s="118" t="s">
        <v>20</v>
      </c>
      <c r="AC29" s="123" t="s">
        <v>18</v>
      </c>
      <c r="AD29" s="118" t="s">
        <v>20</v>
      </c>
      <c r="AE29" s="123" t="s">
        <v>18</v>
      </c>
      <c r="AF29" s="118" t="s">
        <v>20</v>
      </c>
      <c r="AG29" s="123" t="s">
        <v>18</v>
      </c>
      <c r="AH29" s="118" t="s">
        <v>20</v>
      </c>
      <c r="AI29" s="123" t="s">
        <v>18</v>
      </c>
      <c r="AJ29" s="118" t="s">
        <v>20</v>
      </c>
      <c r="AK29" s="123" t="s">
        <v>18</v>
      </c>
      <c r="AL29" s="118" t="s">
        <v>20</v>
      </c>
      <c r="AM29" s="123" t="s">
        <v>18</v>
      </c>
      <c r="AN29" s="182"/>
      <c r="AO29" s="183"/>
      <c r="AP29" s="184"/>
      <c r="AQ29" s="185"/>
    </row>
    <row r="30" spans="1:107" ht="15.75" customHeight="1" x14ac:dyDescent="0.2">
      <c r="A30" s="46" t="s">
        <v>86</v>
      </c>
      <c r="B30" s="6">
        <v>13</v>
      </c>
      <c r="C30" s="161">
        <f>SUM(D30+E30)</f>
        <v>13</v>
      </c>
      <c r="D30" s="161">
        <f>SUM(F30+H30+J30+L30+N30+P30+R30+T30+V30+X30+Z30+AB30+AD30+AF30+AH30+AJ30+AL30)</f>
        <v>11</v>
      </c>
      <c r="E30" s="161">
        <f>SUM(G30+I30+K30+M30+O30+Q30+S30+U30+W30+Y30+AA30+AC30+AE30+AG30+AI30+AK30+AM30)</f>
        <v>2</v>
      </c>
      <c r="F30" s="11"/>
      <c r="G30" s="6"/>
      <c r="H30" s="11"/>
      <c r="I30" s="6"/>
      <c r="J30" s="11"/>
      <c r="K30" s="48"/>
      <c r="L30" s="11"/>
      <c r="M30" s="48"/>
      <c r="N30" s="11"/>
      <c r="O30" s="48"/>
      <c r="P30" s="11"/>
      <c r="Q30" s="48"/>
      <c r="R30" s="47"/>
      <c r="S30" s="65"/>
      <c r="T30" s="11"/>
      <c r="U30" s="48"/>
      <c r="V30" s="11">
        <v>3</v>
      </c>
      <c r="W30" s="48"/>
      <c r="X30" s="11"/>
      <c r="Y30" s="48"/>
      <c r="Z30" s="11">
        <v>3</v>
      </c>
      <c r="AA30" s="48">
        <v>1</v>
      </c>
      <c r="AB30" s="11">
        <v>2</v>
      </c>
      <c r="AC30" s="48"/>
      <c r="AD30" s="11">
        <v>1</v>
      </c>
      <c r="AE30" s="48"/>
      <c r="AF30" s="11"/>
      <c r="AG30" s="48">
        <v>1</v>
      </c>
      <c r="AH30" s="11">
        <v>1</v>
      </c>
      <c r="AI30" s="48"/>
      <c r="AJ30" s="11">
        <v>1</v>
      </c>
      <c r="AK30" s="48"/>
      <c r="AL30" s="186"/>
      <c r="AM30" s="48"/>
      <c r="AN30" s="187"/>
      <c r="AO30" s="188"/>
      <c r="AP30" s="189"/>
      <c r="AQ30" s="185"/>
      <c r="DC30" s="190"/>
    </row>
    <row r="31" spans="1:107" ht="15.75" customHeight="1" x14ac:dyDescent="0.2">
      <c r="A31" s="140" t="s">
        <v>43</v>
      </c>
      <c r="B31" s="24"/>
      <c r="C31" s="5"/>
      <c r="D31" s="5"/>
      <c r="E31" s="5"/>
      <c r="F31" s="5"/>
      <c r="G31" s="5"/>
      <c r="H31" s="5"/>
      <c r="I31" s="25"/>
      <c r="J31" s="24"/>
      <c r="K31" s="28"/>
      <c r="L31" s="28"/>
      <c r="M31" s="30"/>
      <c r="N31" s="1"/>
      <c r="O31" s="3"/>
      <c r="P31" s="3"/>
      <c r="Q31" s="3"/>
      <c r="R31" s="3"/>
      <c r="S31" s="3"/>
      <c r="T31" s="3"/>
      <c r="U31" s="3"/>
      <c r="V31" s="2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107" ht="15" x14ac:dyDescent="0.2">
      <c r="A32" s="27" t="s">
        <v>87</v>
      </c>
      <c r="B32" s="52"/>
      <c r="C32" s="52"/>
      <c r="D32" s="53"/>
      <c r="E32" s="53"/>
      <c r="F32" s="53"/>
      <c r="G32" s="53"/>
      <c r="H32" s="53"/>
      <c r="I32" s="53"/>
      <c r="J32" s="53"/>
      <c r="K32" s="53"/>
      <c r="L32" s="54"/>
      <c r="M32" s="1"/>
      <c r="N32" s="1"/>
      <c r="O32" s="1"/>
      <c r="P32" s="3"/>
      <c r="Q32" s="3"/>
      <c r="R32" s="3"/>
      <c r="S32" s="3"/>
      <c r="T32" s="3"/>
      <c r="U32" s="3"/>
      <c r="V32" s="2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86" x14ac:dyDescent="0.2">
      <c r="A33" s="705" t="s">
        <v>26</v>
      </c>
      <c r="B33" s="723" t="s">
        <v>27</v>
      </c>
      <c r="C33" s="727" t="s">
        <v>28</v>
      </c>
      <c r="D33" s="13"/>
      <c r="E33" s="13"/>
      <c r="F33" s="13"/>
      <c r="G33" s="13"/>
      <c r="H33" s="13"/>
      <c r="I33" s="13"/>
      <c r="J33" s="13"/>
      <c r="K33" s="13"/>
      <c r="L33" s="55"/>
      <c r="M33" s="56"/>
      <c r="N33" s="1"/>
      <c r="O33" s="3"/>
      <c r="P33" s="3"/>
      <c r="Q33" s="3"/>
      <c r="R33" s="3"/>
      <c r="S33" s="3"/>
      <c r="T33" s="3"/>
      <c r="U33" s="3"/>
      <c r="V33" s="2"/>
      <c r="W33" s="3"/>
      <c r="X33" s="191"/>
      <c r="Y33" s="184"/>
      <c r="Z33" s="184"/>
      <c r="AA33" s="184"/>
      <c r="AB33" s="184"/>
      <c r="AC33" s="184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86" x14ac:dyDescent="0.2">
      <c r="A34" s="707"/>
      <c r="B34" s="724"/>
      <c r="C34" s="728"/>
      <c r="D34" s="192"/>
      <c r="E34" s="13"/>
      <c r="F34" s="13"/>
      <c r="G34" s="13"/>
      <c r="H34" s="13"/>
      <c r="I34" s="13"/>
      <c r="J34" s="13"/>
      <c r="K34" s="13"/>
      <c r="L34" s="55"/>
      <c r="M34" s="56"/>
      <c r="N34" s="1"/>
      <c r="O34" s="3"/>
      <c r="P34" s="3"/>
      <c r="Q34" s="3"/>
      <c r="R34" s="3"/>
      <c r="S34" s="3"/>
      <c r="T34" s="3"/>
      <c r="U34" s="3"/>
      <c r="V34" s="2"/>
      <c r="W34" s="3"/>
      <c r="X34" s="191"/>
      <c r="Y34" s="184"/>
      <c r="Z34" s="184"/>
      <c r="AA34" s="184"/>
      <c r="AB34" s="184"/>
      <c r="AC34" s="184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86" x14ac:dyDescent="0.2">
      <c r="A35" s="723" t="s">
        <v>46</v>
      </c>
      <c r="B35" s="57" t="s">
        <v>45</v>
      </c>
      <c r="C35" s="14"/>
      <c r="D35" s="192"/>
      <c r="E35" s="13"/>
      <c r="F35" s="13"/>
      <c r="G35" s="13"/>
      <c r="H35" s="3"/>
      <c r="I35" s="13"/>
      <c r="J35" s="13"/>
      <c r="K35" s="4"/>
      <c r="L35" s="55"/>
      <c r="M35" s="56"/>
      <c r="N35" s="1"/>
      <c r="O35" s="3"/>
      <c r="P35" s="3"/>
      <c r="Q35" s="3"/>
      <c r="R35" s="3"/>
      <c r="S35" s="3"/>
      <c r="T35" s="3"/>
      <c r="U35" s="3"/>
      <c r="V35" s="2"/>
      <c r="W35" s="3"/>
      <c r="X35" s="191"/>
      <c r="Y35" s="184"/>
      <c r="Z35" s="184"/>
      <c r="AA35" s="184"/>
      <c r="AB35" s="184"/>
      <c r="AC35" s="184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86" x14ac:dyDescent="0.2">
      <c r="A36" s="724"/>
      <c r="B36" s="33" t="s">
        <v>47</v>
      </c>
      <c r="C36" s="15">
        <v>5</v>
      </c>
      <c r="D36" s="192"/>
      <c r="E36" s="13"/>
      <c r="F36" s="13"/>
      <c r="G36" s="13"/>
      <c r="H36" s="13"/>
      <c r="I36" s="13"/>
      <c r="J36" s="13"/>
      <c r="K36" s="13"/>
      <c r="L36" s="55"/>
      <c r="M36" s="56"/>
      <c r="N36" s="1"/>
      <c r="O36" s="3"/>
      <c r="P36" s="3"/>
      <c r="Q36" s="3"/>
      <c r="R36" s="3"/>
      <c r="S36" s="3"/>
      <c r="T36" s="3"/>
      <c r="U36" s="3"/>
      <c r="V36" s="2"/>
      <c r="W36" s="3"/>
      <c r="X36" s="191"/>
      <c r="Y36" s="184"/>
      <c r="Z36" s="184"/>
      <c r="AA36" s="184"/>
      <c r="AB36" s="184"/>
      <c r="AC36" s="184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86" x14ac:dyDescent="0.2">
      <c r="A37" s="723" t="s">
        <v>48</v>
      </c>
      <c r="B37" s="57" t="s">
        <v>45</v>
      </c>
      <c r="C37" s="14"/>
      <c r="D37" s="192"/>
      <c r="E37" s="13"/>
      <c r="F37" s="13"/>
      <c r="G37" s="13"/>
      <c r="H37" s="13"/>
      <c r="I37" s="13"/>
      <c r="J37" s="13"/>
      <c r="K37" s="13"/>
      <c r="L37" s="55"/>
      <c r="M37" s="56"/>
      <c r="N37" s="1"/>
      <c r="O37" s="3"/>
      <c r="P37" s="3"/>
      <c r="Q37" s="3"/>
      <c r="R37" s="3"/>
      <c r="S37" s="3"/>
      <c r="T37" s="3"/>
      <c r="U37" s="3"/>
      <c r="V37" s="2"/>
      <c r="W37" s="3"/>
      <c r="X37" s="191"/>
      <c r="Y37" s="184"/>
      <c r="Z37" s="184"/>
      <c r="AA37" s="184"/>
      <c r="AB37" s="184"/>
      <c r="AC37" s="184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86" x14ac:dyDescent="0.2">
      <c r="A38" s="724"/>
      <c r="B38" s="51" t="s">
        <v>47</v>
      </c>
      <c r="C38" s="16">
        <v>12</v>
      </c>
      <c r="D38" s="193"/>
      <c r="E38" s="13"/>
      <c r="F38" s="13"/>
      <c r="G38" s="13"/>
      <c r="H38" s="13"/>
      <c r="I38" s="13"/>
      <c r="J38" s="13"/>
      <c r="K38" s="13"/>
      <c r="L38" s="55"/>
      <c r="M38" s="56"/>
      <c r="N38" s="1"/>
      <c r="O38" s="3"/>
      <c r="P38" s="3"/>
      <c r="Q38" s="3"/>
      <c r="R38" s="3"/>
      <c r="S38" s="3"/>
      <c r="T38" s="3"/>
      <c r="U38" s="3"/>
      <c r="V38" s="2"/>
      <c r="W38" s="3"/>
      <c r="X38" s="191"/>
      <c r="Y38" s="184"/>
      <c r="Z38" s="184"/>
      <c r="AA38" s="184"/>
      <c r="AB38" s="184"/>
      <c r="AC38" s="184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86" ht="15" x14ac:dyDescent="0.2">
      <c r="A39" s="178" t="s">
        <v>88</v>
      </c>
      <c r="B39" s="59"/>
      <c r="C39" s="59"/>
      <c r="D39" s="60"/>
      <c r="E39" s="60"/>
      <c r="F39" s="60"/>
      <c r="G39" s="60"/>
      <c r="H39" s="60"/>
      <c r="I39" s="60"/>
      <c r="J39" s="60"/>
      <c r="K39" s="60"/>
      <c r="L39" s="194"/>
      <c r="M39" s="195"/>
      <c r="N39" s="196"/>
      <c r="O39" s="197"/>
      <c r="P39" s="197"/>
      <c r="Q39" s="197"/>
      <c r="R39" s="197"/>
      <c r="S39" s="197"/>
      <c r="T39" s="197"/>
      <c r="U39" s="197"/>
      <c r="V39" s="198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62"/>
      <c r="AO39" s="64"/>
      <c r="AP39" s="64"/>
    </row>
    <row r="40" spans="1:86" ht="14.25" customHeight="1" x14ac:dyDescent="0.2">
      <c r="A40" s="687" t="s">
        <v>49</v>
      </c>
      <c r="B40" s="688"/>
      <c r="C40" s="694" t="s">
        <v>28</v>
      </c>
      <c r="D40" s="673"/>
      <c r="E40" s="674"/>
      <c r="F40" s="685" t="s">
        <v>21</v>
      </c>
      <c r="G40" s="696"/>
      <c r="H40" s="696"/>
      <c r="I40" s="696"/>
      <c r="J40" s="696"/>
      <c r="K40" s="696"/>
      <c r="L40" s="696"/>
      <c r="M40" s="696"/>
      <c r="N40" s="696"/>
      <c r="O40" s="696"/>
      <c r="P40" s="696"/>
      <c r="Q40" s="696"/>
      <c r="R40" s="696"/>
      <c r="S40" s="696"/>
      <c r="T40" s="696"/>
      <c r="U40" s="696"/>
      <c r="V40" s="696"/>
      <c r="W40" s="696"/>
      <c r="X40" s="696"/>
      <c r="Y40" s="696"/>
      <c r="Z40" s="696"/>
      <c r="AA40" s="696"/>
      <c r="AB40" s="696"/>
      <c r="AC40" s="696"/>
      <c r="AD40" s="696"/>
      <c r="AE40" s="696"/>
      <c r="AF40" s="696"/>
      <c r="AG40" s="696"/>
      <c r="AH40" s="696"/>
      <c r="AI40" s="696"/>
      <c r="AJ40" s="696"/>
      <c r="AK40" s="696"/>
      <c r="AL40" s="696"/>
      <c r="AM40" s="696"/>
      <c r="AN40" s="697" t="s">
        <v>30</v>
      </c>
      <c r="AO40" s="139"/>
      <c r="AP40" s="199"/>
    </row>
    <row r="41" spans="1:86" x14ac:dyDescent="0.2">
      <c r="A41" s="689"/>
      <c r="B41" s="690"/>
      <c r="C41" s="695"/>
      <c r="D41" s="675"/>
      <c r="E41" s="676"/>
      <c r="F41" s="685" t="s">
        <v>1</v>
      </c>
      <c r="G41" s="686"/>
      <c r="H41" s="700" t="s">
        <v>2</v>
      </c>
      <c r="I41" s="684"/>
      <c r="J41" s="677" t="s">
        <v>3</v>
      </c>
      <c r="K41" s="679"/>
      <c r="L41" s="685" t="s">
        <v>4</v>
      </c>
      <c r="M41" s="686"/>
      <c r="N41" s="685" t="s">
        <v>5</v>
      </c>
      <c r="O41" s="686"/>
      <c r="P41" s="668" t="s">
        <v>6</v>
      </c>
      <c r="Q41" s="669"/>
      <c r="R41" s="668" t="s">
        <v>7</v>
      </c>
      <c r="S41" s="669"/>
      <c r="T41" s="668" t="s">
        <v>8</v>
      </c>
      <c r="U41" s="669"/>
      <c r="V41" s="668" t="s">
        <v>9</v>
      </c>
      <c r="W41" s="669"/>
      <c r="X41" s="668" t="s">
        <v>10</v>
      </c>
      <c r="Y41" s="669"/>
      <c r="Z41" s="668" t="s">
        <v>11</v>
      </c>
      <c r="AA41" s="669"/>
      <c r="AB41" s="668" t="s">
        <v>12</v>
      </c>
      <c r="AC41" s="669"/>
      <c r="AD41" s="668" t="s">
        <v>13</v>
      </c>
      <c r="AE41" s="669"/>
      <c r="AF41" s="668" t="s">
        <v>14</v>
      </c>
      <c r="AG41" s="669"/>
      <c r="AH41" s="668" t="s">
        <v>15</v>
      </c>
      <c r="AI41" s="669"/>
      <c r="AJ41" s="668" t="s">
        <v>16</v>
      </c>
      <c r="AK41" s="669"/>
      <c r="AL41" s="701" t="s">
        <v>17</v>
      </c>
      <c r="AM41" s="701"/>
      <c r="AN41" s="698"/>
      <c r="AO41" s="139"/>
    </row>
    <row r="42" spans="1:86" x14ac:dyDescent="0.2">
      <c r="A42" s="691"/>
      <c r="B42" s="692"/>
      <c r="C42" s="200" t="s">
        <v>81</v>
      </c>
      <c r="D42" s="200" t="s">
        <v>20</v>
      </c>
      <c r="E42" s="127" t="s">
        <v>18</v>
      </c>
      <c r="F42" s="201" t="s">
        <v>20</v>
      </c>
      <c r="G42" s="123" t="s">
        <v>18</v>
      </c>
      <c r="H42" s="201" t="s">
        <v>20</v>
      </c>
      <c r="I42" s="123" t="s">
        <v>18</v>
      </c>
      <c r="J42" s="201" t="s">
        <v>20</v>
      </c>
      <c r="K42" s="123" t="s">
        <v>18</v>
      </c>
      <c r="L42" s="201" t="s">
        <v>20</v>
      </c>
      <c r="M42" s="123" t="s">
        <v>18</v>
      </c>
      <c r="N42" s="201" t="s">
        <v>20</v>
      </c>
      <c r="O42" s="123" t="s">
        <v>18</v>
      </c>
      <c r="P42" s="201" t="s">
        <v>20</v>
      </c>
      <c r="Q42" s="123" t="s">
        <v>18</v>
      </c>
      <c r="R42" s="201" t="s">
        <v>20</v>
      </c>
      <c r="S42" s="123" t="s">
        <v>18</v>
      </c>
      <c r="T42" s="201" t="s">
        <v>20</v>
      </c>
      <c r="U42" s="123" t="s">
        <v>18</v>
      </c>
      <c r="V42" s="201" t="s">
        <v>20</v>
      </c>
      <c r="W42" s="123" t="s">
        <v>18</v>
      </c>
      <c r="X42" s="201" t="s">
        <v>20</v>
      </c>
      <c r="Y42" s="123" t="s">
        <v>18</v>
      </c>
      <c r="Z42" s="201" t="s">
        <v>20</v>
      </c>
      <c r="AA42" s="123" t="s">
        <v>18</v>
      </c>
      <c r="AB42" s="201" t="s">
        <v>20</v>
      </c>
      <c r="AC42" s="123" t="s">
        <v>18</v>
      </c>
      <c r="AD42" s="201" t="s">
        <v>20</v>
      </c>
      <c r="AE42" s="123" t="s">
        <v>18</v>
      </c>
      <c r="AF42" s="201" t="s">
        <v>20</v>
      </c>
      <c r="AG42" s="123" t="s">
        <v>18</v>
      </c>
      <c r="AH42" s="201" t="s">
        <v>20</v>
      </c>
      <c r="AI42" s="123" t="s">
        <v>18</v>
      </c>
      <c r="AJ42" s="201" t="s">
        <v>20</v>
      </c>
      <c r="AK42" s="123" t="s">
        <v>18</v>
      </c>
      <c r="AL42" s="45" t="s">
        <v>20</v>
      </c>
      <c r="AM42" s="122" t="s">
        <v>18</v>
      </c>
      <c r="AN42" s="699"/>
      <c r="AO42" s="202"/>
    </row>
    <row r="43" spans="1:86" x14ac:dyDescent="0.2">
      <c r="A43" s="120" t="s">
        <v>22</v>
      </c>
      <c r="B43" s="18" t="s">
        <v>89</v>
      </c>
      <c r="C43" s="203">
        <f>SUM(D43+E43)</f>
        <v>0</v>
      </c>
      <c r="D43" s="204">
        <f>SUM(F43+H43+J43+L43+N43+P43+R43+T43+V43+X43+Z43+AB43+AD43+AF43+AH43+AJ43+AL43)</f>
        <v>0</v>
      </c>
      <c r="E43" s="159">
        <f>SUM(G43+I43+K43+M43+O43+Q43+S43+U43+W43+Y43+AA43+AC43+AE43+AG43+AI43+AK43+AM43)</f>
        <v>0</v>
      </c>
      <c r="F43" s="11"/>
      <c r="G43" s="48"/>
      <c r="H43" s="11"/>
      <c r="I43" s="48"/>
      <c r="J43" s="11"/>
      <c r="K43" s="48"/>
      <c r="L43" s="11"/>
      <c r="M43" s="48"/>
      <c r="N43" s="11"/>
      <c r="O43" s="48"/>
      <c r="P43" s="186"/>
      <c r="Q43" s="48"/>
      <c r="R43" s="186"/>
      <c r="S43" s="48"/>
      <c r="T43" s="186"/>
      <c r="U43" s="48"/>
      <c r="V43" s="186"/>
      <c r="W43" s="48"/>
      <c r="X43" s="186"/>
      <c r="Y43" s="48"/>
      <c r="Z43" s="186"/>
      <c r="AA43" s="48"/>
      <c r="AB43" s="186"/>
      <c r="AC43" s="48"/>
      <c r="AD43" s="186"/>
      <c r="AE43" s="48"/>
      <c r="AF43" s="186"/>
      <c r="AG43" s="48"/>
      <c r="AH43" s="186"/>
      <c r="AI43" s="48"/>
      <c r="AJ43" s="186"/>
      <c r="AK43" s="48"/>
      <c r="AL43" s="205"/>
      <c r="AM43" s="65"/>
      <c r="AN43" s="50"/>
      <c r="AO43" s="148" t="s">
        <v>83</v>
      </c>
      <c r="CG43" s="139">
        <v>0</v>
      </c>
      <c r="CH43" s="139">
        <v>0</v>
      </c>
    </row>
    <row r="44" spans="1:86" x14ac:dyDescent="0.2">
      <c r="A44" s="119" t="s">
        <v>23</v>
      </c>
      <c r="B44" s="66" t="s">
        <v>89</v>
      </c>
      <c r="C44" s="172">
        <f>SUM(D44+E44)</f>
        <v>0</v>
      </c>
      <c r="D44" s="206">
        <f>SUM(F44+H44+J44+L44+N44+P44+R44+T44+V44+X44+Z44+AB44+AD44+AF44+AH44+AJ44+AL44)</f>
        <v>0</v>
      </c>
      <c r="E44" s="207">
        <f>SUM(G44+I44+K44+M44+O44+Q44+S44+U44+W44+Y44+AA44+AC44+AE44+AG44+AI44+AK44+AM44)</f>
        <v>0</v>
      </c>
      <c r="F44" s="208"/>
      <c r="G44" s="209"/>
      <c r="H44" s="208"/>
      <c r="I44" s="209"/>
      <c r="J44" s="208"/>
      <c r="K44" s="209"/>
      <c r="L44" s="208"/>
      <c r="M44" s="209"/>
      <c r="N44" s="208"/>
      <c r="O44" s="209"/>
      <c r="P44" s="176"/>
      <c r="Q44" s="209"/>
      <c r="R44" s="176"/>
      <c r="S44" s="209"/>
      <c r="T44" s="176"/>
      <c r="U44" s="209"/>
      <c r="V44" s="176"/>
      <c r="W44" s="209"/>
      <c r="X44" s="176"/>
      <c r="Y44" s="209"/>
      <c r="Z44" s="176"/>
      <c r="AA44" s="209"/>
      <c r="AB44" s="176"/>
      <c r="AC44" s="209"/>
      <c r="AD44" s="176"/>
      <c r="AE44" s="209"/>
      <c r="AF44" s="176"/>
      <c r="AG44" s="209"/>
      <c r="AH44" s="176"/>
      <c r="AI44" s="209"/>
      <c r="AJ44" s="176"/>
      <c r="AK44" s="209"/>
      <c r="AL44" s="210"/>
      <c r="AM44" s="67"/>
      <c r="AN44" s="68"/>
      <c r="AO44" s="148" t="s">
        <v>83</v>
      </c>
      <c r="CG44" s="139">
        <v>0</v>
      </c>
      <c r="CH44" s="139">
        <v>0</v>
      </c>
    </row>
    <row r="45" spans="1:86" x14ac:dyDescent="0.2">
      <c r="A45" s="693" t="s">
        <v>90</v>
      </c>
      <c r="B45" s="693"/>
      <c r="C45" s="693"/>
      <c r="D45" s="693"/>
      <c r="E45" s="693"/>
      <c r="F45" s="693"/>
      <c r="G45" s="693"/>
      <c r="H45" s="693"/>
      <c r="I45" s="693"/>
      <c r="J45" s="693"/>
      <c r="K45" s="693"/>
      <c r="L45" s="693"/>
      <c r="M45" s="693"/>
      <c r="N45" s="69"/>
      <c r="O45" s="62"/>
      <c r="P45" s="62"/>
      <c r="Q45" s="62"/>
      <c r="R45" s="62"/>
      <c r="S45" s="62"/>
      <c r="T45" s="62"/>
      <c r="U45" s="62"/>
      <c r="V45" s="63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211"/>
      <c r="AP45" s="62"/>
    </row>
    <row r="46" spans="1:86" x14ac:dyDescent="0.2">
      <c r="A46" s="687" t="s">
        <v>26</v>
      </c>
      <c r="B46" s="688"/>
      <c r="C46" s="673" t="s">
        <v>28</v>
      </c>
      <c r="D46" s="673"/>
      <c r="E46" s="674"/>
      <c r="F46" s="677" t="s">
        <v>21</v>
      </c>
      <c r="G46" s="678"/>
      <c r="H46" s="678"/>
      <c r="I46" s="678"/>
      <c r="J46" s="678"/>
      <c r="K46" s="678"/>
      <c r="L46" s="678"/>
      <c r="M46" s="678"/>
      <c r="N46" s="678"/>
      <c r="O46" s="678"/>
      <c r="P46" s="678"/>
      <c r="Q46" s="678"/>
      <c r="R46" s="678"/>
      <c r="S46" s="678"/>
      <c r="T46" s="678"/>
      <c r="U46" s="678"/>
      <c r="V46" s="678"/>
      <c r="W46" s="678"/>
      <c r="X46" s="678"/>
      <c r="Y46" s="678"/>
      <c r="Z46" s="678"/>
      <c r="AA46" s="678"/>
      <c r="AB46" s="678"/>
      <c r="AC46" s="678"/>
      <c r="AD46" s="678"/>
      <c r="AE46" s="678"/>
      <c r="AF46" s="678"/>
      <c r="AG46" s="678"/>
      <c r="AH46" s="678"/>
      <c r="AI46" s="678"/>
      <c r="AJ46" s="678"/>
      <c r="AK46" s="678"/>
      <c r="AL46" s="678"/>
      <c r="AM46" s="679"/>
      <c r="AN46" s="680" t="s">
        <v>30</v>
      </c>
      <c r="AO46" s="211"/>
      <c r="AP46" s="212"/>
    </row>
    <row r="47" spans="1:86" x14ac:dyDescent="0.2">
      <c r="A47" s="689"/>
      <c r="B47" s="690"/>
      <c r="C47" s="675"/>
      <c r="D47" s="675"/>
      <c r="E47" s="676"/>
      <c r="F47" s="682" t="s">
        <v>1</v>
      </c>
      <c r="G47" s="682"/>
      <c r="H47" s="683" t="s">
        <v>2</v>
      </c>
      <c r="I47" s="684"/>
      <c r="J47" s="677" t="s">
        <v>3</v>
      </c>
      <c r="K47" s="679"/>
      <c r="L47" s="685" t="s">
        <v>4</v>
      </c>
      <c r="M47" s="686"/>
      <c r="N47" s="685" t="s">
        <v>5</v>
      </c>
      <c r="O47" s="686"/>
      <c r="P47" s="668" t="s">
        <v>6</v>
      </c>
      <c r="Q47" s="669"/>
      <c r="R47" s="668" t="s">
        <v>7</v>
      </c>
      <c r="S47" s="669"/>
      <c r="T47" s="668" t="s">
        <v>8</v>
      </c>
      <c r="U47" s="669"/>
      <c r="V47" s="668" t="s">
        <v>9</v>
      </c>
      <c r="W47" s="669"/>
      <c r="X47" s="668" t="s">
        <v>10</v>
      </c>
      <c r="Y47" s="669"/>
      <c r="Z47" s="668" t="s">
        <v>11</v>
      </c>
      <c r="AA47" s="669"/>
      <c r="AB47" s="668" t="s">
        <v>12</v>
      </c>
      <c r="AC47" s="669"/>
      <c r="AD47" s="668" t="s">
        <v>13</v>
      </c>
      <c r="AE47" s="669"/>
      <c r="AF47" s="668" t="s">
        <v>14</v>
      </c>
      <c r="AG47" s="669"/>
      <c r="AH47" s="668" t="s">
        <v>15</v>
      </c>
      <c r="AI47" s="669"/>
      <c r="AJ47" s="668" t="s">
        <v>16</v>
      </c>
      <c r="AK47" s="669"/>
      <c r="AL47" s="668" t="s">
        <v>17</v>
      </c>
      <c r="AM47" s="669"/>
      <c r="AN47" s="681"/>
      <c r="AO47" s="211"/>
      <c r="AP47" s="212"/>
    </row>
    <row r="48" spans="1:86" x14ac:dyDescent="0.2">
      <c r="A48" s="691"/>
      <c r="B48" s="692"/>
      <c r="C48" s="215" t="s">
        <v>81</v>
      </c>
      <c r="D48" s="216" t="s">
        <v>20</v>
      </c>
      <c r="E48" s="217" t="s">
        <v>18</v>
      </c>
      <c r="F48" s="117" t="s">
        <v>20</v>
      </c>
      <c r="G48" s="218" t="s">
        <v>18</v>
      </c>
      <c r="H48" s="117" t="s">
        <v>20</v>
      </c>
      <c r="I48" s="218" t="s">
        <v>18</v>
      </c>
      <c r="J48" s="117" t="s">
        <v>20</v>
      </c>
      <c r="K48" s="218" t="s">
        <v>18</v>
      </c>
      <c r="L48" s="117" t="s">
        <v>20</v>
      </c>
      <c r="M48" s="218" t="s">
        <v>18</v>
      </c>
      <c r="N48" s="117" t="s">
        <v>20</v>
      </c>
      <c r="O48" s="218" t="s">
        <v>18</v>
      </c>
      <c r="P48" s="117" t="s">
        <v>20</v>
      </c>
      <c r="Q48" s="218" t="s">
        <v>18</v>
      </c>
      <c r="R48" s="117" t="s">
        <v>20</v>
      </c>
      <c r="S48" s="218" t="s">
        <v>18</v>
      </c>
      <c r="T48" s="117" t="s">
        <v>20</v>
      </c>
      <c r="U48" s="218" t="s">
        <v>18</v>
      </c>
      <c r="V48" s="117" t="s">
        <v>20</v>
      </c>
      <c r="W48" s="218" t="s">
        <v>18</v>
      </c>
      <c r="X48" s="117" t="s">
        <v>20</v>
      </c>
      <c r="Y48" s="218" t="s">
        <v>18</v>
      </c>
      <c r="Z48" s="117" t="s">
        <v>20</v>
      </c>
      <c r="AA48" s="218" t="s">
        <v>18</v>
      </c>
      <c r="AB48" s="117" t="s">
        <v>20</v>
      </c>
      <c r="AC48" s="218" t="s">
        <v>18</v>
      </c>
      <c r="AD48" s="117" t="s">
        <v>20</v>
      </c>
      <c r="AE48" s="218" t="s">
        <v>18</v>
      </c>
      <c r="AF48" s="117" t="s">
        <v>20</v>
      </c>
      <c r="AG48" s="218" t="s">
        <v>18</v>
      </c>
      <c r="AH48" s="117" t="s">
        <v>20</v>
      </c>
      <c r="AI48" s="218" t="s">
        <v>18</v>
      </c>
      <c r="AJ48" s="117" t="s">
        <v>20</v>
      </c>
      <c r="AK48" s="218" t="s">
        <v>18</v>
      </c>
      <c r="AL48" s="219" t="s">
        <v>20</v>
      </c>
      <c r="AM48" s="220" t="s">
        <v>18</v>
      </c>
      <c r="AN48" s="712"/>
      <c r="AO48" s="211"/>
      <c r="AP48" s="212"/>
    </row>
    <row r="49" spans="1:86" x14ac:dyDescent="0.2">
      <c r="A49" s="670" t="s">
        <v>50</v>
      </c>
      <c r="B49" s="70" t="s">
        <v>31</v>
      </c>
      <c r="C49" s="144">
        <f t="shared" ref="C49:C70" si="3">SUM(D49+E49)</f>
        <v>0</v>
      </c>
      <c r="D49" s="145">
        <f t="shared" ref="D49:E54" si="4">SUM(H49+J49+L49+N49+P49+R49+T49+V49+X49+Z49+AB49+AD49+AF49+AH49+AJ49+AL49)</f>
        <v>0</v>
      </c>
      <c r="E49" s="146">
        <f t="shared" si="4"/>
        <v>0</v>
      </c>
      <c r="F49" s="71"/>
      <c r="G49" s="221"/>
      <c r="H49" s="12"/>
      <c r="I49" s="21"/>
      <c r="J49" s="12"/>
      <c r="K49" s="32"/>
      <c r="L49" s="12"/>
      <c r="M49" s="32"/>
      <c r="N49" s="12"/>
      <c r="O49" s="32"/>
      <c r="P49" s="147"/>
      <c r="Q49" s="32"/>
      <c r="R49" s="147"/>
      <c r="S49" s="32"/>
      <c r="T49" s="147"/>
      <c r="U49" s="32"/>
      <c r="V49" s="147"/>
      <c r="W49" s="32"/>
      <c r="X49" s="147"/>
      <c r="Y49" s="32"/>
      <c r="Z49" s="147"/>
      <c r="AA49" s="32"/>
      <c r="AB49" s="147"/>
      <c r="AC49" s="32"/>
      <c r="AD49" s="147"/>
      <c r="AE49" s="32"/>
      <c r="AF49" s="147"/>
      <c r="AG49" s="32"/>
      <c r="AH49" s="147"/>
      <c r="AI49" s="32"/>
      <c r="AJ49" s="147"/>
      <c r="AK49" s="32"/>
      <c r="AL49" s="147"/>
      <c r="AM49" s="32"/>
      <c r="AN49" s="222"/>
      <c r="AO49" s="223" t="s">
        <v>83</v>
      </c>
      <c r="AP49" s="212"/>
      <c r="CG49" s="139">
        <v>0</v>
      </c>
      <c r="CH49" s="139">
        <v>0</v>
      </c>
    </row>
    <row r="50" spans="1:86" x14ac:dyDescent="0.2">
      <c r="A50" s="671"/>
      <c r="B50" s="72" t="s">
        <v>45</v>
      </c>
      <c r="C50" s="150">
        <f t="shared" si="3"/>
        <v>0</v>
      </c>
      <c r="D50" s="150">
        <f t="shared" si="4"/>
        <v>0</v>
      </c>
      <c r="E50" s="151">
        <f t="shared" si="4"/>
        <v>0</v>
      </c>
      <c r="F50" s="73"/>
      <c r="G50" s="224"/>
      <c r="H50" s="8"/>
      <c r="I50" s="22"/>
      <c r="J50" s="8"/>
      <c r="K50" s="34"/>
      <c r="L50" s="8"/>
      <c r="M50" s="34"/>
      <c r="N50" s="8"/>
      <c r="O50" s="34"/>
      <c r="P50" s="152"/>
      <c r="Q50" s="34"/>
      <c r="R50" s="152"/>
      <c r="S50" s="34"/>
      <c r="T50" s="152"/>
      <c r="U50" s="34"/>
      <c r="V50" s="152"/>
      <c r="W50" s="34"/>
      <c r="X50" s="152"/>
      <c r="Y50" s="34"/>
      <c r="Z50" s="152"/>
      <c r="AA50" s="34"/>
      <c r="AB50" s="152"/>
      <c r="AC50" s="34"/>
      <c r="AD50" s="152"/>
      <c r="AE50" s="34"/>
      <c r="AF50" s="152"/>
      <c r="AG50" s="34"/>
      <c r="AH50" s="152"/>
      <c r="AI50" s="34"/>
      <c r="AJ50" s="152"/>
      <c r="AK50" s="34"/>
      <c r="AL50" s="152"/>
      <c r="AM50" s="34"/>
      <c r="AN50" s="225"/>
      <c r="AO50" s="223" t="s">
        <v>83</v>
      </c>
      <c r="AP50" s="212"/>
      <c r="CG50" s="139">
        <v>0</v>
      </c>
      <c r="CH50" s="139">
        <v>0</v>
      </c>
    </row>
    <row r="51" spans="1:86" x14ac:dyDescent="0.2">
      <c r="A51" s="671"/>
      <c r="B51" s="72" t="s">
        <v>32</v>
      </c>
      <c r="C51" s="150">
        <f t="shared" si="3"/>
        <v>0</v>
      </c>
      <c r="D51" s="150">
        <f t="shared" si="4"/>
        <v>0</v>
      </c>
      <c r="E51" s="151">
        <f t="shared" si="4"/>
        <v>0</v>
      </c>
      <c r="F51" s="73"/>
      <c r="G51" s="224"/>
      <c r="H51" s="8"/>
      <c r="I51" s="22"/>
      <c r="J51" s="8"/>
      <c r="K51" s="34"/>
      <c r="L51" s="8"/>
      <c r="M51" s="34"/>
      <c r="N51" s="8"/>
      <c r="O51" s="34"/>
      <c r="P51" s="152"/>
      <c r="Q51" s="34"/>
      <c r="R51" s="152"/>
      <c r="S51" s="34"/>
      <c r="T51" s="152"/>
      <c r="U51" s="34"/>
      <c r="V51" s="152"/>
      <c r="W51" s="34"/>
      <c r="X51" s="152"/>
      <c r="Y51" s="34"/>
      <c r="Z51" s="152"/>
      <c r="AA51" s="34"/>
      <c r="AB51" s="152"/>
      <c r="AC51" s="34"/>
      <c r="AD51" s="152"/>
      <c r="AE51" s="34"/>
      <c r="AF51" s="152"/>
      <c r="AG51" s="34"/>
      <c r="AH51" s="152"/>
      <c r="AI51" s="34"/>
      <c r="AJ51" s="152"/>
      <c r="AK51" s="34"/>
      <c r="AL51" s="152"/>
      <c r="AM51" s="34"/>
      <c r="AN51" s="225"/>
      <c r="AO51" s="223" t="s">
        <v>83</v>
      </c>
      <c r="AP51" s="212"/>
      <c r="CG51" s="139">
        <v>0</v>
      </c>
      <c r="CH51" s="139">
        <v>0</v>
      </c>
    </row>
    <row r="52" spans="1:86" x14ac:dyDescent="0.2">
      <c r="A52" s="671"/>
      <c r="B52" s="72" t="s">
        <v>44</v>
      </c>
      <c r="C52" s="150">
        <f t="shared" si="3"/>
        <v>0</v>
      </c>
      <c r="D52" s="150">
        <f t="shared" si="4"/>
        <v>0</v>
      </c>
      <c r="E52" s="151">
        <f t="shared" si="4"/>
        <v>0</v>
      </c>
      <c r="F52" s="73"/>
      <c r="G52" s="224"/>
      <c r="H52" s="8"/>
      <c r="I52" s="22"/>
      <c r="J52" s="8"/>
      <c r="K52" s="34"/>
      <c r="L52" s="8"/>
      <c r="M52" s="34"/>
      <c r="N52" s="8"/>
      <c r="O52" s="34"/>
      <c r="P52" s="152"/>
      <c r="Q52" s="34"/>
      <c r="R52" s="152"/>
      <c r="S52" s="34"/>
      <c r="T52" s="152"/>
      <c r="U52" s="34"/>
      <c r="V52" s="152"/>
      <c r="W52" s="34"/>
      <c r="X52" s="152"/>
      <c r="Y52" s="34"/>
      <c r="Z52" s="152"/>
      <c r="AA52" s="34"/>
      <c r="AB52" s="152"/>
      <c r="AC52" s="34"/>
      <c r="AD52" s="152"/>
      <c r="AE52" s="34"/>
      <c r="AF52" s="152"/>
      <c r="AG52" s="34"/>
      <c r="AH52" s="152"/>
      <c r="AI52" s="34"/>
      <c r="AJ52" s="152"/>
      <c r="AK52" s="34"/>
      <c r="AL52" s="152"/>
      <c r="AM52" s="34"/>
      <c r="AN52" s="225"/>
      <c r="AO52" s="223" t="s">
        <v>83</v>
      </c>
      <c r="AP52" s="212"/>
      <c r="CG52" s="139">
        <v>0</v>
      </c>
      <c r="CH52" s="139">
        <v>0</v>
      </c>
    </row>
    <row r="53" spans="1:86" x14ac:dyDescent="0.2">
      <c r="A53" s="671"/>
      <c r="B53" s="72" t="s">
        <v>35</v>
      </c>
      <c r="C53" s="150">
        <f t="shared" si="3"/>
        <v>0</v>
      </c>
      <c r="D53" s="150">
        <f t="shared" si="4"/>
        <v>0</v>
      </c>
      <c r="E53" s="151">
        <f t="shared" si="4"/>
        <v>0</v>
      </c>
      <c r="F53" s="73"/>
      <c r="G53" s="224"/>
      <c r="H53" s="8"/>
      <c r="I53" s="22"/>
      <c r="J53" s="8"/>
      <c r="K53" s="34"/>
      <c r="L53" s="8"/>
      <c r="M53" s="34"/>
      <c r="N53" s="8"/>
      <c r="O53" s="34"/>
      <c r="P53" s="152"/>
      <c r="Q53" s="34"/>
      <c r="R53" s="152"/>
      <c r="S53" s="34"/>
      <c r="T53" s="152"/>
      <c r="U53" s="34"/>
      <c r="V53" s="152"/>
      <c r="W53" s="34"/>
      <c r="X53" s="152"/>
      <c r="Y53" s="34"/>
      <c r="Z53" s="152"/>
      <c r="AA53" s="34"/>
      <c r="AB53" s="152"/>
      <c r="AC53" s="34"/>
      <c r="AD53" s="152"/>
      <c r="AE53" s="34"/>
      <c r="AF53" s="152"/>
      <c r="AG53" s="34"/>
      <c r="AH53" s="152"/>
      <c r="AI53" s="34"/>
      <c r="AJ53" s="152"/>
      <c r="AK53" s="34"/>
      <c r="AL53" s="152"/>
      <c r="AM53" s="34"/>
      <c r="AN53" s="225"/>
      <c r="AO53" s="223" t="s">
        <v>83</v>
      </c>
      <c r="AP53" s="212"/>
      <c r="CG53" s="139">
        <v>0</v>
      </c>
      <c r="CH53" s="139">
        <v>0</v>
      </c>
    </row>
    <row r="54" spans="1:86" x14ac:dyDescent="0.2">
      <c r="A54" s="672"/>
      <c r="B54" s="74" t="s">
        <v>36</v>
      </c>
      <c r="C54" s="157">
        <f t="shared" si="3"/>
        <v>0</v>
      </c>
      <c r="D54" s="157">
        <f t="shared" si="4"/>
        <v>0</v>
      </c>
      <c r="E54" s="226">
        <f t="shared" si="4"/>
        <v>0</v>
      </c>
      <c r="F54" s="75"/>
      <c r="G54" s="116"/>
      <c r="H54" s="10"/>
      <c r="I54" s="175"/>
      <c r="J54" s="10"/>
      <c r="K54" s="42"/>
      <c r="L54" s="10"/>
      <c r="M54" s="42"/>
      <c r="N54" s="10"/>
      <c r="O54" s="42"/>
      <c r="P54" s="177"/>
      <c r="Q54" s="42"/>
      <c r="R54" s="177"/>
      <c r="S54" s="42"/>
      <c r="T54" s="177"/>
      <c r="U54" s="42"/>
      <c r="V54" s="177"/>
      <c r="W54" s="42"/>
      <c r="X54" s="177"/>
      <c r="Y54" s="42"/>
      <c r="Z54" s="177"/>
      <c r="AA54" s="42"/>
      <c r="AB54" s="177"/>
      <c r="AC54" s="42"/>
      <c r="AD54" s="177"/>
      <c r="AE54" s="42"/>
      <c r="AF54" s="177"/>
      <c r="AG54" s="42"/>
      <c r="AH54" s="177"/>
      <c r="AI54" s="42"/>
      <c r="AJ54" s="177"/>
      <c r="AK54" s="42"/>
      <c r="AL54" s="177"/>
      <c r="AM54" s="42"/>
      <c r="AN54" s="227"/>
      <c r="AO54" s="223" t="s">
        <v>83</v>
      </c>
      <c r="AP54" s="212"/>
      <c r="CG54" s="139">
        <v>0</v>
      </c>
      <c r="CH54" s="139">
        <v>0</v>
      </c>
    </row>
    <row r="55" spans="1:86" x14ac:dyDescent="0.2">
      <c r="A55" s="670" t="s">
        <v>51</v>
      </c>
      <c r="B55" s="70" t="s">
        <v>32</v>
      </c>
      <c r="C55" s="144">
        <f t="shared" si="3"/>
        <v>0</v>
      </c>
      <c r="D55" s="145">
        <f t="shared" ref="D55:E60" si="5">SUM(J55+L55+N55)</f>
        <v>0</v>
      </c>
      <c r="E55" s="146">
        <f t="shared" si="5"/>
        <v>0</v>
      </c>
      <c r="F55" s="71"/>
      <c r="G55" s="221"/>
      <c r="H55" s="71"/>
      <c r="I55" s="221"/>
      <c r="J55" s="12"/>
      <c r="K55" s="32"/>
      <c r="L55" s="12"/>
      <c r="M55" s="32"/>
      <c r="N55" s="12"/>
      <c r="O55" s="32"/>
      <c r="P55" s="228"/>
      <c r="Q55" s="76"/>
      <c r="R55" s="228"/>
      <c r="S55" s="76"/>
      <c r="T55" s="228"/>
      <c r="U55" s="76"/>
      <c r="V55" s="228"/>
      <c r="W55" s="76"/>
      <c r="X55" s="228"/>
      <c r="Y55" s="76"/>
      <c r="Z55" s="228"/>
      <c r="AA55" s="76"/>
      <c r="AB55" s="228"/>
      <c r="AC55" s="76"/>
      <c r="AD55" s="228"/>
      <c r="AE55" s="76"/>
      <c r="AF55" s="228"/>
      <c r="AG55" s="76"/>
      <c r="AH55" s="228"/>
      <c r="AI55" s="76"/>
      <c r="AJ55" s="71"/>
      <c r="AK55" s="76"/>
      <c r="AL55" s="228"/>
      <c r="AM55" s="76"/>
      <c r="AN55" s="222"/>
      <c r="AO55" s="223" t="s">
        <v>83</v>
      </c>
      <c r="AP55" s="212"/>
      <c r="CG55" s="139">
        <v>0</v>
      </c>
      <c r="CH55" s="139">
        <v>0</v>
      </c>
    </row>
    <row r="56" spans="1:86" x14ac:dyDescent="0.2">
      <c r="A56" s="672"/>
      <c r="B56" s="74" t="s">
        <v>35</v>
      </c>
      <c r="C56" s="157">
        <f t="shared" si="3"/>
        <v>0</v>
      </c>
      <c r="D56" s="157">
        <f t="shared" si="5"/>
        <v>0</v>
      </c>
      <c r="E56" s="226">
        <f t="shared" si="5"/>
        <v>0</v>
      </c>
      <c r="F56" s="75"/>
      <c r="G56" s="116"/>
      <c r="H56" s="75"/>
      <c r="I56" s="116"/>
      <c r="J56" s="10"/>
      <c r="K56" s="42"/>
      <c r="L56" s="10"/>
      <c r="M56" s="42"/>
      <c r="N56" s="10"/>
      <c r="O56" s="42"/>
      <c r="P56" s="229"/>
      <c r="Q56" s="77"/>
      <c r="R56" s="229"/>
      <c r="S56" s="77"/>
      <c r="T56" s="229"/>
      <c r="U56" s="77"/>
      <c r="V56" s="229"/>
      <c r="W56" s="77"/>
      <c r="X56" s="229"/>
      <c r="Y56" s="77"/>
      <c r="Z56" s="229"/>
      <c r="AA56" s="77"/>
      <c r="AB56" s="229"/>
      <c r="AC56" s="77"/>
      <c r="AD56" s="229"/>
      <c r="AE56" s="77"/>
      <c r="AF56" s="229"/>
      <c r="AG56" s="77"/>
      <c r="AH56" s="229"/>
      <c r="AI56" s="77"/>
      <c r="AJ56" s="75"/>
      <c r="AK56" s="77"/>
      <c r="AL56" s="229"/>
      <c r="AM56" s="77"/>
      <c r="AN56" s="227"/>
      <c r="AO56" s="223" t="s">
        <v>83</v>
      </c>
      <c r="AP56" s="212"/>
      <c r="CG56" s="139">
        <v>0</v>
      </c>
      <c r="CH56" s="139">
        <v>0</v>
      </c>
    </row>
    <row r="57" spans="1:86" x14ac:dyDescent="0.2">
      <c r="A57" s="670" t="s">
        <v>52</v>
      </c>
      <c r="B57" s="70" t="s">
        <v>31</v>
      </c>
      <c r="C57" s="144">
        <f t="shared" si="3"/>
        <v>0</v>
      </c>
      <c r="D57" s="145">
        <f t="shared" si="5"/>
        <v>0</v>
      </c>
      <c r="E57" s="146">
        <f t="shared" si="5"/>
        <v>0</v>
      </c>
      <c r="F57" s="71"/>
      <c r="G57" s="221"/>
      <c r="H57" s="71"/>
      <c r="I57" s="221"/>
      <c r="J57" s="12"/>
      <c r="K57" s="32"/>
      <c r="L57" s="12"/>
      <c r="M57" s="32"/>
      <c r="N57" s="12"/>
      <c r="O57" s="32"/>
      <c r="P57" s="228"/>
      <c r="Q57" s="76"/>
      <c r="R57" s="228"/>
      <c r="S57" s="76"/>
      <c r="T57" s="228"/>
      <c r="U57" s="76"/>
      <c r="V57" s="228"/>
      <c r="W57" s="76"/>
      <c r="X57" s="228"/>
      <c r="Y57" s="76"/>
      <c r="Z57" s="228"/>
      <c r="AA57" s="76"/>
      <c r="AB57" s="228"/>
      <c r="AC57" s="76"/>
      <c r="AD57" s="228"/>
      <c r="AE57" s="76"/>
      <c r="AF57" s="228"/>
      <c r="AG57" s="76"/>
      <c r="AH57" s="228"/>
      <c r="AI57" s="76"/>
      <c r="AJ57" s="71"/>
      <c r="AK57" s="76"/>
      <c r="AL57" s="228"/>
      <c r="AM57" s="76"/>
      <c r="AN57" s="222"/>
      <c r="AO57" s="223" t="s">
        <v>83</v>
      </c>
      <c r="AP57" s="212"/>
      <c r="CG57" s="139">
        <v>0</v>
      </c>
      <c r="CH57" s="139">
        <v>0</v>
      </c>
    </row>
    <row r="58" spans="1:86" x14ac:dyDescent="0.2">
      <c r="A58" s="671"/>
      <c r="B58" s="72" t="s">
        <v>45</v>
      </c>
      <c r="C58" s="150">
        <f t="shared" si="3"/>
        <v>0</v>
      </c>
      <c r="D58" s="150">
        <f t="shared" si="5"/>
        <v>0</v>
      </c>
      <c r="E58" s="151">
        <f t="shared" si="5"/>
        <v>0</v>
      </c>
      <c r="F58" s="73"/>
      <c r="G58" s="224"/>
      <c r="H58" s="73"/>
      <c r="I58" s="224"/>
      <c r="J58" s="8"/>
      <c r="K58" s="34"/>
      <c r="L58" s="8"/>
      <c r="M58" s="34"/>
      <c r="N58" s="8"/>
      <c r="O58" s="34"/>
      <c r="P58" s="230"/>
      <c r="Q58" s="78"/>
      <c r="R58" s="230"/>
      <c r="S58" s="78"/>
      <c r="T58" s="230"/>
      <c r="U58" s="78"/>
      <c r="V58" s="230"/>
      <c r="W58" s="78"/>
      <c r="X58" s="230"/>
      <c r="Y58" s="78"/>
      <c r="Z58" s="230"/>
      <c r="AA58" s="78"/>
      <c r="AB58" s="230"/>
      <c r="AC58" s="78"/>
      <c r="AD58" s="230"/>
      <c r="AE58" s="78"/>
      <c r="AF58" s="230"/>
      <c r="AG58" s="78"/>
      <c r="AH58" s="230"/>
      <c r="AI58" s="78"/>
      <c r="AJ58" s="73"/>
      <c r="AK58" s="78"/>
      <c r="AL58" s="230"/>
      <c r="AM58" s="78"/>
      <c r="AN58" s="225"/>
      <c r="AO58" s="223" t="s">
        <v>83</v>
      </c>
      <c r="AP58" s="212"/>
      <c r="CG58" s="139">
        <v>0</v>
      </c>
      <c r="CH58" s="139">
        <v>0</v>
      </c>
    </row>
    <row r="59" spans="1:86" x14ac:dyDescent="0.2">
      <c r="A59" s="671"/>
      <c r="B59" s="72" t="s">
        <v>32</v>
      </c>
      <c r="C59" s="150">
        <f t="shared" si="3"/>
        <v>0</v>
      </c>
      <c r="D59" s="150">
        <f t="shared" si="5"/>
        <v>0</v>
      </c>
      <c r="E59" s="151">
        <f t="shared" si="5"/>
        <v>0</v>
      </c>
      <c r="F59" s="73"/>
      <c r="G59" s="224"/>
      <c r="H59" s="73"/>
      <c r="I59" s="224"/>
      <c r="J59" s="8"/>
      <c r="K59" s="34"/>
      <c r="L59" s="8"/>
      <c r="M59" s="34"/>
      <c r="N59" s="8"/>
      <c r="O59" s="34"/>
      <c r="P59" s="230"/>
      <c r="Q59" s="78"/>
      <c r="R59" s="230"/>
      <c r="S59" s="78"/>
      <c r="T59" s="230"/>
      <c r="U59" s="78"/>
      <c r="V59" s="230"/>
      <c r="W59" s="78"/>
      <c r="X59" s="230"/>
      <c r="Y59" s="78"/>
      <c r="Z59" s="230"/>
      <c r="AA59" s="78"/>
      <c r="AB59" s="230"/>
      <c r="AC59" s="78"/>
      <c r="AD59" s="230"/>
      <c r="AE59" s="78"/>
      <c r="AF59" s="230"/>
      <c r="AG59" s="78"/>
      <c r="AH59" s="230"/>
      <c r="AI59" s="78"/>
      <c r="AJ59" s="73"/>
      <c r="AK59" s="78"/>
      <c r="AL59" s="230"/>
      <c r="AM59" s="78"/>
      <c r="AN59" s="225"/>
      <c r="AO59" s="223" t="s">
        <v>83</v>
      </c>
      <c r="AP59" s="212"/>
      <c r="CG59" s="139">
        <v>0</v>
      </c>
      <c r="CH59" s="139">
        <v>0</v>
      </c>
    </row>
    <row r="60" spans="1:86" x14ac:dyDescent="0.2">
      <c r="A60" s="672"/>
      <c r="B60" s="74" t="s">
        <v>35</v>
      </c>
      <c r="C60" s="157">
        <f t="shared" si="3"/>
        <v>0</v>
      </c>
      <c r="D60" s="157">
        <f t="shared" si="5"/>
        <v>0</v>
      </c>
      <c r="E60" s="226">
        <f t="shared" si="5"/>
        <v>0</v>
      </c>
      <c r="F60" s="75"/>
      <c r="G60" s="116"/>
      <c r="H60" s="75"/>
      <c r="I60" s="116"/>
      <c r="J60" s="10"/>
      <c r="K60" s="42"/>
      <c r="L60" s="10"/>
      <c r="M60" s="42"/>
      <c r="N60" s="10"/>
      <c r="O60" s="42"/>
      <c r="P60" s="229"/>
      <c r="Q60" s="77"/>
      <c r="R60" s="229"/>
      <c r="S60" s="77"/>
      <c r="T60" s="229"/>
      <c r="U60" s="77"/>
      <c r="V60" s="229"/>
      <c r="W60" s="77"/>
      <c r="X60" s="229"/>
      <c r="Y60" s="77"/>
      <c r="Z60" s="229"/>
      <c r="AA60" s="77"/>
      <c r="AB60" s="229"/>
      <c r="AC60" s="77"/>
      <c r="AD60" s="229"/>
      <c r="AE60" s="77"/>
      <c r="AF60" s="229"/>
      <c r="AG60" s="77"/>
      <c r="AH60" s="229"/>
      <c r="AI60" s="77"/>
      <c r="AJ60" s="75"/>
      <c r="AK60" s="77"/>
      <c r="AL60" s="229"/>
      <c r="AM60" s="77"/>
      <c r="AN60" s="227"/>
      <c r="AO60" s="223" t="s">
        <v>83</v>
      </c>
      <c r="AP60" s="212"/>
      <c r="CG60" s="139">
        <v>0</v>
      </c>
      <c r="CH60" s="139">
        <v>0</v>
      </c>
    </row>
    <row r="61" spans="1:86" x14ac:dyDescent="0.2">
      <c r="A61" s="670" t="s">
        <v>53</v>
      </c>
      <c r="B61" s="70" t="s">
        <v>31</v>
      </c>
      <c r="C61" s="144">
        <f t="shared" si="3"/>
        <v>0</v>
      </c>
      <c r="D61" s="145">
        <f t="shared" ref="D61:D70" si="6">SUM(J61+L61+N61+P61+R61+T61+V61+X61+Z61+AB61+AD61+AF61+AH61+AJ61+AL61)</f>
        <v>0</v>
      </c>
      <c r="E61" s="146">
        <f t="shared" ref="E61:E70" si="7">SUM(K61+M61+O61+Q61+S61+U61+W61+Y61+AA61+AC61+AE61+AG61+AI61+AK61+AM61)</f>
        <v>0</v>
      </c>
      <c r="F61" s="71"/>
      <c r="G61" s="221"/>
      <c r="H61" s="71"/>
      <c r="I61" s="76"/>
      <c r="J61" s="12"/>
      <c r="K61" s="32"/>
      <c r="L61" s="12"/>
      <c r="M61" s="32"/>
      <c r="N61" s="12"/>
      <c r="O61" s="32"/>
      <c r="P61" s="12"/>
      <c r="Q61" s="32"/>
      <c r="R61" s="12"/>
      <c r="S61" s="32"/>
      <c r="T61" s="12"/>
      <c r="U61" s="32"/>
      <c r="V61" s="12"/>
      <c r="W61" s="32"/>
      <c r="X61" s="12"/>
      <c r="Y61" s="32"/>
      <c r="Z61" s="12"/>
      <c r="AA61" s="32"/>
      <c r="AB61" s="12"/>
      <c r="AC61" s="32"/>
      <c r="AD61" s="12"/>
      <c r="AE61" s="32"/>
      <c r="AF61" s="12"/>
      <c r="AG61" s="32"/>
      <c r="AH61" s="12"/>
      <c r="AI61" s="32"/>
      <c r="AJ61" s="12"/>
      <c r="AK61" s="32"/>
      <c r="AL61" s="12"/>
      <c r="AM61" s="32"/>
      <c r="AN61" s="222"/>
      <c r="AO61" s="223" t="s">
        <v>83</v>
      </c>
      <c r="AP61" s="212"/>
      <c r="CG61" s="139">
        <v>0</v>
      </c>
      <c r="CH61" s="139">
        <v>0</v>
      </c>
    </row>
    <row r="62" spans="1:86" x14ac:dyDescent="0.2">
      <c r="A62" s="672"/>
      <c r="B62" s="72" t="s">
        <v>45</v>
      </c>
      <c r="C62" s="154">
        <f t="shared" si="3"/>
        <v>0</v>
      </c>
      <c r="D62" s="154">
        <f t="shared" si="6"/>
        <v>0</v>
      </c>
      <c r="E62" s="226">
        <f t="shared" si="7"/>
        <v>0</v>
      </c>
      <c r="F62" s="75"/>
      <c r="G62" s="116"/>
      <c r="H62" s="75"/>
      <c r="I62" s="77"/>
      <c r="J62" s="10"/>
      <c r="K62" s="42"/>
      <c r="L62" s="10"/>
      <c r="M62" s="42"/>
      <c r="N62" s="10"/>
      <c r="O62" s="42"/>
      <c r="P62" s="10"/>
      <c r="Q62" s="42"/>
      <c r="R62" s="10"/>
      <c r="S62" s="42"/>
      <c r="T62" s="10"/>
      <c r="U62" s="42"/>
      <c r="V62" s="10"/>
      <c r="W62" s="42"/>
      <c r="X62" s="10"/>
      <c r="Y62" s="42"/>
      <c r="Z62" s="10"/>
      <c r="AA62" s="42"/>
      <c r="AB62" s="10"/>
      <c r="AC62" s="42"/>
      <c r="AD62" s="10"/>
      <c r="AE62" s="42"/>
      <c r="AF62" s="10"/>
      <c r="AG62" s="42"/>
      <c r="AH62" s="10"/>
      <c r="AI62" s="42"/>
      <c r="AJ62" s="10"/>
      <c r="AK62" s="42"/>
      <c r="AL62" s="10"/>
      <c r="AM62" s="42"/>
      <c r="AN62" s="227"/>
      <c r="AO62" s="223" t="s">
        <v>83</v>
      </c>
      <c r="AP62" s="212"/>
      <c r="CG62" s="139">
        <v>0</v>
      </c>
      <c r="CH62" s="139">
        <v>0</v>
      </c>
    </row>
    <row r="63" spans="1:86" x14ac:dyDescent="0.2">
      <c r="A63" s="670" t="s">
        <v>54</v>
      </c>
      <c r="B63" s="70" t="s">
        <v>31</v>
      </c>
      <c r="C63" s="144">
        <f t="shared" si="3"/>
        <v>0</v>
      </c>
      <c r="D63" s="145">
        <f t="shared" si="6"/>
        <v>0</v>
      </c>
      <c r="E63" s="146">
        <f t="shared" si="7"/>
        <v>0</v>
      </c>
      <c r="F63" s="71"/>
      <c r="G63" s="221"/>
      <c r="H63" s="71"/>
      <c r="I63" s="221"/>
      <c r="J63" s="12"/>
      <c r="K63" s="32"/>
      <c r="L63" s="12"/>
      <c r="M63" s="32"/>
      <c r="N63" s="12"/>
      <c r="O63" s="32"/>
      <c r="P63" s="12"/>
      <c r="Q63" s="32"/>
      <c r="R63" s="12"/>
      <c r="S63" s="32"/>
      <c r="T63" s="12"/>
      <c r="U63" s="32"/>
      <c r="V63" s="12"/>
      <c r="W63" s="32"/>
      <c r="X63" s="12"/>
      <c r="Y63" s="32"/>
      <c r="Z63" s="12"/>
      <c r="AA63" s="32"/>
      <c r="AB63" s="12"/>
      <c r="AC63" s="32"/>
      <c r="AD63" s="12"/>
      <c r="AE63" s="32"/>
      <c r="AF63" s="12"/>
      <c r="AG63" s="32"/>
      <c r="AH63" s="12"/>
      <c r="AI63" s="32"/>
      <c r="AJ63" s="12"/>
      <c r="AK63" s="32"/>
      <c r="AL63" s="12"/>
      <c r="AM63" s="32"/>
      <c r="AN63" s="222"/>
      <c r="AO63" s="223" t="s">
        <v>83</v>
      </c>
      <c r="AP63" s="212"/>
      <c r="CG63" s="139">
        <v>0</v>
      </c>
      <c r="CH63" s="139">
        <v>0</v>
      </c>
    </row>
    <row r="64" spans="1:86" x14ac:dyDescent="0.2">
      <c r="A64" s="672"/>
      <c r="B64" s="74" t="s">
        <v>45</v>
      </c>
      <c r="C64" s="157">
        <f t="shared" si="3"/>
        <v>0</v>
      </c>
      <c r="D64" s="157">
        <f t="shared" si="6"/>
        <v>0</v>
      </c>
      <c r="E64" s="226">
        <f t="shared" si="7"/>
        <v>0</v>
      </c>
      <c r="F64" s="75"/>
      <c r="G64" s="116"/>
      <c r="H64" s="75"/>
      <c r="I64" s="116"/>
      <c r="J64" s="10"/>
      <c r="K64" s="42"/>
      <c r="L64" s="10"/>
      <c r="M64" s="42"/>
      <c r="N64" s="10"/>
      <c r="O64" s="42"/>
      <c r="P64" s="10"/>
      <c r="Q64" s="42"/>
      <c r="R64" s="10"/>
      <c r="S64" s="42"/>
      <c r="T64" s="10"/>
      <c r="U64" s="42"/>
      <c r="V64" s="10"/>
      <c r="W64" s="42"/>
      <c r="X64" s="10"/>
      <c r="Y64" s="42"/>
      <c r="Z64" s="10"/>
      <c r="AA64" s="42"/>
      <c r="AB64" s="10"/>
      <c r="AC64" s="42"/>
      <c r="AD64" s="10"/>
      <c r="AE64" s="42"/>
      <c r="AF64" s="10"/>
      <c r="AG64" s="42"/>
      <c r="AH64" s="10"/>
      <c r="AI64" s="42"/>
      <c r="AJ64" s="10"/>
      <c r="AK64" s="42"/>
      <c r="AL64" s="10"/>
      <c r="AM64" s="42"/>
      <c r="AN64" s="227"/>
      <c r="AO64" s="223" t="s">
        <v>83</v>
      </c>
      <c r="AP64" s="212"/>
      <c r="CG64" s="139">
        <v>0</v>
      </c>
      <c r="CH64" s="139">
        <v>0</v>
      </c>
    </row>
    <row r="65" spans="1:86" x14ac:dyDescent="0.2">
      <c r="A65" s="670" t="s">
        <v>55</v>
      </c>
      <c r="B65" s="70" t="s">
        <v>31</v>
      </c>
      <c r="C65" s="144">
        <f t="shared" si="3"/>
        <v>0</v>
      </c>
      <c r="D65" s="145">
        <f t="shared" si="6"/>
        <v>0</v>
      </c>
      <c r="E65" s="146">
        <f t="shared" si="7"/>
        <v>0</v>
      </c>
      <c r="F65" s="71"/>
      <c r="G65" s="221"/>
      <c r="H65" s="71"/>
      <c r="I65" s="221"/>
      <c r="J65" s="12"/>
      <c r="K65" s="32"/>
      <c r="L65" s="12"/>
      <c r="M65" s="32"/>
      <c r="N65" s="12"/>
      <c r="O65" s="32"/>
      <c r="P65" s="12"/>
      <c r="Q65" s="32"/>
      <c r="R65" s="12"/>
      <c r="S65" s="32"/>
      <c r="T65" s="12"/>
      <c r="U65" s="32"/>
      <c r="V65" s="12"/>
      <c r="W65" s="32"/>
      <c r="X65" s="12"/>
      <c r="Y65" s="32"/>
      <c r="Z65" s="12"/>
      <c r="AA65" s="32"/>
      <c r="AB65" s="12"/>
      <c r="AC65" s="32"/>
      <c r="AD65" s="12"/>
      <c r="AE65" s="32"/>
      <c r="AF65" s="12"/>
      <c r="AG65" s="32"/>
      <c r="AH65" s="12"/>
      <c r="AI65" s="32"/>
      <c r="AJ65" s="12"/>
      <c r="AK65" s="32"/>
      <c r="AL65" s="12"/>
      <c r="AM65" s="32"/>
      <c r="AN65" s="222"/>
      <c r="AO65" s="223" t="s">
        <v>83</v>
      </c>
      <c r="AP65" s="212"/>
      <c r="CG65" s="139">
        <v>0</v>
      </c>
      <c r="CH65" s="139">
        <v>0</v>
      </c>
    </row>
    <row r="66" spans="1:86" x14ac:dyDescent="0.2">
      <c r="A66" s="671"/>
      <c r="B66" s="72" t="s">
        <v>45</v>
      </c>
      <c r="C66" s="150">
        <f t="shared" si="3"/>
        <v>0</v>
      </c>
      <c r="D66" s="150">
        <f t="shared" si="6"/>
        <v>0</v>
      </c>
      <c r="E66" s="151">
        <f t="shared" si="7"/>
        <v>0</v>
      </c>
      <c r="F66" s="73"/>
      <c r="G66" s="224"/>
      <c r="H66" s="73"/>
      <c r="I66" s="224"/>
      <c r="J66" s="8"/>
      <c r="K66" s="34"/>
      <c r="L66" s="8"/>
      <c r="M66" s="34"/>
      <c r="N66" s="8"/>
      <c r="O66" s="34"/>
      <c r="P66" s="8"/>
      <c r="Q66" s="34"/>
      <c r="R66" s="8"/>
      <c r="S66" s="34"/>
      <c r="T66" s="8"/>
      <c r="U66" s="34"/>
      <c r="V66" s="8"/>
      <c r="W66" s="34"/>
      <c r="X66" s="8"/>
      <c r="Y66" s="34"/>
      <c r="Z66" s="8"/>
      <c r="AA66" s="34"/>
      <c r="AB66" s="8"/>
      <c r="AC66" s="34"/>
      <c r="AD66" s="8"/>
      <c r="AE66" s="34"/>
      <c r="AF66" s="8"/>
      <c r="AG66" s="34"/>
      <c r="AH66" s="8"/>
      <c r="AI66" s="34"/>
      <c r="AJ66" s="8"/>
      <c r="AK66" s="34"/>
      <c r="AL66" s="8"/>
      <c r="AM66" s="34"/>
      <c r="AN66" s="225"/>
      <c r="AO66" s="223" t="s">
        <v>83</v>
      </c>
      <c r="AP66" s="212"/>
      <c r="CG66" s="139">
        <v>0</v>
      </c>
      <c r="CH66" s="139">
        <v>0</v>
      </c>
    </row>
    <row r="67" spans="1:86" x14ac:dyDescent="0.2">
      <c r="A67" s="671"/>
      <c r="B67" s="72" t="s">
        <v>32</v>
      </c>
      <c r="C67" s="150">
        <f t="shared" si="3"/>
        <v>0</v>
      </c>
      <c r="D67" s="150">
        <f t="shared" si="6"/>
        <v>0</v>
      </c>
      <c r="E67" s="151">
        <f t="shared" si="7"/>
        <v>0</v>
      </c>
      <c r="F67" s="73"/>
      <c r="G67" s="224"/>
      <c r="H67" s="73"/>
      <c r="I67" s="224"/>
      <c r="J67" s="8"/>
      <c r="K67" s="34"/>
      <c r="L67" s="8"/>
      <c r="M67" s="34"/>
      <c r="N67" s="8"/>
      <c r="O67" s="34"/>
      <c r="P67" s="8"/>
      <c r="Q67" s="34"/>
      <c r="R67" s="8"/>
      <c r="S67" s="34"/>
      <c r="T67" s="8"/>
      <c r="U67" s="34"/>
      <c r="V67" s="8"/>
      <c r="W67" s="34"/>
      <c r="X67" s="8"/>
      <c r="Y67" s="34"/>
      <c r="Z67" s="8"/>
      <c r="AA67" s="34"/>
      <c r="AB67" s="8"/>
      <c r="AC67" s="34"/>
      <c r="AD67" s="8"/>
      <c r="AE67" s="34"/>
      <c r="AF67" s="8"/>
      <c r="AG67" s="34"/>
      <c r="AH67" s="8"/>
      <c r="AI67" s="34"/>
      <c r="AJ67" s="8"/>
      <c r="AK67" s="34"/>
      <c r="AL67" s="8"/>
      <c r="AM67" s="34"/>
      <c r="AN67" s="225"/>
      <c r="AO67" s="223" t="s">
        <v>83</v>
      </c>
      <c r="AP67" s="212"/>
      <c r="CG67" s="139">
        <v>0</v>
      </c>
      <c r="CH67" s="139">
        <v>0</v>
      </c>
    </row>
    <row r="68" spans="1:86" x14ac:dyDescent="0.2">
      <c r="A68" s="671"/>
      <c r="B68" s="72" t="s">
        <v>44</v>
      </c>
      <c r="C68" s="150">
        <f t="shared" si="3"/>
        <v>0</v>
      </c>
      <c r="D68" s="150">
        <f t="shared" si="6"/>
        <v>0</v>
      </c>
      <c r="E68" s="151">
        <f t="shared" si="7"/>
        <v>0</v>
      </c>
      <c r="F68" s="73"/>
      <c r="G68" s="224"/>
      <c r="H68" s="73"/>
      <c r="I68" s="224"/>
      <c r="J68" s="8"/>
      <c r="K68" s="34"/>
      <c r="L68" s="8"/>
      <c r="M68" s="34"/>
      <c r="N68" s="8"/>
      <c r="O68" s="34"/>
      <c r="P68" s="8"/>
      <c r="Q68" s="34"/>
      <c r="R68" s="8"/>
      <c r="S68" s="34"/>
      <c r="T68" s="8"/>
      <c r="U68" s="34"/>
      <c r="V68" s="8"/>
      <c r="W68" s="34"/>
      <c r="X68" s="8"/>
      <c r="Y68" s="34"/>
      <c r="Z68" s="8"/>
      <c r="AA68" s="34"/>
      <c r="AB68" s="8"/>
      <c r="AC68" s="34"/>
      <c r="AD68" s="8"/>
      <c r="AE68" s="34"/>
      <c r="AF68" s="8"/>
      <c r="AG68" s="34"/>
      <c r="AH68" s="8"/>
      <c r="AI68" s="34"/>
      <c r="AJ68" s="8"/>
      <c r="AK68" s="34"/>
      <c r="AL68" s="8"/>
      <c r="AM68" s="34"/>
      <c r="AN68" s="225"/>
      <c r="AO68" s="223" t="s">
        <v>83</v>
      </c>
      <c r="AP68" s="212"/>
      <c r="CG68" s="139">
        <v>0</v>
      </c>
      <c r="CH68" s="139">
        <v>0</v>
      </c>
    </row>
    <row r="69" spans="1:86" x14ac:dyDescent="0.2">
      <c r="A69" s="671"/>
      <c r="B69" s="72" t="s">
        <v>35</v>
      </c>
      <c r="C69" s="150">
        <f t="shared" si="3"/>
        <v>0</v>
      </c>
      <c r="D69" s="150">
        <f t="shared" si="6"/>
        <v>0</v>
      </c>
      <c r="E69" s="151">
        <f t="shared" si="7"/>
        <v>0</v>
      </c>
      <c r="F69" s="73"/>
      <c r="G69" s="224"/>
      <c r="H69" s="73"/>
      <c r="I69" s="224"/>
      <c r="J69" s="8"/>
      <c r="K69" s="34"/>
      <c r="L69" s="8"/>
      <c r="M69" s="34"/>
      <c r="N69" s="8"/>
      <c r="O69" s="34"/>
      <c r="P69" s="8"/>
      <c r="Q69" s="34"/>
      <c r="R69" s="8"/>
      <c r="S69" s="34"/>
      <c r="T69" s="8"/>
      <c r="U69" s="34"/>
      <c r="V69" s="8"/>
      <c r="W69" s="34"/>
      <c r="X69" s="8"/>
      <c r="Y69" s="34"/>
      <c r="Z69" s="8"/>
      <c r="AA69" s="34"/>
      <c r="AB69" s="8"/>
      <c r="AC69" s="34"/>
      <c r="AD69" s="8"/>
      <c r="AE69" s="34"/>
      <c r="AF69" s="8"/>
      <c r="AG69" s="34"/>
      <c r="AH69" s="8"/>
      <c r="AI69" s="34"/>
      <c r="AJ69" s="8"/>
      <c r="AK69" s="34"/>
      <c r="AL69" s="8"/>
      <c r="AM69" s="34"/>
      <c r="AN69" s="225"/>
      <c r="AO69" s="223" t="s">
        <v>83</v>
      </c>
      <c r="AP69" s="212"/>
      <c r="CG69" s="139">
        <v>0</v>
      </c>
      <c r="CH69" s="139">
        <v>0</v>
      </c>
    </row>
    <row r="70" spans="1:86" x14ac:dyDescent="0.2">
      <c r="A70" s="672"/>
      <c r="B70" s="74" t="s">
        <v>36</v>
      </c>
      <c r="C70" s="157">
        <f t="shared" si="3"/>
        <v>0</v>
      </c>
      <c r="D70" s="157">
        <f t="shared" si="6"/>
        <v>0</v>
      </c>
      <c r="E70" s="226">
        <f t="shared" si="7"/>
        <v>0</v>
      </c>
      <c r="F70" s="75"/>
      <c r="G70" s="116"/>
      <c r="H70" s="75"/>
      <c r="I70" s="116"/>
      <c r="J70" s="10"/>
      <c r="K70" s="42"/>
      <c r="L70" s="10"/>
      <c r="M70" s="42"/>
      <c r="N70" s="10"/>
      <c r="O70" s="42"/>
      <c r="P70" s="10"/>
      <c r="Q70" s="42"/>
      <c r="R70" s="10"/>
      <c r="S70" s="42"/>
      <c r="T70" s="10"/>
      <c r="U70" s="42"/>
      <c r="V70" s="10"/>
      <c r="W70" s="42"/>
      <c r="X70" s="10"/>
      <c r="Y70" s="42"/>
      <c r="Z70" s="10"/>
      <c r="AA70" s="42"/>
      <c r="AB70" s="10"/>
      <c r="AC70" s="42"/>
      <c r="AD70" s="10"/>
      <c r="AE70" s="42"/>
      <c r="AF70" s="10"/>
      <c r="AG70" s="42"/>
      <c r="AH70" s="10"/>
      <c r="AI70" s="42"/>
      <c r="AJ70" s="10"/>
      <c r="AK70" s="42"/>
      <c r="AL70" s="10"/>
      <c r="AM70" s="42"/>
      <c r="AN70" s="227"/>
      <c r="AO70" s="223" t="s">
        <v>83</v>
      </c>
      <c r="AP70" s="17"/>
      <c r="CG70" s="139">
        <v>0</v>
      </c>
      <c r="CH70" s="139">
        <v>0</v>
      </c>
    </row>
    <row r="71" spans="1:86" ht="15" x14ac:dyDescent="0.2">
      <c r="A71" s="58" t="s">
        <v>91</v>
      </c>
      <c r="B71" s="79"/>
      <c r="C71" s="79"/>
      <c r="D71" s="80"/>
      <c r="E71" s="80"/>
      <c r="F71" s="80"/>
      <c r="G71" s="81"/>
      <c r="H71" s="81"/>
      <c r="I71" s="81"/>
      <c r="J71" s="81"/>
      <c r="K71" s="82"/>
      <c r="L71" s="82"/>
      <c r="M71" s="83"/>
      <c r="N71" s="84"/>
      <c r="O71" s="62"/>
      <c r="P71" s="62"/>
      <c r="Q71" s="62"/>
      <c r="R71" s="62"/>
      <c r="S71" s="62"/>
      <c r="T71" s="62"/>
      <c r="U71" s="62"/>
      <c r="V71" s="63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</row>
    <row r="72" spans="1:86" ht="29.25" customHeight="1" x14ac:dyDescent="0.2">
      <c r="A72" s="670" t="s">
        <v>56</v>
      </c>
      <c r="B72" s="715"/>
      <c r="C72" s="717" t="s">
        <v>57</v>
      </c>
      <c r="D72" s="718"/>
      <c r="E72" s="717" t="s">
        <v>58</v>
      </c>
      <c r="F72" s="719"/>
      <c r="G72" s="720" t="s">
        <v>59</v>
      </c>
      <c r="H72" s="718"/>
      <c r="I72" s="720" t="s">
        <v>60</v>
      </c>
      <c r="J72" s="718"/>
      <c r="K72" s="231"/>
      <c r="L72" s="19"/>
      <c r="M72" s="83"/>
      <c r="N72" s="83"/>
      <c r="O72" s="83"/>
      <c r="P72" s="64"/>
      <c r="Q72" s="62"/>
      <c r="R72" s="62"/>
      <c r="S72" s="62"/>
      <c r="T72" s="62"/>
      <c r="U72" s="62"/>
      <c r="V72" s="62"/>
      <c r="W72" s="62"/>
      <c r="X72" s="232"/>
      <c r="Y72" s="212"/>
      <c r="Z72" s="212"/>
      <c r="AA72" s="212"/>
      <c r="AB72" s="212"/>
      <c r="AC72" s="21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</row>
    <row r="73" spans="1:86" ht="22.5" customHeight="1" x14ac:dyDescent="0.2">
      <c r="A73" s="716"/>
      <c r="B73" s="716"/>
      <c r="C73" s="85" t="s">
        <v>61</v>
      </c>
      <c r="D73" s="86" t="s">
        <v>62</v>
      </c>
      <c r="E73" s="85" t="s">
        <v>61</v>
      </c>
      <c r="F73" s="87" t="s">
        <v>62</v>
      </c>
      <c r="G73" s="88" t="s">
        <v>61</v>
      </c>
      <c r="H73" s="86" t="s">
        <v>62</v>
      </c>
      <c r="I73" s="88" t="s">
        <v>61</v>
      </c>
      <c r="J73" s="86" t="s">
        <v>62</v>
      </c>
      <c r="K73" s="233"/>
      <c r="L73" s="19"/>
      <c r="M73" s="83"/>
      <c r="N73" s="83"/>
      <c r="O73" s="83"/>
      <c r="P73" s="64"/>
      <c r="Q73" s="62"/>
      <c r="R73" s="62"/>
      <c r="S73" s="62"/>
      <c r="T73" s="62"/>
      <c r="U73" s="62"/>
      <c r="V73" s="62"/>
      <c r="W73" s="62"/>
      <c r="X73" s="232"/>
      <c r="Y73" s="212"/>
      <c r="Z73" s="212"/>
      <c r="AA73" s="212"/>
      <c r="AB73" s="212"/>
      <c r="AC73" s="21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</row>
    <row r="74" spans="1:86" x14ac:dyDescent="0.2">
      <c r="A74" s="721" t="s">
        <v>63</v>
      </c>
      <c r="B74" s="721"/>
      <c r="C74" s="89"/>
      <c r="D74" s="90"/>
      <c r="E74" s="89"/>
      <c r="F74" s="91"/>
      <c r="G74" s="92"/>
      <c r="H74" s="90"/>
      <c r="I74" s="92"/>
      <c r="J74" s="90"/>
      <c r="K74" s="233"/>
      <c r="L74" s="19"/>
      <c r="M74" s="83"/>
      <c r="N74" s="83"/>
      <c r="O74" s="83"/>
      <c r="P74" s="64"/>
      <c r="Q74" s="62"/>
      <c r="R74" s="62"/>
      <c r="S74" s="62"/>
      <c r="T74" s="62"/>
      <c r="U74" s="62"/>
      <c r="V74" s="62"/>
      <c r="W74" s="62"/>
      <c r="X74" s="232"/>
      <c r="Y74" s="212"/>
      <c r="Z74" s="212"/>
      <c r="AA74" s="212"/>
      <c r="AB74" s="212"/>
      <c r="AC74" s="21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</row>
    <row r="75" spans="1:86" x14ac:dyDescent="0.2">
      <c r="A75" s="667" t="s">
        <v>64</v>
      </c>
      <c r="B75" s="667"/>
      <c r="C75" s="93"/>
      <c r="D75" s="94"/>
      <c r="E75" s="93"/>
      <c r="F75" s="95"/>
      <c r="G75" s="96"/>
      <c r="H75" s="94"/>
      <c r="I75" s="96"/>
      <c r="J75" s="94"/>
      <c r="K75" s="233"/>
      <c r="L75" s="19"/>
      <c r="M75" s="83"/>
      <c r="N75" s="83"/>
      <c r="O75" s="83"/>
      <c r="P75" s="64"/>
      <c r="Q75" s="62"/>
      <c r="R75" s="62"/>
      <c r="S75" s="62"/>
      <c r="T75" s="62"/>
      <c r="U75" s="62"/>
      <c r="V75" s="62"/>
      <c r="W75" s="62"/>
      <c r="X75" s="232"/>
      <c r="Y75" s="212"/>
      <c r="Z75" s="212"/>
      <c r="AA75" s="212"/>
      <c r="AB75" s="212"/>
      <c r="AC75" s="21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</row>
    <row r="76" spans="1:86" x14ac:dyDescent="0.2">
      <c r="A76" s="667" t="s">
        <v>65</v>
      </c>
      <c r="B76" s="667"/>
      <c r="C76" s="93"/>
      <c r="D76" s="94"/>
      <c r="E76" s="93"/>
      <c r="F76" s="95"/>
      <c r="G76" s="96"/>
      <c r="H76" s="94"/>
      <c r="I76" s="96"/>
      <c r="J76" s="94"/>
      <c r="K76" s="233"/>
      <c r="L76" s="19"/>
      <c r="M76" s="83"/>
      <c r="N76" s="83"/>
      <c r="O76" s="83"/>
      <c r="P76" s="64"/>
      <c r="Q76" s="62"/>
      <c r="R76" s="62"/>
      <c r="S76" s="62"/>
      <c r="T76" s="62"/>
      <c r="U76" s="62"/>
      <c r="V76" s="62"/>
      <c r="W76" s="62"/>
      <c r="X76" s="232"/>
      <c r="Y76" s="212"/>
      <c r="Z76" s="212"/>
      <c r="AA76" s="212"/>
      <c r="AB76" s="212"/>
      <c r="AC76" s="21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</row>
    <row r="77" spans="1:86" x14ac:dyDescent="0.2">
      <c r="A77" s="722" t="s">
        <v>66</v>
      </c>
      <c r="B77" s="722"/>
      <c r="C77" s="10"/>
      <c r="D77" s="77"/>
      <c r="E77" s="10"/>
      <c r="F77" s="97"/>
      <c r="G77" s="41"/>
      <c r="H77" s="77"/>
      <c r="I77" s="41"/>
      <c r="J77" s="77"/>
      <c r="K77" s="233"/>
      <c r="L77" s="19"/>
      <c r="M77" s="83"/>
      <c r="N77" s="83"/>
      <c r="O77" s="83"/>
      <c r="P77" s="64"/>
      <c r="Q77" s="62"/>
      <c r="R77" s="62"/>
      <c r="S77" s="62"/>
      <c r="T77" s="62"/>
      <c r="U77" s="62"/>
      <c r="V77" s="62"/>
      <c r="W77" s="62"/>
      <c r="X77" s="232"/>
      <c r="Y77" s="212"/>
      <c r="Z77" s="212"/>
      <c r="AA77" s="212"/>
      <c r="AB77" s="212"/>
      <c r="AC77" s="21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</row>
    <row r="78" spans="1:86" ht="15" x14ac:dyDescent="0.2">
      <c r="A78" s="98" t="s">
        <v>67</v>
      </c>
      <c r="B78" s="99"/>
      <c r="C78" s="100"/>
      <c r="D78" s="100"/>
      <c r="E78" s="100"/>
      <c r="F78" s="100"/>
      <c r="G78" s="100"/>
      <c r="H78" s="100"/>
      <c r="I78" s="101"/>
      <c r="J78" s="99"/>
      <c r="K78" s="82"/>
      <c r="L78" s="82"/>
      <c r="M78" s="83"/>
      <c r="N78" s="102"/>
      <c r="O78" s="62"/>
      <c r="P78" s="62"/>
      <c r="Q78" s="62"/>
      <c r="R78" s="62"/>
      <c r="S78" s="62"/>
      <c r="T78" s="62"/>
      <c r="U78" s="62"/>
      <c r="V78" s="63"/>
      <c r="W78" s="62"/>
      <c r="X78" s="234"/>
      <c r="Y78" s="234"/>
      <c r="Z78" s="234"/>
      <c r="AA78" s="234"/>
      <c r="AB78" s="234"/>
      <c r="AC78" s="234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</row>
    <row r="79" spans="1:86" x14ac:dyDescent="0.2">
      <c r="A79" s="178" t="s">
        <v>92</v>
      </c>
      <c r="B79" s="235"/>
      <c r="C79" s="235"/>
      <c r="D79" s="235"/>
      <c r="E79" s="105"/>
      <c r="F79" s="105"/>
      <c r="G79" s="105"/>
      <c r="H79" s="105"/>
      <c r="I79" s="106"/>
      <c r="J79" s="106"/>
      <c r="K79" s="107"/>
      <c r="L79" s="106"/>
      <c r="M79" s="61"/>
      <c r="N79" s="61"/>
      <c r="O79" s="62"/>
      <c r="P79" s="62"/>
      <c r="Q79" s="62"/>
      <c r="R79" s="62"/>
      <c r="S79" s="62"/>
      <c r="T79" s="62"/>
      <c r="U79" s="62"/>
      <c r="V79" s="232"/>
      <c r="W79" s="236"/>
      <c r="X79" s="234"/>
      <c r="Y79" s="234"/>
      <c r="Z79" s="234"/>
      <c r="AA79" s="234"/>
      <c r="AB79" s="234"/>
      <c r="AC79" s="234"/>
      <c r="AD79" s="62"/>
      <c r="AE79" s="62"/>
      <c r="AF79" s="62"/>
      <c r="AG79" s="62"/>
      <c r="AH79" s="234"/>
      <c r="AI79" s="234"/>
      <c r="AJ79" s="234"/>
      <c r="AK79" s="234"/>
      <c r="AL79" s="62"/>
      <c r="AM79" s="62"/>
      <c r="AN79" s="62"/>
      <c r="AO79" s="62"/>
      <c r="AP79" s="62"/>
    </row>
    <row r="80" spans="1:86" ht="15" customHeight="1" x14ac:dyDescent="0.2">
      <c r="A80" s="670" t="s">
        <v>93</v>
      </c>
      <c r="B80" s="670" t="s">
        <v>94</v>
      </c>
      <c r="C80" s="670" t="s">
        <v>95</v>
      </c>
      <c r="D80" s="670" t="s">
        <v>96</v>
      </c>
      <c r="E80" s="237"/>
      <c r="F80" s="238"/>
      <c r="G80" s="239"/>
      <c r="H80" s="239"/>
      <c r="I80" s="62"/>
      <c r="J80" s="62"/>
      <c r="K80" s="62"/>
      <c r="L80" s="62"/>
      <c r="M80" s="62"/>
      <c r="N80" s="62"/>
      <c r="O80" s="62"/>
      <c r="P80" s="62"/>
      <c r="Q80" s="63"/>
      <c r="R80" s="62"/>
      <c r="S80" s="62"/>
      <c r="T80" s="62"/>
      <c r="U80" s="240"/>
      <c r="V80" s="241"/>
      <c r="W80" s="241"/>
      <c r="X80" s="242"/>
      <c r="Y80" s="242"/>
      <c r="Z80" s="243"/>
      <c r="AA80" s="243"/>
      <c r="AB80" s="243"/>
      <c r="AC80" s="62"/>
      <c r="AD80" s="62"/>
      <c r="AE80" s="62"/>
      <c r="AF80" s="62"/>
      <c r="AG80" s="240"/>
      <c r="AH80" s="241"/>
      <c r="AI80" s="241"/>
      <c r="AJ80" s="241"/>
      <c r="AK80" s="185"/>
    </row>
    <row r="81" spans="1:43" ht="33.75" customHeight="1" x14ac:dyDescent="0.2">
      <c r="A81" s="672"/>
      <c r="B81" s="672"/>
      <c r="C81" s="672"/>
      <c r="D81" s="672"/>
      <c r="E81" s="211"/>
      <c r="F81" s="62"/>
      <c r="G81" s="62"/>
      <c r="H81" s="108"/>
      <c r="I81" s="104"/>
      <c r="J81" s="104"/>
      <c r="K81" s="62"/>
      <c r="L81" s="62"/>
      <c r="M81" s="62"/>
      <c r="N81" s="62"/>
      <c r="O81" s="62"/>
      <c r="P81" s="62"/>
      <c r="Q81" s="62"/>
      <c r="R81" s="62"/>
      <c r="S81" s="63"/>
      <c r="T81" s="62"/>
      <c r="U81" s="62"/>
      <c r="V81" s="234"/>
      <c r="W81" s="241"/>
      <c r="X81" s="241"/>
      <c r="Y81" s="241"/>
      <c r="Z81" s="241"/>
      <c r="AA81" s="241"/>
      <c r="AB81" s="234"/>
      <c r="AC81" s="62"/>
      <c r="AD81" s="62"/>
      <c r="AE81" s="62"/>
      <c r="AF81" s="62"/>
      <c r="AG81" s="62"/>
      <c r="AH81" s="234"/>
      <c r="AI81" s="241"/>
      <c r="AJ81" s="241"/>
      <c r="AK81" s="185"/>
    </row>
    <row r="82" spans="1:43" ht="15" x14ac:dyDescent="0.2">
      <c r="A82" s="244" t="s">
        <v>68</v>
      </c>
      <c r="B82" s="245">
        <v>5</v>
      </c>
      <c r="C82" s="245">
        <v>5</v>
      </c>
      <c r="D82" s="246"/>
      <c r="E82" s="211"/>
      <c r="F82" s="62"/>
      <c r="G82" s="62"/>
      <c r="H82" s="108"/>
      <c r="I82" s="104"/>
      <c r="J82" s="104"/>
      <c r="K82" s="62"/>
      <c r="L82" s="62"/>
      <c r="M82" s="62"/>
      <c r="N82" s="62"/>
      <c r="O82" s="62"/>
      <c r="P82" s="62"/>
      <c r="Q82" s="62"/>
      <c r="R82" s="62"/>
      <c r="S82" s="63"/>
      <c r="T82" s="62"/>
      <c r="U82" s="62"/>
      <c r="V82" s="234"/>
      <c r="W82" s="241"/>
      <c r="X82" s="241"/>
      <c r="Y82" s="241"/>
      <c r="Z82" s="241"/>
      <c r="AA82" s="241"/>
      <c r="AB82" s="234"/>
      <c r="AC82" s="62"/>
      <c r="AD82" s="62"/>
      <c r="AE82" s="62"/>
      <c r="AF82" s="62"/>
      <c r="AG82" s="62"/>
      <c r="AH82" s="234"/>
      <c r="AI82" s="241"/>
      <c r="AJ82" s="241"/>
      <c r="AK82" s="185"/>
    </row>
    <row r="83" spans="1:43" ht="15" x14ac:dyDescent="0.2">
      <c r="A83" s="247" t="s">
        <v>69</v>
      </c>
      <c r="B83" s="248">
        <v>17</v>
      </c>
      <c r="C83" s="249">
        <v>7</v>
      </c>
      <c r="D83" s="250">
        <v>3</v>
      </c>
      <c r="E83" s="211"/>
      <c r="F83" s="62"/>
      <c r="G83" s="62"/>
      <c r="H83" s="108"/>
      <c r="I83" s="104"/>
      <c r="J83" s="104"/>
      <c r="K83" s="62"/>
      <c r="L83" s="62"/>
      <c r="M83" s="62"/>
      <c r="N83" s="62"/>
      <c r="O83" s="62"/>
      <c r="P83" s="62"/>
      <c r="Q83" s="62"/>
      <c r="R83" s="62"/>
      <c r="S83" s="63"/>
      <c r="T83" s="62"/>
      <c r="U83" s="62"/>
      <c r="V83" s="234"/>
      <c r="W83" s="241"/>
      <c r="X83" s="241"/>
      <c r="Y83" s="241"/>
      <c r="Z83" s="241"/>
      <c r="AA83" s="241"/>
      <c r="AB83" s="234"/>
      <c r="AC83" s="62"/>
      <c r="AD83" s="62"/>
      <c r="AE83" s="62"/>
      <c r="AF83" s="62"/>
      <c r="AG83" s="62"/>
      <c r="AH83" s="234"/>
      <c r="AI83" s="241"/>
      <c r="AJ83" s="241"/>
      <c r="AK83" s="185"/>
    </row>
    <row r="84" spans="1:43" ht="21" x14ac:dyDescent="0.2">
      <c r="A84" s="109" t="s">
        <v>70</v>
      </c>
      <c r="B84" s="251"/>
      <c r="C84" s="252"/>
      <c r="D84" s="253"/>
      <c r="E84" s="211"/>
      <c r="F84" s="62"/>
      <c r="G84" s="62"/>
      <c r="H84" s="108"/>
      <c r="I84" s="104"/>
      <c r="J84" s="104"/>
      <c r="K84" s="62"/>
      <c r="L84" s="62"/>
      <c r="M84" s="62"/>
      <c r="N84" s="62"/>
      <c r="O84" s="62"/>
      <c r="P84" s="62"/>
      <c r="Q84" s="62"/>
      <c r="R84" s="62"/>
      <c r="S84" s="63"/>
      <c r="T84" s="62"/>
      <c r="U84" s="62"/>
      <c r="V84" s="234"/>
      <c r="W84" s="241"/>
      <c r="X84" s="241"/>
      <c r="Y84" s="241"/>
      <c r="Z84" s="241"/>
      <c r="AA84" s="241"/>
      <c r="AB84" s="234"/>
      <c r="AC84" s="62"/>
      <c r="AD84" s="62"/>
      <c r="AE84" s="62"/>
      <c r="AF84" s="62"/>
      <c r="AG84" s="62"/>
      <c r="AH84" s="234"/>
      <c r="AI84" s="241"/>
      <c r="AJ84" s="241"/>
      <c r="AK84" s="185"/>
    </row>
    <row r="85" spans="1:43" ht="27" customHeight="1" x14ac:dyDescent="0.2">
      <c r="A85" s="109" t="s">
        <v>71</v>
      </c>
      <c r="B85" s="251"/>
      <c r="C85" s="252"/>
      <c r="D85" s="253"/>
      <c r="E85" s="211"/>
      <c r="F85" s="62"/>
      <c r="G85" s="62"/>
      <c r="H85" s="108"/>
      <c r="I85" s="104"/>
      <c r="J85" s="104"/>
      <c r="K85" s="62"/>
      <c r="L85" s="62"/>
      <c r="M85" s="62"/>
      <c r="N85" s="62"/>
      <c r="O85" s="62"/>
      <c r="P85" s="62"/>
      <c r="Q85" s="62"/>
      <c r="R85" s="62"/>
      <c r="S85" s="63"/>
      <c r="T85" s="62"/>
      <c r="U85" s="62"/>
      <c r="V85" s="234"/>
      <c r="W85" s="241"/>
      <c r="X85" s="241"/>
      <c r="Y85" s="241"/>
      <c r="Z85" s="241"/>
      <c r="AA85" s="241"/>
      <c r="AB85" s="234"/>
      <c r="AC85" s="62"/>
      <c r="AD85" s="62"/>
      <c r="AE85" s="62"/>
      <c r="AF85" s="62"/>
      <c r="AG85" s="62"/>
      <c r="AH85" s="234"/>
      <c r="AI85" s="241"/>
      <c r="AJ85" s="241"/>
      <c r="AK85" s="185"/>
    </row>
    <row r="86" spans="1:43" ht="20.25" customHeight="1" x14ac:dyDescent="0.2">
      <c r="A86" s="254" t="s">
        <v>97</v>
      </c>
      <c r="B86" s="251"/>
      <c r="C86" s="252"/>
      <c r="D86" s="253"/>
      <c r="E86" s="211"/>
      <c r="F86" s="62"/>
      <c r="G86" s="62"/>
      <c r="H86" s="108"/>
      <c r="I86" s="104"/>
      <c r="J86" s="104"/>
      <c r="K86" s="62"/>
      <c r="L86" s="62"/>
      <c r="M86" s="62"/>
      <c r="N86" s="62"/>
      <c r="O86" s="62"/>
      <c r="P86" s="62"/>
      <c r="Q86" s="62"/>
      <c r="R86" s="62"/>
      <c r="S86" s="63"/>
      <c r="T86" s="62"/>
      <c r="U86" s="62"/>
      <c r="V86" s="234"/>
      <c r="W86" s="241"/>
      <c r="X86" s="241"/>
      <c r="Y86" s="241"/>
      <c r="Z86" s="241"/>
      <c r="AA86" s="241"/>
      <c r="AB86" s="234"/>
      <c r="AC86" s="62"/>
      <c r="AD86" s="62"/>
      <c r="AE86" s="62"/>
      <c r="AF86" s="62"/>
      <c r="AG86" s="62"/>
      <c r="AH86" s="234"/>
      <c r="AI86" s="241"/>
      <c r="AJ86" s="241"/>
      <c r="AK86" s="185"/>
    </row>
    <row r="87" spans="1:43" ht="26.25" customHeight="1" x14ac:dyDescent="0.2">
      <c r="A87" s="255" t="s">
        <v>98</v>
      </c>
      <c r="B87" s="251"/>
      <c r="C87" s="252"/>
      <c r="D87" s="253"/>
      <c r="E87" s="211"/>
      <c r="F87" s="62"/>
      <c r="G87" s="62"/>
      <c r="H87" s="108"/>
      <c r="I87" s="104"/>
      <c r="J87" s="104"/>
      <c r="K87" s="62"/>
      <c r="L87" s="62"/>
      <c r="M87" s="62"/>
      <c r="N87" s="62"/>
      <c r="O87" s="62"/>
      <c r="P87" s="62"/>
      <c r="Q87" s="62"/>
      <c r="R87" s="62"/>
      <c r="S87" s="63"/>
      <c r="T87" s="62"/>
      <c r="U87" s="62"/>
      <c r="V87" s="234"/>
      <c r="W87" s="241"/>
      <c r="X87" s="241"/>
      <c r="Y87" s="241"/>
      <c r="Z87" s="241"/>
      <c r="AA87" s="241"/>
      <c r="AB87" s="234"/>
      <c r="AC87" s="62"/>
      <c r="AD87" s="62"/>
      <c r="AE87" s="62"/>
      <c r="AF87" s="62"/>
      <c r="AG87" s="62"/>
      <c r="AH87" s="234"/>
      <c r="AI87" s="241"/>
      <c r="AJ87" s="241"/>
      <c r="AK87" s="185"/>
    </row>
    <row r="88" spans="1:43" ht="29.25" customHeight="1" x14ac:dyDescent="0.2">
      <c r="A88" s="255" t="s">
        <v>99</v>
      </c>
      <c r="B88" s="251"/>
      <c r="C88" s="252"/>
      <c r="D88" s="253"/>
      <c r="E88" s="211"/>
      <c r="F88" s="62"/>
      <c r="G88" s="62"/>
      <c r="H88" s="108"/>
      <c r="I88" s="104"/>
      <c r="J88" s="104"/>
      <c r="K88" s="62"/>
      <c r="L88" s="62"/>
      <c r="M88" s="62"/>
      <c r="N88" s="62"/>
      <c r="O88" s="62"/>
      <c r="P88" s="62"/>
      <c r="Q88" s="62"/>
      <c r="R88" s="62"/>
      <c r="S88" s="63"/>
      <c r="T88" s="62"/>
      <c r="U88" s="62"/>
      <c r="V88" s="234"/>
      <c r="W88" s="241"/>
      <c r="X88" s="241"/>
      <c r="Y88" s="241"/>
      <c r="Z88" s="241"/>
      <c r="AA88" s="241"/>
      <c r="AB88" s="234"/>
      <c r="AC88" s="62"/>
      <c r="AD88" s="62"/>
      <c r="AE88" s="62"/>
      <c r="AF88" s="62"/>
      <c r="AG88" s="62"/>
      <c r="AH88" s="234"/>
      <c r="AI88" s="241"/>
      <c r="AJ88" s="256"/>
      <c r="AK88" s="257"/>
    </row>
    <row r="89" spans="1:43" ht="29.25" customHeight="1" x14ac:dyDescent="0.2">
      <c r="A89" s="258" t="s">
        <v>100</v>
      </c>
      <c r="B89" s="259"/>
      <c r="C89" s="260"/>
      <c r="D89" s="261"/>
      <c r="E89" s="211"/>
      <c r="F89" s="62"/>
      <c r="G89" s="62"/>
      <c r="H89" s="108"/>
      <c r="I89" s="104"/>
      <c r="J89" s="104"/>
      <c r="K89" s="62"/>
      <c r="L89" s="62"/>
      <c r="M89" s="62"/>
      <c r="N89" s="62"/>
      <c r="O89" s="62"/>
      <c r="P89" s="62"/>
      <c r="Q89" s="62"/>
      <c r="R89" s="62"/>
      <c r="S89" s="63"/>
      <c r="T89" s="62"/>
      <c r="U89" s="62"/>
      <c r="V89" s="234"/>
      <c r="W89" s="241"/>
      <c r="X89" s="241"/>
      <c r="Y89" s="241"/>
      <c r="Z89" s="241"/>
      <c r="AA89" s="241"/>
      <c r="AB89" s="234"/>
      <c r="AC89" s="62"/>
      <c r="AD89" s="62"/>
      <c r="AE89" s="62"/>
      <c r="AF89" s="62"/>
      <c r="AG89" s="62"/>
      <c r="AH89" s="234"/>
      <c r="AI89" s="262"/>
      <c r="AJ89" s="241"/>
      <c r="AK89" s="185"/>
      <c r="AL89" s="185"/>
      <c r="AM89" s="185"/>
      <c r="AN89" s="185"/>
      <c r="AO89" s="185"/>
      <c r="AP89" s="185"/>
      <c r="AQ89" s="185"/>
    </row>
    <row r="90" spans="1:43" ht="15" x14ac:dyDescent="0.2">
      <c r="A90" s="263" t="s">
        <v>101</v>
      </c>
      <c r="B90" s="110"/>
      <c r="C90" s="110"/>
      <c r="D90" s="110"/>
      <c r="E90" s="264"/>
      <c r="F90" s="110"/>
      <c r="G90" s="110"/>
      <c r="H90" s="62"/>
      <c r="I90" s="62"/>
      <c r="J90" s="62"/>
      <c r="K90" s="108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232"/>
      <c r="W90" s="234"/>
      <c r="X90" s="234"/>
      <c r="Y90" s="234"/>
      <c r="Z90" s="234"/>
      <c r="AA90" s="234"/>
      <c r="AB90" s="234"/>
      <c r="AC90" s="62"/>
      <c r="AD90" s="62"/>
      <c r="AE90" s="62"/>
      <c r="AF90" s="62"/>
      <c r="AG90" s="62"/>
      <c r="AH90" s="62"/>
      <c r="AI90" s="62"/>
      <c r="AJ90" s="234"/>
      <c r="AK90" s="234"/>
      <c r="AL90" s="234"/>
      <c r="AM90" s="234"/>
      <c r="AN90" s="234"/>
      <c r="AO90" s="234"/>
      <c r="AP90" s="234"/>
      <c r="AQ90" s="185"/>
    </row>
    <row r="91" spans="1:43" ht="15" x14ac:dyDescent="0.2">
      <c r="A91" s="670" t="s">
        <v>72</v>
      </c>
      <c r="B91" s="670" t="s">
        <v>73</v>
      </c>
      <c r="C91" s="677" t="s">
        <v>102</v>
      </c>
      <c r="D91" s="679"/>
      <c r="E91" s="265"/>
      <c r="F91" s="64"/>
      <c r="G91" s="62"/>
      <c r="H91" s="62"/>
      <c r="I91" s="62"/>
      <c r="J91" s="108"/>
      <c r="K91" s="103"/>
      <c r="L91" s="104"/>
      <c r="M91" s="62"/>
      <c r="N91" s="62"/>
      <c r="O91" s="62"/>
      <c r="P91" s="62"/>
      <c r="Q91" s="62"/>
      <c r="R91" s="62"/>
      <c r="S91" s="62"/>
      <c r="T91" s="62"/>
      <c r="U91" s="63"/>
      <c r="V91" s="234"/>
      <c r="W91" s="234"/>
      <c r="X91" s="234"/>
      <c r="Y91" s="212"/>
      <c r="Z91" s="212"/>
      <c r="AA91" s="212"/>
      <c r="AB91" s="212"/>
      <c r="AC91" s="266"/>
      <c r="AD91" s="234"/>
      <c r="AE91" s="62"/>
      <c r="AF91" s="62"/>
      <c r="AG91" s="62"/>
      <c r="AH91" s="62"/>
      <c r="AI91" s="62"/>
      <c r="AJ91" s="234"/>
      <c r="AK91" s="212"/>
      <c r="AL91" s="212"/>
      <c r="AM91" s="212"/>
      <c r="AN91" s="212"/>
      <c r="AO91" s="212"/>
      <c r="AP91" s="212"/>
      <c r="AQ91" s="185"/>
    </row>
    <row r="92" spans="1:43" ht="15" x14ac:dyDescent="0.2">
      <c r="A92" s="672"/>
      <c r="B92" s="672"/>
      <c r="C92" s="119" t="s">
        <v>103</v>
      </c>
      <c r="D92" s="119" t="s">
        <v>104</v>
      </c>
      <c r="E92" s="4"/>
      <c r="F92" s="64"/>
      <c r="G92" s="62"/>
      <c r="H92" s="62"/>
      <c r="I92" s="62"/>
      <c r="J92" s="108"/>
      <c r="K92" s="103"/>
      <c r="L92" s="104"/>
      <c r="M92" s="62"/>
      <c r="N92" s="62"/>
      <c r="O92" s="62"/>
      <c r="P92" s="62"/>
      <c r="Q92" s="62"/>
      <c r="R92" s="62"/>
      <c r="S92" s="62"/>
      <c r="T92" s="62"/>
      <c r="U92" s="63"/>
      <c r="V92" s="234"/>
      <c r="W92" s="234"/>
      <c r="X92" s="234"/>
      <c r="Y92" s="212"/>
      <c r="Z92" s="212"/>
      <c r="AA92" s="212"/>
      <c r="AB92" s="212"/>
      <c r="AC92" s="266"/>
      <c r="AD92" s="234"/>
      <c r="AE92" s="62"/>
      <c r="AF92" s="62"/>
      <c r="AG92" s="62"/>
      <c r="AH92" s="62"/>
      <c r="AI92" s="62"/>
      <c r="AJ92" s="234"/>
      <c r="AK92" s="212"/>
      <c r="AL92" s="212"/>
      <c r="AM92" s="212"/>
      <c r="AN92" s="212"/>
      <c r="AO92" s="212"/>
      <c r="AP92" s="212"/>
      <c r="AQ92" s="185"/>
    </row>
    <row r="93" spans="1:43" ht="15" x14ac:dyDescent="0.2">
      <c r="A93" s="70" t="s">
        <v>74</v>
      </c>
      <c r="B93" s="20">
        <v>5</v>
      </c>
      <c r="C93" s="20"/>
      <c r="D93" s="20"/>
      <c r="E93" s="265"/>
      <c r="F93" s="64"/>
      <c r="G93" s="62"/>
      <c r="H93" s="62"/>
      <c r="I93" s="62"/>
      <c r="J93" s="108"/>
      <c r="K93" s="111"/>
      <c r="L93" s="104"/>
      <c r="M93" s="62"/>
      <c r="N93" s="62"/>
      <c r="O93" s="62"/>
      <c r="P93" s="62"/>
      <c r="Q93" s="62"/>
      <c r="R93" s="62"/>
      <c r="S93" s="62"/>
      <c r="T93" s="62"/>
      <c r="U93" s="63"/>
      <c r="V93" s="234"/>
      <c r="W93" s="234"/>
      <c r="X93" s="234"/>
      <c r="Y93" s="212"/>
      <c r="Z93" s="212"/>
      <c r="AA93" s="212"/>
      <c r="AB93" s="212"/>
      <c r="AC93" s="266"/>
      <c r="AD93" s="234"/>
      <c r="AE93" s="62"/>
      <c r="AF93" s="62"/>
      <c r="AG93" s="62"/>
      <c r="AH93" s="62"/>
      <c r="AI93" s="62"/>
      <c r="AJ93" s="234"/>
      <c r="AK93" s="212"/>
      <c r="AL93" s="212"/>
      <c r="AM93" s="212"/>
      <c r="AN93" s="212"/>
      <c r="AO93" s="212"/>
      <c r="AP93" s="212"/>
      <c r="AQ93" s="185"/>
    </row>
    <row r="94" spans="1:43" ht="15" x14ac:dyDescent="0.2">
      <c r="A94" s="72" t="s">
        <v>75</v>
      </c>
      <c r="B94" s="15"/>
      <c r="C94" s="15"/>
      <c r="D94" s="15"/>
      <c r="E94" s="265"/>
      <c r="F94" s="64"/>
      <c r="G94" s="62"/>
      <c r="H94" s="62"/>
      <c r="I94" s="62"/>
      <c r="J94" s="108"/>
      <c r="K94" s="111"/>
      <c r="L94" s="104"/>
      <c r="M94" s="62"/>
      <c r="N94" s="62"/>
      <c r="O94" s="62"/>
      <c r="P94" s="62"/>
      <c r="Q94" s="62"/>
      <c r="R94" s="62"/>
      <c r="S94" s="62"/>
      <c r="T94" s="62"/>
      <c r="U94" s="63"/>
      <c r="V94" s="234"/>
      <c r="W94" s="234"/>
      <c r="X94" s="234"/>
      <c r="Y94" s="212"/>
      <c r="Z94" s="212"/>
      <c r="AA94" s="212"/>
      <c r="AB94" s="212"/>
      <c r="AC94" s="266"/>
      <c r="AD94" s="234"/>
      <c r="AE94" s="62"/>
      <c r="AF94" s="62"/>
      <c r="AG94" s="62"/>
      <c r="AH94" s="62"/>
      <c r="AI94" s="62"/>
      <c r="AJ94" s="234"/>
      <c r="AK94" s="212"/>
      <c r="AL94" s="212"/>
      <c r="AM94" s="212"/>
      <c r="AN94" s="212"/>
      <c r="AO94" s="212"/>
      <c r="AP94" s="212"/>
      <c r="AQ94" s="185"/>
    </row>
    <row r="95" spans="1:43" ht="15" x14ac:dyDescent="0.2">
      <c r="A95" s="72" t="s">
        <v>76</v>
      </c>
      <c r="B95" s="15"/>
      <c r="C95" s="15"/>
      <c r="D95" s="15"/>
      <c r="E95" s="265"/>
      <c r="F95" s="64"/>
      <c r="G95" s="62"/>
      <c r="H95" s="62"/>
      <c r="I95" s="62"/>
      <c r="J95" s="62"/>
      <c r="K95" s="112"/>
      <c r="L95" s="104"/>
      <c r="M95" s="62"/>
      <c r="N95" s="62"/>
      <c r="O95" s="62"/>
      <c r="P95" s="62"/>
      <c r="Q95" s="62"/>
      <c r="R95" s="62"/>
      <c r="S95" s="62"/>
      <c r="T95" s="62"/>
      <c r="U95" s="63"/>
      <c r="V95" s="234"/>
      <c r="W95" s="234"/>
      <c r="X95" s="234"/>
      <c r="Y95" s="212"/>
      <c r="Z95" s="212"/>
      <c r="AA95" s="212"/>
      <c r="AB95" s="212"/>
      <c r="AC95" s="266"/>
      <c r="AD95" s="234"/>
      <c r="AE95" s="62"/>
      <c r="AF95" s="62"/>
      <c r="AG95" s="62"/>
      <c r="AH95" s="62"/>
      <c r="AI95" s="62"/>
      <c r="AJ95" s="234"/>
      <c r="AK95" s="212"/>
      <c r="AL95" s="212"/>
      <c r="AM95" s="212"/>
      <c r="AN95" s="212"/>
      <c r="AO95" s="212"/>
      <c r="AP95" s="212"/>
      <c r="AQ95" s="185"/>
    </row>
    <row r="96" spans="1:43" ht="15" x14ac:dyDescent="0.2">
      <c r="A96" s="72" t="s">
        <v>77</v>
      </c>
      <c r="B96" s="15"/>
      <c r="C96" s="15"/>
      <c r="D96" s="15"/>
      <c r="E96" s="265"/>
      <c r="F96" s="64"/>
      <c r="G96" s="62"/>
      <c r="H96" s="62"/>
      <c r="I96" s="62"/>
      <c r="J96" s="62"/>
      <c r="K96" s="112"/>
      <c r="L96" s="104"/>
      <c r="M96" s="62"/>
      <c r="N96" s="62"/>
      <c r="O96" s="62"/>
      <c r="P96" s="62"/>
      <c r="Q96" s="62"/>
      <c r="R96" s="62"/>
      <c r="S96" s="62"/>
      <c r="T96" s="62"/>
      <c r="U96" s="63"/>
      <c r="V96" s="234"/>
      <c r="W96" s="234"/>
      <c r="X96" s="234"/>
      <c r="Y96" s="212"/>
      <c r="Z96" s="212"/>
      <c r="AA96" s="212"/>
      <c r="AB96" s="212"/>
      <c r="AC96" s="266"/>
      <c r="AD96" s="234"/>
      <c r="AE96" s="62"/>
      <c r="AF96" s="62"/>
      <c r="AG96" s="62"/>
      <c r="AH96" s="62"/>
      <c r="AI96" s="62"/>
      <c r="AJ96" s="234"/>
      <c r="AK96" s="212"/>
      <c r="AL96" s="212"/>
      <c r="AM96" s="212"/>
      <c r="AN96" s="212"/>
      <c r="AO96" s="212"/>
      <c r="AP96" s="212"/>
      <c r="AQ96" s="185"/>
    </row>
    <row r="97" spans="1:43" ht="15" x14ac:dyDescent="0.2">
      <c r="A97" s="72" t="s">
        <v>78</v>
      </c>
      <c r="B97" s="15"/>
      <c r="C97" s="15"/>
      <c r="D97" s="15"/>
      <c r="E97" s="265"/>
      <c r="F97" s="64"/>
      <c r="G97" s="62"/>
      <c r="H97" s="62"/>
      <c r="I97" s="62"/>
      <c r="J97" s="62"/>
      <c r="K97" s="112"/>
      <c r="L97" s="104"/>
      <c r="M97" s="62"/>
      <c r="N97" s="62"/>
      <c r="O97" s="62"/>
      <c r="P97" s="62"/>
      <c r="Q97" s="62"/>
      <c r="R97" s="62"/>
      <c r="S97" s="62"/>
      <c r="T97" s="62"/>
      <c r="U97" s="63"/>
      <c r="V97" s="234"/>
      <c r="W97" s="234"/>
      <c r="X97" s="234"/>
      <c r="Y97" s="212"/>
      <c r="Z97" s="212"/>
      <c r="AA97" s="212"/>
      <c r="AB97" s="212"/>
      <c r="AC97" s="266"/>
      <c r="AD97" s="234"/>
      <c r="AE97" s="62"/>
      <c r="AF97" s="62"/>
      <c r="AG97" s="62"/>
      <c r="AH97" s="62"/>
      <c r="AI97" s="62"/>
      <c r="AJ97" s="234"/>
      <c r="AK97" s="212"/>
      <c r="AL97" s="212"/>
      <c r="AM97" s="212"/>
      <c r="AN97" s="212"/>
      <c r="AO97" s="212"/>
      <c r="AP97" s="212"/>
      <c r="AQ97" s="185"/>
    </row>
    <row r="98" spans="1:43" ht="15" x14ac:dyDescent="0.2">
      <c r="A98" s="121" t="s">
        <v>19</v>
      </c>
      <c r="B98" s="267">
        <f>SUM(B93:B97)</f>
        <v>5</v>
      </c>
      <c r="C98" s="267">
        <f>SUM(C93:C97)</f>
        <v>0</v>
      </c>
      <c r="D98" s="267">
        <f>SUM(D93:D97)</f>
        <v>0</v>
      </c>
      <c r="E98" s="265"/>
      <c r="F98" s="64"/>
      <c r="G98" s="62"/>
      <c r="H98" s="62"/>
      <c r="I98" s="62"/>
      <c r="J98" s="62"/>
      <c r="K98" s="112"/>
      <c r="L98" s="104"/>
      <c r="M98" s="62"/>
      <c r="N98" s="62"/>
      <c r="O98" s="62"/>
      <c r="P98" s="62"/>
      <c r="Q98" s="62"/>
      <c r="R98" s="62"/>
      <c r="S98" s="62"/>
      <c r="T98" s="62"/>
      <c r="U98" s="63"/>
      <c r="V98" s="234"/>
      <c r="W98" s="234"/>
      <c r="X98" s="234"/>
      <c r="Y98" s="212"/>
      <c r="Z98" s="212"/>
      <c r="AA98" s="212"/>
      <c r="AB98" s="212"/>
      <c r="AC98" s="266"/>
      <c r="AD98" s="234"/>
      <c r="AE98" s="62"/>
      <c r="AF98" s="62"/>
      <c r="AG98" s="62"/>
      <c r="AH98" s="62"/>
      <c r="AI98" s="62"/>
      <c r="AJ98" s="234"/>
      <c r="AK98" s="212"/>
      <c r="AL98" s="212"/>
      <c r="AM98" s="212"/>
      <c r="AN98" s="212"/>
      <c r="AO98" s="212"/>
      <c r="AP98" s="212"/>
      <c r="AQ98" s="185"/>
    </row>
    <row r="99" spans="1:43" ht="15" x14ac:dyDescent="0.2">
      <c r="A99" s="268" t="s">
        <v>105</v>
      </c>
      <c r="B99" s="269"/>
      <c r="C99" s="269"/>
      <c r="D99" s="269"/>
      <c r="E99" s="270"/>
      <c r="F99" s="270"/>
      <c r="G99" s="271"/>
      <c r="H99" s="271"/>
      <c r="I99" s="271"/>
      <c r="J99" s="197"/>
      <c r="K99" s="272"/>
      <c r="L99" s="197"/>
      <c r="M99" s="197"/>
      <c r="N99" s="62"/>
      <c r="O99" s="62"/>
      <c r="P99" s="62"/>
      <c r="Q99" s="62"/>
      <c r="R99" s="62"/>
      <c r="S99" s="62"/>
      <c r="T99" s="62"/>
      <c r="U99" s="232"/>
      <c r="V99" s="234"/>
      <c r="W99" s="234"/>
      <c r="X99" s="234"/>
      <c r="Y99" s="234"/>
      <c r="Z99" s="234"/>
      <c r="AA99" s="234"/>
      <c r="AB99" s="273"/>
      <c r="AC99" s="234"/>
      <c r="AD99" s="62"/>
      <c r="AE99" s="62"/>
      <c r="AF99" s="62"/>
      <c r="AG99" s="62"/>
      <c r="AH99" s="62"/>
      <c r="AI99" s="234"/>
      <c r="AJ99" s="234"/>
      <c r="AK99" s="234"/>
      <c r="AL99" s="234"/>
      <c r="AM99" s="234"/>
      <c r="AN99" s="234"/>
      <c r="AO99" s="234"/>
      <c r="AP99" s="185"/>
    </row>
    <row r="100" spans="1:43" x14ac:dyDescent="0.2">
      <c r="A100" s="705" t="s">
        <v>26</v>
      </c>
      <c r="B100" s="708" t="s">
        <v>28</v>
      </c>
      <c r="C100" s="709"/>
      <c r="D100" s="680"/>
      <c r="E100" s="713" t="s">
        <v>29</v>
      </c>
      <c r="F100" s="714"/>
      <c r="G100" s="714"/>
      <c r="H100" s="714"/>
      <c r="I100" s="714"/>
      <c r="J100" s="714"/>
      <c r="K100" s="714"/>
      <c r="L100" s="714"/>
      <c r="M100" s="714"/>
      <c r="N100" s="274"/>
      <c r="O100" s="62"/>
      <c r="P100" s="62"/>
      <c r="Q100" s="62"/>
      <c r="R100" s="62"/>
      <c r="S100" s="62"/>
      <c r="T100" s="62"/>
      <c r="U100" s="62"/>
      <c r="V100" s="63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234"/>
      <c r="AK100" s="234"/>
      <c r="AL100" s="234"/>
      <c r="AM100" s="234"/>
      <c r="AN100" s="234"/>
      <c r="AO100" s="234"/>
      <c r="AP100" s="234"/>
      <c r="AQ100" s="185"/>
    </row>
    <row r="101" spans="1:43" x14ac:dyDescent="0.2">
      <c r="A101" s="706"/>
      <c r="B101" s="710"/>
      <c r="C101" s="711"/>
      <c r="D101" s="712"/>
      <c r="E101" s="685" t="s">
        <v>1</v>
      </c>
      <c r="F101" s="686"/>
      <c r="G101" s="683" t="s">
        <v>2</v>
      </c>
      <c r="H101" s="684"/>
      <c r="I101" s="685" t="s">
        <v>3</v>
      </c>
      <c r="J101" s="686"/>
      <c r="K101" s="685" t="s">
        <v>4</v>
      </c>
      <c r="L101" s="686"/>
      <c r="M101" s="685" t="s">
        <v>5</v>
      </c>
      <c r="N101" s="686"/>
      <c r="O101" s="62"/>
      <c r="P101" s="62"/>
      <c r="Q101" s="62"/>
      <c r="R101" s="62"/>
      <c r="S101" s="62"/>
      <c r="T101" s="62"/>
      <c r="U101" s="62"/>
      <c r="V101" s="62"/>
      <c r="W101" s="63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234"/>
      <c r="AK101" s="234"/>
      <c r="AL101" s="234"/>
      <c r="AM101" s="234"/>
      <c r="AN101" s="234"/>
      <c r="AO101" s="234"/>
      <c r="AP101" s="234"/>
      <c r="AQ101" s="185"/>
    </row>
    <row r="102" spans="1:43" x14ac:dyDescent="0.2">
      <c r="A102" s="707"/>
      <c r="B102" s="125" t="s">
        <v>81</v>
      </c>
      <c r="C102" s="31" t="s">
        <v>20</v>
      </c>
      <c r="D102" s="275" t="s">
        <v>18</v>
      </c>
      <c r="E102" s="201" t="s">
        <v>20</v>
      </c>
      <c r="F102" s="123" t="s">
        <v>18</v>
      </c>
      <c r="G102" s="201" t="s">
        <v>20</v>
      </c>
      <c r="H102" s="123" t="s">
        <v>18</v>
      </c>
      <c r="I102" s="201" t="s">
        <v>20</v>
      </c>
      <c r="J102" s="123" t="s">
        <v>18</v>
      </c>
      <c r="K102" s="201" t="s">
        <v>20</v>
      </c>
      <c r="L102" s="123" t="s">
        <v>18</v>
      </c>
      <c r="M102" s="201" t="s">
        <v>20</v>
      </c>
      <c r="N102" s="123" t="s">
        <v>18</v>
      </c>
      <c r="O102" s="276"/>
      <c r="P102" s="62"/>
      <c r="Q102" s="112"/>
      <c r="R102" s="62"/>
      <c r="S102" s="62"/>
      <c r="T102" s="62"/>
      <c r="U102" s="62"/>
      <c r="V102" s="62"/>
      <c r="W102" s="62"/>
      <c r="X102" s="62"/>
      <c r="Y102" s="62"/>
      <c r="Z102" s="62"/>
      <c r="AA102" s="63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</row>
    <row r="103" spans="1:43" ht="17.25" customHeight="1" x14ac:dyDescent="0.2">
      <c r="A103" s="46" t="s">
        <v>106</v>
      </c>
      <c r="B103" s="172">
        <f>SUM(C103:D103)</f>
        <v>0</v>
      </c>
      <c r="C103" s="204">
        <f>SUM(E103+G103+I103+K103+M103)</f>
        <v>0</v>
      </c>
      <c r="D103" s="159">
        <f>SUM(F103+H103+J103+L103+N103)</f>
        <v>0</v>
      </c>
      <c r="E103" s="277"/>
      <c r="F103" s="260"/>
      <c r="G103" s="277"/>
      <c r="H103" s="260"/>
      <c r="I103" s="277"/>
      <c r="J103" s="278"/>
      <c r="K103" s="277"/>
      <c r="L103" s="278"/>
      <c r="M103" s="279"/>
      <c r="N103" s="278"/>
      <c r="O103" s="280"/>
      <c r="P103" s="62"/>
      <c r="Q103" s="112"/>
      <c r="R103" s="62"/>
      <c r="S103" s="62"/>
      <c r="T103" s="62"/>
      <c r="U103" s="62"/>
      <c r="V103" s="62"/>
      <c r="W103" s="62"/>
      <c r="X103" s="62"/>
      <c r="Y103" s="62"/>
      <c r="Z103" s="62"/>
      <c r="AA103" s="63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</row>
    <row r="104" spans="1:43" ht="26.25" customHeight="1" x14ac:dyDescent="0.2">
      <c r="A104" s="46" t="s">
        <v>107</v>
      </c>
      <c r="B104" s="281">
        <f>SUM(C104:D104)</f>
        <v>0</v>
      </c>
      <c r="C104" s="204">
        <f>SUM(E104+G104+I104+K104+M104)</f>
        <v>0</v>
      </c>
      <c r="D104" s="159">
        <f>SUM(F104+H104+J104+L104+N104)</f>
        <v>0</v>
      </c>
      <c r="E104" s="282"/>
      <c r="F104" s="283"/>
      <c r="G104" s="282"/>
      <c r="H104" s="284"/>
      <c r="I104" s="282"/>
      <c r="J104" s="283"/>
      <c r="K104" s="282"/>
      <c r="L104" s="283"/>
      <c r="M104" s="285"/>
      <c r="N104" s="284"/>
      <c r="O104" s="280"/>
      <c r="P104" s="62"/>
      <c r="Q104" s="112"/>
      <c r="R104" s="62"/>
      <c r="S104" s="62"/>
      <c r="T104" s="62"/>
      <c r="U104" s="62"/>
      <c r="V104" s="62"/>
      <c r="W104" s="62"/>
      <c r="X104" s="62"/>
      <c r="Y104" s="62"/>
      <c r="Z104" s="62"/>
      <c r="AA104" s="63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</row>
    <row r="105" spans="1:43" x14ac:dyDescent="0.2">
      <c r="A105" s="269"/>
      <c r="B105" s="62"/>
      <c r="C105" s="112"/>
      <c r="D105" s="62"/>
      <c r="E105" s="62"/>
      <c r="F105" s="62"/>
      <c r="G105" s="62"/>
      <c r="H105" s="62"/>
      <c r="I105" s="62"/>
      <c r="J105" s="62"/>
      <c r="K105" s="62"/>
      <c r="L105" s="62"/>
      <c r="M105" s="63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</row>
    <row r="186" spans="1:2" hidden="1" x14ac:dyDescent="0.2">
      <c r="A186" s="190">
        <f>SUM(C23,C24:C26,C30,C43:C44,C49:C70,B103:B104,B82:B89,B98,C35:C38)</f>
        <v>796</v>
      </c>
      <c r="B186" s="138">
        <f>SUM(CG8:CL104)</f>
        <v>0</v>
      </c>
    </row>
  </sheetData>
  <mergeCells count="123">
    <mergeCell ref="A76:B76"/>
    <mergeCell ref="A77:B77"/>
    <mergeCell ref="A37:A38"/>
    <mergeCell ref="A35:A36"/>
    <mergeCell ref="A6:W6"/>
    <mergeCell ref="A63:A64"/>
    <mergeCell ref="A65:A70"/>
    <mergeCell ref="A72:B73"/>
    <mergeCell ref="C72:D72"/>
    <mergeCell ref="E72:F72"/>
    <mergeCell ref="G72:H72"/>
    <mergeCell ref="I72:J72"/>
    <mergeCell ref="A74:B74"/>
    <mergeCell ref="A75:B75"/>
    <mergeCell ref="F10:AM10"/>
    <mergeCell ref="A13:A23"/>
    <mergeCell ref="A25:A26"/>
    <mergeCell ref="A28:A29"/>
    <mergeCell ref="B28:B29"/>
    <mergeCell ref="C28:E28"/>
    <mergeCell ref="F28:G28"/>
    <mergeCell ref="H28:I28"/>
    <mergeCell ref="J28:K28"/>
    <mergeCell ref="L28:M28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L11:AM11"/>
    <mergeCell ref="AH11:AI11"/>
    <mergeCell ref="AJ11:AK11"/>
    <mergeCell ref="A10:A12"/>
    <mergeCell ref="B10:B12"/>
    <mergeCell ref="C10:E11"/>
    <mergeCell ref="AJ28:AK28"/>
    <mergeCell ref="AL28:AM28"/>
    <mergeCell ref="A33:A34"/>
    <mergeCell ref="B33:B34"/>
    <mergeCell ref="C33:C34"/>
    <mergeCell ref="Z28:AA28"/>
    <mergeCell ref="AB28:AC28"/>
    <mergeCell ref="AD28:AE28"/>
    <mergeCell ref="AF28:AG28"/>
    <mergeCell ref="AH28:AI28"/>
    <mergeCell ref="N28:O28"/>
    <mergeCell ref="P28:Q28"/>
    <mergeCell ref="R28:S28"/>
    <mergeCell ref="T28:U28"/>
    <mergeCell ref="V28:W28"/>
    <mergeCell ref="X28:Y28"/>
    <mergeCell ref="AB11:AC11"/>
    <mergeCell ref="AD11:AE11"/>
    <mergeCell ref="AF11:AG11"/>
    <mergeCell ref="AD41:AE41"/>
    <mergeCell ref="AF41:AG41"/>
    <mergeCell ref="AH41:AI41"/>
    <mergeCell ref="AJ41:AK41"/>
    <mergeCell ref="AL41:AM41"/>
    <mergeCell ref="A40:B42"/>
    <mergeCell ref="C40:E41"/>
    <mergeCell ref="F40:AM40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45:M45"/>
    <mergeCell ref="A46:B48"/>
    <mergeCell ref="C46:E47"/>
    <mergeCell ref="F46:AM46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L47:AM47"/>
    <mergeCell ref="A49:A54"/>
    <mergeCell ref="A55:A56"/>
    <mergeCell ref="A57:A60"/>
    <mergeCell ref="A61:A62"/>
    <mergeCell ref="AB47:AC47"/>
    <mergeCell ref="AD47:AE47"/>
    <mergeCell ref="AF47:AG47"/>
    <mergeCell ref="AH47:AI47"/>
    <mergeCell ref="AJ47:AK47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80:A81"/>
    <mergeCell ref="B80:B81"/>
    <mergeCell ref="C80:C81"/>
    <mergeCell ref="D80:D81"/>
    <mergeCell ref="A91:A92"/>
    <mergeCell ref="B91:B92"/>
    <mergeCell ref="C91:D91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86"/>
  <sheetViews>
    <sheetView workbookViewId="0">
      <selection activeCell="F13" sqref="F13"/>
    </sheetView>
  </sheetViews>
  <sheetFormatPr baseColWidth="10" defaultRowHeight="14.25" x14ac:dyDescent="0.2"/>
  <cols>
    <col min="1" max="1" width="48.140625" style="138" customWidth="1"/>
    <col min="2" max="2" width="26.7109375" style="138" customWidth="1"/>
    <col min="3" max="3" width="18.85546875" style="138" customWidth="1"/>
    <col min="4" max="4" width="17.7109375" style="138" customWidth="1"/>
    <col min="5" max="74" width="11.42578125" style="138"/>
    <col min="75" max="75" width="0" style="138" hidden="1" customWidth="1"/>
    <col min="76" max="76" width="0" style="139" hidden="1" customWidth="1"/>
    <col min="77" max="93" width="25.42578125" style="139" hidden="1" customWidth="1"/>
    <col min="94" max="101" width="25.42578125" style="138" hidden="1" customWidth="1"/>
    <col min="102" max="102" width="0" style="138" hidden="1" customWidth="1"/>
    <col min="103" max="16384" width="11.42578125" style="138"/>
  </cols>
  <sheetData>
    <row r="1" spans="1:86" x14ac:dyDescent="0.2">
      <c r="A1" s="137" t="s">
        <v>0</v>
      </c>
    </row>
    <row r="2" spans="1:86" x14ac:dyDescent="0.2">
      <c r="A2" s="137" t="str">
        <f>CONCATENATE("COMUNA: ",[2]NOMBRE!B2," - ","( ",[2]NOMBRE!C2,[2]NOMBRE!D2,[2]NOMBRE!E2,[2]NOMBRE!F2,[2]NOMBRE!G2," )")</f>
        <v>COMUNA: Linares - ( 07401 )</v>
      </c>
    </row>
    <row r="3" spans="1:86" x14ac:dyDescent="0.2">
      <c r="A3" s="13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86" x14ac:dyDescent="0.2">
      <c r="A4" s="137" t="str">
        <f>CONCATENATE("MES: ",[2]NOMBRE!B6," - ","( ",[2]NOMBRE!C6,[2]NOMBRE!D6," )")</f>
        <v>MES: FEBRERO - ( 02 )</v>
      </c>
    </row>
    <row r="5" spans="1:86" x14ac:dyDescent="0.2">
      <c r="A5" s="137" t="str">
        <f>CONCATENATE("AÑO: ",[2]NOMBRE!B7)</f>
        <v>AÑO: 2017</v>
      </c>
    </row>
    <row r="6" spans="1:86" ht="15" x14ac:dyDescent="0.2">
      <c r="A6" s="725" t="s">
        <v>24</v>
      </c>
      <c r="B6" s="725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86" ht="15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86" ht="15" x14ac:dyDescent="0.2">
      <c r="A8" s="140" t="s">
        <v>25</v>
      </c>
      <c r="B8" s="24"/>
      <c r="C8" s="5"/>
      <c r="D8" s="5"/>
      <c r="E8" s="5"/>
      <c r="F8" s="5"/>
      <c r="G8" s="5"/>
      <c r="H8" s="5"/>
      <c r="I8" s="25"/>
      <c r="J8" s="24"/>
      <c r="K8" s="26"/>
      <c r="L8" s="5"/>
      <c r="M8" s="3"/>
      <c r="N8" s="3"/>
      <c r="O8" s="3"/>
      <c r="P8" s="3"/>
      <c r="Q8" s="3"/>
      <c r="R8" s="3"/>
      <c r="S8" s="3"/>
      <c r="T8" s="3"/>
      <c r="U8" s="3"/>
      <c r="V8" s="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86" ht="15" x14ac:dyDescent="0.2">
      <c r="A9" s="49" t="s">
        <v>80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30"/>
      <c r="N9" s="30"/>
      <c r="O9" s="3"/>
      <c r="P9" s="3"/>
      <c r="Q9" s="3"/>
      <c r="R9" s="3"/>
      <c r="S9" s="3"/>
      <c r="T9" s="3"/>
      <c r="U9" s="3"/>
      <c r="V9" s="2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86" ht="14.25" customHeight="1" x14ac:dyDescent="0.2">
      <c r="A10" s="705" t="s">
        <v>26</v>
      </c>
      <c r="B10" s="705" t="s">
        <v>27</v>
      </c>
      <c r="C10" s="708" t="s">
        <v>28</v>
      </c>
      <c r="D10" s="709"/>
      <c r="E10" s="680"/>
      <c r="F10" s="685" t="s">
        <v>29</v>
      </c>
      <c r="G10" s="696"/>
      <c r="H10" s="696"/>
      <c r="I10" s="696"/>
      <c r="J10" s="696"/>
      <c r="K10" s="696"/>
      <c r="L10" s="696"/>
      <c r="M10" s="696"/>
      <c r="N10" s="696"/>
      <c r="O10" s="696"/>
      <c r="P10" s="696"/>
      <c r="Q10" s="696"/>
      <c r="R10" s="696"/>
      <c r="S10" s="696"/>
      <c r="T10" s="696"/>
      <c r="U10" s="696"/>
      <c r="V10" s="696"/>
      <c r="W10" s="696"/>
      <c r="X10" s="696"/>
      <c r="Y10" s="696"/>
      <c r="Z10" s="696"/>
      <c r="AA10" s="696"/>
      <c r="AB10" s="696"/>
      <c r="AC10" s="696"/>
      <c r="AD10" s="696"/>
      <c r="AE10" s="696"/>
      <c r="AF10" s="696"/>
      <c r="AG10" s="696"/>
      <c r="AH10" s="696"/>
      <c r="AI10" s="696"/>
      <c r="AJ10" s="696"/>
      <c r="AK10" s="696"/>
      <c r="AL10" s="696"/>
      <c r="AM10" s="686"/>
      <c r="AN10" s="702" t="s">
        <v>30</v>
      </c>
    </row>
    <row r="11" spans="1:86" x14ac:dyDescent="0.2">
      <c r="A11" s="706"/>
      <c r="B11" s="706"/>
      <c r="C11" s="710"/>
      <c r="D11" s="711"/>
      <c r="E11" s="712"/>
      <c r="F11" s="685" t="s">
        <v>1</v>
      </c>
      <c r="G11" s="686"/>
      <c r="H11" s="683" t="s">
        <v>2</v>
      </c>
      <c r="I11" s="684"/>
      <c r="J11" s="685" t="s">
        <v>3</v>
      </c>
      <c r="K11" s="686"/>
      <c r="L11" s="685" t="s">
        <v>4</v>
      </c>
      <c r="M11" s="686"/>
      <c r="N11" s="685" t="s">
        <v>5</v>
      </c>
      <c r="O11" s="686"/>
      <c r="P11" s="668" t="s">
        <v>6</v>
      </c>
      <c r="Q11" s="669"/>
      <c r="R11" s="668" t="s">
        <v>7</v>
      </c>
      <c r="S11" s="669"/>
      <c r="T11" s="668" t="s">
        <v>8</v>
      </c>
      <c r="U11" s="669"/>
      <c r="V11" s="668" t="s">
        <v>9</v>
      </c>
      <c r="W11" s="669"/>
      <c r="X11" s="668" t="s">
        <v>10</v>
      </c>
      <c r="Y11" s="669"/>
      <c r="Z11" s="668" t="s">
        <v>11</v>
      </c>
      <c r="AA11" s="669"/>
      <c r="AB11" s="668" t="s">
        <v>12</v>
      </c>
      <c r="AC11" s="669"/>
      <c r="AD11" s="668" t="s">
        <v>13</v>
      </c>
      <c r="AE11" s="669"/>
      <c r="AF11" s="668" t="s">
        <v>14</v>
      </c>
      <c r="AG11" s="669"/>
      <c r="AH11" s="668" t="s">
        <v>15</v>
      </c>
      <c r="AI11" s="669"/>
      <c r="AJ11" s="668" t="s">
        <v>16</v>
      </c>
      <c r="AK11" s="669"/>
      <c r="AL11" s="668" t="s">
        <v>17</v>
      </c>
      <c r="AM11" s="669"/>
      <c r="AN11" s="703"/>
    </row>
    <row r="12" spans="1:86" x14ac:dyDescent="0.2">
      <c r="A12" s="707"/>
      <c r="B12" s="707"/>
      <c r="C12" s="141" t="s">
        <v>81</v>
      </c>
      <c r="D12" s="124" t="s">
        <v>20</v>
      </c>
      <c r="E12" s="142" t="s">
        <v>18</v>
      </c>
      <c r="F12" s="141" t="s">
        <v>20</v>
      </c>
      <c r="G12" s="143" t="s">
        <v>18</v>
      </c>
      <c r="H12" s="141" t="s">
        <v>20</v>
      </c>
      <c r="I12" s="143" t="s">
        <v>18</v>
      </c>
      <c r="J12" s="141" t="s">
        <v>20</v>
      </c>
      <c r="K12" s="143" t="s">
        <v>18</v>
      </c>
      <c r="L12" s="141" t="s">
        <v>20</v>
      </c>
      <c r="M12" s="143" t="s">
        <v>18</v>
      </c>
      <c r="N12" s="141" t="s">
        <v>20</v>
      </c>
      <c r="O12" s="143" t="s">
        <v>18</v>
      </c>
      <c r="P12" s="141" t="s">
        <v>20</v>
      </c>
      <c r="Q12" s="143" t="s">
        <v>18</v>
      </c>
      <c r="R12" s="141" t="s">
        <v>20</v>
      </c>
      <c r="S12" s="143" t="s">
        <v>18</v>
      </c>
      <c r="T12" s="141" t="s">
        <v>20</v>
      </c>
      <c r="U12" s="143" t="s">
        <v>18</v>
      </c>
      <c r="V12" s="141" t="s">
        <v>20</v>
      </c>
      <c r="W12" s="143" t="s">
        <v>18</v>
      </c>
      <c r="X12" s="141" t="s">
        <v>20</v>
      </c>
      <c r="Y12" s="143" t="s">
        <v>18</v>
      </c>
      <c r="Z12" s="141" t="s">
        <v>20</v>
      </c>
      <c r="AA12" s="143" t="s">
        <v>18</v>
      </c>
      <c r="AB12" s="141" t="s">
        <v>20</v>
      </c>
      <c r="AC12" s="143" t="s">
        <v>18</v>
      </c>
      <c r="AD12" s="141" t="s">
        <v>20</v>
      </c>
      <c r="AE12" s="143" t="s">
        <v>18</v>
      </c>
      <c r="AF12" s="141" t="s">
        <v>20</v>
      </c>
      <c r="AG12" s="143" t="s">
        <v>18</v>
      </c>
      <c r="AH12" s="141" t="s">
        <v>20</v>
      </c>
      <c r="AI12" s="143" t="s">
        <v>18</v>
      </c>
      <c r="AJ12" s="141" t="s">
        <v>20</v>
      </c>
      <c r="AK12" s="143" t="s">
        <v>18</v>
      </c>
      <c r="AL12" s="141" t="s">
        <v>20</v>
      </c>
      <c r="AM12" s="143" t="s">
        <v>18</v>
      </c>
      <c r="AN12" s="704"/>
    </row>
    <row r="13" spans="1:86" x14ac:dyDescent="0.2">
      <c r="A13" s="723" t="s">
        <v>82</v>
      </c>
      <c r="B13" s="114" t="s">
        <v>31</v>
      </c>
      <c r="C13" s="144">
        <f t="shared" ref="C13:C26" si="0">SUM(D13+E13)</f>
        <v>0</v>
      </c>
      <c r="D13" s="145">
        <f t="shared" ref="D13:D26" si="1">SUM(F13+H13+J13+L13+N13+P13+R13+T13+V13+X13+Z13+AB13+AD13+AF13+AH13+AJ13+AL13)</f>
        <v>0</v>
      </c>
      <c r="E13" s="146">
        <f t="shared" ref="E13:E26" si="2">SUM(G13+I13+K13+M13+O13+Q13+S13+U13+W13+Y13+AA13+AC13+AE13+AG13+AI13+AK13+AM13)</f>
        <v>0</v>
      </c>
      <c r="F13" s="12"/>
      <c r="G13" s="21"/>
      <c r="H13" s="12"/>
      <c r="I13" s="21"/>
      <c r="J13" s="12"/>
      <c r="K13" s="32"/>
      <c r="L13" s="12"/>
      <c r="M13" s="32"/>
      <c r="N13" s="12"/>
      <c r="O13" s="32"/>
      <c r="P13" s="12"/>
      <c r="Q13" s="32"/>
      <c r="R13" s="12"/>
      <c r="S13" s="32"/>
      <c r="T13" s="12"/>
      <c r="U13" s="32"/>
      <c r="V13" s="12"/>
      <c r="W13" s="32"/>
      <c r="X13" s="12"/>
      <c r="Y13" s="32"/>
      <c r="Z13" s="12"/>
      <c r="AA13" s="32"/>
      <c r="AB13" s="12"/>
      <c r="AC13" s="32"/>
      <c r="AD13" s="12"/>
      <c r="AE13" s="32"/>
      <c r="AF13" s="12"/>
      <c r="AG13" s="32"/>
      <c r="AH13" s="12"/>
      <c r="AI13" s="32"/>
      <c r="AJ13" s="12"/>
      <c r="AK13" s="32"/>
      <c r="AL13" s="147"/>
      <c r="AM13" s="32"/>
      <c r="AN13" s="21"/>
      <c r="AO13" s="148" t="s">
        <v>83</v>
      </c>
      <c r="CG13" s="139">
        <v>0</v>
      </c>
      <c r="CH13" s="139">
        <v>0</v>
      </c>
    </row>
    <row r="14" spans="1:86" x14ac:dyDescent="0.2">
      <c r="A14" s="726"/>
      <c r="B14" s="115" t="s">
        <v>32</v>
      </c>
      <c r="C14" s="149">
        <f t="shared" si="0"/>
        <v>27</v>
      </c>
      <c r="D14" s="150">
        <f t="shared" si="1"/>
        <v>12</v>
      </c>
      <c r="E14" s="151">
        <f t="shared" si="2"/>
        <v>15</v>
      </c>
      <c r="F14" s="8"/>
      <c r="G14" s="22"/>
      <c r="H14" s="8">
        <v>2</v>
      </c>
      <c r="I14" s="22">
        <v>3</v>
      </c>
      <c r="J14" s="8">
        <v>3</v>
      </c>
      <c r="K14" s="34">
        <v>4</v>
      </c>
      <c r="L14" s="8">
        <v>1</v>
      </c>
      <c r="M14" s="34">
        <v>1</v>
      </c>
      <c r="N14" s="8">
        <v>1</v>
      </c>
      <c r="O14" s="34">
        <v>1</v>
      </c>
      <c r="P14" s="8"/>
      <c r="Q14" s="34">
        <v>1</v>
      </c>
      <c r="R14" s="8"/>
      <c r="S14" s="34"/>
      <c r="T14" s="8"/>
      <c r="U14" s="34"/>
      <c r="V14" s="8"/>
      <c r="W14" s="34">
        <v>2</v>
      </c>
      <c r="X14" s="8"/>
      <c r="Y14" s="34">
        <v>1</v>
      </c>
      <c r="Z14" s="8">
        <v>3</v>
      </c>
      <c r="AA14" s="34">
        <v>1</v>
      </c>
      <c r="AB14" s="8">
        <v>1</v>
      </c>
      <c r="AC14" s="34">
        <v>1</v>
      </c>
      <c r="AD14" s="8"/>
      <c r="AE14" s="34"/>
      <c r="AF14" s="8"/>
      <c r="AG14" s="34"/>
      <c r="AH14" s="8"/>
      <c r="AI14" s="34"/>
      <c r="AJ14" s="8"/>
      <c r="AK14" s="34"/>
      <c r="AL14" s="152">
        <v>1</v>
      </c>
      <c r="AM14" s="34"/>
      <c r="AN14" s="22">
        <v>27</v>
      </c>
      <c r="AO14" s="148" t="s">
        <v>83</v>
      </c>
      <c r="CG14" s="139">
        <v>0</v>
      </c>
      <c r="CH14" s="139">
        <v>0</v>
      </c>
    </row>
    <row r="15" spans="1:86" x14ac:dyDescent="0.2">
      <c r="A15" s="726"/>
      <c r="B15" s="115" t="s">
        <v>33</v>
      </c>
      <c r="C15" s="149">
        <f t="shared" si="0"/>
        <v>455</v>
      </c>
      <c r="D15" s="150">
        <f t="shared" si="1"/>
        <v>193</v>
      </c>
      <c r="E15" s="151">
        <f t="shared" si="2"/>
        <v>262</v>
      </c>
      <c r="F15" s="8">
        <v>0</v>
      </c>
      <c r="G15" s="22">
        <v>1</v>
      </c>
      <c r="H15" s="8">
        <v>5</v>
      </c>
      <c r="I15" s="22">
        <v>7</v>
      </c>
      <c r="J15" s="8">
        <v>5</v>
      </c>
      <c r="K15" s="34">
        <v>8</v>
      </c>
      <c r="L15" s="8">
        <v>4</v>
      </c>
      <c r="M15" s="34">
        <v>8</v>
      </c>
      <c r="N15" s="8">
        <v>6</v>
      </c>
      <c r="O15" s="34">
        <v>9</v>
      </c>
      <c r="P15" s="8">
        <v>10</v>
      </c>
      <c r="Q15" s="34">
        <v>14</v>
      </c>
      <c r="R15" s="8">
        <v>13</v>
      </c>
      <c r="S15" s="34">
        <v>20</v>
      </c>
      <c r="T15" s="8">
        <v>18</v>
      </c>
      <c r="U15" s="34">
        <v>10</v>
      </c>
      <c r="V15" s="8">
        <v>24</v>
      </c>
      <c r="W15" s="34">
        <v>25</v>
      </c>
      <c r="X15" s="8">
        <v>16</v>
      </c>
      <c r="Y15" s="34">
        <v>30</v>
      </c>
      <c r="Z15" s="8">
        <v>22</v>
      </c>
      <c r="AA15" s="34">
        <v>30</v>
      </c>
      <c r="AB15" s="8">
        <v>27</v>
      </c>
      <c r="AC15" s="34">
        <v>30</v>
      </c>
      <c r="AD15" s="8">
        <v>22</v>
      </c>
      <c r="AE15" s="34">
        <v>30</v>
      </c>
      <c r="AF15" s="8">
        <v>15</v>
      </c>
      <c r="AG15" s="34">
        <v>16</v>
      </c>
      <c r="AH15" s="8">
        <v>5</v>
      </c>
      <c r="AI15" s="34">
        <v>6</v>
      </c>
      <c r="AJ15" s="8">
        <v>1</v>
      </c>
      <c r="AK15" s="34">
        <v>10</v>
      </c>
      <c r="AL15" s="152"/>
      <c r="AM15" s="34">
        <v>8</v>
      </c>
      <c r="AN15" s="22">
        <v>380</v>
      </c>
      <c r="AO15" s="148" t="s">
        <v>83</v>
      </c>
      <c r="CG15" s="139">
        <v>0</v>
      </c>
      <c r="CH15" s="139">
        <v>0</v>
      </c>
    </row>
    <row r="16" spans="1:86" x14ac:dyDescent="0.2">
      <c r="A16" s="726"/>
      <c r="B16" s="115" t="s">
        <v>34</v>
      </c>
      <c r="C16" s="149">
        <f t="shared" si="0"/>
        <v>0</v>
      </c>
      <c r="D16" s="150">
        <f t="shared" si="1"/>
        <v>0</v>
      </c>
      <c r="E16" s="151">
        <f t="shared" si="2"/>
        <v>0</v>
      </c>
      <c r="F16" s="8"/>
      <c r="G16" s="22"/>
      <c r="H16" s="8"/>
      <c r="I16" s="22"/>
      <c r="J16" s="8"/>
      <c r="K16" s="34"/>
      <c r="L16" s="8"/>
      <c r="M16" s="34"/>
      <c r="N16" s="8"/>
      <c r="O16" s="34"/>
      <c r="P16" s="8"/>
      <c r="Q16" s="34"/>
      <c r="R16" s="8"/>
      <c r="S16" s="34"/>
      <c r="T16" s="8"/>
      <c r="U16" s="34"/>
      <c r="V16" s="8"/>
      <c r="W16" s="34"/>
      <c r="X16" s="8"/>
      <c r="Y16" s="34"/>
      <c r="Z16" s="8"/>
      <c r="AA16" s="34"/>
      <c r="AB16" s="8"/>
      <c r="AC16" s="34"/>
      <c r="AD16" s="8"/>
      <c r="AE16" s="34"/>
      <c r="AF16" s="8"/>
      <c r="AG16" s="34"/>
      <c r="AH16" s="8"/>
      <c r="AI16" s="34"/>
      <c r="AJ16" s="8"/>
      <c r="AK16" s="34"/>
      <c r="AL16" s="152"/>
      <c r="AM16" s="34"/>
      <c r="AN16" s="22"/>
      <c r="AO16" s="148" t="s">
        <v>83</v>
      </c>
      <c r="CG16" s="139">
        <v>0</v>
      </c>
      <c r="CH16" s="139">
        <v>0</v>
      </c>
    </row>
    <row r="17" spans="1:107" x14ac:dyDescent="0.2">
      <c r="A17" s="726"/>
      <c r="B17" s="115" t="s">
        <v>35</v>
      </c>
      <c r="C17" s="149">
        <f t="shared" si="0"/>
        <v>146</v>
      </c>
      <c r="D17" s="150">
        <f t="shared" si="1"/>
        <v>62</v>
      </c>
      <c r="E17" s="151">
        <f t="shared" si="2"/>
        <v>84</v>
      </c>
      <c r="F17" s="8">
        <v>3</v>
      </c>
      <c r="G17" s="22">
        <v>3</v>
      </c>
      <c r="H17" s="8">
        <v>2</v>
      </c>
      <c r="I17" s="22">
        <v>4</v>
      </c>
      <c r="J17" s="8">
        <v>7</v>
      </c>
      <c r="K17" s="34">
        <v>8</v>
      </c>
      <c r="L17" s="8">
        <v>2</v>
      </c>
      <c r="M17" s="34">
        <v>4</v>
      </c>
      <c r="N17" s="8">
        <v>2</v>
      </c>
      <c r="O17" s="34">
        <v>3</v>
      </c>
      <c r="P17" s="8">
        <v>6</v>
      </c>
      <c r="Q17" s="34">
        <v>8</v>
      </c>
      <c r="R17" s="8">
        <v>6</v>
      </c>
      <c r="S17" s="34">
        <v>10</v>
      </c>
      <c r="T17" s="8">
        <v>2</v>
      </c>
      <c r="U17" s="34">
        <v>6</v>
      </c>
      <c r="V17" s="8">
        <v>5</v>
      </c>
      <c r="W17" s="34">
        <v>5</v>
      </c>
      <c r="X17" s="8">
        <v>6</v>
      </c>
      <c r="Y17" s="34">
        <v>10</v>
      </c>
      <c r="Z17" s="8">
        <v>3</v>
      </c>
      <c r="AA17" s="34">
        <v>5</v>
      </c>
      <c r="AB17" s="8">
        <v>9</v>
      </c>
      <c r="AC17" s="34">
        <v>10</v>
      </c>
      <c r="AD17" s="8">
        <v>7</v>
      </c>
      <c r="AE17" s="34">
        <v>7</v>
      </c>
      <c r="AF17" s="8">
        <v>1</v>
      </c>
      <c r="AG17" s="34">
        <v>1</v>
      </c>
      <c r="AH17" s="8">
        <v>1</v>
      </c>
      <c r="AI17" s="34"/>
      <c r="AJ17" s="8"/>
      <c r="AK17" s="34"/>
      <c r="AL17" s="152"/>
      <c r="AM17" s="34"/>
      <c r="AN17" s="22">
        <v>88</v>
      </c>
      <c r="AO17" s="148" t="s">
        <v>83</v>
      </c>
      <c r="CG17" s="139">
        <v>0</v>
      </c>
      <c r="CH17" s="139">
        <v>0</v>
      </c>
    </row>
    <row r="18" spans="1:107" x14ac:dyDescent="0.2">
      <c r="A18" s="726"/>
      <c r="B18" s="115" t="s">
        <v>36</v>
      </c>
      <c r="C18" s="149">
        <f t="shared" si="0"/>
        <v>0</v>
      </c>
      <c r="D18" s="150">
        <f t="shared" si="1"/>
        <v>0</v>
      </c>
      <c r="E18" s="151">
        <f t="shared" si="2"/>
        <v>0</v>
      </c>
      <c r="F18" s="8"/>
      <c r="G18" s="22"/>
      <c r="H18" s="8"/>
      <c r="I18" s="22"/>
      <c r="J18" s="8"/>
      <c r="K18" s="34"/>
      <c r="L18" s="8"/>
      <c r="M18" s="34"/>
      <c r="N18" s="8"/>
      <c r="O18" s="34"/>
      <c r="P18" s="8"/>
      <c r="Q18" s="34"/>
      <c r="R18" s="8"/>
      <c r="S18" s="34"/>
      <c r="T18" s="8"/>
      <c r="U18" s="34"/>
      <c r="V18" s="8"/>
      <c r="W18" s="34"/>
      <c r="X18" s="8"/>
      <c r="Y18" s="34"/>
      <c r="Z18" s="8"/>
      <c r="AA18" s="34"/>
      <c r="AB18" s="8"/>
      <c r="AC18" s="34"/>
      <c r="AD18" s="8"/>
      <c r="AE18" s="34"/>
      <c r="AF18" s="8"/>
      <c r="AG18" s="34"/>
      <c r="AH18" s="8"/>
      <c r="AI18" s="34"/>
      <c r="AJ18" s="8"/>
      <c r="AK18" s="34"/>
      <c r="AL18" s="152"/>
      <c r="AM18" s="34"/>
      <c r="AN18" s="22"/>
      <c r="AO18" s="148" t="s">
        <v>83</v>
      </c>
      <c r="CG18" s="139">
        <v>0</v>
      </c>
      <c r="CH18" s="139">
        <v>0</v>
      </c>
    </row>
    <row r="19" spans="1:107" x14ac:dyDescent="0.2">
      <c r="A19" s="726"/>
      <c r="B19" s="115" t="s">
        <v>37</v>
      </c>
      <c r="C19" s="153">
        <f t="shared" si="0"/>
        <v>0</v>
      </c>
      <c r="D19" s="154">
        <f t="shared" si="1"/>
        <v>0</v>
      </c>
      <c r="E19" s="155">
        <f t="shared" si="2"/>
        <v>0</v>
      </c>
      <c r="F19" s="9"/>
      <c r="G19" s="23"/>
      <c r="H19" s="9"/>
      <c r="I19" s="23"/>
      <c r="J19" s="9"/>
      <c r="K19" s="35"/>
      <c r="L19" s="9"/>
      <c r="M19" s="35"/>
      <c r="N19" s="9"/>
      <c r="O19" s="35"/>
      <c r="P19" s="9"/>
      <c r="Q19" s="35"/>
      <c r="R19" s="9"/>
      <c r="S19" s="35"/>
      <c r="T19" s="9"/>
      <c r="U19" s="35"/>
      <c r="V19" s="9"/>
      <c r="W19" s="35"/>
      <c r="X19" s="9"/>
      <c r="Y19" s="35"/>
      <c r="Z19" s="9"/>
      <c r="AA19" s="35"/>
      <c r="AB19" s="9"/>
      <c r="AC19" s="35"/>
      <c r="AD19" s="9"/>
      <c r="AE19" s="35"/>
      <c r="AF19" s="9"/>
      <c r="AG19" s="35"/>
      <c r="AH19" s="9"/>
      <c r="AI19" s="35"/>
      <c r="AJ19" s="9"/>
      <c r="AK19" s="35"/>
      <c r="AL19" s="156"/>
      <c r="AM19" s="35"/>
      <c r="AN19" s="23"/>
      <c r="AO19" s="148" t="s">
        <v>83</v>
      </c>
      <c r="CG19" s="139">
        <v>0</v>
      </c>
      <c r="CH19" s="139">
        <v>0</v>
      </c>
    </row>
    <row r="20" spans="1:107" ht="26.25" customHeight="1" x14ac:dyDescent="0.2">
      <c r="A20" s="726"/>
      <c r="B20" s="115" t="s">
        <v>38</v>
      </c>
      <c r="C20" s="153">
        <f t="shared" si="0"/>
        <v>0</v>
      </c>
      <c r="D20" s="154">
        <f t="shared" si="1"/>
        <v>0</v>
      </c>
      <c r="E20" s="155">
        <f t="shared" si="2"/>
        <v>0</v>
      </c>
      <c r="F20" s="9"/>
      <c r="G20" s="23"/>
      <c r="H20" s="9"/>
      <c r="I20" s="23"/>
      <c r="J20" s="9"/>
      <c r="K20" s="35"/>
      <c r="L20" s="9"/>
      <c r="M20" s="35"/>
      <c r="N20" s="9"/>
      <c r="O20" s="35"/>
      <c r="P20" s="9"/>
      <c r="Q20" s="35"/>
      <c r="R20" s="9"/>
      <c r="S20" s="35"/>
      <c r="T20" s="9"/>
      <c r="U20" s="35"/>
      <c r="V20" s="9"/>
      <c r="W20" s="35"/>
      <c r="X20" s="9"/>
      <c r="Y20" s="35"/>
      <c r="Z20" s="9"/>
      <c r="AA20" s="35"/>
      <c r="AB20" s="9"/>
      <c r="AC20" s="35"/>
      <c r="AD20" s="9"/>
      <c r="AE20" s="35"/>
      <c r="AF20" s="9"/>
      <c r="AG20" s="35"/>
      <c r="AH20" s="9"/>
      <c r="AI20" s="35"/>
      <c r="AJ20" s="9"/>
      <c r="AK20" s="35"/>
      <c r="AL20" s="156"/>
      <c r="AM20" s="35"/>
      <c r="AN20" s="23"/>
      <c r="AO20" s="148" t="s">
        <v>83</v>
      </c>
      <c r="CG20" s="139">
        <v>0</v>
      </c>
      <c r="CH20" s="139">
        <v>0</v>
      </c>
    </row>
    <row r="21" spans="1:107" ht="15" customHeight="1" x14ac:dyDescent="0.2">
      <c r="A21" s="726"/>
      <c r="B21" s="115" t="s">
        <v>84</v>
      </c>
      <c r="C21" s="153">
        <f t="shared" si="0"/>
        <v>0</v>
      </c>
      <c r="D21" s="154">
        <f t="shared" si="1"/>
        <v>0</v>
      </c>
      <c r="E21" s="155">
        <f t="shared" si="2"/>
        <v>0</v>
      </c>
      <c r="F21" s="9"/>
      <c r="G21" s="23"/>
      <c r="H21" s="9"/>
      <c r="I21" s="23"/>
      <c r="J21" s="9"/>
      <c r="K21" s="35"/>
      <c r="L21" s="9"/>
      <c r="M21" s="35"/>
      <c r="N21" s="9"/>
      <c r="O21" s="35"/>
      <c r="P21" s="9"/>
      <c r="Q21" s="35"/>
      <c r="R21" s="9"/>
      <c r="S21" s="35"/>
      <c r="T21" s="9"/>
      <c r="U21" s="35"/>
      <c r="V21" s="9"/>
      <c r="W21" s="35"/>
      <c r="X21" s="9"/>
      <c r="Y21" s="35"/>
      <c r="Z21" s="9"/>
      <c r="AA21" s="35"/>
      <c r="AB21" s="9"/>
      <c r="AC21" s="35"/>
      <c r="AD21" s="9"/>
      <c r="AE21" s="35"/>
      <c r="AF21" s="9"/>
      <c r="AG21" s="35"/>
      <c r="AH21" s="9"/>
      <c r="AI21" s="35"/>
      <c r="AJ21" s="9"/>
      <c r="AK21" s="35"/>
      <c r="AL21" s="156"/>
      <c r="AM21" s="35"/>
      <c r="AN21" s="23"/>
      <c r="AO21" s="148" t="s">
        <v>83</v>
      </c>
      <c r="CG21" s="139">
        <v>0</v>
      </c>
      <c r="CH21" s="139">
        <v>0</v>
      </c>
    </row>
    <row r="22" spans="1:107" ht="23.25" customHeight="1" x14ac:dyDescent="0.2">
      <c r="A22" s="726"/>
      <c r="B22" s="115" t="s">
        <v>79</v>
      </c>
      <c r="C22" s="153">
        <f t="shared" si="0"/>
        <v>0</v>
      </c>
      <c r="D22" s="157">
        <f t="shared" si="1"/>
        <v>0</v>
      </c>
      <c r="E22" s="155">
        <f t="shared" si="2"/>
        <v>0</v>
      </c>
      <c r="F22" s="9"/>
      <c r="G22" s="23"/>
      <c r="H22" s="9"/>
      <c r="I22" s="23"/>
      <c r="J22" s="9"/>
      <c r="K22" s="35"/>
      <c r="L22" s="9"/>
      <c r="M22" s="35"/>
      <c r="N22" s="9"/>
      <c r="O22" s="35"/>
      <c r="P22" s="9"/>
      <c r="Q22" s="35"/>
      <c r="R22" s="9"/>
      <c r="S22" s="35"/>
      <c r="T22" s="9"/>
      <c r="U22" s="35"/>
      <c r="V22" s="9"/>
      <c r="W22" s="35"/>
      <c r="X22" s="9"/>
      <c r="Y22" s="35"/>
      <c r="Z22" s="9"/>
      <c r="AA22" s="35"/>
      <c r="AB22" s="9"/>
      <c r="AC22" s="35"/>
      <c r="AD22" s="9"/>
      <c r="AE22" s="35"/>
      <c r="AF22" s="9"/>
      <c r="AG22" s="35"/>
      <c r="AH22" s="9"/>
      <c r="AI22" s="35"/>
      <c r="AJ22" s="9"/>
      <c r="AK22" s="35"/>
      <c r="AL22" s="156"/>
      <c r="AM22" s="35"/>
      <c r="AN22" s="23"/>
      <c r="AO22" s="148" t="s">
        <v>83</v>
      </c>
      <c r="CG22" s="139">
        <v>0</v>
      </c>
      <c r="CH22" s="139">
        <v>0</v>
      </c>
    </row>
    <row r="23" spans="1:107" ht="15" customHeight="1" x14ac:dyDescent="0.2">
      <c r="A23" s="724"/>
      <c r="B23" s="36" t="s">
        <v>19</v>
      </c>
      <c r="C23" s="158">
        <f t="shared" si="0"/>
        <v>628</v>
      </c>
      <c r="D23" s="158">
        <f t="shared" si="1"/>
        <v>267</v>
      </c>
      <c r="E23" s="159">
        <f t="shared" si="2"/>
        <v>361</v>
      </c>
      <c r="F23" s="160">
        <f t="shared" ref="F23:AN23" si="3">SUM(F13:F22)</f>
        <v>3</v>
      </c>
      <c r="G23" s="161">
        <f t="shared" si="3"/>
        <v>4</v>
      </c>
      <c r="H23" s="160">
        <f t="shared" si="3"/>
        <v>9</v>
      </c>
      <c r="I23" s="161">
        <f t="shared" si="3"/>
        <v>14</v>
      </c>
      <c r="J23" s="160">
        <f t="shared" si="3"/>
        <v>15</v>
      </c>
      <c r="K23" s="162">
        <f t="shared" si="3"/>
        <v>20</v>
      </c>
      <c r="L23" s="160">
        <f t="shared" si="3"/>
        <v>7</v>
      </c>
      <c r="M23" s="162">
        <f t="shared" si="3"/>
        <v>13</v>
      </c>
      <c r="N23" s="160">
        <f t="shared" si="3"/>
        <v>9</v>
      </c>
      <c r="O23" s="162">
        <f t="shared" si="3"/>
        <v>13</v>
      </c>
      <c r="P23" s="160">
        <f t="shared" si="3"/>
        <v>16</v>
      </c>
      <c r="Q23" s="162">
        <f t="shared" si="3"/>
        <v>23</v>
      </c>
      <c r="R23" s="160">
        <f t="shared" si="3"/>
        <v>19</v>
      </c>
      <c r="S23" s="162">
        <f t="shared" si="3"/>
        <v>30</v>
      </c>
      <c r="T23" s="160">
        <f t="shared" si="3"/>
        <v>20</v>
      </c>
      <c r="U23" s="162">
        <f t="shared" si="3"/>
        <v>16</v>
      </c>
      <c r="V23" s="160">
        <f t="shared" si="3"/>
        <v>29</v>
      </c>
      <c r="W23" s="162">
        <f t="shared" si="3"/>
        <v>32</v>
      </c>
      <c r="X23" s="160">
        <f t="shared" si="3"/>
        <v>22</v>
      </c>
      <c r="Y23" s="162">
        <f t="shared" si="3"/>
        <v>41</v>
      </c>
      <c r="Z23" s="160">
        <f t="shared" si="3"/>
        <v>28</v>
      </c>
      <c r="AA23" s="162">
        <f t="shared" si="3"/>
        <v>36</v>
      </c>
      <c r="AB23" s="160">
        <f t="shared" si="3"/>
        <v>37</v>
      </c>
      <c r="AC23" s="162">
        <f t="shared" si="3"/>
        <v>41</v>
      </c>
      <c r="AD23" s="160">
        <f t="shared" si="3"/>
        <v>29</v>
      </c>
      <c r="AE23" s="162">
        <f t="shared" si="3"/>
        <v>37</v>
      </c>
      <c r="AF23" s="160">
        <f t="shared" si="3"/>
        <v>16</v>
      </c>
      <c r="AG23" s="162">
        <f t="shared" si="3"/>
        <v>17</v>
      </c>
      <c r="AH23" s="160">
        <f t="shared" si="3"/>
        <v>6</v>
      </c>
      <c r="AI23" s="162">
        <f t="shared" si="3"/>
        <v>6</v>
      </c>
      <c r="AJ23" s="160">
        <f t="shared" si="3"/>
        <v>1</v>
      </c>
      <c r="AK23" s="162">
        <f t="shared" si="3"/>
        <v>10</v>
      </c>
      <c r="AL23" s="163">
        <f t="shared" si="3"/>
        <v>1</v>
      </c>
      <c r="AM23" s="162">
        <f t="shared" si="3"/>
        <v>8</v>
      </c>
      <c r="AN23" s="161">
        <f t="shared" si="3"/>
        <v>495</v>
      </c>
      <c r="AO23" s="148"/>
    </row>
    <row r="24" spans="1:107" x14ac:dyDescent="0.2">
      <c r="A24" s="118" t="s">
        <v>39</v>
      </c>
      <c r="B24" s="57" t="s">
        <v>32</v>
      </c>
      <c r="C24" s="164">
        <f t="shared" si="0"/>
        <v>18</v>
      </c>
      <c r="D24" s="165">
        <f t="shared" si="1"/>
        <v>10</v>
      </c>
      <c r="E24" s="166">
        <f t="shared" si="2"/>
        <v>8</v>
      </c>
      <c r="F24" s="167">
        <v>2</v>
      </c>
      <c r="G24" s="168">
        <v>1</v>
      </c>
      <c r="H24" s="167">
        <v>3</v>
      </c>
      <c r="I24" s="168">
        <v>1</v>
      </c>
      <c r="J24" s="167">
        <v>1</v>
      </c>
      <c r="K24" s="169">
        <v>2</v>
      </c>
      <c r="L24" s="167"/>
      <c r="M24" s="169"/>
      <c r="N24" s="167">
        <v>1</v>
      </c>
      <c r="O24" s="169"/>
      <c r="P24" s="167"/>
      <c r="Q24" s="169"/>
      <c r="R24" s="167">
        <v>1</v>
      </c>
      <c r="S24" s="169">
        <v>1</v>
      </c>
      <c r="T24" s="167"/>
      <c r="U24" s="169"/>
      <c r="V24" s="167"/>
      <c r="W24" s="169">
        <v>1</v>
      </c>
      <c r="X24" s="167"/>
      <c r="Y24" s="169"/>
      <c r="Z24" s="167">
        <v>1</v>
      </c>
      <c r="AA24" s="169">
        <v>1</v>
      </c>
      <c r="AB24" s="167">
        <v>1</v>
      </c>
      <c r="AC24" s="169">
        <v>1</v>
      </c>
      <c r="AD24" s="167"/>
      <c r="AE24" s="169"/>
      <c r="AF24" s="167"/>
      <c r="AG24" s="169"/>
      <c r="AH24" s="167"/>
      <c r="AI24" s="169"/>
      <c r="AJ24" s="167"/>
      <c r="AK24" s="169"/>
      <c r="AL24" s="170"/>
      <c r="AM24" s="169"/>
      <c r="AN24" s="168">
        <v>9</v>
      </c>
      <c r="AO24" s="148" t="s">
        <v>83</v>
      </c>
      <c r="CG24" s="139">
        <v>0</v>
      </c>
      <c r="CH24" s="139">
        <v>0</v>
      </c>
    </row>
    <row r="25" spans="1:107" x14ac:dyDescent="0.2">
      <c r="A25" s="723" t="s">
        <v>40</v>
      </c>
      <c r="B25" s="40" t="s">
        <v>32</v>
      </c>
      <c r="C25" s="145">
        <f t="shared" si="0"/>
        <v>243</v>
      </c>
      <c r="D25" s="145">
        <f t="shared" si="1"/>
        <v>87</v>
      </c>
      <c r="E25" s="146">
        <f t="shared" si="2"/>
        <v>156</v>
      </c>
      <c r="F25" s="12">
        <v>3</v>
      </c>
      <c r="G25" s="21">
        <v>4</v>
      </c>
      <c r="H25" s="12">
        <v>10</v>
      </c>
      <c r="I25" s="21">
        <v>15</v>
      </c>
      <c r="J25" s="12">
        <v>6</v>
      </c>
      <c r="K25" s="32">
        <v>14</v>
      </c>
      <c r="L25" s="12">
        <v>8</v>
      </c>
      <c r="M25" s="32">
        <v>10</v>
      </c>
      <c r="N25" s="12">
        <v>4</v>
      </c>
      <c r="O25" s="32">
        <v>8</v>
      </c>
      <c r="P25" s="12">
        <v>3</v>
      </c>
      <c r="Q25" s="32">
        <v>8</v>
      </c>
      <c r="R25" s="12">
        <v>2</v>
      </c>
      <c r="S25" s="32">
        <v>6</v>
      </c>
      <c r="T25" s="12">
        <v>2</v>
      </c>
      <c r="U25" s="32">
        <v>4</v>
      </c>
      <c r="V25" s="12">
        <v>14</v>
      </c>
      <c r="W25" s="32">
        <v>14</v>
      </c>
      <c r="X25" s="12">
        <v>12</v>
      </c>
      <c r="Y25" s="32">
        <v>24</v>
      </c>
      <c r="Z25" s="12">
        <v>10</v>
      </c>
      <c r="AA25" s="32">
        <v>12</v>
      </c>
      <c r="AB25" s="12">
        <v>4</v>
      </c>
      <c r="AC25" s="32">
        <v>20</v>
      </c>
      <c r="AD25" s="12">
        <v>3</v>
      </c>
      <c r="AE25" s="32">
        <v>9</v>
      </c>
      <c r="AF25" s="12">
        <v>2</v>
      </c>
      <c r="AG25" s="32">
        <v>4</v>
      </c>
      <c r="AH25" s="12">
        <v>2</v>
      </c>
      <c r="AI25" s="32">
        <v>2</v>
      </c>
      <c r="AJ25" s="12">
        <v>2</v>
      </c>
      <c r="AK25" s="32">
        <v>2</v>
      </c>
      <c r="AL25" s="147"/>
      <c r="AM25" s="32"/>
      <c r="AN25" s="21">
        <v>202</v>
      </c>
      <c r="AO25" s="148" t="s">
        <v>83</v>
      </c>
      <c r="CG25" s="139">
        <v>0</v>
      </c>
      <c r="CH25" s="139">
        <v>0</v>
      </c>
    </row>
    <row r="26" spans="1:107" x14ac:dyDescent="0.2">
      <c r="A26" s="724"/>
      <c r="B26" s="39" t="s">
        <v>45</v>
      </c>
      <c r="C26" s="171">
        <f t="shared" si="0"/>
        <v>0</v>
      </c>
      <c r="D26" s="172">
        <f t="shared" si="1"/>
        <v>0</v>
      </c>
      <c r="E26" s="173">
        <f t="shared" si="2"/>
        <v>0</v>
      </c>
      <c r="F26" s="10"/>
      <c r="G26" s="174"/>
      <c r="H26" s="10"/>
      <c r="I26" s="42"/>
      <c r="J26" s="10"/>
      <c r="K26" s="42"/>
      <c r="L26" s="10"/>
      <c r="M26" s="42"/>
      <c r="N26" s="10"/>
      <c r="O26" s="175"/>
      <c r="P26" s="10"/>
      <c r="Q26" s="174"/>
      <c r="R26" s="176"/>
      <c r="S26" s="42"/>
      <c r="T26" s="10"/>
      <c r="U26" s="42"/>
      <c r="V26" s="10"/>
      <c r="W26" s="42"/>
      <c r="X26" s="10"/>
      <c r="Y26" s="174"/>
      <c r="Z26" s="10"/>
      <c r="AA26" s="174"/>
      <c r="AB26" s="10"/>
      <c r="AC26" s="42"/>
      <c r="AD26" s="10"/>
      <c r="AE26" s="174"/>
      <c r="AF26" s="10"/>
      <c r="AG26" s="174"/>
      <c r="AH26" s="10"/>
      <c r="AI26" s="42"/>
      <c r="AJ26" s="10"/>
      <c r="AK26" s="42"/>
      <c r="AL26" s="177"/>
      <c r="AM26" s="42"/>
      <c r="AN26" s="175"/>
      <c r="AO26" s="148" t="s">
        <v>83</v>
      </c>
      <c r="CG26" s="139">
        <v>0</v>
      </c>
      <c r="CH26" s="139">
        <v>0</v>
      </c>
    </row>
    <row r="27" spans="1:107" ht="15" x14ac:dyDescent="0.2">
      <c r="A27" s="178" t="s">
        <v>41</v>
      </c>
      <c r="B27" s="43"/>
      <c r="C27" s="44"/>
      <c r="D27" s="43"/>
      <c r="E27" s="28"/>
      <c r="F27" s="28"/>
      <c r="G27" s="28"/>
      <c r="H27" s="28"/>
      <c r="I27" s="28"/>
      <c r="J27" s="28"/>
      <c r="K27" s="28"/>
      <c r="L27" s="28"/>
      <c r="M27" s="30"/>
      <c r="N27" s="30"/>
      <c r="O27" s="3"/>
      <c r="P27" s="3"/>
      <c r="Q27" s="3"/>
      <c r="R27" s="3"/>
      <c r="S27" s="3"/>
      <c r="T27" s="3"/>
      <c r="U27" s="3"/>
      <c r="V27" s="2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107" x14ac:dyDescent="0.2">
      <c r="A28" s="723" t="s">
        <v>26</v>
      </c>
      <c r="B28" s="723" t="s">
        <v>42</v>
      </c>
      <c r="C28" s="685" t="s">
        <v>85</v>
      </c>
      <c r="D28" s="696"/>
      <c r="E28" s="686"/>
      <c r="F28" s="685" t="s">
        <v>1</v>
      </c>
      <c r="G28" s="686"/>
      <c r="H28" s="683" t="s">
        <v>2</v>
      </c>
      <c r="I28" s="684"/>
      <c r="J28" s="685" t="s">
        <v>3</v>
      </c>
      <c r="K28" s="686"/>
      <c r="L28" s="685" t="s">
        <v>4</v>
      </c>
      <c r="M28" s="686"/>
      <c r="N28" s="685" t="s">
        <v>5</v>
      </c>
      <c r="O28" s="686"/>
      <c r="P28" s="668" t="s">
        <v>6</v>
      </c>
      <c r="Q28" s="669"/>
      <c r="R28" s="701" t="s">
        <v>7</v>
      </c>
      <c r="S28" s="701"/>
      <c r="T28" s="668" t="s">
        <v>8</v>
      </c>
      <c r="U28" s="669"/>
      <c r="V28" s="668" t="s">
        <v>9</v>
      </c>
      <c r="W28" s="669"/>
      <c r="X28" s="668" t="s">
        <v>10</v>
      </c>
      <c r="Y28" s="669"/>
      <c r="Z28" s="668" t="s">
        <v>11</v>
      </c>
      <c r="AA28" s="669"/>
      <c r="AB28" s="668" t="s">
        <v>12</v>
      </c>
      <c r="AC28" s="669"/>
      <c r="AD28" s="668" t="s">
        <v>13</v>
      </c>
      <c r="AE28" s="669"/>
      <c r="AF28" s="668" t="s">
        <v>14</v>
      </c>
      <c r="AG28" s="669"/>
      <c r="AH28" s="668" t="s">
        <v>15</v>
      </c>
      <c r="AI28" s="669"/>
      <c r="AJ28" s="668" t="s">
        <v>16</v>
      </c>
      <c r="AK28" s="669"/>
      <c r="AL28" s="668" t="s">
        <v>17</v>
      </c>
      <c r="AM28" s="669"/>
      <c r="AN28" s="179"/>
      <c r="AO28" s="180"/>
      <c r="AP28" s="181"/>
    </row>
    <row r="29" spans="1:107" x14ac:dyDescent="0.2">
      <c r="A29" s="724"/>
      <c r="B29" s="724"/>
      <c r="C29" s="123" t="s">
        <v>81</v>
      </c>
      <c r="D29" s="123" t="s">
        <v>20</v>
      </c>
      <c r="E29" s="123" t="s">
        <v>18</v>
      </c>
      <c r="F29" s="118" t="s">
        <v>20</v>
      </c>
      <c r="G29" s="123" t="s">
        <v>18</v>
      </c>
      <c r="H29" s="118" t="s">
        <v>20</v>
      </c>
      <c r="I29" s="123" t="s">
        <v>18</v>
      </c>
      <c r="J29" s="118" t="s">
        <v>20</v>
      </c>
      <c r="K29" s="123" t="s">
        <v>18</v>
      </c>
      <c r="L29" s="118" t="s">
        <v>20</v>
      </c>
      <c r="M29" s="123" t="s">
        <v>18</v>
      </c>
      <c r="N29" s="118" t="s">
        <v>20</v>
      </c>
      <c r="O29" s="123" t="s">
        <v>18</v>
      </c>
      <c r="P29" s="118" t="s">
        <v>20</v>
      </c>
      <c r="Q29" s="123" t="s">
        <v>18</v>
      </c>
      <c r="R29" s="123" t="s">
        <v>20</v>
      </c>
      <c r="S29" s="122" t="s">
        <v>18</v>
      </c>
      <c r="T29" s="118" t="s">
        <v>20</v>
      </c>
      <c r="U29" s="123" t="s">
        <v>18</v>
      </c>
      <c r="V29" s="118" t="s">
        <v>20</v>
      </c>
      <c r="W29" s="123" t="s">
        <v>18</v>
      </c>
      <c r="X29" s="118" t="s">
        <v>20</v>
      </c>
      <c r="Y29" s="123" t="s">
        <v>18</v>
      </c>
      <c r="Z29" s="118" t="s">
        <v>20</v>
      </c>
      <c r="AA29" s="123" t="s">
        <v>18</v>
      </c>
      <c r="AB29" s="118" t="s">
        <v>20</v>
      </c>
      <c r="AC29" s="123" t="s">
        <v>18</v>
      </c>
      <c r="AD29" s="118" t="s">
        <v>20</v>
      </c>
      <c r="AE29" s="123" t="s">
        <v>18</v>
      </c>
      <c r="AF29" s="118" t="s">
        <v>20</v>
      </c>
      <c r="AG29" s="123" t="s">
        <v>18</v>
      </c>
      <c r="AH29" s="118" t="s">
        <v>20</v>
      </c>
      <c r="AI29" s="123" t="s">
        <v>18</v>
      </c>
      <c r="AJ29" s="118" t="s">
        <v>20</v>
      </c>
      <c r="AK29" s="123" t="s">
        <v>18</v>
      </c>
      <c r="AL29" s="118" t="s">
        <v>20</v>
      </c>
      <c r="AM29" s="123" t="s">
        <v>18</v>
      </c>
      <c r="AN29" s="182"/>
      <c r="AO29" s="183"/>
      <c r="AP29" s="184"/>
      <c r="AQ29" s="185"/>
    </row>
    <row r="30" spans="1:107" ht="15.75" customHeight="1" x14ac:dyDescent="0.2">
      <c r="A30" s="46" t="s">
        <v>86</v>
      </c>
      <c r="B30" s="6">
        <v>10</v>
      </c>
      <c r="C30" s="161">
        <f>SUM(D30+E30)</f>
        <v>10</v>
      </c>
      <c r="D30" s="161">
        <f>SUM(F30+H30+J30+L30+N30+P30+R30+T30+V30+X30+Z30+AB30+AD30+AF30+AH30+AJ30+AL30)</f>
        <v>0</v>
      </c>
      <c r="E30" s="161">
        <f>SUM(G30+I30+K30+M30+O30+Q30+S30+U30+W30+Y30+AA30+AC30+AE30+AG30+AI30+AK30+AM30)</f>
        <v>10</v>
      </c>
      <c r="F30" s="11"/>
      <c r="G30" s="6"/>
      <c r="H30" s="11"/>
      <c r="I30" s="6"/>
      <c r="J30" s="11"/>
      <c r="K30" s="48"/>
      <c r="L30" s="11"/>
      <c r="M30" s="48"/>
      <c r="N30" s="11"/>
      <c r="O30" s="48">
        <v>1</v>
      </c>
      <c r="P30" s="11"/>
      <c r="Q30" s="48"/>
      <c r="R30" s="47"/>
      <c r="S30" s="65"/>
      <c r="T30" s="11"/>
      <c r="U30" s="48">
        <v>1</v>
      </c>
      <c r="V30" s="11"/>
      <c r="W30" s="48">
        <v>2</v>
      </c>
      <c r="X30" s="11"/>
      <c r="Y30" s="48">
        <v>3</v>
      </c>
      <c r="Z30" s="11"/>
      <c r="AA30" s="48"/>
      <c r="AB30" s="11"/>
      <c r="AC30" s="48">
        <v>2</v>
      </c>
      <c r="AD30" s="11"/>
      <c r="AE30" s="48"/>
      <c r="AF30" s="11"/>
      <c r="AG30" s="48"/>
      <c r="AH30" s="11"/>
      <c r="AI30" s="48">
        <v>1</v>
      </c>
      <c r="AJ30" s="11"/>
      <c r="AK30" s="48"/>
      <c r="AL30" s="186"/>
      <c r="AM30" s="48"/>
      <c r="AN30" s="187"/>
      <c r="AO30" s="188"/>
      <c r="AP30" s="189"/>
      <c r="AQ30" s="185"/>
      <c r="DC30" s="190"/>
    </row>
    <row r="31" spans="1:107" ht="15.75" customHeight="1" x14ac:dyDescent="0.2">
      <c r="A31" s="140" t="s">
        <v>43</v>
      </c>
      <c r="B31" s="24"/>
      <c r="C31" s="5"/>
      <c r="D31" s="5"/>
      <c r="E31" s="5"/>
      <c r="F31" s="5"/>
      <c r="G31" s="5"/>
      <c r="H31" s="5"/>
      <c r="I31" s="25"/>
      <c r="J31" s="24"/>
      <c r="K31" s="28"/>
      <c r="L31" s="28"/>
      <c r="M31" s="30"/>
      <c r="N31" s="1"/>
      <c r="O31" s="3"/>
      <c r="P31" s="3"/>
      <c r="Q31" s="3"/>
      <c r="R31" s="3"/>
      <c r="S31" s="3"/>
      <c r="T31" s="3"/>
      <c r="U31" s="3"/>
      <c r="V31" s="2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107" ht="15" x14ac:dyDescent="0.2">
      <c r="A32" s="27" t="s">
        <v>87</v>
      </c>
      <c r="B32" s="52"/>
      <c r="C32" s="52"/>
      <c r="D32" s="53"/>
      <c r="E32" s="53"/>
      <c r="F32" s="53"/>
      <c r="G32" s="53"/>
      <c r="H32" s="53"/>
      <c r="I32" s="53"/>
      <c r="J32" s="53"/>
      <c r="K32" s="53"/>
      <c r="L32" s="54"/>
      <c r="M32" s="1"/>
      <c r="N32" s="1"/>
      <c r="O32" s="1"/>
      <c r="P32" s="3"/>
      <c r="Q32" s="3"/>
      <c r="R32" s="3"/>
      <c r="S32" s="3"/>
      <c r="T32" s="3"/>
      <c r="U32" s="3"/>
      <c r="V32" s="2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86" x14ac:dyDescent="0.2">
      <c r="A33" s="705" t="s">
        <v>26</v>
      </c>
      <c r="B33" s="723" t="s">
        <v>27</v>
      </c>
      <c r="C33" s="727" t="s">
        <v>28</v>
      </c>
      <c r="D33" s="13"/>
      <c r="E33" s="13"/>
      <c r="F33" s="13"/>
      <c r="G33" s="13"/>
      <c r="H33" s="13"/>
      <c r="I33" s="13"/>
      <c r="J33" s="13"/>
      <c r="K33" s="13"/>
      <c r="L33" s="55"/>
      <c r="M33" s="56"/>
      <c r="N33" s="1"/>
      <c r="O33" s="3"/>
      <c r="P33" s="3"/>
      <c r="Q33" s="3"/>
      <c r="R33" s="3"/>
      <c r="S33" s="3"/>
      <c r="T33" s="3"/>
      <c r="U33" s="3"/>
      <c r="V33" s="2"/>
      <c r="W33" s="3"/>
      <c r="X33" s="191"/>
      <c r="Y33" s="184"/>
      <c r="Z33" s="184"/>
      <c r="AA33" s="184"/>
      <c r="AB33" s="184"/>
      <c r="AC33" s="184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86" x14ac:dyDescent="0.2">
      <c r="A34" s="707"/>
      <c r="B34" s="724"/>
      <c r="C34" s="728"/>
      <c r="D34" s="192"/>
      <c r="E34" s="13"/>
      <c r="F34" s="13"/>
      <c r="G34" s="13"/>
      <c r="H34" s="13"/>
      <c r="I34" s="13"/>
      <c r="J34" s="13"/>
      <c r="K34" s="13"/>
      <c r="L34" s="55"/>
      <c r="M34" s="56"/>
      <c r="N34" s="1"/>
      <c r="O34" s="3"/>
      <c r="P34" s="3"/>
      <c r="Q34" s="3"/>
      <c r="R34" s="3"/>
      <c r="S34" s="3"/>
      <c r="T34" s="3"/>
      <c r="U34" s="3"/>
      <c r="V34" s="2"/>
      <c r="W34" s="3"/>
      <c r="X34" s="191"/>
      <c r="Y34" s="184"/>
      <c r="Z34" s="184"/>
      <c r="AA34" s="184"/>
      <c r="AB34" s="184"/>
      <c r="AC34" s="184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86" x14ac:dyDescent="0.2">
      <c r="A35" s="723" t="s">
        <v>46</v>
      </c>
      <c r="B35" s="57" t="s">
        <v>45</v>
      </c>
      <c r="C35" s="14"/>
      <c r="D35" s="192"/>
      <c r="E35" s="13"/>
      <c r="F35" s="13"/>
      <c r="G35" s="13"/>
      <c r="H35" s="3"/>
      <c r="I35" s="13"/>
      <c r="J35" s="13"/>
      <c r="K35" s="4"/>
      <c r="L35" s="55"/>
      <c r="M35" s="56"/>
      <c r="N35" s="1"/>
      <c r="O35" s="3"/>
      <c r="P35" s="3"/>
      <c r="Q35" s="3"/>
      <c r="R35" s="3"/>
      <c r="S35" s="3"/>
      <c r="T35" s="3"/>
      <c r="U35" s="3"/>
      <c r="V35" s="2"/>
      <c r="W35" s="3"/>
      <c r="X35" s="191"/>
      <c r="Y35" s="184"/>
      <c r="Z35" s="184"/>
      <c r="AA35" s="184"/>
      <c r="AB35" s="184"/>
      <c r="AC35" s="184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86" x14ac:dyDescent="0.2">
      <c r="A36" s="724"/>
      <c r="B36" s="33" t="s">
        <v>47</v>
      </c>
      <c r="C36" s="15">
        <v>8</v>
      </c>
      <c r="D36" s="192"/>
      <c r="E36" s="13"/>
      <c r="F36" s="13"/>
      <c r="G36" s="13"/>
      <c r="H36" s="13"/>
      <c r="I36" s="13"/>
      <c r="J36" s="13"/>
      <c r="K36" s="13"/>
      <c r="L36" s="55"/>
      <c r="M36" s="56"/>
      <c r="N36" s="1"/>
      <c r="O36" s="3"/>
      <c r="P36" s="3"/>
      <c r="Q36" s="3"/>
      <c r="R36" s="3"/>
      <c r="S36" s="3"/>
      <c r="T36" s="3"/>
      <c r="U36" s="3"/>
      <c r="V36" s="2"/>
      <c r="W36" s="3"/>
      <c r="X36" s="191"/>
      <c r="Y36" s="184"/>
      <c r="Z36" s="184"/>
      <c r="AA36" s="184"/>
      <c r="AB36" s="184"/>
      <c r="AC36" s="184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86" x14ac:dyDescent="0.2">
      <c r="A37" s="723" t="s">
        <v>48</v>
      </c>
      <c r="B37" s="57" t="s">
        <v>45</v>
      </c>
      <c r="C37" s="14"/>
      <c r="D37" s="192"/>
      <c r="E37" s="13"/>
      <c r="F37" s="13"/>
      <c r="G37" s="13"/>
      <c r="H37" s="13"/>
      <c r="I37" s="13"/>
      <c r="J37" s="13"/>
      <c r="K37" s="13"/>
      <c r="L37" s="55"/>
      <c r="M37" s="56"/>
      <c r="N37" s="1"/>
      <c r="O37" s="3"/>
      <c r="P37" s="3"/>
      <c r="Q37" s="3"/>
      <c r="R37" s="3"/>
      <c r="S37" s="3"/>
      <c r="T37" s="3"/>
      <c r="U37" s="3"/>
      <c r="V37" s="2"/>
      <c r="W37" s="3"/>
      <c r="X37" s="191"/>
      <c r="Y37" s="184"/>
      <c r="Z37" s="184"/>
      <c r="AA37" s="184"/>
      <c r="AB37" s="184"/>
      <c r="AC37" s="184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86" x14ac:dyDescent="0.2">
      <c r="A38" s="724"/>
      <c r="B38" s="51" t="s">
        <v>47</v>
      </c>
      <c r="C38" s="16">
        <v>62</v>
      </c>
      <c r="D38" s="193"/>
      <c r="E38" s="13"/>
      <c r="F38" s="13"/>
      <c r="G38" s="13"/>
      <c r="H38" s="13"/>
      <c r="I38" s="13"/>
      <c r="J38" s="13"/>
      <c r="K38" s="13"/>
      <c r="L38" s="55"/>
      <c r="M38" s="56"/>
      <c r="N38" s="1"/>
      <c r="O38" s="3"/>
      <c r="P38" s="3"/>
      <c r="Q38" s="3"/>
      <c r="R38" s="3"/>
      <c r="S38" s="3"/>
      <c r="T38" s="3"/>
      <c r="U38" s="3"/>
      <c r="V38" s="2"/>
      <c r="W38" s="3"/>
      <c r="X38" s="191"/>
      <c r="Y38" s="184"/>
      <c r="Z38" s="184"/>
      <c r="AA38" s="184"/>
      <c r="AB38" s="184"/>
      <c r="AC38" s="184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86" ht="15" x14ac:dyDescent="0.2">
      <c r="A39" s="178" t="s">
        <v>88</v>
      </c>
      <c r="B39" s="59"/>
      <c r="C39" s="59"/>
      <c r="D39" s="60"/>
      <c r="E39" s="60"/>
      <c r="F39" s="60"/>
      <c r="G39" s="60"/>
      <c r="H39" s="60"/>
      <c r="I39" s="60"/>
      <c r="J39" s="60"/>
      <c r="K39" s="60"/>
      <c r="L39" s="194"/>
      <c r="M39" s="195"/>
      <c r="N39" s="196"/>
      <c r="O39" s="197"/>
      <c r="P39" s="197"/>
      <c r="Q39" s="197"/>
      <c r="R39" s="197"/>
      <c r="S39" s="197"/>
      <c r="T39" s="197"/>
      <c r="U39" s="197"/>
      <c r="V39" s="198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62"/>
      <c r="AO39" s="64"/>
      <c r="AP39" s="64"/>
    </row>
    <row r="40" spans="1:86" ht="14.25" customHeight="1" x14ac:dyDescent="0.2">
      <c r="A40" s="687" t="s">
        <v>49</v>
      </c>
      <c r="B40" s="688"/>
      <c r="C40" s="694" t="s">
        <v>28</v>
      </c>
      <c r="D40" s="673"/>
      <c r="E40" s="674"/>
      <c r="F40" s="685" t="s">
        <v>21</v>
      </c>
      <c r="G40" s="696"/>
      <c r="H40" s="696"/>
      <c r="I40" s="696"/>
      <c r="J40" s="696"/>
      <c r="K40" s="696"/>
      <c r="L40" s="696"/>
      <c r="M40" s="696"/>
      <c r="N40" s="696"/>
      <c r="O40" s="696"/>
      <c r="P40" s="696"/>
      <c r="Q40" s="696"/>
      <c r="R40" s="696"/>
      <c r="S40" s="696"/>
      <c r="T40" s="696"/>
      <c r="U40" s="696"/>
      <c r="V40" s="696"/>
      <c r="W40" s="696"/>
      <c r="X40" s="696"/>
      <c r="Y40" s="696"/>
      <c r="Z40" s="696"/>
      <c r="AA40" s="696"/>
      <c r="AB40" s="696"/>
      <c r="AC40" s="696"/>
      <c r="AD40" s="696"/>
      <c r="AE40" s="696"/>
      <c r="AF40" s="696"/>
      <c r="AG40" s="696"/>
      <c r="AH40" s="696"/>
      <c r="AI40" s="696"/>
      <c r="AJ40" s="696"/>
      <c r="AK40" s="696"/>
      <c r="AL40" s="696"/>
      <c r="AM40" s="696"/>
      <c r="AN40" s="697" t="s">
        <v>30</v>
      </c>
      <c r="AO40" s="139"/>
      <c r="AP40" s="199"/>
    </row>
    <row r="41" spans="1:86" x14ac:dyDescent="0.2">
      <c r="A41" s="689"/>
      <c r="B41" s="690"/>
      <c r="C41" s="695"/>
      <c r="D41" s="675"/>
      <c r="E41" s="676"/>
      <c r="F41" s="685" t="s">
        <v>1</v>
      </c>
      <c r="G41" s="686"/>
      <c r="H41" s="700" t="s">
        <v>2</v>
      </c>
      <c r="I41" s="684"/>
      <c r="J41" s="677" t="s">
        <v>3</v>
      </c>
      <c r="K41" s="679"/>
      <c r="L41" s="685" t="s">
        <v>4</v>
      </c>
      <c r="M41" s="686"/>
      <c r="N41" s="685" t="s">
        <v>5</v>
      </c>
      <c r="O41" s="686"/>
      <c r="P41" s="668" t="s">
        <v>6</v>
      </c>
      <c r="Q41" s="669"/>
      <c r="R41" s="668" t="s">
        <v>7</v>
      </c>
      <c r="S41" s="669"/>
      <c r="T41" s="668" t="s">
        <v>8</v>
      </c>
      <c r="U41" s="669"/>
      <c r="V41" s="668" t="s">
        <v>9</v>
      </c>
      <c r="W41" s="669"/>
      <c r="X41" s="668" t="s">
        <v>10</v>
      </c>
      <c r="Y41" s="669"/>
      <c r="Z41" s="668" t="s">
        <v>11</v>
      </c>
      <c r="AA41" s="669"/>
      <c r="AB41" s="668" t="s">
        <v>12</v>
      </c>
      <c r="AC41" s="669"/>
      <c r="AD41" s="668" t="s">
        <v>13</v>
      </c>
      <c r="AE41" s="669"/>
      <c r="AF41" s="668" t="s">
        <v>14</v>
      </c>
      <c r="AG41" s="669"/>
      <c r="AH41" s="668" t="s">
        <v>15</v>
      </c>
      <c r="AI41" s="669"/>
      <c r="AJ41" s="668" t="s">
        <v>16</v>
      </c>
      <c r="AK41" s="669"/>
      <c r="AL41" s="701" t="s">
        <v>17</v>
      </c>
      <c r="AM41" s="701"/>
      <c r="AN41" s="698"/>
      <c r="AO41" s="139"/>
    </row>
    <row r="42" spans="1:86" x14ac:dyDescent="0.2">
      <c r="A42" s="691"/>
      <c r="B42" s="692"/>
      <c r="C42" s="200" t="s">
        <v>81</v>
      </c>
      <c r="D42" s="200" t="s">
        <v>20</v>
      </c>
      <c r="E42" s="127" t="s">
        <v>18</v>
      </c>
      <c r="F42" s="201" t="s">
        <v>20</v>
      </c>
      <c r="G42" s="123" t="s">
        <v>18</v>
      </c>
      <c r="H42" s="201" t="s">
        <v>20</v>
      </c>
      <c r="I42" s="123" t="s">
        <v>18</v>
      </c>
      <c r="J42" s="201" t="s">
        <v>20</v>
      </c>
      <c r="K42" s="123" t="s">
        <v>18</v>
      </c>
      <c r="L42" s="201" t="s">
        <v>20</v>
      </c>
      <c r="M42" s="123" t="s">
        <v>18</v>
      </c>
      <c r="N42" s="201" t="s">
        <v>20</v>
      </c>
      <c r="O42" s="123" t="s">
        <v>18</v>
      </c>
      <c r="P42" s="201" t="s">
        <v>20</v>
      </c>
      <c r="Q42" s="123" t="s">
        <v>18</v>
      </c>
      <c r="R42" s="201" t="s">
        <v>20</v>
      </c>
      <c r="S42" s="123" t="s">
        <v>18</v>
      </c>
      <c r="T42" s="201" t="s">
        <v>20</v>
      </c>
      <c r="U42" s="123" t="s">
        <v>18</v>
      </c>
      <c r="V42" s="201" t="s">
        <v>20</v>
      </c>
      <c r="W42" s="123" t="s">
        <v>18</v>
      </c>
      <c r="X42" s="201" t="s">
        <v>20</v>
      </c>
      <c r="Y42" s="123" t="s">
        <v>18</v>
      </c>
      <c r="Z42" s="201" t="s">
        <v>20</v>
      </c>
      <c r="AA42" s="123" t="s">
        <v>18</v>
      </c>
      <c r="AB42" s="201" t="s">
        <v>20</v>
      </c>
      <c r="AC42" s="123" t="s">
        <v>18</v>
      </c>
      <c r="AD42" s="201" t="s">
        <v>20</v>
      </c>
      <c r="AE42" s="123" t="s">
        <v>18</v>
      </c>
      <c r="AF42" s="201" t="s">
        <v>20</v>
      </c>
      <c r="AG42" s="123" t="s">
        <v>18</v>
      </c>
      <c r="AH42" s="201" t="s">
        <v>20</v>
      </c>
      <c r="AI42" s="123" t="s">
        <v>18</v>
      </c>
      <c r="AJ42" s="201" t="s">
        <v>20</v>
      </c>
      <c r="AK42" s="123" t="s">
        <v>18</v>
      </c>
      <c r="AL42" s="45" t="s">
        <v>20</v>
      </c>
      <c r="AM42" s="122" t="s">
        <v>18</v>
      </c>
      <c r="AN42" s="699"/>
      <c r="AO42" s="202"/>
    </row>
    <row r="43" spans="1:86" x14ac:dyDescent="0.2">
      <c r="A43" s="120" t="s">
        <v>22</v>
      </c>
      <c r="B43" s="18" t="s">
        <v>89</v>
      </c>
      <c r="C43" s="203">
        <f>SUM(D43+E43)</f>
        <v>0</v>
      </c>
      <c r="D43" s="204">
        <f>SUM(F43+H43+J43+L43+N43+P43+R43+T43+V43+X43+Z43+AB43+AD43+AF43+AH43+AJ43+AL43)</f>
        <v>0</v>
      </c>
      <c r="E43" s="159">
        <f>SUM(G43+I43+K43+M43+O43+Q43+S43+U43+W43+Y43+AA43+AC43+AE43+AG43+AI43+AK43+AM43)</f>
        <v>0</v>
      </c>
      <c r="F43" s="11"/>
      <c r="G43" s="48"/>
      <c r="H43" s="11"/>
      <c r="I43" s="48"/>
      <c r="J43" s="11"/>
      <c r="K43" s="48"/>
      <c r="L43" s="11"/>
      <c r="M43" s="48"/>
      <c r="N43" s="11"/>
      <c r="O43" s="48"/>
      <c r="P43" s="186"/>
      <c r="Q43" s="48"/>
      <c r="R43" s="186"/>
      <c r="S43" s="48"/>
      <c r="T43" s="186"/>
      <c r="U43" s="48"/>
      <c r="V43" s="186"/>
      <c r="W43" s="48"/>
      <c r="X43" s="186"/>
      <c r="Y43" s="48"/>
      <c r="Z43" s="186"/>
      <c r="AA43" s="48"/>
      <c r="AB43" s="186"/>
      <c r="AC43" s="48"/>
      <c r="AD43" s="186"/>
      <c r="AE43" s="48"/>
      <c r="AF43" s="186"/>
      <c r="AG43" s="48"/>
      <c r="AH43" s="186"/>
      <c r="AI43" s="48"/>
      <c r="AJ43" s="186"/>
      <c r="AK43" s="48"/>
      <c r="AL43" s="205"/>
      <c r="AM43" s="65"/>
      <c r="AN43" s="50"/>
      <c r="AO43" s="148" t="s">
        <v>83</v>
      </c>
      <c r="CG43" s="139">
        <v>0</v>
      </c>
      <c r="CH43" s="139">
        <v>0</v>
      </c>
    </row>
    <row r="44" spans="1:86" x14ac:dyDescent="0.2">
      <c r="A44" s="119" t="s">
        <v>23</v>
      </c>
      <c r="B44" s="66" t="s">
        <v>89</v>
      </c>
      <c r="C44" s="172">
        <f>SUM(D44+E44)</f>
        <v>0</v>
      </c>
      <c r="D44" s="206">
        <f>SUM(F44+H44+J44+L44+N44+P44+R44+T44+V44+X44+Z44+AB44+AD44+AF44+AH44+AJ44+AL44)</f>
        <v>0</v>
      </c>
      <c r="E44" s="207">
        <f>SUM(G44+I44+K44+M44+O44+Q44+S44+U44+W44+Y44+AA44+AC44+AE44+AG44+AI44+AK44+AM44)</f>
        <v>0</v>
      </c>
      <c r="F44" s="208"/>
      <c r="G44" s="209"/>
      <c r="H44" s="208"/>
      <c r="I44" s="209"/>
      <c r="J44" s="208"/>
      <c r="K44" s="209"/>
      <c r="L44" s="208"/>
      <c r="M44" s="209"/>
      <c r="N44" s="208"/>
      <c r="O44" s="209"/>
      <c r="P44" s="176"/>
      <c r="Q44" s="209"/>
      <c r="R44" s="176"/>
      <c r="S44" s="209"/>
      <c r="T44" s="176"/>
      <c r="U44" s="209"/>
      <c r="V44" s="176"/>
      <c r="W44" s="209"/>
      <c r="X44" s="176"/>
      <c r="Y44" s="209"/>
      <c r="Z44" s="176"/>
      <c r="AA44" s="209"/>
      <c r="AB44" s="176"/>
      <c r="AC44" s="209"/>
      <c r="AD44" s="176"/>
      <c r="AE44" s="209"/>
      <c r="AF44" s="176"/>
      <c r="AG44" s="209"/>
      <c r="AH44" s="176"/>
      <c r="AI44" s="209"/>
      <c r="AJ44" s="176"/>
      <c r="AK44" s="209"/>
      <c r="AL44" s="210"/>
      <c r="AM44" s="67"/>
      <c r="AN44" s="68"/>
      <c r="AO44" s="148" t="s">
        <v>83</v>
      </c>
      <c r="CG44" s="139">
        <v>0</v>
      </c>
      <c r="CH44" s="139">
        <v>0</v>
      </c>
    </row>
    <row r="45" spans="1:86" x14ac:dyDescent="0.2">
      <c r="A45" s="693" t="s">
        <v>90</v>
      </c>
      <c r="B45" s="693"/>
      <c r="C45" s="693"/>
      <c r="D45" s="693"/>
      <c r="E45" s="693"/>
      <c r="F45" s="693"/>
      <c r="G45" s="693"/>
      <c r="H45" s="693"/>
      <c r="I45" s="693"/>
      <c r="J45" s="693"/>
      <c r="K45" s="693"/>
      <c r="L45" s="693"/>
      <c r="M45" s="693"/>
      <c r="N45" s="69"/>
      <c r="O45" s="62"/>
      <c r="P45" s="62"/>
      <c r="Q45" s="62"/>
      <c r="R45" s="62"/>
      <c r="S45" s="62"/>
      <c r="T45" s="62"/>
      <c r="U45" s="62"/>
      <c r="V45" s="63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211"/>
      <c r="AP45" s="62"/>
    </row>
    <row r="46" spans="1:86" x14ac:dyDescent="0.2">
      <c r="A46" s="687" t="s">
        <v>26</v>
      </c>
      <c r="B46" s="688"/>
      <c r="C46" s="673" t="s">
        <v>28</v>
      </c>
      <c r="D46" s="673"/>
      <c r="E46" s="674"/>
      <c r="F46" s="677" t="s">
        <v>21</v>
      </c>
      <c r="G46" s="678"/>
      <c r="H46" s="678"/>
      <c r="I46" s="678"/>
      <c r="J46" s="678"/>
      <c r="K46" s="678"/>
      <c r="L46" s="678"/>
      <c r="M46" s="678"/>
      <c r="N46" s="678"/>
      <c r="O46" s="678"/>
      <c r="P46" s="678"/>
      <c r="Q46" s="678"/>
      <c r="R46" s="678"/>
      <c r="S46" s="678"/>
      <c r="T46" s="678"/>
      <c r="U46" s="678"/>
      <c r="V46" s="678"/>
      <c r="W46" s="678"/>
      <c r="X46" s="678"/>
      <c r="Y46" s="678"/>
      <c r="Z46" s="678"/>
      <c r="AA46" s="678"/>
      <c r="AB46" s="678"/>
      <c r="AC46" s="678"/>
      <c r="AD46" s="678"/>
      <c r="AE46" s="678"/>
      <c r="AF46" s="678"/>
      <c r="AG46" s="678"/>
      <c r="AH46" s="678"/>
      <c r="AI46" s="678"/>
      <c r="AJ46" s="678"/>
      <c r="AK46" s="678"/>
      <c r="AL46" s="678"/>
      <c r="AM46" s="679"/>
      <c r="AN46" s="680" t="s">
        <v>30</v>
      </c>
      <c r="AO46" s="211"/>
      <c r="AP46" s="212"/>
    </row>
    <row r="47" spans="1:86" x14ac:dyDescent="0.2">
      <c r="A47" s="689"/>
      <c r="B47" s="690"/>
      <c r="C47" s="675"/>
      <c r="D47" s="675"/>
      <c r="E47" s="676"/>
      <c r="F47" s="682" t="s">
        <v>1</v>
      </c>
      <c r="G47" s="682"/>
      <c r="H47" s="683" t="s">
        <v>2</v>
      </c>
      <c r="I47" s="684"/>
      <c r="J47" s="677" t="s">
        <v>3</v>
      </c>
      <c r="K47" s="679"/>
      <c r="L47" s="685" t="s">
        <v>4</v>
      </c>
      <c r="M47" s="686"/>
      <c r="N47" s="685" t="s">
        <v>5</v>
      </c>
      <c r="O47" s="686"/>
      <c r="P47" s="668" t="s">
        <v>6</v>
      </c>
      <c r="Q47" s="669"/>
      <c r="R47" s="668" t="s">
        <v>7</v>
      </c>
      <c r="S47" s="669"/>
      <c r="T47" s="668" t="s">
        <v>8</v>
      </c>
      <c r="U47" s="669"/>
      <c r="V47" s="668" t="s">
        <v>9</v>
      </c>
      <c r="W47" s="669"/>
      <c r="X47" s="668" t="s">
        <v>10</v>
      </c>
      <c r="Y47" s="669"/>
      <c r="Z47" s="668" t="s">
        <v>11</v>
      </c>
      <c r="AA47" s="669"/>
      <c r="AB47" s="668" t="s">
        <v>12</v>
      </c>
      <c r="AC47" s="669"/>
      <c r="AD47" s="668" t="s">
        <v>13</v>
      </c>
      <c r="AE47" s="669"/>
      <c r="AF47" s="668" t="s">
        <v>14</v>
      </c>
      <c r="AG47" s="669"/>
      <c r="AH47" s="668" t="s">
        <v>15</v>
      </c>
      <c r="AI47" s="669"/>
      <c r="AJ47" s="668" t="s">
        <v>16</v>
      </c>
      <c r="AK47" s="669"/>
      <c r="AL47" s="668" t="s">
        <v>17</v>
      </c>
      <c r="AM47" s="669"/>
      <c r="AN47" s="681"/>
      <c r="AO47" s="211"/>
      <c r="AP47" s="212"/>
    </row>
    <row r="48" spans="1:86" x14ac:dyDescent="0.2">
      <c r="A48" s="691"/>
      <c r="B48" s="692"/>
      <c r="C48" s="215" t="s">
        <v>81</v>
      </c>
      <c r="D48" s="216" t="s">
        <v>20</v>
      </c>
      <c r="E48" s="217" t="s">
        <v>18</v>
      </c>
      <c r="F48" s="117" t="s">
        <v>20</v>
      </c>
      <c r="G48" s="218" t="s">
        <v>18</v>
      </c>
      <c r="H48" s="117" t="s">
        <v>20</v>
      </c>
      <c r="I48" s="218" t="s">
        <v>18</v>
      </c>
      <c r="J48" s="117" t="s">
        <v>20</v>
      </c>
      <c r="K48" s="218" t="s">
        <v>18</v>
      </c>
      <c r="L48" s="117" t="s">
        <v>20</v>
      </c>
      <c r="M48" s="218" t="s">
        <v>18</v>
      </c>
      <c r="N48" s="117" t="s">
        <v>20</v>
      </c>
      <c r="O48" s="218" t="s">
        <v>18</v>
      </c>
      <c r="P48" s="117" t="s">
        <v>20</v>
      </c>
      <c r="Q48" s="218" t="s">
        <v>18</v>
      </c>
      <c r="R48" s="117" t="s">
        <v>20</v>
      </c>
      <c r="S48" s="218" t="s">
        <v>18</v>
      </c>
      <c r="T48" s="117" t="s">
        <v>20</v>
      </c>
      <c r="U48" s="218" t="s">
        <v>18</v>
      </c>
      <c r="V48" s="117" t="s">
        <v>20</v>
      </c>
      <c r="W48" s="218" t="s">
        <v>18</v>
      </c>
      <c r="X48" s="117" t="s">
        <v>20</v>
      </c>
      <c r="Y48" s="218" t="s">
        <v>18</v>
      </c>
      <c r="Z48" s="117" t="s">
        <v>20</v>
      </c>
      <c r="AA48" s="218" t="s">
        <v>18</v>
      </c>
      <c r="AB48" s="117" t="s">
        <v>20</v>
      </c>
      <c r="AC48" s="218" t="s">
        <v>18</v>
      </c>
      <c r="AD48" s="117" t="s">
        <v>20</v>
      </c>
      <c r="AE48" s="218" t="s">
        <v>18</v>
      </c>
      <c r="AF48" s="117" t="s">
        <v>20</v>
      </c>
      <c r="AG48" s="218" t="s">
        <v>18</v>
      </c>
      <c r="AH48" s="117" t="s">
        <v>20</v>
      </c>
      <c r="AI48" s="218" t="s">
        <v>18</v>
      </c>
      <c r="AJ48" s="117" t="s">
        <v>20</v>
      </c>
      <c r="AK48" s="218" t="s">
        <v>18</v>
      </c>
      <c r="AL48" s="219" t="s">
        <v>20</v>
      </c>
      <c r="AM48" s="220" t="s">
        <v>18</v>
      </c>
      <c r="AN48" s="712"/>
      <c r="AO48" s="211"/>
      <c r="AP48" s="212"/>
    </row>
    <row r="49" spans="1:86" x14ac:dyDescent="0.2">
      <c r="A49" s="670" t="s">
        <v>50</v>
      </c>
      <c r="B49" s="70" t="s">
        <v>31</v>
      </c>
      <c r="C49" s="144">
        <f t="shared" ref="C49:C70" si="4">SUM(D49+E49)</f>
        <v>0</v>
      </c>
      <c r="D49" s="145">
        <f t="shared" ref="D49:E54" si="5">SUM(H49+J49+L49+N49+P49+R49+T49+V49+X49+Z49+AB49+AD49+AF49+AH49+AJ49+AL49)</f>
        <v>0</v>
      </c>
      <c r="E49" s="146">
        <f t="shared" si="5"/>
        <v>0</v>
      </c>
      <c r="F49" s="71"/>
      <c r="G49" s="221"/>
      <c r="H49" s="12"/>
      <c r="I49" s="21"/>
      <c r="J49" s="12"/>
      <c r="K49" s="32"/>
      <c r="L49" s="12"/>
      <c r="M49" s="32"/>
      <c r="N49" s="12"/>
      <c r="O49" s="32"/>
      <c r="P49" s="147"/>
      <c r="Q49" s="32"/>
      <c r="R49" s="147"/>
      <c r="S49" s="32"/>
      <c r="T49" s="147"/>
      <c r="U49" s="32"/>
      <c r="V49" s="147"/>
      <c r="W49" s="32"/>
      <c r="X49" s="147"/>
      <c r="Y49" s="32"/>
      <c r="Z49" s="147"/>
      <c r="AA49" s="32"/>
      <c r="AB49" s="147"/>
      <c r="AC49" s="32"/>
      <c r="AD49" s="147"/>
      <c r="AE49" s="32"/>
      <c r="AF49" s="147"/>
      <c r="AG49" s="32"/>
      <c r="AH49" s="147"/>
      <c r="AI49" s="32"/>
      <c r="AJ49" s="147"/>
      <c r="AK49" s="32"/>
      <c r="AL49" s="147"/>
      <c r="AM49" s="32"/>
      <c r="AN49" s="222"/>
      <c r="AO49" s="223" t="s">
        <v>83</v>
      </c>
      <c r="AP49" s="212"/>
      <c r="CG49" s="139">
        <v>0</v>
      </c>
      <c r="CH49" s="139">
        <v>0</v>
      </c>
    </row>
    <row r="50" spans="1:86" x14ac:dyDescent="0.2">
      <c r="A50" s="671"/>
      <c r="B50" s="72" t="s">
        <v>45</v>
      </c>
      <c r="C50" s="150">
        <f t="shared" si="4"/>
        <v>0</v>
      </c>
      <c r="D50" s="150">
        <f t="shared" si="5"/>
        <v>0</v>
      </c>
      <c r="E50" s="151">
        <f t="shared" si="5"/>
        <v>0</v>
      </c>
      <c r="F50" s="73"/>
      <c r="G50" s="224"/>
      <c r="H50" s="8"/>
      <c r="I50" s="22"/>
      <c r="J50" s="8"/>
      <c r="K50" s="34"/>
      <c r="L50" s="8"/>
      <c r="M50" s="34"/>
      <c r="N50" s="8"/>
      <c r="O50" s="34"/>
      <c r="P50" s="152"/>
      <c r="Q50" s="34"/>
      <c r="R50" s="152"/>
      <c r="S50" s="34"/>
      <c r="T50" s="152"/>
      <c r="U50" s="34"/>
      <c r="V50" s="152"/>
      <c r="W50" s="34"/>
      <c r="X50" s="152"/>
      <c r="Y50" s="34"/>
      <c r="Z50" s="152"/>
      <c r="AA50" s="34"/>
      <c r="AB50" s="152"/>
      <c r="AC50" s="34"/>
      <c r="AD50" s="152"/>
      <c r="AE50" s="34"/>
      <c r="AF50" s="152"/>
      <c r="AG50" s="34"/>
      <c r="AH50" s="152"/>
      <c r="AI50" s="34"/>
      <c r="AJ50" s="152"/>
      <c r="AK50" s="34"/>
      <c r="AL50" s="152"/>
      <c r="AM50" s="34"/>
      <c r="AN50" s="225"/>
      <c r="AO50" s="223" t="s">
        <v>83</v>
      </c>
      <c r="AP50" s="212"/>
      <c r="CG50" s="139">
        <v>0</v>
      </c>
      <c r="CH50" s="139">
        <v>0</v>
      </c>
    </row>
    <row r="51" spans="1:86" x14ac:dyDescent="0.2">
      <c r="A51" s="671"/>
      <c r="B51" s="72" t="s">
        <v>32</v>
      </c>
      <c r="C51" s="150">
        <f t="shared" si="4"/>
        <v>0</v>
      </c>
      <c r="D51" s="150">
        <f t="shared" si="5"/>
        <v>0</v>
      </c>
      <c r="E51" s="151">
        <f t="shared" si="5"/>
        <v>0</v>
      </c>
      <c r="F51" s="73"/>
      <c r="G51" s="224"/>
      <c r="H51" s="8"/>
      <c r="I51" s="22"/>
      <c r="J51" s="8"/>
      <c r="K51" s="34"/>
      <c r="L51" s="8"/>
      <c r="M51" s="34"/>
      <c r="N51" s="8"/>
      <c r="O51" s="34"/>
      <c r="P51" s="152"/>
      <c r="Q51" s="34"/>
      <c r="R51" s="152"/>
      <c r="S51" s="34"/>
      <c r="T51" s="152"/>
      <c r="U51" s="34"/>
      <c r="V51" s="152"/>
      <c r="W51" s="34"/>
      <c r="X51" s="152"/>
      <c r="Y51" s="34"/>
      <c r="Z51" s="152"/>
      <c r="AA51" s="34"/>
      <c r="AB51" s="152"/>
      <c r="AC51" s="34"/>
      <c r="AD51" s="152"/>
      <c r="AE51" s="34"/>
      <c r="AF51" s="152"/>
      <c r="AG51" s="34"/>
      <c r="AH51" s="152"/>
      <c r="AI51" s="34"/>
      <c r="AJ51" s="152"/>
      <c r="AK51" s="34"/>
      <c r="AL51" s="152"/>
      <c r="AM51" s="34"/>
      <c r="AN51" s="225"/>
      <c r="AO51" s="223" t="s">
        <v>83</v>
      </c>
      <c r="AP51" s="212"/>
      <c r="CG51" s="139">
        <v>0</v>
      </c>
      <c r="CH51" s="139">
        <v>0</v>
      </c>
    </row>
    <row r="52" spans="1:86" x14ac:dyDescent="0.2">
      <c r="A52" s="671"/>
      <c r="B52" s="72" t="s">
        <v>44</v>
      </c>
      <c r="C52" s="150">
        <f t="shared" si="4"/>
        <v>0</v>
      </c>
      <c r="D52" s="150">
        <f t="shared" si="5"/>
        <v>0</v>
      </c>
      <c r="E52" s="151">
        <f t="shared" si="5"/>
        <v>0</v>
      </c>
      <c r="F52" s="73"/>
      <c r="G52" s="224"/>
      <c r="H52" s="8"/>
      <c r="I52" s="22"/>
      <c r="J52" s="8"/>
      <c r="K52" s="34"/>
      <c r="L52" s="8"/>
      <c r="M52" s="34"/>
      <c r="N52" s="8"/>
      <c r="O52" s="34"/>
      <c r="P52" s="152"/>
      <c r="Q52" s="34"/>
      <c r="R52" s="152"/>
      <c r="S52" s="34"/>
      <c r="T52" s="152"/>
      <c r="U52" s="34"/>
      <c r="V52" s="152"/>
      <c r="W52" s="34"/>
      <c r="X52" s="152"/>
      <c r="Y52" s="34"/>
      <c r="Z52" s="152"/>
      <c r="AA52" s="34"/>
      <c r="AB52" s="152"/>
      <c r="AC52" s="34"/>
      <c r="AD52" s="152"/>
      <c r="AE52" s="34"/>
      <c r="AF52" s="152"/>
      <c r="AG52" s="34"/>
      <c r="AH52" s="152"/>
      <c r="AI52" s="34"/>
      <c r="AJ52" s="152"/>
      <c r="AK52" s="34"/>
      <c r="AL52" s="152"/>
      <c r="AM52" s="34"/>
      <c r="AN52" s="225"/>
      <c r="AO52" s="223" t="s">
        <v>83</v>
      </c>
      <c r="AP52" s="212"/>
      <c r="CG52" s="139">
        <v>0</v>
      </c>
      <c r="CH52" s="139">
        <v>0</v>
      </c>
    </row>
    <row r="53" spans="1:86" x14ac:dyDescent="0.2">
      <c r="A53" s="671"/>
      <c r="B53" s="72" t="s">
        <v>35</v>
      </c>
      <c r="C53" s="150">
        <f t="shared" si="4"/>
        <v>0</v>
      </c>
      <c r="D53" s="150">
        <f t="shared" si="5"/>
        <v>0</v>
      </c>
      <c r="E53" s="151">
        <f t="shared" si="5"/>
        <v>0</v>
      </c>
      <c r="F53" s="73"/>
      <c r="G53" s="224"/>
      <c r="H53" s="8"/>
      <c r="I53" s="22"/>
      <c r="J53" s="8"/>
      <c r="K53" s="34"/>
      <c r="L53" s="8"/>
      <c r="M53" s="34"/>
      <c r="N53" s="8"/>
      <c r="O53" s="34"/>
      <c r="P53" s="152"/>
      <c r="Q53" s="34"/>
      <c r="R53" s="152"/>
      <c r="S53" s="34"/>
      <c r="T53" s="152"/>
      <c r="U53" s="34"/>
      <c r="V53" s="152"/>
      <c r="W53" s="34"/>
      <c r="X53" s="152"/>
      <c r="Y53" s="34"/>
      <c r="Z53" s="152"/>
      <c r="AA53" s="34"/>
      <c r="AB53" s="152"/>
      <c r="AC53" s="34"/>
      <c r="AD53" s="152"/>
      <c r="AE53" s="34"/>
      <c r="AF53" s="152"/>
      <c r="AG53" s="34"/>
      <c r="AH53" s="152"/>
      <c r="AI53" s="34"/>
      <c r="AJ53" s="152"/>
      <c r="AK53" s="34"/>
      <c r="AL53" s="152"/>
      <c r="AM53" s="34"/>
      <c r="AN53" s="225"/>
      <c r="AO53" s="223" t="s">
        <v>83</v>
      </c>
      <c r="AP53" s="212"/>
      <c r="CG53" s="139">
        <v>0</v>
      </c>
      <c r="CH53" s="139">
        <v>0</v>
      </c>
    </row>
    <row r="54" spans="1:86" x14ac:dyDescent="0.2">
      <c r="A54" s="672"/>
      <c r="B54" s="74" t="s">
        <v>36</v>
      </c>
      <c r="C54" s="157">
        <f t="shared" si="4"/>
        <v>0</v>
      </c>
      <c r="D54" s="157">
        <f t="shared" si="5"/>
        <v>0</v>
      </c>
      <c r="E54" s="226">
        <f t="shared" si="5"/>
        <v>0</v>
      </c>
      <c r="F54" s="75"/>
      <c r="G54" s="116"/>
      <c r="H54" s="10"/>
      <c r="I54" s="175"/>
      <c r="J54" s="10"/>
      <c r="K54" s="42"/>
      <c r="L54" s="10"/>
      <c r="M54" s="42"/>
      <c r="N54" s="10"/>
      <c r="O54" s="42"/>
      <c r="P54" s="177"/>
      <c r="Q54" s="42"/>
      <c r="R54" s="177"/>
      <c r="S54" s="42"/>
      <c r="T54" s="177"/>
      <c r="U54" s="42"/>
      <c r="V54" s="177"/>
      <c r="W54" s="42"/>
      <c r="X54" s="177"/>
      <c r="Y54" s="42"/>
      <c r="Z54" s="177"/>
      <c r="AA54" s="42"/>
      <c r="AB54" s="177"/>
      <c r="AC54" s="42"/>
      <c r="AD54" s="177"/>
      <c r="AE54" s="42"/>
      <c r="AF54" s="177"/>
      <c r="AG54" s="42"/>
      <c r="AH54" s="177"/>
      <c r="AI54" s="42"/>
      <c r="AJ54" s="177"/>
      <c r="AK54" s="42"/>
      <c r="AL54" s="177"/>
      <c r="AM54" s="42"/>
      <c r="AN54" s="227"/>
      <c r="AO54" s="223" t="s">
        <v>83</v>
      </c>
      <c r="AP54" s="212"/>
      <c r="CG54" s="139">
        <v>0</v>
      </c>
      <c r="CH54" s="139">
        <v>0</v>
      </c>
    </row>
    <row r="55" spans="1:86" x14ac:dyDescent="0.2">
      <c r="A55" s="670" t="s">
        <v>51</v>
      </c>
      <c r="B55" s="70" t="s">
        <v>32</v>
      </c>
      <c r="C55" s="144">
        <f t="shared" si="4"/>
        <v>0</v>
      </c>
      <c r="D55" s="145">
        <f t="shared" ref="D55:E60" si="6">SUM(J55+L55+N55)</f>
        <v>0</v>
      </c>
      <c r="E55" s="146">
        <f t="shared" si="6"/>
        <v>0</v>
      </c>
      <c r="F55" s="71"/>
      <c r="G55" s="221"/>
      <c r="H55" s="71"/>
      <c r="I55" s="221"/>
      <c r="J55" s="12"/>
      <c r="K55" s="32"/>
      <c r="L55" s="12"/>
      <c r="M55" s="32"/>
      <c r="N55" s="12"/>
      <c r="O55" s="32"/>
      <c r="P55" s="228"/>
      <c r="Q55" s="76"/>
      <c r="R55" s="228"/>
      <c r="S55" s="76"/>
      <c r="T55" s="228"/>
      <c r="U55" s="76"/>
      <c r="V55" s="228"/>
      <c r="W55" s="76"/>
      <c r="X55" s="228"/>
      <c r="Y55" s="76"/>
      <c r="Z55" s="228"/>
      <c r="AA55" s="76"/>
      <c r="AB55" s="228"/>
      <c r="AC55" s="76"/>
      <c r="AD55" s="228"/>
      <c r="AE55" s="76"/>
      <c r="AF55" s="228"/>
      <c r="AG55" s="76"/>
      <c r="AH55" s="228"/>
      <c r="AI55" s="76"/>
      <c r="AJ55" s="71"/>
      <c r="AK55" s="76"/>
      <c r="AL55" s="228"/>
      <c r="AM55" s="76"/>
      <c r="AN55" s="222"/>
      <c r="AO55" s="223" t="s">
        <v>83</v>
      </c>
      <c r="AP55" s="212"/>
      <c r="CG55" s="139">
        <v>0</v>
      </c>
      <c r="CH55" s="139">
        <v>0</v>
      </c>
    </row>
    <row r="56" spans="1:86" x14ac:dyDescent="0.2">
      <c r="A56" s="672"/>
      <c r="B56" s="74" t="s">
        <v>35</v>
      </c>
      <c r="C56" s="157">
        <f t="shared" si="4"/>
        <v>0</v>
      </c>
      <c r="D56" s="157">
        <f t="shared" si="6"/>
        <v>0</v>
      </c>
      <c r="E56" s="226">
        <f t="shared" si="6"/>
        <v>0</v>
      </c>
      <c r="F56" s="75"/>
      <c r="G56" s="116"/>
      <c r="H56" s="75"/>
      <c r="I56" s="116"/>
      <c r="J56" s="10"/>
      <c r="K56" s="42"/>
      <c r="L56" s="10"/>
      <c r="M56" s="42"/>
      <c r="N56" s="10"/>
      <c r="O56" s="42"/>
      <c r="P56" s="229"/>
      <c r="Q56" s="77"/>
      <c r="R56" s="229"/>
      <c r="S56" s="77"/>
      <c r="T56" s="229"/>
      <c r="U56" s="77"/>
      <c r="V56" s="229"/>
      <c r="W56" s="77"/>
      <c r="X56" s="229"/>
      <c r="Y56" s="77"/>
      <c r="Z56" s="229"/>
      <c r="AA56" s="77"/>
      <c r="AB56" s="229"/>
      <c r="AC56" s="77"/>
      <c r="AD56" s="229"/>
      <c r="AE56" s="77"/>
      <c r="AF56" s="229"/>
      <c r="AG56" s="77"/>
      <c r="AH56" s="229"/>
      <c r="AI56" s="77"/>
      <c r="AJ56" s="75"/>
      <c r="AK56" s="77"/>
      <c r="AL56" s="229"/>
      <c r="AM56" s="77"/>
      <c r="AN56" s="227"/>
      <c r="AO56" s="223" t="s">
        <v>83</v>
      </c>
      <c r="AP56" s="212"/>
      <c r="CG56" s="139">
        <v>0</v>
      </c>
      <c r="CH56" s="139">
        <v>0</v>
      </c>
    </row>
    <row r="57" spans="1:86" x14ac:dyDescent="0.2">
      <c r="A57" s="670" t="s">
        <v>52</v>
      </c>
      <c r="B57" s="70" t="s">
        <v>31</v>
      </c>
      <c r="C57" s="144">
        <f t="shared" si="4"/>
        <v>0</v>
      </c>
      <c r="D57" s="145">
        <f t="shared" si="6"/>
        <v>0</v>
      </c>
      <c r="E57" s="146">
        <f t="shared" si="6"/>
        <v>0</v>
      </c>
      <c r="F57" s="71"/>
      <c r="G57" s="221"/>
      <c r="H57" s="71"/>
      <c r="I57" s="221"/>
      <c r="J57" s="12"/>
      <c r="K57" s="32"/>
      <c r="L57" s="12"/>
      <c r="M57" s="32"/>
      <c r="N57" s="12"/>
      <c r="O57" s="32"/>
      <c r="P57" s="228"/>
      <c r="Q57" s="76"/>
      <c r="R57" s="228"/>
      <c r="S57" s="76"/>
      <c r="T57" s="228"/>
      <c r="U57" s="76"/>
      <c r="V57" s="228"/>
      <c r="W57" s="76"/>
      <c r="X57" s="228"/>
      <c r="Y57" s="76"/>
      <c r="Z57" s="228"/>
      <c r="AA57" s="76"/>
      <c r="AB57" s="228"/>
      <c r="AC57" s="76"/>
      <c r="AD57" s="228"/>
      <c r="AE57" s="76"/>
      <c r="AF57" s="228"/>
      <c r="AG57" s="76"/>
      <c r="AH57" s="228"/>
      <c r="AI57" s="76"/>
      <c r="AJ57" s="71"/>
      <c r="AK57" s="76"/>
      <c r="AL57" s="228"/>
      <c r="AM57" s="76"/>
      <c r="AN57" s="222"/>
      <c r="AO57" s="223" t="s">
        <v>83</v>
      </c>
      <c r="AP57" s="212"/>
      <c r="CG57" s="139">
        <v>0</v>
      </c>
      <c r="CH57" s="139">
        <v>0</v>
      </c>
    </row>
    <row r="58" spans="1:86" x14ac:dyDescent="0.2">
      <c r="A58" s="671"/>
      <c r="B58" s="72" t="s">
        <v>45</v>
      </c>
      <c r="C58" s="150">
        <f t="shared" si="4"/>
        <v>0</v>
      </c>
      <c r="D58" s="150">
        <f t="shared" si="6"/>
        <v>0</v>
      </c>
      <c r="E58" s="151">
        <f t="shared" si="6"/>
        <v>0</v>
      </c>
      <c r="F58" s="73"/>
      <c r="G58" s="224"/>
      <c r="H58" s="73"/>
      <c r="I58" s="224"/>
      <c r="J58" s="8"/>
      <c r="K58" s="34"/>
      <c r="L58" s="8"/>
      <c r="M58" s="34"/>
      <c r="N58" s="8"/>
      <c r="O58" s="34"/>
      <c r="P58" s="230"/>
      <c r="Q58" s="78"/>
      <c r="R58" s="230"/>
      <c r="S58" s="78"/>
      <c r="T58" s="230"/>
      <c r="U58" s="78"/>
      <c r="V58" s="230"/>
      <c r="W58" s="78"/>
      <c r="X58" s="230"/>
      <c r="Y58" s="78"/>
      <c r="Z58" s="230"/>
      <c r="AA58" s="78"/>
      <c r="AB58" s="230"/>
      <c r="AC58" s="78"/>
      <c r="AD58" s="230"/>
      <c r="AE58" s="78"/>
      <c r="AF58" s="230"/>
      <c r="AG58" s="78"/>
      <c r="AH58" s="230"/>
      <c r="AI58" s="78"/>
      <c r="AJ58" s="73"/>
      <c r="AK58" s="78"/>
      <c r="AL58" s="230"/>
      <c r="AM58" s="78"/>
      <c r="AN58" s="225"/>
      <c r="AO58" s="223" t="s">
        <v>83</v>
      </c>
      <c r="AP58" s="212"/>
      <c r="CG58" s="139">
        <v>0</v>
      </c>
      <c r="CH58" s="139">
        <v>0</v>
      </c>
    </row>
    <row r="59" spans="1:86" x14ac:dyDescent="0.2">
      <c r="A59" s="671"/>
      <c r="B59" s="72" t="s">
        <v>32</v>
      </c>
      <c r="C59" s="150">
        <f t="shared" si="4"/>
        <v>0</v>
      </c>
      <c r="D59" s="150">
        <f t="shared" si="6"/>
        <v>0</v>
      </c>
      <c r="E59" s="151">
        <f t="shared" si="6"/>
        <v>0</v>
      </c>
      <c r="F59" s="73"/>
      <c r="G59" s="224"/>
      <c r="H59" s="73"/>
      <c r="I59" s="224"/>
      <c r="J59" s="8"/>
      <c r="K59" s="34"/>
      <c r="L59" s="8"/>
      <c r="M59" s="34"/>
      <c r="N59" s="8"/>
      <c r="O59" s="34"/>
      <c r="P59" s="230"/>
      <c r="Q59" s="78"/>
      <c r="R59" s="230"/>
      <c r="S59" s="78"/>
      <c r="T59" s="230"/>
      <c r="U59" s="78"/>
      <c r="V59" s="230"/>
      <c r="W59" s="78"/>
      <c r="X59" s="230"/>
      <c r="Y59" s="78"/>
      <c r="Z59" s="230"/>
      <c r="AA59" s="78"/>
      <c r="AB59" s="230"/>
      <c r="AC59" s="78"/>
      <c r="AD59" s="230"/>
      <c r="AE59" s="78"/>
      <c r="AF59" s="230"/>
      <c r="AG59" s="78"/>
      <c r="AH59" s="230"/>
      <c r="AI59" s="78"/>
      <c r="AJ59" s="73"/>
      <c r="AK59" s="78"/>
      <c r="AL59" s="230"/>
      <c r="AM59" s="78"/>
      <c r="AN59" s="225"/>
      <c r="AO59" s="223" t="s">
        <v>83</v>
      </c>
      <c r="AP59" s="212"/>
      <c r="CG59" s="139">
        <v>0</v>
      </c>
      <c r="CH59" s="139">
        <v>0</v>
      </c>
    </row>
    <row r="60" spans="1:86" x14ac:dyDescent="0.2">
      <c r="A60" s="672"/>
      <c r="B60" s="74" t="s">
        <v>35</v>
      </c>
      <c r="C60" s="157">
        <f t="shared" si="4"/>
        <v>0</v>
      </c>
      <c r="D60" s="157">
        <f t="shared" si="6"/>
        <v>0</v>
      </c>
      <c r="E60" s="226">
        <f t="shared" si="6"/>
        <v>0</v>
      </c>
      <c r="F60" s="75"/>
      <c r="G60" s="116"/>
      <c r="H60" s="75"/>
      <c r="I60" s="116"/>
      <c r="J60" s="10"/>
      <c r="K60" s="42"/>
      <c r="L60" s="10"/>
      <c r="M60" s="42"/>
      <c r="N60" s="10"/>
      <c r="O60" s="42"/>
      <c r="P60" s="229"/>
      <c r="Q60" s="77"/>
      <c r="R60" s="229"/>
      <c r="S60" s="77"/>
      <c r="T60" s="229"/>
      <c r="U60" s="77"/>
      <c r="V60" s="229"/>
      <c r="W60" s="77"/>
      <c r="X60" s="229"/>
      <c r="Y60" s="77"/>
      <c r="Z60" s="229"/>
      <c r="AA60" s="77"/>
      <c r="AB60" s="229"/>
      <c r="AC60" s="77"/>
      <c r="AD60" s="229"/>
      <c r="AE60" s="77"/>
      <c r="AF60" s="229"/>
      <c r="AG60" s="77"/>
      <c r="AH60" s="229"/>
      <c r="AI60" s="77"/>
      <c r="AJ60" s="75"/>
      <c r="AK60" s="77"/>
      <c r="AL60" s="229"/>
      <c r="AM60" s="77"/>
      <c r="AN60" s="227"/>
      <c r="AO60" s="223" t="s">
        <v>83</v>
      </c>
      <c r="AP60" s="212"/>
      <c r="CG60" s="139">
        <v>0</v>
      </c>
      <c r="CH60" s="139">
        <v>0</v>
      </c>
    </row>
    <row r="61" spans="1:86" x14ac:dyDescent="0.2">
      <c r="A61" s="670" t="s">
        <v>53</v>
      </c>
      <c r="B61" s="70" t="s">
        <v>31</v>
      </c>
      <c r="C61" s="144">
        <f t="shared" si="4"/>
        <v>0</v>
      </c>
      <c r="D61" s="145">
        <f t="shared" ref="D61:E70" si="7">SUM(J61+L61+N61+P61+R61+T61+V61+X61+Z61+AB61+AD61+AF61+AH61+AJ61+AL61)</f>
        <v>0</v>
      </c>
      <c r="E61" s="146">
        <f t="shared" si="7"/>
        <v>0</v>
      </c>
      <c r="F61" s="71"/>
      <c r="G61" s="221"/>
      <c r="H61" s="71"/>
      <c r="I61" s="76"/>
      <c r="J61" s="12"/>
      <c r="K61" s="32"/>
      <c r="L61" s="12"/>
      <c r="M61" s="32"/>
      <c r="N61" s="12"/>
      <c r="O61" s="32"/>
      <c r="P61" s="12"/>
      <c r="Q61" s="32"/>
      <c r="R61" s="12"/>
      <c r="S61" s="32"/>
      <c r="T61" s="12"/>
      <c r="U61" s="32"/>
      <c r="V61" s="12"/>
      <c r="W61" s="32"/>
      <c r="X61" s="12"/>
      <c r="Y61" s="32"/>
      <c r="Z61" s="12"/>
      <c r="AA61" s="32"/>
      <c r="AB61" s="12"/>
      <c r="AC61" s="32"/>
      <c r="AD61" s="12"/>
      <c r="AE61" s="32"/>
      <c r="AF61" s="12"/>
      <c r="AG61" s="32"/>
      <c r="AH61" s="12"/>
      <c r="AI61" s="32"/>
      <c r="AJ61" s="12"/>
      <c r="AK61" s="32"/>
      <c r="AL61" s="12"/>
      <c r="AM61" s="32"/>
      <c r="AN61" s="222"/>
      <c r="AO61" s="223" t="s">
        <v>83</v>
      </c>
      <c r="AP61" s="212"/>
      <c r="CG61" s="139">
        <v>0</v>
      </c>
      <c r="CH61" s="139">
        <v>0</v>
      </c>
    </row>
    <row r="62" spans="1:86" x14ac:dyDescent="0.2">
      <c r="A62" s="672"/>
      <c r="B62" s="72" t="s">
        <v>45</v>
      </c>
      <c r="C62" s="154">
        <f t="shared" si="4"/>
        <v>0</v>
      </c>
      <c r="D62" s="154">
        <f t="shared" si="7"/>
        <v>0</v>
      </c>
      <c r="E62" s="226">
        <f t="shared" si="7"/>
        <v>0</v>
      </c>
      <c r="F62" s="75"/>
      <c r="G62" s="116"/>
      <c r="H62" s="75"/>
      <c r="I62" s="77"/>
      <c r="J62" s="10"/>
      <c r="K62" s="42"/>
      <c r="L62" s="10"/>
      <c r="M62" s="42"/>
      <c r="N62" s="10"/>
      <c r="O62" s="42"/>
      <c r="P62" s="10"/>
      <c r="Q62" s="42"/>
      <c r="R62" s="10"/>
      <c r="S62" s="42"/>
      <c r="T62" s="10"/>
      <c r="U62" s="42"/>
      <c r="V62" s="10"/>
      <c r="W62" s="42"/>
      <c r="X62" s="10"/>
      <c r="Y62" s="42"/>
      <c r="Z62" s="10"/>
      <c r="AA62" s="42"/>
      <c r="AB62" s="10"/>
      <c r="AC62" s="42"/>
      <c r="AD62" s="10"/>
      <c r="AE62" s="42"/>
      <c r="AF62" s="10"/>
      <c r="AG62" s="42"/>
      <c r="AH62" s="10"/>
      <c r="AI62" s="42"/>
      <c r="AJ62" s="10"/>
      <c r="AK62" s="42"/>
      <c r="AL62" s="10"/>
      <c r="AM62" s="42"/>
      <c r="AN62" s="227"/>
      <c r="AO62" s="223" t="s">
        <v>83</v>
      </c>
      <c r="AP62" s="212"/>
      <c r="CG62" s="139">
        <v>0</v>
      </c>
      <c r="CH62" s="139">
        <v>0</v>
      </c>
    </row>
    <row r="63" spans="1:86" x14ac:dyDescent="0.2">
      <c r="A63" s="670" t="s">
        <v>54</v>
      </c>
      <c r="B63" s="70" t="s">
        <v>31</v>
      </c>
      <c r="C63" s="144">
        <f t="shared" si="4"/>
        <v>0</v>
      </c>
      <c r="D63" s="145">
        <f t="shared" si="7"/>
        <v>0</v>
      </c>
      <c r="E63" s="146">
        <f t="shared" si="7"/>
        <v>0</v>
      </c>
      <c r="F63" s="71"/>
      <c r="G63" s="221"/>
      <c r="H63" s="71"/>
      <c r="I63" s="221"/>
      <c r="J63" s="12"/>
      <c r="K63" s="32"/>
      <c r="L63" s="12"/>
      <c r="M63" s="32"/>
      <c r="N63" s="12"/>
      <c r="O63" s="32"/>
      <c r="P63" s="12"/>
      <c r="Q63" s="32"/>
      <c r="R63" s="12"/>
      <c r="S63" s="32"/>
      <c r="T63" s="12"/>
      <c r="U63" s="32"/>
      <c r="V63" s="12"/>
      <c r="W63" s="32"/>
      <c r="X63" s="12"/>
      <c r="Y63" s="32"/>
      <c r="Z63" s="12"/>
      <c r="AA63" s="32"/>
      <c r="AB63" s="12"/>
      <c r="AC63" s="32"/>
      <c r="AD63" s="12"/>
      <c r="AE63" s="32"/>
      <c r="AF63" s="12"/>
      <c r="AG63" s="32"/>
      <c r="AH63" s="12"/>
      <c r="AI63" s="32"/>
      <c r="AJ63" s="12"/>
      <c r="AK63" s="32"/>
      <c r="AL63" s="12"/>
      <c r="AM63" s="32"/>
      <c r="AN63" s="222"/>
      <c r="AO63" s="223" t="s">
        <v>83</v>
      </c>
      <c r="AP63" s="212"/>
      <c r="CG63" s="139">
        <v>0</v>
      </c>
      <c r="CH63" s="139">
        <v>0</v>
      </c>
    </row>
    <row r="64" spans="1:86" x14ac:dyDescent="0.2">
      <c r="A64" s="672"/>
      <c r="B64" s="74" t="s">
        <v>45</v>
      </c>
      <c r="C64" s="157">
        <f t="shared" si="4"/>
        <v>0</v>
      </c>
      <c r="D64" s="157">
        <f t="shared" si="7"/>
        <v>0</v>
      </c>
      <c r="E64" s="226">
        <f t="shared" si="7"/>
        <v>0</v>
      </c>
      <c r="F64" s="75"/>
      <c r="G64" s="116"/>
      <c r="H64" s="75"/>
      <c r="I64" s="116"/>
      <c r="J64" s="10"/>
      <c r="K64" s="42"/>
      <c r="L64" s="10"/>
      <c r="M64" s="42"/>
      <c r="N64" s="10"/>
      <c r="O64" s="42"/>
      <c r="P64" s="10"/>
      <c r="Q64" s="42"/>
      <c r="R64" s="10"/>
      <c r="S64" s="42"/>
      <c r="T64" s="10"/>
      <c r="U64" s="42"/>
      <c r="V64" s="10"/>
      <c r="W64" s="42"/>
      <c r="X64" s="10"/>
      <c r="Y64" s="42"/>
      <c r="Z64" s="10"/>
      <c r="AA64" s="42"/>
      <c r="AB64" s="10"/>
      <c r="AC64" s="42"/>
      <c r="AD64" s="10"/>
      <c r="AE64" s="42"/>
      <c r="AF64" s="10"/>
      <c r="AG64" s="42"/>
      <c r="AH64" s="10"/>
      <c r="AI64" s="42"/>
      <c r="AJ64" s="10"/>
      <c r="AK64" s="42"/>
      <c r="AL64" s="10"/>
      <c r="AM64" s="42"/>
      <c r="AN64" s="227"/>
      <c r="AO64" s="223" t="s">
        <v>83</v>
      </c>
      <c r="AP64" s="212"/>
      <c r="CG64" s="139">
        <v>0</v>
      </c>
      <c r="CH64" s="139">
        <v>0</v>
      </c>
    </row>
    <row r="65" spans="1:86" x14ac:dyDescent="0.2">
      <c r="A65" s="670" t="s">
        <v>55</v>
      </c>
      <c r="B65" s="70" t="s">
        <v>31</v>
      </c>
      <c r="C65" s="144">
        <f t="shared" si="4"/>
        <v>0</v>
      </c>
      <c r="D65" s="145">
        <f t="shared" si="7"/>
        <v>0</v>
      </c>
      <c r="E65" s="146">
        <f t="shared" si="7"/>
        <v>0</v>
      </c>
      <c r="F65" s="71"/>
      <c r="G65" s="221"/>
      <c r="H65" s="71"/>
      <c r="I65" s="221"/>
      <c r="J65" s="12"/>
      <c r="K65" s="32"/>
      <c r="L65" s="12"/>
      <c r="M65" s="32"/>
      <c r="N65" s="12"/>
      <c r="O65" s="32"/>
      <c r="P65" s="12"/>
      <c r="Q65" s="32"/>
      <c r="R65" s="12"/>
      <c r="S65" s="32"/>
      <c r="T65" s="12"/>
      <c r="U65" s="32"/>
      <c r="V65" s="12"/>
      <c r="W65" s="32"/>
      <c r="X65" s="12"/>
      <c r="Y65" s="32"/>
      <c r="Z65" s="12"/>
      <c r="AA65" s="32"/>
      <c r="AB65" s="12"/>
      <c r="AC65" s="32"/>
      <c r="AD65" s="12"/>
      <c r="AE65" s="32"/>
      <c r="AF65" s="12"/>
      <c r="AG65" s="32"/>
      <c r="AH65" s="12"/>
      <c r="AI65" s="32"/>
      <c r="AJ65" s="12"/>
      <c r="AK65" s="32"/>
      <c r="AL65" s="12"/>
      <c r="AM65" s="32"/>
      <c r="AN65" s="222"/>
      <c r="AO65" s="223" t="s">
        <v>83</v>
      </c>
      <c r="AP65" s="212"/>
      <c r="CG65" s="139">
        <v>0</v>
      </c>
      <c r="CH65" s="139">
        <v>0</v>
      </c>
    </row>
    <row r="66" spans="1:86" x14ac:dyDescent="0.2">
      <c r="A66" s="671"/>
      <c r="B66" s="72" t="s">
        <v>45</v>
      </c>
      <c r="C66" s="150">
        <f t="shared" si="4"/>
        <v>0</v>
      </c>
      <c r="D66" s="150">
        <f t="shared" si="7"/>
        <v>0</v>
      </c>
      <c r="E66" s="151">
        <f t="shared" si="7"/>
        <v>0</v>
      </c>
      <c r="F66" s="73"/>
      <c r="G66" s="224"/>
      <c r="H66" s="73"/>
      <c r="I66" s="224"/>
      <c r="J66" s="8"/>
      <c r="K66" s="34"/>
      <c r="L66" s="8"/>
      <c r="M66" s="34"/>
      <c r="N66" s="8"/>
      <c r="O66" s="34"/>
      <c r="P66" s="8"/>
      <c r="Q66" s="34"/>
      <c r="R66" s="8"/>
      <c r="S66" s="34"/>
      <c r="T66" s="8"/>
      <c r="U66" s="34"/>
      <c r="V66" s="8"/>
      <c r="W66" s="34"/>
      <c r="X66" s="8"/>
      <c r="Y66" s="34"/>
      <c r="Z66" s="8"/>
      <c r="AA66" s="34"/>
      <c r="AB66" s="8"/>
      <c r="AC66" s="34"/>
      <c r="AD66" s="8"/>
      <c r="AE66" s="34"/>
      <c r="AF66" s="8"/>
      <c r="AG66" s="34"/>
      <c r="AH66" s="8"/>
      <c r="AI66" s="34"/>
      <c r="AJ66" s="8"/>
      <c r="AK66" s="34"/>
      <c r="AL66" s="8"/>
      <c r="AM66" s="34"/>
      <c r="AN66" s="225"/>
      <c r="AO66" s="223" t="s">
        <v>83</v>
      </c>
      <c r="AP66" s="212"/>
      <c r="CG66" s="139">
        <v>0</v>
      </c>
      <c r="CH66" s="139">
        <v>0</v>
      </c>
    </row>
    <row r="67" spans="1:86" x14ac:dyDescent="0.2">
      <c r="A67" s="671"/>
      <c r="B67" s="72" t="s">
        <v>32</v>
      </c>
      <c r="C67" s="150">
        <f t="shared" si="4"/>
        <v>0</v>
      </c>
      <c r="D67" s="150">
        <f t="shared" si="7"/>
        <v>0</v>
      </c>
      <c r="E67" s="151">
        <f t="shared" si="7"/>
        <v>0</v>
      </c>
      <c r="F67" s="73"/>
      <c r="G67" s="224"/>
      <c r="H67" s="73"/>
      <c r="I67" s="224"/>
      <c r="J67" s="8"/>
      <c r="K67" s="34"/>
      <c r="L67" s="8"/>
      <c r="M67" s="34"/>
      <c r="N67" s="8"/>
      <c r="O67" s="34"/>
      <c r="P67" s="8"/>
      <c r="Q67" s="34"/>
      <c r="R67" s="8"/>
      <c r="S67" s="34"/>
      <c r="T67" s="8"/>
      <c r="U67" s="34"/>
      <c r="V67" s="8"/>
      <c r="W67" s="34"/>
      <c r="X67" s="8"/>
      <c r="Y67" s="34"/>
      <c r="Z67" s="8"/>
      <c r="AA67" s="34"/>
      <c r="AB67" s="8"/>
      <c r="AC67" s="34"/>
      <c r="AD67" s="8"/>
      <c r="AE67" s="34"/>
      <c r="AF67" s="8"/>
      <c r="AG67" s="34"/>
      <c r="AH67" s="8"/>
      <c r="AI67" s="34"/>
      <c r="AJ67" s="8"/>
      <c r="AK67" s="34"/>
      <c r="AL67" s="8"/>
      <c r="AM67" s="34"/>
      <c r="AN67" s="225"/>
      <c r="AO67" s="223" t="s">
        <v>83</v>
      </c>
      <c r="AP67" s="212"/>
      <c r="CG67" s="139">
        <v>0</v>
      </c>
      <c r="CH67" s="139">
        <v>0</v>
      </c>
    </row>
    <row r="68" spans="1:86" x14ac:dyDescent="0.2">
      <c r="A68" s="671"/>
      <c r="B68" s="72" t="s">
        <v>44</v>
      </c>
      <c r="C68" s="150">
        <f t="shared" si="4"/>
        <v>0</v>
      </c>
      <c r="D68" s="150">
        <f t="shared" si="7"/>
        <v>0</v>
      </c>
      <c r="E68" s="151">
        <f t="shared" si="7"/>
        <v>0</v>
      </c>
      <c r="F68" s="73"/>
      <c r="G68" s="224"/>
      <c r="H68" s="73"/>
      <c r="I68" s="224"/>
      <c r="J68" s="8"/>
      <c r="K68" s="34"/>
      <c r="L68" s="8"/>
      <c r="M68" s="34"/>
      <c r="N68" s="8"/>
      <c r="O68" s="34"/>
      <c r="P68" s="8"/>
      <c r="Q68" s="34"/>
      <c r="R68" s="8"/>
      <c r="S68" s="34"/>
      <c r="T68" s="8"/>
      <c r="U68" s="34"/>
      <c r="V68" s="8"/>
      <c r="W68" s="34"/>
      <c r="X68" s="8"/>
      <c r="Y68" s="34"/>
      <c r="Z68" s="8"/>
      <c r="AA68" s="34"/>
      <c r="AB68" s="8"/>
      <c r="AC68" s="34"/>
      <c r="AD68" s="8"/>
      <c r="AE68" s="34"/>
      <c r="AF68" s="8"/>
      <c r="AG68" s="34"/>
      <c r="AH68" s="8"/>
      <c r="AI68" s="34"/>
      <c r="AJ68" s="8"/>
      <c r="AK68" s="34"/>
      <c r="AL68" s="8"/>
      <c r="AM68" s="34"/>
      <c r="AN68" s="225"/>
      <c r="AO68" s="223" t="s">
        <v>83</v>
      </c>
      <c r="AP68" s="212"/>
      <c r="CG68" s="139">
        <v>0</v>
      </c>
      <c r="CH68" s="139">
        <v>0</v>
      </c>
    </row>
    <row r="69" spans="1:86" x14ac:dyDescent="0.2">
      <c r="A69" s="671"/>
      <c r="B69" s="72" t="s">
        <v>35</v>
      </c>
      <c r="C69" s="150">
        <f t="shared" si="4"/>
        <v>0</v>
      </c>
      <c r="D69" s="150">
        <f t="shared" si="7"/>
        <v>0</v>
      </c>
      <c r="E69" s="151">
        <f t="shared" si="7"/>
        <v>0</v>
      </c>
      <c r="F69" s="73"/>
      <c r="G69" s="224"/>
      <c r="H69" s="73"/>
      <c r="I69" s="224"/>
      <c r="J69" s="8"/>
      <c r="K69" s="34"/>
      <c r="L69" s="8"/>
      <c r="M69" s="34"/>
      <c r="N69" s="8"/>
      <c r="O69" s="34"/>
      <c r="P69" s="8"/>
      <c r="Q69" s="34"/>
      <c r="R69" s="8"/>
      <c r="S69" s="34"/>
      <c r="T69" s="8"/>
      <c r="U69" s="34"/>
      <c r="V69" s="8"/>
      <c r="W69" s="34"/>
      <c r="X69" s="8"/>
      <c r="Y69" s="34"/>
      <c r="Z69" s="8"/>
      <c r="AA69" s="34"/>
      <c r="AB69" s="8"/>
      <c r="AC69" s="34"/>
      <c r="AD69" s="8"/>
      <c r="AE69" s="34"/>
      <c r="AF69" s="8"/>
      <c r="AG69" s="34"/>
      <c r="AH69" s="8"/>
      <c r="AI69" s="34"/>
      <c r="AJ69" s="8"/>
      <c r="AK69" s="34"/>
      <c r="AL69" s="8"/>
      <c r="AM69" s="34"/>
      <c r="AN69" s="225"/>
      <c r="AO69" s="223" t="s">
        <v>83</v>
      </c>
      <c r="AP69" s="212"/>
      <c r="CG69" s="139">
        <v>0</v>
      </c>
      <c r="CH69" s="139">
        <v>0</v>
      </c>
    </row>
    <row r="70" spans="1:86" x14ac:dyDescent="0.2">
      <c r="A70" s="672"/>
      <c r="B70" s="74" t="s">
        <v>36</v>
      </c>
      <c r="C70" s="157">
        <f t="shared" si="4"/>
        <v>0</v>
      </c>
      <c r="D70" s="157">
        <f t="shared" si="7"/>
        <v>0</v>
      </c>
      <c r="E70" s="226">
        <f t="shared" si="7"/>
        <v>0</v>
      </c>
      <c r="F70" s="75"/>
      <c r="G70" s="116"/>
      <c r="H70" s="75"/>
      <c r="I70" s="116"/>
      <c r="J70" s="10"/>
      <c r="K70" s="42"/>
      <c r="L70" s="10"/>
      <c r="M70" s="42"/>
      <c r="N70" s="10"/>
      <c r="O70" s="42"/>
      <c r="P70" s="10"/>
      <c r="Q70" s="42"/>
      <c r="R70" s="10"/>
      <c r="S70" s="42"/>
      <c r="T70" s="10"/>
      <c r="U70" s="42"/>
      <c r="V70" s="10"/>
      <c r="W70" s="42"/>
      <c r="X70" s="10"/>
      <c r="Y70" s="42"/>
      <c r="Z70" s="10"/>
      <c r="AA70" s="42"/>
      <c r="AB70" s="10"/>
      <c r="AC70" s="42"/>
      <c r="AD70" s="10"/>
      <c r="AE70" s="42"/>
      <c r="AF70" s="10"/>
      <c r="AG70" s="42"/>
      <c r="AH70" s="10"/>
      <c r="AI70" s="42"/>
      <c r="AJ70" s="10"/>
      <c r="AK70" s="42"/>
      <c r="AL70" s="10"/>
      <c r="AM70" s="42"/>
      <c r="AN70" s="227"/>
      <c r="AO70" s="223" t="s">
        <v>83</v>
      </c>
      <c r="AP70" s="17"/>
      <c r="CG70" s="139">
        <v>0</v>
      </c>
      <c r="CH70" s="139">
        <v>0</v>
      </c>
    </row>
    <row r="71" spans="1:86" ht="15" x14ac:dyDescent="0.2">
      <c r="A71" s="58" t="s">
        <v>91</v>
      </c>
      <c r="B71" s="79"/>
      <c r="C71" s="79"/>
      <c r="D71" s="80"/>
      <c r="E71" s="80"/>
      <c r="F71" s="80"/>
      <c r="G71" s="81"/>
      <c r="H71" s="81"/>
      <c r="I71" s="81"/>
      <c r="J71" s="81"/>
      <c r="K71" s="82"/>
      <c r="L71" s="82"/>
      <c r="M71" s="83"/>
      <c r="N71" s="84"/>
      <c r="O71" s="62"/>
      <c r="P71" s="62"/>
      <c r="Q71" s="62"/>
      <c r="R71" s="62"/>
      <c r="S71" s="62"/>
      <c r="T71" s="62"/>
      <c r="U71" s="62"/>
      <c r="V71" s="63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</row>
    <row r="72" spans="1:86" ht="29.25" customHeight="1" x14ac:dyDescent="0.2">
      <c r="A72" s="670" t="s">
        <v>56</v>
      </c>
      <c r="B72" s="715"/>
      <c r="C72" s="717" t="s">
        <v>57</v>
      </c>
      <c r="D72" s="718"/>
      <c r="E72" s="717" t="s">
        <v>58</v>
      </c>
      <c r="F72" s="719"/>
      <c r="G72" s="720" t="s">
        <v>59</v>
      </c>
      <c r="H72" s="718"/>
      <c r="I72" s="720" t="s">
        <v>60</v>
      </c>
      <c r="J72" s="718"/>
      <c r="K72" s="231"/>
      <c r="L72" s="19"/>
      <c r="M72" s="83"/>
      <c r="N72" s="83"/>
      <c r="O72" s="83"/>
      <c r="P72" s="64"/>
      <c r="Q72" s="62"/>
      <c r="R72" s="62"/>
      <c r="S72" s="62"/>
      <c r="T72" s="62"/>
      <c r="U72" s="62"/>
      <c r="V72" s="62"/>
      <c r="W72" s="62"/>
      <c r="X72" s="232"/>
      <c r="Y72" s="212"/>
      <c r="Z72" s="212"/>
      <c r="AA72" s="212"/>
      <c r="AB72" s="212"/>
      <c r="AC72" s="21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</row>
    <row r="73" spans="1:86" ht="22.5" customHeight="1" x14ac:dyDescent="0.2">
      <c r="A73" s="716"/>
      <c r="B73" s="716"/>
      <c r="C73" s="85" t="s">
        <v>61</v>
      </c>
      <c r="D73" s="86" t="s">
        <v>62</v>
      </c>
      <c r="E73" s="85" t="s">
        <v>61</v>
      </c>
      <c r="F73" s="87" t="s">
        <v>62</v>
      </c>
      <c r="G73" s="88" t="s">
        <v>61</v>
      </c>
      <c r="H73" s="86" t="s">
        <v>62</v>
      </c>
      <c r="I73" s="88" t="s">
        <v>61</v>
      </c>
      <c r="J73" s="86" t="s">
        <v>62</v>
      </c>
      <c r="K73" s="233"/>
      <c r="L73" s="19"/>
      <c r="M73" s="83"/>
      <c r="N73" s="83"/>
      <c r="O73" s="83"/>
      <c r="P73" s="64"/>
      <c r="Q73" s="62"/>
      <c r="R73" s="62"/>
      <c r="S73" s="62"/>
      <c r="T73" s="62"/>
      <c r="U73" s="62"/>
      <c r="V73" s="62"/>
      <c r="W73" s="62"/>
      <c r="X73" s="232"/>
      <c r="Y73" s="212"/>
      <c r="Z73" s="212"/>
      <c r="AA73" s="212"/>
      <c r="AB73" s="212"/>
      <c r="AC73" s="21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</row>
    <row r="74" spans="1:86" x14ac:dyDescent="0.2">
      <c r="A74" s="721" t="s">
        <v>63</v>
      </c>
      <c r="B74" s="721"/>
      <c r="C74" s="89"/>
      <c r="D74" s="90"/>
      <c r="E74" s="89"/>
      <c r="F74" s="91"/>
      <c r="G74" s="92"/>
      <c r="H74" s="90"/>
      <c r="I74" s="92"/>
      <c r="J74" s="90"/>
      <c r="K74" s="233"/>
      <c r="L74" s="19"/>
      <c r="M74" s="83"/>
      <c r="N74" s="83"/>
      <c r="O74" s="83"/>
      <c r="P74" s="64"/>
      <c r="Q74" s="62"/>
      <c r="R74" s="62"/>
      <c r="S74" s="62"/>
      <c r="T74" s="62"/>
      <c r="U74" s="62"/>
      <c r="V74" s="62"/>
      <c r="W74" s="62"/>
      <c r="X74" s="232"/>
      <c r="Y74" s="212"/>
      <c r="Z74" s="212"/>
      <c r="AA74" s="212"/>
      <c r="AB74" s="212"/>
      <c r="AC74" s="21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</row>
    <row r="75" spans="1:86" x14ac:dyDescent="0.2">
      <c r="A75" s="667" t="s">
        <v>64</v>
      </c>
      <c r="B75" s="667"/>
      <c r="C75" s="93"/>
      <c r="D75" s="94"/>
      <c r="E75" s="93"/>
      <c r="F75" s="95"/>
      <c r="G75" s="96"/>
      <c r="H75" s="94"/>
      <c r="I75" s="96"/>
      <c r="J75" s="94"/>
      <c r="K75" s="233"/>
      <c r="L75" s="19"/>
      <c r="M75" s="83"/>
      <c r="N75" s="83"/>
      <c r="O75" s="83"/>
      <c r="P75" s="64"/>
      <c r="Q75" s="62"/>
      <c r="R75" s="62"/>
      <c r="S75" s="62"/>
      <c r="T75" s="62"/>
      <c r="U75" s="62"/>
      <c r="V75" s="62"/>
      <c r="W75" s="62"/>
      <c r="X75" s="232"/>
      <c r="Y75" s="212"/>
      <c r="Z75" s="212"/>
      <c r="AA75" s="212"/>
      <c r="AB75" s="212"/>
      <c r="AC75" s="21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</row>
    <row r="76" spans="1:86" x14ac:dyDescent="0.2">
      <c r="A76" s="667" t="s">
        <v>65</v>
      </c>
      <c r="B76" s="667"/>
      <c r="C76" s="93"/>
      <c r="D76" s="94"/>
      <c r="E76" s="93"/>
      <c r="F76" s="95"/>
      <c r="G76" s="96"/>
      <c r="H76" s="94"/>
      <c r="I76" s="96"/>
      <c r="J76" s="94"/>
      <c r="K76" s="233"/>
      <c r="L76" s="19"/>
      <c r="M76" s="83"/>
      <c r="N76" s="83"/>
      <c r="O76" s="83"/>
      <c r="P76" s="64"/>
      <c r="Q76" s="62"/>
      <c r="R76" s="62"/>
      <c r="S76" s="62"/>
      <c r="T76" s="62"/>
      <c r="U76" s="62"/>
      <c r="V76" s="62"/>
      <c r="W76" s="62"/>
      <c r="X76" s="232"/>
      <c r="Y76" s="212"/>
      <c r="Z76" s="212"/>
      <c r="AA76" s="212"/>
      <c r="AB76" s="212"/>
      <c r="AC76" s="21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</row>
    <row r="77" spans="1:86" x14ac:dyDescent="0.2">
      <c r="A77" s="722" t="s">
        <v>66</v>
      </c>
      <c r="B77" s="722"/>
      <c r="C77" s="10"/>
      <c r="D77" s="77"/>
      <c r="E77" s="10"/>
      <c r="F77" s="97"/>
      <c r="G77" s="41"/>
      <c r="H77" s="77"/>
      <c r="I77" s="41"/>
      <c r="J77" s="77"/>
      <c r="K77" s="233"/>
      <c r="L77" s="19"/>
      <c r="M77" s="83"/>
      <c r="N77" s="83"/>
      <c r="O77" s="83"/>
      <c r="P77" s="64"/>
      <c r="Q77" s="62"/>
      <c r="R77" s="62"/>
      <c r="S77" s="62"/>
      <c r="T77" s="62"/>
      <c r="U77" s="62"/>
      <c r="V77" s="62"/>
      <c r="W77" s="62"/>
      <c r="X77" s="232"/>
      <c r="Y77" s="212"/>
      <c r="Z77" s="212"/>
      <c r="AA77" s="212"/>
      <c r="AB77" s="212"/>
      <c r="AC77" s="21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</row>
    <row r="78" spans="1:86" ht="15" x14ac:dyDescent="0.2">
      <c r="A78" s="98" t="s">
        <v>67</v>
      </c>
      <c r="B78" s="99"/>
      <c r="C78" s="100"/>
      <c r="D78" s="100"/>
      <c r="E78" s="100"/>
      <c r="F78" s="100"/>
      <c r="G78" s="100"/>
      <c r="H78" s="100"/>
      <c r="I78" s="101"/>
      <c r="J78" s="99"/>
      <c r="K78" s="82"/>
      <c r="L78" s="82"/>
      <c r="M78" s="83"/>
      <c r="N78" s="102"/>
      <c r="O78" s="62"/>
      <c r="P78" s="62"/>
      <c r="Q78" s="62"/>
      <c r="R78" s="62"/>
      <c r="S78" s="62"/>
      <c r="T78" s="62"/>
      <c r="U78" s="62"/>
      <c r="V78" s="63"/>
      <c r="W78" s="62"/>
      <c r="X78" s="234"/>
      <c r="Y78" s="234"/>
      <c r="Z78" s="234"/>
      <c r="AA78" s="234"/>
      <c r="AB78" s="234"/>
      <c r="AC78" s="234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</row>
    <row r="79" spans="1:86" x14ac:dyDescent="0.2">
      <c r="A79" s="178" t="s">
        <v>92</v>
      </c>
      <c r="B79" s="235"/>
      <c r="C79" s="235"/>
      <c r="D79" s="235"/>
      <c r="E79" s="105"/>
      <c r="F79" s="105"/>
      <c r="G79" s="105"/>
      <c r="H79" s="105"/>
      <c r="I79" s="106"/>
      <c r="J79" s="106"/>
      <c r="K79" s="107"/>
      <c r="L79" s="106"/>
      <c r="M79" s="61"/>
      <c r="N79" s="61"/>
      <c r="O79" s="62"/>
      <c r="P79" s="62"/>
      <c r="Q79" s="62"/>
      <c r="R79" s="62"/>
      <c r="S79" s="62"/>
      <c r="T79" s="62"/>
      <c r="U79" s="62"/>
      <c r="V79" s="232"/>
      <c r="W79" s="236"/>
      <c r="X79" s="234"/>
      <c r="Y79" s="234"/>
      <c r="Z79" s="234"/>
      <c r="AA79" s="234"/>
      <c r="AB79" s="234"/>
      <c r="AC79" s="234"/>
      <c r="AD79" s="62"/>
      <c r="AE79" s="62"/>
      <c r="AF79" s="62"/>
      <c r="AG79" s="62"/>
      <c r="AH79" s="234"/>
      <c r="AI79" s="234"/>
      <c r="AJ79" s="234"/>
      <c r="AK79" s="234"/>
      <c r="AL79" s="62"/>
      <c r="AM79" s="62"/>
      <c r="AN79" s="62"/>
      <c r="AO79" s="62"/>
      <c r="AP79" s="62"/>
    </row>
    <row r="80" spans="1:86" ht="15" customHeight="1" x14ac:dyDescent="0.2">
      <c r="A80" s="670" t="s">
        <v>93</v>
      </c>
      <c r="B80" s="670" t="s">
        <v>94</v>
      </c>
      <c r="C80" s="670" t="s">
        <v>95</v>
      </c>
      <c r="D80" s="670" t="s">
        <v>96</v>
      </c>
      <c r="E80" s="237"/>
      <c r="F80" s="238"/>
      <c r="G80" s="239"/>
      <c r="H80" s="239"/>
      <c r="I80" s="62"/>
      <c r="J80" s="62"/>
      <c r="K80" s="62"/>
      <c r="L80" s="62"/>
      <c r="M80" s="62"/>
      <c r="N80" s="62"/>
      <c r="O80" s="62"/>
      <c r="P80" s="62"/>
      <c r="Q80" s="63"/>
      <c r="R80" s="62"/>
      <c r="S80" s="62"/>
      <c r="T80" s="62"/>
      <c r="U80" s="240"/>
      <c r="V80" s="241"/>
      <c r="W80" s="241"/>
      <c r="X80" s="242"/>
      <c r="Y80" s="242"/>
      <c r="Z80" s="243"/>
      <c r="AA80" s="243"/>
      <c r="AB80" s="243"/>
      <c r="AC80" s="62"/>
      <c r="AD80" s="62"/>
      <c r="AE80" s="62"/>
      <c r="AF80" s="62"/>
      <c r="AG80" s="240"/>
      <c r="AH80" s="241"/>
      <c r="AI80" s="241"/>
      <c r="AJ80" s="241"/>
      <c r="AK80" s="185"/>
    </row>
    <row r="81" spans="1:43" ht="33.75" customHeight="1" x14ac:dyDescent="0.2">
      <c r="A81" s="672"/>
      <c r="B81" s="672"/>
      <c r="C81" s="672"/>
      <c r="D81" s="672"/>
      <c r="E81" s="211"/>
      <c r="F81" s="62"/>
      <c r="G81" s="62"/>
      <c r="H81" s="108"/>
      <c r="I81" s="104"/>
      <c r="J81" s="104"/>
      <c r="K81" s="62"/>
      <c r="L81" s="62"/>
      <c r="M81" s="62"/>
      <c r="N81" s="62"/>
      <c r="O81" s="62"/>
      <c r="P81" s="62"/>
      <c r="Q81" s="62"/>
      <c r="R81" s="62"/>
      <c r="S81" s="63"/>
      <c r="T81" s="62"/>
      <c r="U81" s="62"/>
      <c r="V81" s="234"/>
      <c r="W81" s="241"/>
      <c r="X81" s="241"/>
      <c r="Y81" s="241"/>
      <c r="Z81" s="241"/>
      <c r="AA81" s="241"/>
      <c r="AB81" s="234"/>
      <c r="AC81" s="62"/>
      <c r="AD81" s="62"/>
      <c r="AE81" s="62"/>
      <c r="AF81" s="62"/>
      <c r="AG81" s="62"/>
      <c r="AH81" s="234"/>
      <c r="AI81" s="241"/>
      <c r="AJ81" s="241"/>
      <c r="AK81" s="185"/>
    </row>
    <row r="82" spans="1:43" ht="15" x14ac:dyDescent="0.2">
      <c r="A82" s="244" t="s">
        <v>68</v>
      </c>
      <c r="B82" s="245">
        <v>7</v>
      </c>
      <c r="C82" s="245">
        <v>7</v>
      </c>
      <c r="D82" s="246"/>
      <c r="E82" s="211"/>
      <c r="F82" s="62"/>
      <c r="G82" s="62"/>
      <c r="H82" s="108"/>
      <c r="I82" s="104"/>
      <c r="J82" s="104"/>
      <c r="K82" s="62"/>
      <c r="L82" s="62"/>
      <c r="M82" s="62"/>
      <c r="N82" s="62"/>
      <c r="O82" s="62"/>
      <c r="P82" s="62"/>
      <c r="Q82" s="62"/>
      <c r="R82" s="62"/>
      <c r="S82" s="63"/>
      <c r="T82" s="62"/>
      <c r="U82" s="62"/>
      <c r="V82" s="234"/>
      <c r="W82" s="241"/>
      <c r="X82" s="241"/>
      <c r="Y82" s="241"/>
      <c r="Z82" s="241"/>
      <c r="AA82" s="241"/>
      <c r="AB82" s="234"/>
      <c r="AC82" s="62"/>
      <c r="AD82" s="62"/>
      <c r="AE82" s="62"/>
      <c r="AF82" s="62"/>
      <c r="AG82" s="62"/>
      <c r="AH82" s="234"/>
      <c r="AI82" s="241"/>
      <c r="AJ82" s="241"/>
      <c r="AK82" s="185"/>
    </row>
    <row r="83" spans="1:43" ht="15" x14ac:dyDescent="0.2">
      <c r="A83" s="247" t="s">
        <v>69</v>
      </c>
      <c r="B83" s="248">
        <v>11</v>
      </c>
      <c r="C83" s="249">
        <v>6</v>
      </c>
      <c r="D83" s="250">
        <v>2</v>
      </c>
      <c r="E83" s="211"/>
      <c r="F83" s="62"/>
      <c r="G83" s="62"/>
      <c r="H83" s="108"/>
      <c r="I83" s="104"/>
      <c r="J83" s="104"/>
      <c r="K83" s="62"/>
      <c r="L83" s="62"/>
      <c r="M83" s="62"/>
      <c r="N83" s="62"/>
      <c r="O83" s="62"/>
      <c r="P83" s="62"/>
      <c r="Q83" s="62"/>
      <c r="R83" s="62"/>
      <c r="S83" s="63"/>
      <c r="T83" s="62"/>
      <c r="U83" s="62"/>
      <c r="V83" s="234"/>
      <c r="W83" s="241"/>
      <c r="X83" s="241"/>
      <c r="Y83" s="241"/>
      <c r="Z83" s="241"/>
      <c r="AA83" s="241"/>
      <c r="AB83" s="234"/>
      <c r="AC83" s="62"/>
      <c r="AD83" s="62"/>
      <c r="AE83" s="62"/>
      <c r="AF83" s="62"/>
      <c r="AG83" s="62"/>
      <c r="AH83" s="234"/>
      <c r="AI83" s="241"/>
      <c r="AJ83" s="241"/>
      <c r="AK83" s="185"/>
    </row>
    <row r="84" spans="1:43" ht="21" x14ac:dyDescent="0.2">
      <c r="A84" s="109" t="s">
        <v>70</v>
      </c>
      <c r="B84" s="251"/>
      <c r="C84" s="252"/>
      <c r="D84" s="253"/>
      <c r="E84" s="211"/>
      <c r="F84" s="62"/>
      <c r="G84" s="62"/>
      <c r="H84" s="108"/>
      <c r="I84" s="104"/>
      <c r="J84" s="104"/>
      <c r="K84" s="62"/>
      <c r="L84" s="62"/>
      <c r="M84" s="62"/>
      <c r="N84" s="62"/>
      <c r="O84" s="62"/>
      <c r="P84" s="62"/>
      <c r="Q84" s="62"/>
      <c r="R84" s="62"/>
      <c r="S84" s="63"/>
      <c r="T84" s="62"/>
      <c r="U84" s="62"/>
      <c r="V84" s="234"/>
      <c r="W84" s="241"/>
      <c r="X84" s="241"/>
      <c r="Y84" s="241"/>
      <c r="Z84" s="241"/>
      <c r="AA84" s="241"/>
      <c r="AB84" s="234"/>
      <c r="AC84" s="62"/>
      <c r="AD84" s="62"/>
      <c r="AE84" s="62"/>
      <c r="AF84" s="62"/>
      <c r="AG84" s="62"/>
      <c r="AH84" s="234"/>
      <c r="AI84" s="241"/>
      <c r="AJ84" s="241"/>
      <c r="AK84" s="185"/>
    </row>
    <row r="85" spans="1:43" ht="27" customHeight="1" x14ac:dyDescent="0.2">
      <c r="A85" s="109" t="s">
        <v>71</v>
      </c>
      <c r="B85" s="251"/>
      <c r="C85" s="252"/>
      <c r="D85" s="253"/>
      <c r="E85" s="211"/>
      <c r="F85" s="62"/>
      <c r="G85" s="62"/>
      <c r="H85" s="108"/>
      <c r="I85" s="104"/>
      <c r="J85" s="104"/>
      <c r="K85" s="62"/>
      <c r="L85" s="62"/>
      <c r="M85" s="62"/>
      <c r="N85" s="62"/>
      <c r="O85" s="62"/>
      <c r="P85" s="62"/>
      <c r="Q85" s="62"/>
      <c r="R85" s="62"/>
      <c r="S85" s="63"/>
      <c r="T85" s="62"/>
      <c r="U85" s="62"/>
      <c r="V85" s="234"/>
      <c r="W85" s="241"/>
      <c r="X85" s="241"/>
      <c r="Y85" s="241"/>
      <c r="Z85" s="241"/>
      <c r="AA85" s="241"/>
      <c r="AB85" s="234"/>
      <c r="AC85" s="62"/>
      <c r="AD85" s="62"/>
      <c r="AE85" s="62"/>
      <c r="AF85" s="62"/>
      <c r="AG85" s="62"/>
      <c r="AH85" s="234"/>
      <c r="AI85" s="241"/>
      <c r="AJ85" s="241"/>
      <c r="AK85" s="185"/>
    </row>
    <row r="86" spans="1:43" ht="20.25" customHeight="1" x14ac:dyDescent="0.2">
      <c r="A86" s="254" t="s">
        <v>97</v>
      </c>
      <c r="B86" s="251"/>
      <c r="C86" s="252"/>
      <c r="D86" s="253"/>
      <c r="E86" s="211"/>
      <c r="F86" s="62"/>
      <c r="G86" s="62"/>
      <c r="H86" s="108"/>
      <c r="I86" s="104"/>
      <c r="J86" s="104"/>
      <c r="K86" s="62"/>
      <c r="L86" s="62"/>
      <c r="M86" s="62"/>
      <c r="N86" s="62"/>
      <c r="O86" s="62"/>
      <c r="P86" s="62"/>
      <c r="Q86" s="62"/>
      <c r="R86" s="62"/>
      <c r="S86" s="63"/>
      <c r="T86" s="62"/>
      <c r="U86" s="62"/>
      <c r="V86" s="234"/>
      <c r="W86" s="241"/>
      <c r="X86" s="241"/>
      <c r="Y86" s="241"/>
      <c r="Z86" s="241"/>
      <c r="AA86" s="241"/>
      <c r="AB86" s="234"/>
      <c r="AC86" s="62"/>
      <c r="AD86" s="62"/>
      <c r="AE86" s="62"/>
      <c r="AF86" s="62"/>
      <c r="AG86" s="62"/>
      <c r="AH86" s="234"/>
      <c r="AI86" s="241"/>
      <c r="AJ86" s="241"/>
      <c r="AK86" s="185"/>
    </row>
    <row r="87" spans="1:43" ht="26.25" customHeight="1" x14ac:dyDescent="0.2">
      <c r="A87" s="255" t="s">
        <v>98</v>
      </c>
      <c r="B87" s="251"/>
      <c r="C87" s="252"/>
      <c r="D87" s="253"/>
      <c r="E87" s="211"/>
      <c r="F87" s="62"/>
      <c r="G87" s="62"/>
      <c r="H87" s="108"/>
      <c r="I87" s="104"/>
      <c r="J87" s="104"/>
      <c r="K87" s="62"/>
      <c r="L87" s="62"/>
      <c r="M87" s="62"/>
      <c r="N87" s="62"/>
      <c r="O87" s="62"/>
      <c r="P87" s="62"/>
      <c r="Q87" s="62"/>
      <c r="R87" s="62"/>
      <c r="S87" s="63"/>
      <c r="T87" s="62"/>
      <c r="U87" s="62"/>
      <c r="V87" s="234"/>
      <c r="W87" s="241"/>
      <c r="X87" s="241"/>
      <c r="Y87" s="241"/>
      <c r="Z87" s="241"/>
      <c r="AA87" s="241"/>
      <c r="AB87" s="234"/>
      <c r="AC87" s="62"/>
      <c r="AD87" s="62"/>
      <c r="AE87" s="62"/>
      <c r="AF87" s="62"/>
      <c r="AG87" s="62"/>
      <c r="AH87" s="234"/>
      <c r="AI87" s="241"/>
      <c r="AJ87" s="241"/>
      <c r="AK87" s="185"/>
    </row>
    <row r="88" spans="1:43" ht="29.25" customHeight="1" x14ac:dyDescent="0.2">
      <c r="A88" s="255" t="s">
        <v>99</v>
      </c>
      <c r="B88" s="251"/>
      <c r="C88" s="252"/>
      <c r="D88" s="253"/>
      <c r="E88" s="211"/>
      <c r="F88" s="62"/>
      <c r="G88" s="62"/>
      <c r="H88" s="108"/>
      <c r="I88" s="104"/>
      <c r="J88" s="104"/>
      <c r="K88" s="62"/>
      <c r="L88" s="62"/>
      <c r="M88" s="62"/>
      <c r="N88" s="62"/>
      <c r="O88" s="62"/>
      <c r="P88" s="62"/>
      <c r="Q88" s="62"/>
      <c r="R88" s="62"/>
      <c r="S88" s="63"/>
      <c r="T88" s="62"/>
      <c r="U88" s="62"/>
      <c r="V88" s="234"/>
      <c r="W88" s="241"/>
      <c r="X88" s="241"/>
      <c r="Y88" s="241"/>
      <c r="Z88" s="241"/>
      <c r="AA88" s="241"/>
      <c r="AB88" s="234"/>
      <c r="AC88" s="62"/>
      <c r="AD88" s="62"/>
      <c r="AE88" s="62"/>
      <c r="AF88" s="62"/>
      <c r="AG88" s="62"/>
      <c r="AH88" s="234"/>
      <c r="AI88" s="241"/>
      <c r="AJ88" s="256"/>
      <c r="AK88" s="257"/>
    </row>
    <row r="89" spans="1:43" ht="29.25" customHeight="1" x14ac:dyDescent="0.2">
      <c r="A89" s="258" t="s">
        <v>100</v>
      </c>
      <c r="B89" s="259"/>
      <c r="C89" s="260"/>
      <c r="D89" s="261"/>
      <c r="E89" s="211"/>
      <c r="F89" s="62"/>
      <c r="G89" s="62"/>
      <c r="H89" s="108"/>
      <c r="I89" s="104"/>
      <c r="J89" s="104"/>
      <c r="K89" s="62"/>
      <c r="L89" s="62"/>
      <c r="M89" s="62"/>
      <c r="N89" s="62"/>
      <c r="O89" s="62"/>
      <c r="P89" s="62"/>
      <c r="Q89" s="62"/>
      <c r="R89" s="62"/>
      <c r="S89" s="63"/>
      <c r="T89" s="62"/>
      <c r="U89" s="62"/>
      <c r="V89" s="234"/>
      <c r="W89" s="241"/>
      <c r="X89" s="241"/>
      <c r="Y89" s="241"/>
      <c r="Z89" s="241"/>
      <c r="AA89" s="241"/>
      <c r="AB89" s="234"/>
      <c r="AC89" s="62"/>
      <c r="AD89" s="62"/>
      <c r="AE89" s="62"/>
      <c r="AF89" s="62"/>
      <c r="AG89" s="62"/>
      <c r="AH89" s="234"/>
      <c r="AI89" s="262"/>
      <c r="AJ89" s="241"/>
      <c r="AK89" s="185"/>
      <c r="AL89" s="185"/>
      <c r="AM89" s="185"/>
      <c r="AN89" s="185"/>
      <c r="AO89" s="185"/>
      <c r="AP89" s="185"/>
      <c r="AQ89" s="185"/>
    </row>
    <row r="90" spans="1:43" ht="15" x14ac:dyDescent="0.2">
      <c r="A90" s="263" t="s">
        <v>101</v>
      </c>
      <c r="B90" s="110"/>
      <c r="C90" s="110"/>
      <c r="D90" s="110"/>
      <c r="E90" s="264"/>
      <c r="F90" s="110"/>
      <c r="G90" s="110"/>
      <c r="H90" s="62"/>
      <c r="I90" s="62"/>
      <c r="J90" s="62"/>
      <c r="K90" s="108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232"/>
      <c r="W90" s="234"/>
      <c r="X90" s="234"/>
      <c r="Y90" s="234"/>
      <c r="Z90" s="234"/>
      <c r="AA90" s="234"/>
      <c r="AB90" s="234"/>
      <c r="AC90" s="62"/>
      <c r="AD90" s="62"/>
      <c r="AE90" s="62"/>
      <c r="AF90" s="62"/>
      <c r="AG90" s="62"/>
      <c r="AH90" s="62"/>
      <c r="AI90" s="62"/>
      <c r="AJ90" s="234"/>
      <c r="AK90" s="234"/>
      <c r="AL90" s="234"/>
      <c r="AM90" s="234"/>
      <c r="AN90" s="234"/>
      <c r="AO90" s="234"/>
      <c r="AP90" s="234"/>
      <c r="AQ90" s="185"/>
    </row>
    <row r="91" spans="1:43" ht="15" x14ac:dyDescent="0.2">
      <c r="A91" s="670" t="s">
        <v>72</v>
      </c>
      <c r="B91" s="670" t="s">
        <v>73</v>
      </c>
      <c r="C91" s="677" t="s">
        <v>102</v>
      </c>
      <c r="D91" s="679"/>
      <c r="E91" s="265"/>
      <c r="F91" s="64"/>
      <c r="G91" s="62"/>
      <c r="H91" s="62"/>
      <c r="I91" s="62"/>
      <c r="J91" s="108"/>
      <c r="K91" s="103"/>
      <c r="L91" s="104"/>
      <c r="M91" s="62"/>
      <c r="N91" s="62"/>
      <c r="O91" s="62"/>
      <c r="P91" s="62"/>
      <c r="Q91" s="62"/>
      <c r="R91" s="62"/>
      <c r="S91" s="62"/>
      <c r="T91" s="62"/>
      <c r="U91" s="63"/>
      <c r="V91" s="234"/>
      <c r="W91" s="234"/>
      <c r="X91" s="234"/>
      <c r="Y91" s="212"/>
      <c r="Z91" s="212"/>
      <c r="AA91" s="212"/>
      <c r="AB91" s="212"/>
      <c r="AC91" s="266"/>
      <c r="AD91" s="234"/>
      <c r="AE91" s="62"/>
      <c r="AF91" s="62"/>
      <c r="AG91" s="62"/>
      <c r="AH91" s="62"/>
      <c r="AI91" s="62"/>
      <c r="AJ91" s="234"/>
      <c r="AK91" s="212"/>
      <c r="AL91" s="212"/>
      <c r="AM91" s="212"/>
      <c r="AN91" s="212"/>
      <c r="AO91" s="212"/>
      <c r="AP91" s="212"/>
      <c r="AQ91" s="185"/>
    </row>
    <row r="92" spans="1:43" ht="15" x14ac:dyDescent="0.2">
      <c r="A92" s="672"/>
      <c r="B92" s="672"/>
      <c r="C92" s="119" t="s">
        <v>103</v>
      </c>
      <c r="D92" s="119" t="s">
        <v>104</v>
      </c>
      <c r="E92" s="4"/>
      <c r="F92" s="64"/>
      <c r="G92" s="62"/>
      <c r="H92" s="62"/>
      <c r="I92" s="62"/>
      <c r="J92" s="108"/>
      <c r="K92" s="103"/>
      <c r="L92" s="104"/>
      <c r="M92" s="62"/>
      <c r="N92" s="62"/>
      <c r="O92" s="62"/>
      <c r="P92" s="62"/>
      <c r="Q92" s="62"/>
      <c r="R92" s="62"/>
      <c r="S92" s="62"/>
      <c r="T92" s="62"/>
      <c r="U92" s="63"/>
      <c r="V92" s="234"/>
      <c r="W92" s="234"/>
      <c r="X92" s="234"/>
      <c r="Y92" s="212"/>
      <c r="Z92" s="212"/>
      <c r="AA92" s="212"/>
      <c r="AB92" s="212"/>
      <c r="AC92" s="266"/>
      <c r="AD92" s="234"/>
      <c r="AE92" s="62"/>
      <c r="AF92" s="62"/>
      <c r="AG92" s="62"/>
      <c r="AH92" s="62"/>
      <c r="AI92" s="62"/>
      <c r="AJ92" s="234"/>
      <c r="AK92" s="212"/>
      <c r="AL92" s="212"/>
      <c r="AM92" s="212"/>
      <c r="AN92" s="212"/>
      <c r="AO92" s="212"/>
      <c r="AP92" s="212"/>
      <c r="AQ92" s="185"/>
    </row>
    <row r="93" spans="1:43" ht="15" x14ac:dyDescent="0.2">
      <c r="A93" s="70" t="s">
        <v>74</v>
      </c>
      <c r="B93" s="20"/>
      <c r="C93" s="20"/>
      <c r="D93" s="20"/>
      <c r="E93" s="265"/>
      <c r="F93" s="64"/>
      <c r="G93" s="62"/>
      <c r="H93" s="62"/>
      <c r="I93" s="62"/>
      <c r="J93" s="108"/>
      <c r="K93" s="111"/>
      <c r="L93" s="104"/>
      <c r="M93" s="62"/>
      <c r="N93" s="62"/>
      <c r="O93" s="62"/>
      <c r="P93" s="62"/>
      <c r="Q93" s="62"/>
      <c r="R93" s="62"/>
      <c r="S93" s="62"/>
      <c r="T93" s="62"/>
      <c r="U93" s="63"/>
      <c r="V93" s="234"/>
      <c r="W93" s="234"/>
      <c r="X93" s="234"/>
      <c r="Y93" s="212"/>
      <c r="Z93" s="212"/>
      <c r="AA93" s="212"/>
      <c r="AB93" s="212"/>
      <c r="AC93" s="266"/>
      <c r="AD93" s="234"/>
      <c r="AE93" s="62"/>
      <c r="AF93" s="62"/>
      <c r="AG93" s="62"/>
      <c r="AH93" s="62"/>
      <c r="AI93" s="62"/>
      <c r="AJ93" s="234"/>
      <c r="AK93" s="212"/>
      <c r="AL93" s="212"/>
      <c r="AM93" s="212"/>
      <c r="AN93" s="212"/>
      <c r="AO93" s="212"/>
      <c r="AP93" s="212"/>
      <c r="AQ93" s="185"/>
    </row>
    <row r="94" spans="1:43" ht="15" x14ac:dyDescent="0.2">
      <c r="A94" s="72" t="s">
        <v>75</v>
      </c>
      <c r="B94" s="15"/>
      <c r="C94" s="15"/>
      <c r="D94" s="15"/>
      <c r="E94" s="265"/>
      <c r="F94" s="64"/>
      <c r="G94" s="62"/>
      <c r="H94" s="62"/>
      <c r="I94" s="62"/>
      <c r="J94" s="108"/>
      <c r="K94" s="111"/>
      <c r="L94" s="104"/>
      <c r="M94" s="62"/>
      <c r="N94" s="62"/>
      <c r="O94" s="62"/>
      <c r="P94" s="62"/>
      <c r="Q94" s="62"/>
      <c r="R94" s="62"/>
      <c r="S94" s="62"/>
      <c r="T94" s="62"/>
      <c r="U94" s="63"/>
      <c r="V94" s="234"/>
      <c r="W94" s="234"/>
      <c r="X94" s="234"/>
      <c r="Y94" s="212"/>
      <c r="Z94" s="212"/>
      <c r="AA94" s="212"/>
      <c r="AB94" s="212"/>
      <c r="AC94" s="266"/>
      <c r="AD94" s="234"/>
      <c r="AE94" s="62"/>
      <c r="AF94" s="62"/>
      <c r="AG94" s="62"/>
      <c r="AH94" s="62"/>
      <c r="AI94" s="62"/>
      <c r="AJ94" s="234"/>
      <c r="AK94" s="212"/>
      <c r="AL94" s="212"/>
      <c r="AM94" s="212"/>
      <c r="AN94" s="212"/>
      <c r="AO94" s="212"/>
      <c r="AP94" s="212"/>
      <c r="AQ94" s="185"/>
    </row>
    <row r="95" spans="1:43" ht="15" x14ac:dyDescent="0.2">
      <c r="A95" s="72" t="s">
        <v>76</v>
      </c>
      <c r="B95" s="15"/>
      <c r="C95" s="15"/>
      <c r="D95" s="15"/>
      <c r="E95" s="265"/>
      <c r="F95" s="64"/>
      <c r="G95" s="62"/>
      <c r="H95" s="62"/>
      <c r="I95" s="62"/>
      <c r="J95" s="62"/>
      <c r="K95" s="112"/>
      <c r="L95" s="104"/>
      <c r="M95" s="62"/>
      <c r="N95" s="62"/>
      <c r="O95" s="62"/>
      <c r="P95" s="62"/>
      <c r="Q95" s="62"/>
      <c r="R95" s="62"/>
      <c r="S95" s="62"/>
      <c r="T95" s="62"/>
      <c r="U95" s="63"/>
      <c r="V95" s="234"/>
      <c r="W95" s="234"/>
      <c r="X95" s="234"/>
      <c r="Y95" s="212"/>
      <c r="Z95" s="212"/>
      <c r="AA95" s="212"/>
      <c r="AB95" s="212"/>
      <c r="AC95" s="266"/>
      <c r="AD95" s="234"/>
      <c r="AE95" s="62"/>
      <c r="AF95" s="62"/>
      <c r="AG95" s="62"/>
      <c r="AH95" s="62"/>
      <c r="AI95" s="62"/>
      <c r="AJ95" s="234"/>
      <c r="AK95" s="212"/>
      <c r="AL95" s="212"/>
      <c r="AM95" s="212"/>
      <c r="AN95" s="212"/>
      <c r="AO95" s="212"/>
      <c r="AP95" s="212"/>
      <c r="AQ95" s="185"/>
    </row>
    <row r="96" spans="1:43" ht="15" x14ac:dyDescent="0.2">
      <c r="A96" s="72" t="s">
        <v>77</v>
      </c>
      <c r="B96" s="15"/>
      <c r="C96" s="15"/>
      <c r="D96" s="15"/>
      <c r="E96" s="265"/>
      <c r="F96" s="64"/>
      <c r="G96" s="62"/>
      <c r="H96" s="62"/>
      <c r="I96" s="62"/>
      <c r="J96" s="62"/>
      <c r="K96" s="112"/>
      <c r="L96" s="104"/>
      <c r="M96" s="62"/>
      <c r="N96" s="62"/>
      <c r="O96" s="62"/>
      <c r="P96" s="62"/>
      <c r="Q96" s="62"/>
      <c r="R96" s="62"/>
      <c r="S96" s="62"/>
      <c r="T96" s="62"/>
      <c r="U96" s="63"/>
      <c r="V96" s="234"/>
      <c r="W96" s="234"/>
      <c r="X96" s="234"/>
      <c r="Y96" s="212"/>
      <c r="Z96" s="212"/>
      <c r="AA96" s="212"/>
      <c r="AB96" s="212"/>
      <c r="AC96" s="266"/>
      <c r="AD96" s="234"/>
      <c r="AE96" s="62"/>
      <c r="AF96" s="62"/>
      <c r="AG96" s="62"/>
      <c r="AH96" s="62"/>
      <c r="AI96" s="62"/>
      <c r="AJ96" s="234"/>
      <c r="AK96" s="212"/>
      <c r="AL96" s="212"/>
      <c r="AM96" s="212"/>
      <c r="AN96" s="212"/>
      <c r="AO96" s="212"/>
      <c r="AP96" s="212"/>
      <c r="AQ96" s="185"/>
    </row>
    <row r="97" spans="1:43" ht="15" x14ac:dyDescent="0.2">
      <c r="A97" s="72" t="s">
        <v>78</v>
      </c>
      <c r="B97" s="15"/>
      <c r="C97" s="15"/>
      <c r="D97" s="15"/>
      <c r="E97" s="265"/>
      <c r="F97" s="64"/>
      <c r="G97" s="62"/>
      <c r="H97" s="62"/>
      <c r="I97" s="62"/>
      <c r="J97" s="62"/>
      <c r="K97" s="112"/>
      <c r="L97" s="104"/>
      <c r="M97" s="62"/>
      <c r="N97" s="62"/>
      <c r="O97" s="62"/>
      <c r="P97" s="62"/>
      <c r="Q97" s="62"/>
      <c r="R97" s="62"/>
      <c r="S97" s="62"/>
      <c r="T97" s="62"/>
      <c r="U97" s="63"/>
      <c r="V97" s="234"/>
      <c r="W97" s="234"/>
      <c r="X97" s="234"/>
      <c r="Y97" s="212"/>
      <c r="Z97" s="212"/>
      <c r="AA97" s="212"/>
      <c r="AB97" s="212"/>
      <c r="AC97" s="266"/>
      <c r="AD97" s="234"/>
      <c r="AE97" s="62"/>
      <c r="AF97" s="62"/>
      <c r="AG97" s="62"/>
      <c r="AH97" s="62"/>
      <c r="AI97" s="62"/>
      <c r="AJ97" s="234"/>
      <c r="AK97" s="212"/>
      <c r="AL97" s="212"/>
      <c r="AM97" s="212"/>
      <c r="AN97" s="212"/>
      <c r="AO97" s="212"/>
      <c r="AP97" s="212"/>
      <c r="AQ97" s="185"/>
    </row>
    <row r="98" spans="1:43" ht="15" x14ac:dyDescent="0.2">
      <c r="A98" s="121" t="s">
        <v>19</v>
      </c>
      <c r="B98" s="267">
        <f>SUM(B93:B97)</f>
        <v>0</v>
      </c>
      <c r="C98" s="267">
        <f>SUM(C93:C97)</f>
        <v>0</v>
      </c>
      <c r="D98" s="267">
        <f>SUM(D93:D97)</f>
        <v>0</v>
      </c>
      <c r="E98" s="265"/>
      <c r="F98" s="64"/>
      <c r="G98" s="62"/>
      <c r="H98" s="62"/>
      <c r="I98" s="62"/>
      <c r="J98" s="62"/>
      <c r="K98" s="112"/>
      <c r="L98" s="104"/>
      <c r="M98" s="62"/>
      <c r="N98" s="62"/>
      <c r="O98" s="62"/>
      <c r="P98" s="62"/>
      <c r="Q98" s="62"/>
      <c r="R98" s="62"/>
      <c r="S98" s="62"/>
      <c r="T98" s="62"/>
      <c r="U98" s="63"/>
      <c r="V98" s="234"/>
      <c r="W98" s="234"/>
      <c r="X98" s="234"/>
      <c r="Y98" s="212"/>
      <c r="Z98" s="212"/>
      <c r="AA98" s="212"/>
      <c r="AB98" s="212"/>
      <c r="AC98" s="266"/>
      <c r="AD98" s="234"/>
      <c r="AE98" s="62"/>
      <c r="AF98" s="62"/>
      <c r="AG98" s="62"/>
      <c r="AH98" s="62"/>
      <c r="AI98" s="62"/>
      <c r="AJ98" s="234"/>
      <c r="AK98" s="212"/>
      <c r="AL98" s="212"/>
      <c r="AM98" s="212"/>
      <c r="AN98" s="212"/>
      <c r="AO98" s="212"/>
      <c r="AP98" s="212"/>
      <c r="AQ98" s="185"/>
    </row>
    <row r="99" spans="1:43" ht="15" x14ac:dyDescent="0.2">
      <c r="A99" s="268" t="s">
        <v>105</v>
      </c>
      <c r="B99" s="269"/>
      <c r="C99" s="269"/>
      <c r="D99" s="269"/>
      <c r="E99" s="270"/>
      <c r="F99" s="270"/>
      <c r="G99" s="271"/>
      <c r="H99" s="271"/>
      <c r="I99" s="271"/>
      <c r="J99" s="197"/>
      <c r="K99" s="272"/>
      <c r="L99" s="197"/>
      <c r="M99" s="197"/>
      <c r="N99" s="62"/>
      <c r="O99" s="62"/>
      <c r="P99" s="62"/>
      <c r="Q99" s="62"/>
      <c r="R99" s="62"/>
      <c r="S99" s="62"/>
      <c r="T99" s="62"/>
      <c r="U99" s="232"/>
      <c r="V99" s="234"/>
      <c r="W99" s="234"/>
      <c r="X99" s="234"/>
      <c r="Y99" s="234"/>
      <c r="Z99" s="234"/>
      <c r="AA99" s="234"/>
      <c r="AB99" s="273"/>
      <c r="AC99" s="234"/>
      <c r="AD99" s="62"/>
      <c r="AE99" s="62"/>
      <c r="AF99" s="62"/>
      <c r="AG99" s="62"/>
      <c r="AH99" s="62"/>
      <c r="AI99" s="234"/>
      <c r="AJ99" s="234"/>
      <c r="AK99" s="234"/>
      <c r="AL99" s="234"/>
      <c r="AM99" s="234"/>
      <c r="AN99" s="234"/>
      <c r="AO99" s="234"/>
      <c r="AP99" s="185"/>
    </row>
    <row r="100" spans="1:43" x14ac:dyDescent="0.2">
      <c r="A100" s="705" t="s">
        <v>26</v>
      </c>
      <c r="B100" s="708" t="s">
        <v>28</v>
      </c>
      <c r="C100" s="709"/>
      <c r="D100" s="680"/>
      <c r="E100" s="713" t="s">
        <v>29</v>
      </c>
      <c r="F100" s="714"/>
      <c r="G100" s="714"/>
      <c r="H100" s="714"/>
      <c r="I100" s="714"/>
      <c r="J100" s="714"/>
      <c r="K100" s="714"/>
      <c r="L100" s="714"/>
      <c r="M100" s="714"/>
      <c r="N100" s="274"/>
      <c r="O100" s="62"/>
      <c r="P100" s="62"/>
      <c r="Q100" s="62"/>
      <c r="R100" s="62"/>
      <c r="S100" s="62"/>
      <c r="T100" s="62"/>
      <c r="U100" s="62"/>
      <c r="V100" s="63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234"/>
      <c r="AK100" s="234"/>
      <c r="AL100" s="234"/>
      <c r="AM100" s="234"/>
      <c r="AN100" s="234"/>
      <c r="AO100" s="234"/>
      <c r="AP100" s="234"/>
      <c r="AQ100" s="185"/>
    </row>
    <row r="101" spans="1:43" x14ac:dyDescent="0.2">
      <c r="A101" s="706"/>
      <c r="B101" s="710"/>
      <c r="C101" s="711"/>
      <c r="D101" s="712"/>
      <c r="E101" s="685" t="s">
        <v>1</v>
      </c>
      <c r="F101" s="686"/>
      <c r="G101" s="683" t="s">
        <v>2</v>
      </c>
      <c r="H101" s="684"/>
      <c r="I101" s="685" t="s">
        <v>3</v>
      </c>
      <c r="J101" s="686"/>
      <c r="K101" s="685" t="s">
        <v>4</v>
      </c>
      <c r="L101" s="686"/>
      <c r="M101" s="685" t="s">
        <v>5</v>
      </c>
      <c r="N101" s="686"/>
      <c r="O101" s="62"/>
      <c r="P101" s="62"/>
      <c r="Q101" s="62"/>
      <c r="R101" s="62"/>
      <c r="S101" s="62"/>
      <c r="T101" s="62"/>
      <c r="U101" s="62"/>
      <c r="V101" s="62"/>
      <c r="W101" s="63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234"/>
      <c r="AK101" s="234"/>
      <c r="AL101" s="234"/>
      <c r="AM101" s="234"/>
      <c r="AN101" s="234"/>
      <c r="AO101" s="234"/>
      <c r="AP101" s="234"/>
      <c r="AQ101" s="185"/>
    </row>
    <row r="102" spans="1:43" x14ac:dyDescent="0.2">
      <c r="A102" s="707"/>
      <c r="B102" s="125" t="s">
        <v>81</v>
      </c>
      <c r="C102" s="31" t="s">
        <v>20</v>
      </c>
      <c r="D102" s="275" t="s">
        <v>18</v>
      </c>
      <c r="E102" s="201" t="s">
        <v>20</v>
      </c>
      <c r="F102" s="123" t="s">
        <v>18</v>
      </c>
      <c r="G102" s="201" t="s">
        <v>20</v>
      </c>
      <c r="H102" s="123" t="s">
        <v>18</v>
      </c>
      <c r="I102" s="201" t="s">
        <v>20</v>
      </c>
      <c r="J102" s="123" t="s">
        <v>18</v>
      </c>
      <c r="K102" s="201" t="s">
        <v>20</v>
      </c>
      <c r="L102" s="123" t="s">
        <v>18</v>
      </c>
      <c r="M102" s="201" t="s">
        <v>20</v>
      </c>
      <c r="N102" s="123" t="s">
        <v>18</v>
      </c>
      <c r="O102" s="276"/>
      <c r="P102" s="62"/>
      <c r="Q102" s="112"/>
      <c r="R102" s="62"/>
      <c r="S102" s="62"/>
      <c r="T102" s="62"/>
      <c r="U102" s="62"/>
      <c r="V102" s="62"/>
      <c r="W102" s="62"/>
      <c r="X102" s="62"/>
      <c r="Y102" s="62"/>
      <c r="Z102" s="62"/>
      <c r="AA102" s="63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</row>
    <row r="103" spans="1:43" ht="17.25" customHeight="1" x14ac:dyDescent="0.2">
      <c r="A103" s="46" t="s">
        <v>106</v>
      </c>
      <c r="B103" s="172">
        <f>SUM(C103:D103)</f>
        <v>0</v>
      </c>
      <c r="C103" s="204">
        <f>SUM(E103+G103+I103+K103+M103)</f>
        <v>0</v>
      </c>
      <c r="D103" s="159">
        <f>SUM(F103+H103+J103+L103+N103)</f>
        <v>0</v>
      </c>
      <c r="E103" s="277"/>
      <c r="F103" s="260"/>
      <c r="G103" s="277"/>
      <c r="H103" s="260"/>
      <c r="I103" s="277"/>
      <c r="J103" s="278"/>
      <c r="K103" s="277"/>
      <c r="L103" s="278"/>
      <c r="M103" s="279"/>
      <c r="N103" s="278"/>
      <c r="O103" s="280"/>
      <c r="P103" s="62"/>
      <c r="Q103" s="112"/>
      <c r="R103" s="62"/>
      <c r="S103" s="62"/>
      <c r="T103" s="62"/>
      <c r="U103" s="62"/>
      <c r="V103" s="62"/>
      <c r="W103" s="62"/>
      <c r="X103" s="62"/>
      <c r="Y103" s="62"/>
      <c r="Z103" s="62"/>
      <c r="AA103" s="63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</row>
    <row r="104" spans="1:43" ht="26.25" customHeight="1" x14ac:dyDescent="0.2">
      <c r="A104" s="46" t="s">
        <v>107</v>
      </c>
      <c r="B104" s="281">
        <f>SUM(C104:D104)</f>
        <v>0</v>
      </c>
      <c r="C104" s="204">
        <f>SUM(E104+G104+I104+K104+M104)</f>
        <v>0</v>
      </c>
      <c r="D104" s="159">
        <f>SUM(F104+H104+J104+L104+N104)</f>
        <v>0</v>
      </c>
      <c r="E104" s="282"/>
      <c r="F104" s="283"/>
      <c r="G104" s="282"/>
      <c r="H104" s="284"/>
      <c r="I104" s="282"/>
      <c r="J104" s="283"/>
      <c r="K104" s="282"/>
      <c r="L104" s="283"/>
      <c r="M104" s="285"/>
      <c r="N104" s="284"/>
      <c r="O104" s="280"/>
      <c r="P104" s="62"/>
      <c r="Q104" s="112"/>
      <c r="R104" s="62"/>
      <c r="S104" s="62"/>
      <c r="T104" s="62"/>
      <c r="U104" s="62"/>
      <c r="V104" s="62"/>
      <c r="W104" s="62"/>
      <c r="X104" s="62"/>
      <c r="Y104" s="62"/>
      <c r="Z104" s="62"/>
      <c r="AA104" s="63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</row>
    <row r="105" spans="1:43" x14ac:dyDescent="0.2">
      <c r="A105" s="269"/>
      <c r="B105" s="62"/>
      <c r="C105" s="112"/>
      <c r="D105" s="62"/>
      <c r="E105" s="62"/>
      <c r="F105" s="62"/>
      <c r="G105" s="62"/>
      <c r="H105" s="62"/>
      <c r="I105" s="62"/>
      <c r="J105" s="62"/>
      <c r="K105" s="62"/>
      <c r="L105" s="62"/>
      <c r="M105" s="63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</row>
    <row r="186" spans="1:2" hidden="1" x14ac:dyDescent="0.2">
      <c r="A186" s="190">
        <f>SUM(C23,C24:C26,C30,C43:C44,C49:C70,B103:B104,B82:B89,B98,C35:C38)</f>
        <v>987</v>
      </c>
      <c r="B186" s="138">
        <f>SUM(CG8:CL104)</f>
        <v>0</v>
      </c>
    </row>
  </sheetData>
  <mergeCells count="123">
    <mergeCell ref="A6:W6"/>
    <mergeCell ref="F10:AM10"/>
    <mergeCell ref="A37:A38"/>
    <mergeCell ref="A35:A36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40:B42"/>
    <mergeCell ref="C40:E41"/>
    <mergeCell ref="F40:AM40"/>
    <mergeCell ref="AJ41:AK41"/>
    <mergeCell ref="AL41:AM41"/>
    <mergeCell ref="A45:M45"/>
    <mergeCell ref="A46:B48"/>
    <mergeCell ref="C46:E47"/>
    <mergeCell ref="F46:AM46"/>
    <mergeCell ref="A13:A23"/>
    <mergeCell ref="A25:A26"/>
    <mergeCell ref="A10:A12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B10:B12"/>
    <mergeCell ref="C10:E11"/>
    <mergeCell ref="AH28:AI28"/>
    <mergeCell ref="AJ28:AK28"/>
    <mergeCell ref="AL28:AM28"/>
    <mergeCell ref="A33:A34"/>
    <mergeCell ref="B33:B34"/>
    <mergeCell ref="C33:C34"/>
    <mergeCell ref="X28:Y28"/>
    <mergeCell ref="Z28:AA28"/>
    <mergeCell ref="AB28:AC28"/>
    <mergeCell ref="AD28:AE28"/>
    <mergeCell ref="AF28:AG28"/>
    <mergeCell ref="B28:B29"/>
    <mergeCell ref="C28:E28"/>
    <mergeCell ref="F28:G28"/>
    <mergeCell ref="H28:I28"/>
    <mergeCell ref="J28:K28"/>
    <mergeCell ref="L28:M28"/>
    <mergeCell ref="N28:O28"/>
    <mergeCell ref="P28:Q28"/>
    <mergeCell ref="R28:S28"/>
    <mergeCell ref="T28:U28"/>
    <mergeCell ref="A28:A29"/>
    <mergeCell ref="V28:W28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65:A70"/>
    <mergeCell ref="A72:B73"/>
    <mergeCell ref="C72:D72"/>
    <mergeCell ref="E72:F72"/>
    <mergeCell ref="G72:H72"/>
    <mergeCell ref="AJ47:AK47"/>
    <mergeCell ref="AL47:AM47"/>
    <mergeCell ref="A49:A54"/>
    <mergeCell ref="A55:A56"/>
    <mergeCell ref="A57:A60"/>
    <mergeCell ref="A61:A62"/>
    <mergeCell ref="A63:A64"/>
    <mergeCell ref="A80:A81"/>
    <mergeCell ref="B80:B81"/>
    <mergeCell ref="C80:C81"/>
    <mergeCell ref="D80:D81"/>
    <mergeCell ref="A91:A92"/>
    <mergeCell ref="B91:B92"/>
    <mergeCell ref="C91:D91"/>
    <mergeCell ref="I72:J72"/>
    <mergeCell ref="A74:B74"/>
    <mergeCell ref="A75:B75"/>
    <mergeCell ref="A76:B76"/>
    <mergeCell ref="A77:B77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U203"/>
  <sheetViews>
    <sheetView workbookViewId="0">
      <selection activeCell="B15" sqref="B15"/>
    </sheetView>
  </sheetViews>
  <sheetFormatPr baseColWidth="10" defaultRowHeight="14.25" x14ac:dyDescent="0.2"/>
  <cols>
    <col min="1" max="1" width="48.140625" style="138" customWidth="1"/>
    <col min="2" max="2" width="26.7109375" style="138" customWidth="1"/>
    <col min="3" max="3" width="18.85546875" style="138" customWidth="1"/>
    <col min="4" max="4" width="17.7109375" style="138" customWidth="1"/>
    <col min="5" max="74" width="11.42578125" style="138"/>
    <col min="75" max="75" width="0" style="138" hidden="1" customWidth="1"/>
    <col min="76" max="76" width="0" style="139" hidden="1" customWidth="1"/>
    <col min="77" max="93" width="25.42578125" style="139" hidden="1" customWidth="1"/>
    <col min="94" max="101" width="25.42578125" style="138" hidden="1" customWidth="1"/>
    <col min="102" max="102" width="0" style="138" hidden="1" customWidth="1"/>
    <col min="103" max="107" width="11.42578125" style="138"/>
    <col min="108" max="16219" width="11.42578125" style="17"/>
    <col min="16220" max="16384" width="11.42578125" style="138"/>
  </cols>
  <sheetData>
    <row r="1" spans="1:93" s="138" customFormat="1" x14ac:dyDescent="0.2">
      <c r="A1" s="137" t="s">
        <v>0</v>
      </c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</row>
    <row r="2" spans="1:93" s="138" customFormat="1" x14ac:dyDescent="0.2">
      <c r="A2" s="137" t="str">
        <f>CONCATENATE("COMUNA: ",[3]NOMBRE!B2," - ","( ",[3]NOMBRE!C2,[3]NOMBRE!D2,[3]NOMBRE!E2,[3]NOMBRE!F2,[3]NOMBRE!G2," )")</f>
        <v>COMUNA: Linares - ( 07401 )</v>
      </c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</row>
    <row r="3" spans="1:93" s="138" customFormat="1" x14ac:dyDescent="0.2">
      <c r="A3" s="13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</row>
    <row r="4" spans="1:93" s="138" customFormat="1" x14ac:dyDescent="0.2">
      <c r="A4" s="137" t="str">
        <f>CONCATENATE("MES: ",[3]NOMBRE!B6," - ","( ",[3]NOMBRE!C6,[3]NOMBRE!D6," )")</f>
        <v>MES: MARZO - ( 03 )</v>
      </c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</row>
    <row r="5" spans="1:93" s="138" customFormat="1" x14ac:dyDescent="0.2">
      <c r="A5" s="137" t="str">
        <f>CONCATENATE("AÑO: ",[3]NOMBRE!B7)</f>
        <v>AÑO: 2017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</row>
    <row r="6" spans="1:93" s="138" customFormat="1" ht="15" x14ac:dyDescent="0.2">
      <c r="A6" s="725" t="s">
        <v>24</v>
      </c>
      <c r="B6" s="725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</row>
    <row r="7" spans="1:93" s="138" customFormat="1" ht="15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</row>
    <row r="8" spans="1:93" s="138" customFormat="1" ht="15" x14ac:dyDescent="0.2">
      <c r="A8" s="140" t="s">
        <v>25</v>
      </c>
      <c r="B8" s="24"/>
      <c r="C8" s="5"/>
      <c r="D8" s="5"/>
      <c r="E8" s="5"/>
      <c r="F8" s="5"/>
      <c r="G8" s="5"/>
      <c r="H8" s="5"/>
      <c r="I8" s="25"/>
      <c r="J8" s="24"/>
      <c r="K8" s="26"/>
      <c r="L8" s="5"/>
      <c r="M8" s="3"/>
      <c r="N8" s="3"/>
      <c r="O8" s="3"/>
      <c r="P8" s="3"/>
      <c r="Q8" s="3"/>
      <c r="R8" s="3"/>
      <c r="S8" s="3"/>
      <c r="T8" s="3"/>
      <c r="U8" s="3"/>
      <c r="V8" s="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</row>
    <row r="9" spans="1:93" s="138" customFormat="1" ht="15" x14ac:dyDescent="0.2">
      <c r="A9" s="49" t="s">
        <v>80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30"/>
      <c r="N9" s="30"/>
      <c r="O9" s="3"/>
      <c r="P9" s="3"/>
      <c r="Q9" s="3"/>
      <c r="R9" s="3"/>
      <c r="S9" s="3"/>
      <c r="T9" s="3"/>
      <c r="U9" s="3"/>
      <c r="V9" s="2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</row>
    <row r="10" spans="1:93" s="138" customFormat="1" ht="14.25" customHeight="1" x14ac:dyDescent="0.2">
      <c r="A10" s="705" t="s">
        <v>26</v>
      </c>
      <c r="B10" s="705" t="s">
        <v>27</v>
      </c>
      <c r="C10" s="708" t="s">
        <v>28</v>
      </c>
      <c r="D10" s="709"/>
      <c r="E10" s="680"/>
      <c r="F10" s="685" t="s">
        <v>29</v>
      </c>
      <c r="G10" s="696"/>
      <c r="H10" s="696"/>
      <c r="I10" s="696"/>
      <c r="J10" s="696"/>
      <c r="K10" s="696"/>
      <c r="L10" s="696"/>
      <c r="M10" s="696"/>
      <c r="N10" s="696"/>
      <c r="O10" s="696"/>
      <c r="P10" s="696"/>
      <c r="Q10" s="696"/>
      <c r="R10" s="696"/>
      <c r="S10" s="696"/>
      <c r="T10" s="696"/>
      <c r="U10" s="696"/>
      <c r="V10" s="696"/>
      <c r="W10" s="696"/>
      <c r="X10" s="696"/>
      <c r="Y10" s="696"/>
      <c r="Z10" s="696"/>
      <c r="AA10" s="696"/>
      <c r="AB10" s="696"/>
      <c r="AC10" s="696"/>
      <c r="AD10" s="696"/>
      <c r="AE10" s="696"/>
      <c r="AF10" s="696"/>
      <c r="AG10" s="696"/>
      <c r="AH10" s="696"/>
      <c r="AI10" s="696"/>
      <c r="AJ10" s="696"/>
      <c r="AK10" s="696"/>
      <c r="AL10" s="696"/>
      <c r="AM10" s="686"/>
      <c r="AN10" s="702" t="s">
        <v>30</v>
      </c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</row>
    <row r="11" spans="1:93" s="138" customFormat="1" x14ac:dyDescent="0.2">
      <c r="A11" s="706"/>
      <c r="B11" s="706"/>
      <c r="C11" s="710"/>
      <c r="D11" s="711"/>
      <c r="E11" s="712"/>
      <c r="F11" s="685" t="s">
        <v>1</v>
      </c>
      <c r="G11" s="686"/>
      <c r="H11" s="683" t="s">
        <v>2</v>
      </c>
      <c r="I11" s="684"/>
      <c r="J11" s="685" t="s">
        <v>3</v>
      </c>
      <c r="K11" s="686"/>
      <c r="L11" s="685" t="s">
        <v>4</v>
      </c>
      <c r="M11" s="686"/>
      <c r="N11" s="685" t="s">
        <v>5</v>
      </c>
      <c r="O11" s="686"/>
      <c r="P11" s="668" t="s">
        <v>6</v>
      </c>
      <c r="Q11" s="669"/>
      <c r="R11" s="668" t="s">
        <v>7</v>
      </c>
      <c r="S11" s="669"/>
      <c r="T11" s="668" t="s">
        <v>8</v>
      </c>
      <c r="U11" s="669"/>
      <c r="V11" s="668" t="s">
        <v>9</v>
      </c>
      <c r="W11" s="669"/>
      <c r="X11" s="668" t="s">
        <v>10</v>
      </c>
      <c r="Y11" s="669"/>
      <c r="Z11" s="668" t="s">
        <v>11</v>
      </c>
      <c r="AA11" s="669"/>
      <c r="AB11" s="668" t="s">
        <v>12</v>
      </c>
      <c r="AC11" s="669"/>
      <c r="AD11" s="668" t="s">
        <v>13</v>
      </c>
      <c r="AE11" s="669"/>
      <c r="AF11" s="668" t="s">
        <v>14</v>
      </c>
      <c r="AG11" s="669"/>
      <c r="AH11" s="668" t="s">
        <v>15</v>
      </c>
      <c r="AI11" s="669"/>
      <c r="AJ11" s="668" t="s">
        <v>16</v>
      </c>
      <c r="AK11" s="669"/>
      <c r="AL11" s="668" t="s">
        <v>17</v>
      </c>
      <c r="AM11" s="669"/>
      <c r="AN11" s="703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</row>
    <row r="12" spans="1:93" s="138" customFormat="1" x14ac:dyDescent="0.2">
      <c r="A12" s="707"/>
      <c r="B12" s="707"/>
      <c r="C12" s="141" t="s">
        <v>81</v>
      </c>
      <c r="D12" s="124" t="s">
        <v>20</v>
      </c>
      <c r="E12" s="142" t="s">
        <v>18</v>
      </c>
      <c r="F12" s="141" t="s">
        <v>20</v>
      </c>
      <c r="G12" s="143" t="s">
        <v>18</v>
      </c>
      <c r="H12" s="141" t="s">
        <v>20</v>
      </c>
      <c r="I12" s="143" t="s">
        <v>18</v>
      </c>
      <c r="J12" s="141" t="s">
        <v>20</v>
      </c>
      <c r="K12" s="143" t="s">
        <v>18</v>
      </c>
      <c r="L12" s="141" t="s">
        <v>20</v>
      </c>
      <c r="M12" s="143" t="s">
        <v>18</v>
      </c>
      <c r="N12" s="141" t="s">
        <v>20</v>
      </c>
      <c r="O12" s="143" t="s">
        <v>18</v>
      </c>
      <c r="P12" s="141" t="s">
        <v>20</v>
      </c>
      <c r="Q12" s="143" t="s">
        <v>18</v>
      </c>
      <c r="R12" s="141" t="s">
        <v>20</v>
      </c>
      <c r="S12" s="143" t="s">
        <v>18</v>
      </c>
      <c r="T12" s="141" t="s">
        <v>20</v>
      </c>
      <c r="U12" s="143" t="s">
        <v>18</v>
      </c>
      <c r="V12" s="141" t="s">
        <v>20</v>
      </c>
      <c r="W12" s="143" t="s">
        <v>18</v>
      </c>
      <c r="X12" s="141" t="s">
        <v>20</v>
      </c>
      <c r="Y12" s="143" t="s">
        <v>18</v>
      </c>
      <c r="Z12" s="141" t="s">
        <v>20</v>
      </c>
      <c r="AA12" s="143" t="s">
        <v>18</v>
      </c>
      <c r="AB12" s="141" t="s">
        <v>20</v>
      </c>
      <c r="AC12" s="143" t="s">
        <v>18</v>
      </c>
      <c r="AD12" s="141" t="s">
        <v>20</v>
      </c>
      <c r="AE12" s="143" t="s">
        <v>18</v>
      </c>
      <c r="AF12" s="141" t="s">
        <v>20</v>
      </c>
      <c r="AG12" s="143" t="s">
        <v>18</v>
      </c>
      <c r="AH12" s="141" t="s">
        <v>20</v>
      </c>
      <c r="AI12" s="143" t="s">
        <v>18</v>
      </c>
      <c r="AJ12" s="141" t="s">
        <v>20</v>
      </c>
      <c r="AK12" s="143" t="s">
        <v>18</v>
      </c>
      <c r="AL12" s="141" t="s">
        <v>20</v>
      </c>
      <c r="AM12" s="143" t="s">
        <v>18</v>
      </c>
      <c r="AN12" s="704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</row>
    <row r="13" spans="1:93" s="138" customFormat="1" x14ac:dyDescent="0.2">
      <c r="A13" s="723" t="s">
        <v>82</v>
      </c>
      <c r="B13" s="114" t="s">
        <v>31</v>
      </c>
      <c r="C13" s="144">
        <f t="shared" ref="C13:C26" si="0">SUM(D13+E13)</f>
        <v>0</v>
      </c>
      <c r="D13" s="145">
        <f t="shared" ref="D13:D26" si="1">SUM(F13+H13+J13+L13+N13+P13+R13+T13+V13+X13+Z13+AB13+AD13+AF13+AH13+AJ13+AL13)</f>
        <v>0</v>
      </c>
      <c r="E13" s="146">
        <f t="shared" ref="E13:E26" si="2">SUM(G13+I13+K13+M13+O13+Q13+S13+U13+W13+Y13+AA13+AC13+AE13+AG13+AI13+AK13+AM13)</f>
        <v>0</v>
      </c>
      <c r="F13" s="12"/>
      <c r="G13" s="21"/>
      <c r="H13" s="12"/>
      <c r="I13" s="21"/>
      <c r="J13" s="12"/>
      <c r="K13" s="32"/>
      <c r="L13" s="12"/>
      <c r="M13" s="32"/>
      <c r="N13" s="12"/>
      <c r="O13" s="32"/>
      <c r="P13" s="12"/>
      <c r="Q13" s="32"/>
      <c r="R13" s="12"/>
      <c r="S13" s="32"/>
      <c r="T13" s="12"/>
      <c r="U13" s="32"/>
      <c r="V13" s="12"/>
      <c r="W13" s="32"/>
      <c r="X13" s="12"/>
      <c r="Y13" s="32"/>
      <c r="Z13" s="12"/>
      <c r="AA13" s="32"/>
      <c r="AB13" s="12"/>
      <c r="AC13" s="32"/>
      <c r="AD13" s="12"/>
      <c r="AE13" s="32"/>
      <c r="AF13" s="12"/>
      <c r="AG13" s="32"/>
      <c r="AH13" s="12"/>
      <c r="AI13" s="32"/>
      <c r="AJ13" s="12"/>
      <c r="AK13" s="32"/>
      <c r="AL13" s="147"/>
      <c r="AM13" s="32"/>
      <c r="AN13" s="21"/>
      <c r="AO13" s="148" t="s">
        <v>83</v>
      </c>
      <c r="BX13" s="139"/>
      <c r="BY13" s="139"/>
      <c r="BZ13" s="139"/>
      <c r="CA13" s="139"/>
      <c r="CB13" s="139"/>
      <c r="CC13" s="139"/>
      <c r="CD13" s="139"/>
      <c r="CE13" s="139"/>
      <c r="CF13" s="139"/>
      <c r="CG13" s="139">
        <v>0</v>
      </c>
      <c r="CH13" s="139">
        <v>0</v>
      </c>
      <c r="CI13" s="139"/>
      <c r="CJ13" s="139"/>
      <c r="CK13" s="139"/>
      <c r="CL13" s="139"/>
      <c r="CM13" s="139"/>
      <c r="CN13" s="139"/>
      <c r="CO13" s="139"/>
    </row>
    <row r="14" spans="1:93" s="138" customFormat="1" x14ac:dyDescent="0.2">
      <c r="A14" s="726"/>
      <c r="B14" s="115" t="s">
        <v>32</v>
      </c>
      <c r="C14" s="149">
        <f t="shared" si="0"/>
        <v>55</v>
      </c>
      <c r="D14" s="150">
        <f t="shared" si="1"/>
        <v>26</v>
      </c>
      <c r="E14" s="151">
        <f t="shared" si="2"/>
        <v>29</v>
      </c>
      <c r="F14" s="8">
        <v>1</v>
      </c>
      <c r="G14" s="22">
        <v>2</v>
      </c>
      <c r="H14" s="8">
        <v>4</v>
      </c>
      <c r="I14" s="22">
        <v>4</v>
      </c>
      <c r="J14" s="8">
        <v>8</v>
      </c>
      <c r="K14" s="34">
        <v>8</v>
      </c>
      <c r="L14" s="8">
        <v>1</v>
      </c>
      <c r="M14" s="34">
        <v>3</v>
      </c>
      <c r="N14" s="8"/>
      <c r="O14" s="34"/>
      <c r="P14" s="8">
        <v>2</v>
      </c>
      <c r="Q14" s="34"/>
      <c r="R14" s="8">
        <v>3</v>
      </c>
      <c r="S14" s="34">
        <v>2</v>
      </c>
      <c r="T14" s="8">
        <v>1</v>
      </c>
      <c r="U14" s="34">
        <v>2</v>
      </c>
      <c r="V14" s="8">
        <v>2</v>
      </c>
      <c r="W14" s="34">
        <v>3</v>
      </c>
      <c r="X14" s="8"/>
      <c r="Y14" s="34"/>
      <c r="Z14" s="8">
        <v>2</v>
      </c>
      <c r="AA14" s="34">
        <v>2</v>
      </c>
      <c r="AB14" s="8"/>
      <c r="AC14" s="34">
        <v>1</v>
      </c>
      <c r="AD14" s="8">
        <v>1</v>
      </c>
      <c r="AE14" s="34">
        <v>1</v>
      </c>
      <c r="AF14" s="8">
        <v>1</v>
      </c>
      <c r="AG14" s="34"/>
      <c r="AH14" s="8"/>
      <c r="AI14" s="34"/>
      <c r="AJ14" s="8"/>
      <c r="AK14" s="34">
        <v>1</v>
      </c>
      <c r="AL14" s="152"/>
      <c r="AM14" s="34"/>
      <c r="AN14" s="22">
        <v>55</v>
      </c>
      <c r="AO14" s="148" t="s">
        <v>83</v>
      </c>
      <c r="BX14" s="139"/>
      <c r="BY14" s="139"/>
      <c r="BZ14" s="139"/>
      <c r="CA14" s="139"/>
      <c r="CB14" s="139"/>
      <c r="CC14" s="139"/>
      <c r="CD14" s="139"/>
      <c r="CE14" s="139"/>
      <c r="CF14" s="139"/>
      <c r="CG14" s="139">
        <v>0</v>
      </c>
      <c r="CH14" s="139">
        <v>0</v>
      </c>
      <c r="CI14" s="139"/>
      <c r="CJ14" s="139"/>
      <c r="CK14" s="139"/>
      <c r="CL14" s="139"/>
      <c r="CM14" s="139"/>
      <c r="CN14" s="139"/>
      <c r="CO14" s="139"/>
    </row>
    <row r="15" spans="1:93" s="138" customFormat="1" x14ac:dyDescent="0.2">
      <c r="A15" s="726"/>
      <c r="B15" s="115" t="s">
        <v>33</v>
      </c>
      <c r="C15" s="149">
        <f t="shared" si="0"/>
        <v>574</v>
      </c>
      <c r="D15" s="150">
        <f t="shared" si="1"/>
        <v>235</v>
      </c>
      <c r="E15" s="151">
        <f t="shared" si="2"/>
        <v>339</v>
      </c>
      <c r="F15" s="8"/>
      <c r="G15" s="22"/>
      <c r="H15" s="8">
        <v>5</v>
      </c>
      <c r="I15" s="22">
        <v>15</v>
      </c>
      <c r="J15" s="8">
        <v>8</v>
      </c>
      <c r="K15" s="34">
        <v>16</v>
      </c>
      <c r="L15" s="8">
        <v>4</v>
      </c>
      <c r="M15" s="34">
        <v>5</v>
      </c>
      <c r="N15" s="8">
        <v>7</v>
      </c>
      <c r="O15" s="34">
        <v>9</v>
      </c>
      <c r="P15" s="8">
        <v>14</v>
      </c>
      <c r="Q15" s="34">
        <v>20</v>
      </c>
      <c r="R15" s="8">
        <v>12</v>
      </c>
      <c r="S15" s="34">
        <v>20</v>
      </c>
      <c r="T15" s="8">
        <v>15</v>
      </c>
      <c r="U15" s="34">
        <v>20</v>
      </c>
      <c r="V15" s="8">
        <v>28</v>
      </c>
      <c r="W15" s="34">
        <v>31</v>
      </c>
      <c r="X15" s="8">
        <v>38</v>
      </c>
      <c r="Y15" s="34">
        <v>23</v>
      </c>
      <c r="Z15" s="8">
        <v>38</v>
      </c>
      <c r="AA15" s="34">
        <v>30</v>
      </c>
      <c r="AB15" s="8">
        <v>35</v>
      </c>
      <c r="AC15" s="34">
        <v>34</v>
      </c>
      <c r="AD15" s="8">
        <v>18</v>
      </c>
      <c r="AE15" s="34">
        <v>41</v>
      </c>
      <c r="AF15" s="8">
        <v>3</v>
      </c>
      <c r="AG15" s="34">
        <v>43</v>
      </c>
      <c r="AH15" s="8">
        <v>4</v>
      </c>
      <c r="AI15" s="34">
        <v>14</v>
      </c>
      <c r="AJ15" s="8">
        <v>2</v>
      </c>
      <c r="AK15" s="34">
        <v>8</v>
      </c>
      <c r="AL15" s="152">
        <v>4</v>
      </c>
      <c r="AM15" s="34">
        <v>10</v>
      </c>
      <c r="AN15" s="22">
        <v>380</v>
      </c>
      <c r="AO15" s="148" t="s">
        <v>83</v>
      </c>
      <c r="BX15" s="139"/>
      <c r="BY15" s="139"/>
      <c r="BZ15" s="139"/>
      <c r="CA15" s="139"/>
      <c r="CB15" s="139"/>
      <c r="CC15" s="139"/>
      <c r="CD15" s="139"/>
      <c r="CE15" s="139"/>
      <c r="CF15" s="139"/>
      <c r="CG15" s="139">
        <v>0</v>
      </c>
      <c r="CH15" s="139">
        <v>0</v>
      </c>
      <c r="CI15" s="139"/>
      <c r="CJ15" s="139"/>
      <c r="CK15" s="139"/>
      <c r="CL15" s="139"/>
      <c r="CM15" s="139"/>
      <c r="CN15" s="139"/>
      <c r="CO15" s="139"/>
    </row>
    <row r="16" spans="1:93" s="138" customFormat="1" x14ac:dyDescent="0.2">
      <c r="A16" s="726"/>
      <c r="B16" s="115" t="s">
        <v>34</v>
      </c>
      <c r="C16" s="149">
        <f t="shared" si="0"/>
        <v>0</v>
      </c>
      <c r="D16" s="150">
        <f t="shared" si="1"/>
        <v>0</v>
      </c>
      <c r="E16" s="151">
        <f t="shared" si="2"/>
        <v>0</v>
      </c>
      <c r="F16" s="8"/>
      <c r="G16" s="22"/>
      <c r="H16" s="8"/>
      <c r="I16" s="22"/>
      <c r="J16" s="8"/>
      <c r="K16" s="34"/>
      <c r="L16" s="8"/>
      <c r="M16" s="34"/>
      <c r="N16" s="8"/>
      <c r="O16" s="34"/>
      <c r="P16" s="8"/>
      <c r="Q16" s="34"/>
      <c r="R16" s="8"/>
      <c r="S16" s="34"/>
      <c r="T16" s="8"/>
      <c r="U16" s="34"/>
      <c r="V16" s="8"/>
      <c r="W16" s="34"/>
      <c r="X16" s="8"/>
      <c r="Y16" s="34"/>
      <c r="Z16" s="8"/>
      <c r="AA16" s="34"/>
      <c r="AB16" s="8"/>
      <c r="AC16" s="34"/>
      <c r="AD16" s="8"/>
      <c r="AE16" s="34"/>
      <c r="AF16" s="8"/>
      <c r="AG16" s="34"/>
      <c r="AH16" s="8"/>
      <c r="AI16" s="34"/>
      <c r="AJ16" s="8"/>
      <c r="AK16" s="34"/>
      <c r="AL16" s="152"/>
      <c r="AM16" s="34"/>
      <c r="AN16" s="22"/>
      <c r="AO16" s="148" t="s">
        <v>83</v>
      </c>
      <c r="BX16" s="139"/>
      <c r="BY16" s="139"/>
      <c r="BZ16" s="139"/>
      <c r="CA16" s="139"/>
      <c r="CB16" s="139"/>
      <c r="CC16" s="139"/>
      <c r="CD16" s="139"/>
      <c r="CE16" s="139"/>
      <c r="CF16" s="139"/>
      <c r="CG16" s="139">
        <v>0</v>
      </c>
      <c r="CH16" s="139">
        <v>0</v>
      </c>
      <c r="CI16" s="139"/>
      <c r="CJ16" s="139"/>
      <c r="CK16" s="139"/>
      <c r="CL16" s="139"/>
      <c r="CM16" s="139"/>
      <c r="CN16" s="139"/>
      <c r="CO16" s="139"/>
    </row>
    <row r="17" spans="1:107" s="138" customFormat="1" x14ac:dyDescent="0.2">
      <c r="A17" s="726"/>
      <c r="B17" s="115" t="s">
        <v>35</v>
      </c>
      <c r="C17" s="149">
        <f t="shared" si="0"/>
        <v>143</v>
      </c>
      <c r="D17" s="150">
        <f t="shared" si="1"/>
        <v>70</v>
      </c>
      <c r="E17" s="151">
        <f t="shared" si="2"/>
        <v>73</v>
      </c>
      <c r="F17" s="8">
        <v>3</v>
      </c>
      <c r="G17" s="22">
        <v>3</v>
      </c>
      <c r="H17" s="8">
        <v>1</v>
      </c>
      <c r="I17" s="22">
        <v>2</v>
      </c>
      <c r="J17" s="8">
        <v>4</v>
      </c>
      <c r="K17" s="34">
        <v>5</v>
      </c>
      <c r="L17" s="8">
        <v>2</v>
      </c>
      <c r="M17" s="34">
        <v>3</v>
      </c>
      <c r="N17" s="8">
        <v>5</v>
      </c>
      <c r="O17" s="34">
        <v>6</v>
      </c>
      <c r="P17" s="8">
        <v>8</v>
      </c>
      <c r="Q17" s="34">
        <v>9</v>
      </c>
      <c r="R17" s="8">
        <v>8</v>
      </c>
      <c r="S17" s="34">
        <v>8</v>
      </c>
      <c r="T17" s="8">
        <v>4</v>
      </c>
      <c r="U17" s="34">
        <v>5</v>
      </c>
      <c r="V17" s="8">
        <v>7</v>
      </c>
      <c r="W17" s="34">
        <v>7</v>
      </c>
      <c r="X17" s="8">
        <v>6</v>
      </c>
      <c r="Y17" s="34">
        <v>6</v>
      </c>
      <c r="Z17" s="8">
        <v>5</v>
      </c>
      <c r="AA17" s="34">
        <v>5</v>
      </c>
      <c r="AB17" s="8">
        <v>7</v>
      </c>
      <c r="AC17" s="34">
        <v>3</v>
      </c>
      <c r="AD17" s="8">
        <v>6</v>
      </c>
      <c r="AE17" s="34">
        <v>6</v>
      </c>
      <c r="AF17" s="8">
        <v>2</v>
      </c>
      <c r="AG17" s="34">
        <v>3</v>
      </c>
      <c r="AH17" s="8"/>
      <c r="AI17" s="34">
        <v>1</v>
      </c>
      <c r="AJ17" s="8">
        <v>2</v>
      </c>
      <c r="AK17" s="34">
        <v>1</v>
      </c>
      <c r="AL17" s="152"/>
      <c r="AM17" s="34"/>
      <c r="AN17" s="22">
        <v>88</v>
      </c>
      <c r="AO17" s="148" t="s">
        <v>83</v>
      </c>
      <c r="BX17" s="139"/>
      <c r="BY17" s="139"/>
      <c r="BZ17" s="139"/>
      <c r="CA17" s="139"/>
      <c r="CB17" s="139"/>
      <c r="CC17" s="139"/>
      <c r="CD17" s="139"/>
      <c r="CE17" s="139"/>
      <c r="CF17" s="139"/>
      <c r="CG17" s="139">
        <v>0</v>
      </c>
      <c r="CH17" s="139">
        <v>0</v>
      </c>
      <c r="CI17" s="139"/>
      <c r="CJ17" s="139"/>
      <c r="CK17" s="139"/>
      <c r="CL17" s="139"/>
      <c r="CM17" s="139"/>
      <c r="CN17" s="139"/>
      <c r="CO17" s="139"/>
    </row>
    <row r="18" spans="1:107" s="138" customFormat="1" x14ac:dyDescent="0.2">
      <c r="A18" s="726"/>
      <c r="B18" s="115" t="s">
        <v>36</v>
      </c>
      <c r="C18" s="149">
        <f t="shared" si="0"/>
        <v>0</v>
      </c>
      <c r="D18" s="150">
        <f t="shared" si="1"/>
        <v>0</v>
      </c>
      <c r="E18" s="151">
        <f t="shared" si="2"/>
        <v>0</v>
      </c>
      <c r="F18" s="8"/>
      <c r="G18" s="22"/>
      <c r="H18" s="8"/>
      <c r="I18" s="22"/>
      <c r="J18" s="8"/>
      <c r="K18" s="34"/>
      <c r="L18" s="8"/>
      <c r="M18" s="34"/>
      <c r="N18" s="8"/>
      <c r="O18" s="34"/>
      <c r="P18" s="8"/>
      <c r="Q18" s="34"/>
      <c r="R18" s="8"/>
      <c r="S18" s="34"/>
      <c r="T18" s="8"/>
      <c r="U18" s="34"/>
      <c r="V18" s="8"/>
      <c r="W18" s="34"/>
      <c r="X18" s="8"/>
      <c r="Y18" s="34"/>
      <c r="Z18" s="8"/>
      <c r="AA18" s="34"/>
      <c r="AB18" s="8"/>
      <c r="AC18" s="34"/>
      <c r="AD18" s="8"/>
      <c r="AE18" s="34"/>
      <c r="AF18" s="8"/>
      <c r="AG18" s="34"/>
      <c r="AH18" s="8"/>
      <c r="AI18" s="34"/>
      <c r="AJ18" s="8"/>
      <c r="AK18" s="34"/>
      <c r="AL18" s="152"/>
      <c r="AM18" s="34"/>
      <c r="AN18" s="22"/>
      <c r="AO18" s="148" t="s">
        <v>83</v>
      </c>
      <c r="BX18" s="139"/>
      <c r="BY18" s="139"/>
      <c r="BZ18" s="139"/>
      <c r="CA18" s="139"/>
      <c r="CB18" s="139"/>
      <c r="CC18" s="139"/>
      <c r="CD18" s="139"/>
      <c r="CE18" s="139"/>
      <c r="CF18" s="139"/>
      <c r="CG18" s="139">
        <v>0</v>
      </c>
      <c r="CH18" s="139">
        <v>0</v>
      </c>
      <c r="CI18" s="139"/>
      <c r="CJ18" s="139"/>
      <c r="CK18" s="139"/>
      <c r="CL18" s="139"/>
      <c r="CM18" s="139"/>
      <c r="CN18" s="139"/>
      <c r="CO18" s="139"/>
    </row>
    <row r="19" spans="1:107" s="138" customFormat="1" x14ac:dyDescent="0.2">
      <c r="A19" s="726"/>
      <c r="B19" s="115" t="s">
        <v>37</v>
      </c>
      <c r="C19" s="153">
        <f t="shared" si="0"/>
        <v>0</v>
      </c>
      <c r="D19" s="154">
        <f t="shared" si="1"/>
        <v>0</v>
      </c>
      <c r="E19" s="155">
        <f t="shared" si="2"/>
        <v>0</v>
      </c>
      <c r="F19" s="9"/>
      <c r="G19" s="23"/>
      <c r="H19" s="9"/>
      <c r="I19" s="23"/>
      <c r="J19" s="9"/>
      <c r="K19" s="35"/>
      <c r="L19" s="9"/>
      <c r="M19" s="35"/>
      <c r="N19" s="9"/>
      <c r="O19" s="35"/>
      <c r="P19" s="9"/>
      <c r="Q19" s="35"/>
      <c r="R19" s="9"/>
      <c r="S19" s="35"/>
      <c r="T19" s="9"/>
      <c r="U19" s="35"/>
      <c r="V19" s="9"/>
      <c r="W19" s="35"/>
      <c r="X19" s="9"/>
      <c r="Y19" s="35"/>
      <c r="Z19" s="9"/>
      <c r="AA19" s="35"/>
      <c r="AB19" s="9"/>
      <c r="AC19" s="35"/>
      <c r="AD19" s="9"/>
      <c r="AE19" s="35"/>
      <c r="AF19" s="9"/>
      <c r="AG19" s="35"/>
      <c r="AH19" s="9"/>
      <c r="AI19" s="35"/>
      <c r="AJ19" s="9"/>
      <c r="AK19" s="35"/>
      <c r="AL19" s="156"/>
      <c r="AM19" s="35"/>
      <c r="AN19" s="23"/>
      <c r="AO19" s="148" t="s">
        <v>83</v>
      </c>
      <c r="BX19" s="139"/>
      <c r="BY19" s="139"/>
      <c r="BZ19" s="139"/>
      <c r="CA19" s="139"/>
      <c r="CB19" s="139"/>
      <c r="CC19" s="139"/>
      <c r="CD19" s="139"/>
      <c r="CE19" s="139"/>
      <c r="CF19" s="139"/>
      <c r="CG19" s="139">
        <v>0</v>
      </c>
      <c r="CH19" s="139">
        <v>0</v>
      </c>
      <c r="CI19" s="139"/>
      <c r="CJ19" s="139"/>
      <c r="CK19" s="139"/>
      <c r="CL19" s="139"/>
      <c r="CM19" s="139"/>
      <c r="CN19" s="139"/>
      <c r="CO19" s="139"/>
    </row>
    <row r="20" spans="1:107" s="138" customFormat="1" ht="26.25" customHeight="1" x14ac:dyDescent="0.2">
      <c r="A20" s="726"/>
      <c r="B20" s="115" t="s">
        <v>38</v>
      </c>
      <c r="C20" s="153">
        <f t="shared" si="0"/>
        <v>0</v>
      </c>
      <c r="D20" s="154">
        <f t="shared" si="1"/>
        <v>0</v>
      </c>
      <c r="E20" s="155">
        <f t="shared" si="2"/>
        <v>0</v>
      </c>
      <c r="F20" s="9"/>
      <c r="G20" s="23"/>
      <c r="H20" s="9"/>
      <c r="I20" s="23"/>
      <c r="J20" s="9"/>
      <c r="K20" s="35"/>
      <c r="L20" s="9"/>
      <c r="M20" s="35"/>
      <c r="N20" s="9"/>
      <c r="O20" s="35"/>
      <c r="P20" s="9"/>
      <c r="Q20" s="35"/>
      <c r="R20" s="9"/>
      <c r="S20" s="35"/>
      <c r="T20" s="9"/>
      <c r="U20" s="35"/>
      <c r="V20" s="9"/>
      <c r="W20" s="35"/>
      <c r="X20" s="9"/>
      <c r="Y20" s="35"/>
      <c r="Z20" s="9"/>
      <c r="AA20" s="35"/>
      <c r="AB20" s="9"/>
      <c r="AC20" s="35"/>
      <c r="AD20" s="9"/>
      <c r="AE20" s="35"/>
      <c r="AF20" s="9"/>
      <c r="AG20" s="35"/>
      <c r="AH20" s="9"/>
      <c r="AI20" s="35"/>
      <c r="AJ20" s="9"/>
      <c r="AK20" s="35"/>
      <c r="AL20" s="156"/>
      <c r="AM20" s="35"/>
      <c r="AN20" s="23"/>
      <c r="AO20" s="148" t="s">
        <v>83</v>
      </c>
      <c r="BX20" s="139"/>
      <c r="BY20" s="139"/>
      <c r="BZ20" s="139"/>
      <c r="CA20" s="139"/>
      <c r="CB20" s="139"/>
      <c r="CC20" s="139"/>
      <c r="CD20" s="139"/>
      <c r="CE20" s="139"/>
      <c r="CF20" s="139"/>
      <c r="CG20" s="139">
        <v>0</v>
      </c>
      <c r="CH20" s="139">
        <v>0</v>
      </c>
      <c r="CI20" s="139"/>
      <c r="CJ20" s="139"/>
      <c r="CK20" s="139"/>
      <c r="CL20" s="139"/>
      <c r="CM20" s="139"/>
      <c r="CN20" s="139"/>
      <c r="CO20" s="139"/>
    </row>
    <row r="21" spans="1:107" s="138" customFormat="1" ht="15" customHeight="1" x14ac:dyDescent="0.2">
      <c r="A21" s="726"/>
      <c r="B21" s="115" t="s">
        <v>84</v>
      </c>
      <c r="C21" s="153">
        <f t="shared" si="0"/>
        <v>0</v>
      </c>
      <c r="D21" s="154">
        <f t="shared" si="1"/>
        <v>0</v>
      </c>
      <c r="E21" s="155">
        <f t="shared" si="2"/>
        <v>0</v>
      </c>
      <c r="F21" s="9"/>
      <c r="G21" s="23"/>
      <c r="H21" s="9"/>
      <c r="I21" s="23"/>
      <c r="J21" s="9"/>
      <c r="K21" s="35"/>
      <c r="L21" s="9"/>
      <c r="M21" s="35"/>
      <c r="N21" s="9"/>
      <c r="O21" s="35"/>
      <c r="P21" s="9"/>
      <c r="Q21" s="35"/>
      <c r="R21" s="9"/>
      <c r="S21" s="35"/>
      <c r="T21" s="9"/>
      <c r="U21" s="35"/>
      <c r="V21" s="9"/>
      <c r="W21" s="35"/>
      <c r="X21" s="9"/>
      <c r="Y21" s="35"/>
      <c r="Z21" s="9"/>
      <c r="AA21" s="35"/>
      <c r="AB21" s="9"/>
      <c r="AC21" s="35"/>
      <c r="AD21" s="9"/>
      <c r="AE21" s="35"/>
      <c r="AF21" s="9"/>
      <c r="AG21" s="35"/>
      <c r="AH21" s="9"/>
      <c r="AI21" s="35"/>
      <c r="AJ21" s="9"/>
      <c r="AK21" s="35"/>
      <c r="AL21" s="156"/>
      <c r="AM21" s="35"/>
      <c r="AN21" s="23"/>
      <c r="AO21" s="148" t="s">
        <v>83</v>
      </c>
      <c r="BX21" s="139"/>
      <c r="BY21" s="139"/>
      <c r="BZ21" s="139"/>
      <c r="CA21" s="139"/>
      <c r="CB21" s="139"/>
      <c r="CC21" s="139"/>
      <c r="CD21" s="139"/>
      <c r="CE21" s="139"/>
      <c r="CF21" s="139"/>
      <c r="CG21" s="139">
        <v>0</v>
      </c>
      <c r="CH21" s="139">
        <v>0</v>
      </c>
      <c r="CI21" s="139"/>
      <c r="CJ21" s="139"/>
      <c r="CK21" s="139"/>
      <c r="CL21" s="139"/>
      <c r="CM21" s="139"/>
      <c r="CN21" s="139"/>
      <c r="CO21" s="139"/>
    </row>
    <row r="22" spans="1:107" s="138" customFormat="1" ht="23.25" customHeight="1" x14ac:dyDescent="0.2">
      <c r="A22" s="726"/>
      <c r="B22" s="115" t="s">
        <v>79</v>
      </c>
      <c r="C22" s="153">
        <f t="shared" si="0"/>
        <v>0</v>
      </c>
      <c r="D22" s="157">
        <f t="shared" si="1"/>
        <v>0</v>
      </c>
      <c r="E22" s="155">
        <f t="shared" si="2"/>
        <v>0</v>
      </c>
      <c r="F22" s="9"/>
      <c r="G22" s="23"/>
      <c r="H22" s="9"/>
      <c r="I22" s="23"/>
      <c r="J22" s="9"/>
      <c r="K22" s="35"/>
      <c r="L22" s="9"/>
      <c r="M22" s="35"/>
      <c r="N22" s="9"/>
      <c r="O22" s="35"/>
      <c r="P22" s="9"/>
      <c r="Q22" s="35"/>
      <c r="R22" s="9"/>
      <c r="S22" s="35"/>
      <c r="T22" s="9"/>
      <c r="U22" s="35"/>
      <c r="V22" s="9"/>
      <c r="W22" s="35"/>
      <c r="X22" s="9"/>
      <c r="Y22" s="35"/>
      <c r="Z22" s="9"/>
      <c r="AA22" s="35"/>
      <c r="AB22" s="9"/>
      <c r="AC22" s="35"/>
      <c r="AD22" s="9"/>
      <c r="AE22" s="35"/>
      <c r="AF22" s="9"/>
      <c r="AG22" s="35"/>
      <c r="AH22" s="9"/>
      <c r="AI22" s="35"/>
      <c r="AJ22" s="9"/>
      <c r="AK22" s="35"/>
      <c r="AL22" s="156"/>
      <c r="AM22" s="35"/>
      <c r="AN22" s="23"/>
      <c r="AO22" s="148" t="s">
        <v>83</v>
      </c>
      <c r="BX22" s="139"/>
      <c r="BY22" s="139"/>
      <c r="BZ22" s="139"/>
      <c r="CA22" s="139"/>
      <c r="CB22" s="139"/>
      <c r="CC22" s="139"/>
      <c r="CD22" s="139"/>
      <c r="CE22" s="139"/>
      <c r="CF22" s="139"/>
      <c r="CG22" s="139">
        <v>0</v>
      </c>
      <c r="CH22" s="139">
        <v>0</v>
      </c>
      <c r="CI22" s="139"/>
      <c r="CJ22" s="139"/>
      <c r="CK22" s="139"/>
      <c r="CL22" s="139"/>
      <c r="CM22" s="139"/>
      <c r="CN22" s="139"/>
      <c r="CO22" s="139"/>
    </row>
    <row r="23" spans="1:107" s="138" customFormat="1" ht="15" customHeight="1" x14ac:dyDescent="0.2">
      <c r="A23" s="724"/>
      <c r="B23" s="36" t="s">
        <v>19</v>
      </c>
      <c r="C23" s="158">
        <f t="shared" si="0"/>
        <v>772</v>
      </c>
      <c r="D23" s="158">
        <f t="shared" si="1"/>
        <v>331</v>
      </c>
      <c r="E23" s="159">
        <f t="shared" si="2"/>
        <v>441</v>
      </c>
      <c r="F23" s="160">
        <f t="shared" ref="F23:AN23" si="3">SUM(F13:F22)</f>
        <v>4</v>
      </c>
      <c r="G23" s="161">
        <f t="shared" si="3"/>
        <v>5</v>
      </c>
      <c r="H23" s="160">
        <f t="shared" si="3"/>
        <v>10</v>
      </c>
      <c r="I23" s="161">
        <f t="shared" si="3"/>
        <v>21</v>
      </c>
      <c r="J23" s="160">
        <f t="shared" si="3"/>
        <v>20</v>
      </c>
      <c r="K23" s="162">
        <f t="shared" si="3"/>
        <v>29</v>
      </c>
      <c r="L23" s="160">
        <f t="shared" si="3"/>
        <v>7</v>
      </c>
      <c r="M23" s="162">
        <f t="shared" si="3"/>
        <v>11</v>
      </c>
      <c r="N23" s="160">
        <f t="shared" si="3"/>
        <v>12</v>
      </c>
      <c r="O23" s="162">
        <f t="shared" si="3"/>
        <v>15</v>
      </c>
      <c r="P23" s="160">
        <f t="shared" si="3"/>
        <v>24</v>
      </c>
      <c r="Q23" s="162">
        <f t="shared" si="3"/>
        <v>29</v>
      </c>
      <c r="R23" s="160">
        <f t="shared" si="3"/>
        <v>23</v>
      </c>
      <c r="S23" s="162">
        <f t="shared" si="3"/>
        <v>30</v>
      </c>
      <c r="T23" s="160">
        <f t="shared" si="3"/>
        <v>20</v>
      </c>
      <c r="U23" s="162">
        <f t="shared" si="3"/>
        <v>27</v>
      </c>
      <c r="V23" s="160">
        <f t="shared" si="3"/>
        <v>37</v>
      </c>
      <c r="W23" s="162">
        <f t="shared" si="3"/>
        <v>41</v>
      </c>
      <c r="X23" s="160">
        <f t="shared" si="3"/>
        <v>44</v>
      </c>
      <c r="Y23" s="162">
        <f t="shared" si="3"/>
        <v>29</v>
      </c>
      <c r="Z23" s="160">
        <f t="shared" si="3"/>
        <v>45</v>
      </c>
      <c r="AA23" s="162">
        <f t="shared" si="3"/>
        <v>37</v>
      </c>
      <c r="AB23" s="160">
        <f t="shared" si="3"/>
        <v>42</v>
      </c>
      <c r="AC23" s="162">
        <f t="shared" si="3"/>
        <v>38</v>
      </c>
      <c r="AD23" s="160">
        <f t="shared" si="3"/>
        <v>25</v>
      </c>
      <c r="AE23" s="162">
        <f t="shared" si="3"/>
        <v>48</v>
      </c>
      <c r="AF23" s="160">
        <f t="shared" si="3"/>
        <v>6</v>
      </c>
      <c r="AG23" s="162">
        <f t="shared" si="3"/>
        <v>46</v>
      </c>
      <c r="AH23" s="160">
        <f t="shared" si="3"/>
        <v>4</v>
      </c>
      <c r="AI23" s="162">
        <f t="shared" si="3"/>
        <v>15</v>
      </c>
      <c r="AJ23" s="160">
        <f t="shared" si="3"/>
        <v>4</v>
      </c>
      <c r="AK23" s="162">
        <f t="shared" si="3"/>
        <v>10</v>
      </c>
      <c r="AL23" s="163">
        <f t="shared" si="3"/>
        <v>4</v>
      </c>
      <c r="AM23" s="162">
        <f t="shared" si="3"/>
        <v>10</v>
      </c>
      <c r="AN23" s="161">
        <f t="shared" si="3"/>
        <v>523</v>
      </c>
      <c r="AO23" s="148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</row>
    <row r="24" spans="1:107" s="138" customFormat="1" x14ac:dyDescent="0.2">
      <c r="A24" s="118" t="s">
        <v>39</v>
      </c>
      <c r="B24" s="57" t="s">
        <v>32</v>
      </c>
      <c r="C24" s="164">
        <f t="shared" si="0"/>
        <v>24</v>
      </c>
      <c r="D24" s="165">
        <f t="shared" si="1"/>
        <v>9</v>
      </c>
      <c r="E24" s="166">
        <f t="shared" si="2"/>
        <v>15</v>
      </c>
      <c r="F24" s="167">
        <v>1</v>
      </c>
      <c r="G24" s="168">
        <v>1</v>
      </c>
      <c r="H24" s="167">
        <v>1</v>
      </c>
      <c r="I24" s="168">
        <v>2</v>
      </c>
      <c r="J24" s="167">
        <v>2</v>
      </c>
      <c r="K24" s="169">
        <v>3</v>
      </c>
      <c r="L24" s="167"/>
      <c r="M24" s="169">
        <v>1</v>
      </c>
      <c r="N24" s="167"/>
      <c r="O24" s="169"/>
      <c r="P24" s="167"/>
      <c r="Q24" s="169">
        <v>2</v>
      </c>
      <c r="R24" s="167"/>
      <c r="S24" s="169"/>
      <c r="T24" s="167">
        <v>1</v>
      </c>
      <c r="U24" s="169"/>
      <c r="V24" s="167"/>
      <c r="W24" s="169"/>
      <c r="X24" s="167">
        <v>1</v>
      </c>
      <c r="Y24" s="169">
        <v>1</v>
      </c>
      <c r="Z24" s="167">
        <v>1</v>
      </c>
      <c r="AA24" s="169">
        <v>2</v>
      </c>
      <c r="AB24" s="167">
        <v>1</v>
      </c>
      <c r="AC24" s="169">
        <v>1</v>
      </c>
      <c r="AD24" s="167">
        <v>1</v>
      </c>
      <c r="AE24" s="169">
        <v>2</v>
      </c>
      <c r="AF24" s="167"/>
      <c r="AG24" s="169"/>
      <c r="AH24" s="167"/>
      <c r="AI24" s="169"/>
      <c r="AJ24" s="167"/>
      <c r="AK24" s="169"/>
      <c r="AL24" s="170"/>
      <c r="AM24" s="169"/>
      <c r="AN24" s="168">
        <v>9</v>
      </c>
      <c r="AO24" s="148" t="s">
        <v>83</v>
      </c>
      <c r="BX24" s="139"/>
      <c r="BY24" s="139"/>
      <c r="BZ24" s="139"/>
      <c r="CA24" s="139"/>
      <c r="CB24" s="139"/>
      <c r="CC24" s="139"/>
      <c r="CD24" s="139"/>
      <c r="CE24" s="139"/>
      <c r="CF24" s="139"/>
      <c r="CG24" s="139">
        <v>0</v>
      </c>
      <c r="CH24" s="139">
        <v>0</v>
      </c>
      <c r="CI24" s="139"/>
      <c r="CJ24" s="139"/>
      <c r="CK24" s="139"/>
      <c r="CL24" s="139"/>
      <c r="CM24" s="139"/>
      <c r="CN24" s="139"/>
      <c r="CO24" s="139"/>
    </row>
    <row r="25" spans="1:107" s="138" customFormat="1" x14ac:dyDescent="0.2">
      <c r="A25" s="723" t="s">
        <v>40</v>
      </c>
      <c r="B25" s="40" t="s">
        <v>32</v>
      </c>
      <c r="C25" s="145">
        <f t="shared" si="0"/>
        <v>306</v>
      </c>
      <c r="D25" s="145">
        <f t="shared" si="1"/>
        <v>101</v>
      </c>
      <c r="E25" s="146">
        <f t="shared" si="2"/>
        <v>205</v>
      </c>
      <c r="F25" s="12"/>
      <c r="G25" s="21">
        <v>1</v>
      </c>
      <c r="H25" s="12">
        <v>15</v>
      </c>
      <c r="I25" s="21">
        <v>13</v>
      </c>
      <c r="J25" s="12">
        <v>17</v>
      </c>
      <c r="K25" s="32">
        <v>20</v>
      </c>
      <c r="L25" s="12">
        <v>13</v>
      </c>
      <c r="M25" s="32">
        <v>24</v>
      </c>
      <c r="N25" s="12">
        <v>4</v>
      </c>
      <c r="O25" s="32">
        <v>8</v>
      </c>
      <c r="P25" s="12">
        <v>5</v>
      </c>
      <c r="Q25" s="32">
        <v>9</v>
      </c>
      <c r="R25" s="12">
        <v>7</v>
      </c>
      <c r="S25" s="32">
        <v>9</v>
      </c>
      <c r="T25" s="12">
        <v>4</v>
      </c>
      <c r="U25" s="32">
        <v>5</v>
      </c>
      <c r="V25" s="12">
        <v>6</v>
      </c>
      <c r="W25" s="32">
        <v>26</v>
      </c>
      <c r="X25" s="12">
        <v>8</v>
      </c>
      <c r="Y25" s="32">
        <v>25</v>
      </c>
      <c r="Z25" s="12">
        <v>9</v>
      </c>
      <c r="AA25" s="32">
        <v>23</v>
      </c>
      <c r="AB25" s="12">
        <v>7</v>
      </c>
      <c r="AC25" s="32">
        <v>18</v>
      </c>
      <c r="AD25" s="12">
        <v>2</v>
      </c>
      <c r="AE25" s="32">
        <v>10</v>
      </c>
      <c r="AF25" s="12">
        <v>3</v>
      </c>
      <c r="AG25" s="32">
        <v>9</v>
      </c>
      <c r="AH25" s="12"/>
      <c r="AI25" s="32">
        <v>1</v>
      </c>
      <c r="AJ25" s="12"/>
      <c r="AK25" s="32">
        <v>1</v>
      </c>
      <c r="AL25" s="147">
        <v>1</v>
      </c>
      <c r="AM25" s="32">
        <v>3</v>
      </c>
      <c r="AN25" s="21">
        <v>202</v>
      </c>
      <c r="AO25" s="148" t="s">
        <v>83</v>
      </c>
      <c r="BX25" s="139"/>
      <c r="BY25" s="139"/>
      <c r="BZ25" s="139"/>
      <c r="CA25" s="139"/>
      <c r="CB25" s="139"/>
      <c r="CC25" s="139"/>
      <c r="CD25" s="139"/>
      <c r="CE25" s="139"/>
      <c r="CF25" s="139"/>
      <c r="CG25" s="139">
        <v>0</v>
      </c>
      <c r="CH25" s="139">
        <v>0</v>
      </c>
      <c r="CI25" s="139"/>
      <c r="CJ25" s="139"/>
      <c r="CK25" s="139"/>
      <c r="CL25" s="139"/>
      <c r="CM25" s="139"/>
      <c r="CN25" s="139"/>
      <c r="CO25" s="139"/>
    </row>
    <row r="26" spans="1:107" s="138" customFormat="1" x14ac:dyDescent="0.2">
      <c r="A26" s="724"/>
      <c r="B26" s="39" t="s">
        <v>45</v>
      </c>
      <c r="C26" s="171">
        <f t="shared" si="0"/>
        <v>0</v>
      </c>
      <c r="D26" s="172">
        <f t="shared" si="1"/>
        <v>0</v>
      </c>
      <c r="E26" s="173">
        <f t="shared" si="2"/>
        <v>0</v>
      </c>
      <c r="F26" s="10"/>
      <c r="G26" s="174"/>
      <c r="H26" s="10"/>
      <c r="I26" s="42"/>
      <c r="J26" s="10"/>
      <c r="K26" s="42"/>
      <c r="L26" s="10"/>
      <c r="M26" s="42"/>
      <c r="N26" s="10"/>
      <c r="O26" s="175"/>
      <c r="P26" s="10"/>
      <c r="Q26" s="174"/>
      <c r="R26" s="176"/>
      <c r="S26" s="42"/>
      <c r="T26" s="10"/>
      <c r="U26" s="42"/>
      <c r="V26" s="10"/>
      <c r="W26" s="42"/>
      <c r="X26" s="10"/>
      <c r="Y26" s="174"/>
      <c r="Z26" s="10"/>
      <c r="AA26" s="174"/>
      <c r="AB26" s="10"/>
      <c r="AC26" s="42"/>
      <c r="AD26" s="10"/>
      <c r="AE26" s="174"/>
      <c r="AF26" s="10"/>
      <c r="AG26" s="174"/>
      <c r="AH26" s="10"/>
      <c r="AI26" s="42"/>
      <c r="AJ26" s="10"/>
      <c r="AK26" s="42"/>
      <c r="AL26" s="177"/>
      <c r="AM26" s="42"/>
      <c r="AN26" s="175"/>
      <c r="AO26" s="148" t="s">
        <v>83</v>
      </c>
      <c r="BX26" s="139"/>
      <c r="BY26" s="139"/>
      <c r="BZ26" s="139"/>
      <c r="CA26" s="139"/>
      <c r="CB26" s="139"/>
      <c r="CC26" s="139"/>
      <c r="CD26" s="139"/>
      <c r="CE26" s="139"/>
      <c r="CF26" s="139"/>
      <c r="CG26" s="139">
        <v>0</v>
      </c>
      <c r="CH26" s="139">
        <v>0</v>
      </c>
      <c r="CI26" s="139"/>
      <c r="CJ26" s="139"/>
      <c r="CK26" s="139"/>
      <c r="CL26" s="139"/>
      <c r="CM26" s="139"/>
      <c r="CN26" s="139"/>
      <c r="CO26" s="139"/>
    </row>
    <row r="27" spans="1:107" s="138" customFormat="1" ht="15" x14ac:dyDescent="0.2">
      <c r="A27" s="178" t="s">
        <v>41</v>
      </c>
      <c r="B27" s="43"/>
      <c r="C27" s="44"/>
      <c r="D27" s="43"/>
      <c r="E27" s="28"/>
      <c r="F27" s="28"/>
      <c r="G27" s="28"/>
      <c r="H27" s="28"/>
      <c r="I27" s="28"/>
      <c r="J27" s="28"/>
      <c r="K27" s="28"/>
      <c r="L27" s="28"/>
      <c r="M27" s="30"/>
      <c r="N27" s="30"/>
      <c r="O27" s="3"/>
      <c r="P27" s="3"/>
      <c r="Q27" s="3"/>
      <c r="R27" s="3"/>
      <c r="S27" s="3"/>
      <c r="T27" s="3"/>
      <c r="U27" s="3"/>
      <c r="V27" s="2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</row>
    <row r="28" spans="1:107" s="138" customFormat="1" x14ac:dyDescent="0.2">
      <c r="A28" s="723" t="s">
        <v>26</v>
      </c>
      <c r="B28" s="723" t="s">
        <v>42</v>
      </c>
      <c r="C28" s="685" t="s">
        <v>85</v>
      </c>
      <c r="D28" s="696"/>
      <c r="E28" s="686"/>
      <c r="F28" s="685" t="s">
        <v>1</v>
      </c>
      <c r="G28" s="686"/>
      <c r="H28" s="683" t="s">
        <v>2</v>
      </c>
      <c r="I28" s="684"/>
      <c r="J28" s="685" t="s">
        <v>3</v>
      </c>
      <c r="K28" s="686"/>
      <c r="L28" s="685" t="s">
        <v>4</v>
      </c>
      <c r="M28" s="686"/>
      <c r="N28" s="685" t="s">
        <v>5</v>
      </c>
      <c r="O28" s="686"/>
      <c r="P28" s="668" t="s">
        <v>6</v>
      </c>
      <c r="Q28" s="669"/>
      <c r="R28" s="701" t="s">
        <v>7</v>
      </c>
      <c r="S28" s="701"/>
      <c r="T28" s="668" t="s">
        <v>8</v>
      </c>
      <c r="U28" s="669"/>
      <c r="V28" s="668" t="s">
        <v>9</v>
      </c>
      <c r="W28" s="669"/>
      <c r="X28" s="668" t="s">
        <v>10</v>
      </c>
      <c r="Y28" s="669"/>
      <c r="Z28" s="668" t="s">
        <v>11</v>
      </c>
      <c r="AA28" s="669"/>
      <c r="AB28" s="668" t="s">
        <v>12</v>
      </c>
      <c r="AC28" s="669"/>
      <c r="AD28" s="668" t="s">
        <v>13</v>
      </c>
      <c r="AE28" s="669"/>
      <c r="AF28" s="668" t="s">
        <v>14</v>
      </c>
      <c r="AG28" s="669"/>
      <c r="AH28" s="668" t="s">
        <v>15</v>
      </c>
      <c r="AI28" s="669"/>
      <c r="AJ28" s="668" t="s">
        <v>16</v>
      </c>
      <c r="AK28" s="669"/>
      <c r="AL28" s="668" t="s">
        <v>17</v>
      </c>
      <c r="AM28" s="669"/>
      <c r="AN28" s="179"/>
      <c r="AO28" s="180"/>
      <c r="AP28" s="181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</row>
    <row r="29" spans="1:107" s="138" customFormat="1" x14ac:dyDescent="0.2">
      <c r="A29" s="724"/>
      <c r="B29" s="724"/>
      <c r="C29" s="123" t="s">
        <v>81</v>
      </c>
      <c r="D29" s="123" t="s">
        <v>20</v>
      </c>
      <c r="E29" s="123" t="s">
        <v>18</v>
      </c>
      <c r="F29" s="118" t="s">
        <v>20</v>
      </c>
      <c r="G29" s="123" t="s">
        <v>18</v>
      </c>
      <c r="H29" s="118" t="s">
        <v>20</v>
      </c>
      <c r="I29" s="123" t="s">
        <v>18</v>
      </c>
      <c r="J29" s="118" t="s">
        <v>20</v>
      </c>
      <c r="K29" s="123" t="s">
        <v>18</v>
      </c>
      <c r="L29" s="118" t="s">
        <v>20</v>
      </c>
      <c r="M29" s="123" t="s">
        <v>18</v>
      </c>
      <c r="N29" s="118" t="s">
        <v>20</v>
      </c>
      <c r="O29" s="123" t="s">
        <v>18</v>
      </c>
      <c r="P29" s="118" t="s">
        <v>20</v>
      </c>
      <c r="Q29" s="123" t="s">
        <v>18</v>
      </c>
      <c r="R29" s="123" t="s">
        <v>20</v>
      </c>
      <c r="S29" s="122" t="s">
        <v>18</v>
      </c>
      <c r="T29" s="118" t="s">
        <v>20</v>
      </c>
      <c r="U29" s="123" t="s">
        <v>18</v>
      </c>
      <c r="V29" s="118" t="s">
        <v>20</v>
      </c>
      <c r="W29" s="123" t="s">
        <v>18</v>
      </c>
      <c r="X29" s="118" t="s">
        <v>20</v>
      </c>
      <c r="Y29" s="123" t="s">
        <v>18</v>
      </c>
      <c r="Z29" s="118" t="s">
        <v>20</v>
      </c>
      <c r="AA29" s="123" t="s">
        <v>18</v>
      </c>
      <c r="AB29" s="118" t="s">
        <v>20</v>
      </c>
      <c r="AC29" s="123" t="s">
        <v>18</v>
      </c>
      <c r="AD29" s="118" t="s">
        <v>20</v>
      </c>
      <c r="AE29" s="123" t="s">
        <v>18</v>
      </c>
      <c r="AF29" s="118" t="s">
        <v>20</v>
      </c>
      <c r="AG29" s="123" t="s">
        <v>18</v>
      </c>
      <c r="AH29" s="118" t="s">
        <v>20</v>
      </c>
      <c r="AI29" s="123" t="s">
        <v>18</v>
      </c>
      <c r="AJ29" s="118" t="s">
        <v>20</v>
      </c>
      <c r="AK29" s="123" t="s">
        <v>18</v>
      </c>
      <c r="AL29" s="118" t="s">
        <v>20</v>
      </c>
      <c r="AM29" s="123" t="s">
        <v>18</v>
      </c>
      <c r="AN29" s="182"/>
      <c r="AO29" s="183"/>
      <c r="AP29" s="184"/>
      <c r="AQ29" s="185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</row>
    <row r="30" spans="1:107" s="138" customFormat="1" ht="15.75" customHeight="1" x14ac:dyDescent="0.2">
      <c r="A30" s="46" t="s">
        <v>86</v>
      </c>
      <c r="B30" s="6">
        <v>12</v>
      </c>
      <c r="C30" s="161">
        <f>SUM(D30+E30)</f>
        <v>12</v>
      </c>
      <c r="D30" s="161">
        <f>SUM(F30+H30+J30+L30+N30+P30+R30+T30+V30+X30+Z30+AB30+AD30+AF30+AH30+AJ30+AL30)</f>
        <v>1</v>
      </c>
      <c r="E30" s="161">
        <f>SUM(G30+I30+K30+M30+O30+Q30+S30+U30+W30+Y30+AA30+AC30+AE30+AG30+AI30+AK30+AM30)</f>
        <v>11</v>
      </c>
      <c r="F30" s="11"/>
      <c r="G30" s="6"/>
      <c r="H30" s="11"/>
      <c r="I30" s="6"/>
      <c r="J30" s="11"/>
      <c r="K30" s="48"/>
      <c r="L30" s="11"/>
      <c r="M30" s="48"/>
      <c r="N30" s="11"/>
      <c r="O30" s="48"/>
      <c r="P30" s="11"/>
      <c r="Q30" s="48">
        <v>1</v>
      </c>
      <c r="R30" s="47"/>
      <c r="S30" s="65"/>
      <c r="T30" s="11"/>
      <c r="U30" s="48">
        <v>1</v>
      </c>
      <c r="V30" s="11">
        <v>1</v>
      </c>
      <c r="W30" s="48">
        <v>1</v>
      </c>
      <c r="X30" s="11"/>
      <c r="Y30" s="48">
        <v>2</v>
      </c>
      <c r="Z30" s="11"/>
      <c r="AA30" s="48">
        <v>3</v>
      </c>
      <c r="AB30" s="11"/>
      <c r="AC30" s="48"/>
      <c r="AD30" s="11"/>
      <c r="AE30" s="48"/>
      <c r="AF30" s="11"/>
      <c r="AG30" s="48">
        <v>1</v>
      </c>
      <c r="AH30" s="11"/>
      <c r="AI30" s="48">
        <v>1</v>
      </c>
      <c r="AJ30" s="11"/>
      <c r="AK30" s="48">
        <v>1</v>
      </c>
      <c r="AL30" s="186"/>
      <c r="AM30" s="48"/>
      <c r="AN30" s="187"/>
      <c r="AO30" s="188"/>
      <c r="AP30" s="189"/>
      <c r="AQ30" s="185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  <c r="DC30" s="190"/>
    </row>
    <row r="31" spans="1:107" s="138" customFormat="1" ht="15.75" customHeight="1" x14ac:dyDescent="0.2">
      <c r="A31" s="140" t="s">
        <v>43</v>
      </c>
      <c r="B31" s="24"/>
      <c r="C31" s="5"/>
      <c r="D31" s="5"/>
      <c r="E31" s="5"/>
      <c r="F31" s="5"/>
      <c r="G31" s="5"/>
      <c r="H31" s="5"/>
      <c r="I31" s="25"/>
      <c r="J31" s="24"/>
      <c r="K31" s="28"/>
      <c r="L31" s="28"/>
      <c r="M31" s="30"/>
      <c r="N31" s="1"/>
      <c r="O31" s="3"/>
      <c r="P31" s="3"/>
      <c r="Q31" s="3"/>
      <c r="R31" s="3"/>
      <c r="S31" s="3"/>
      <c r="T31" s="3"/>
      <c r="U31" s="3"/>
      <c r="V31" s="2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</row>
    <row r="32" spans="1:107" s="138" customFormat="1" ht="15" x14ac:dyDescent="0.2">
      <c r="A32" s="27" t="s">
        <v>87</v>
      </c>
      <c r="B32" s="52"/>
      <c r="C32" s="52"/>
      <c r="D32" s="53"/>
      <c r="E32" s="53"/>
      <c r="F32" s="53"/>
      <c r="G32" s="53"/>
      <c r="H32" s="53"/>
      <c r="I32" s="53"/>
      <c r="J32" s="53"/>
      <c r="K32" s="53"/>
      <c r="L32" s="54"/>
      <c r="M32" s="1"/>
      <c r="N32" s="1"/>
      <c r="O32" s="1"/>
      <c r="P32" s="3"/>
      <c r="Q32" s="3"/>
      <c r="R32" s="3"/>
      <c r="S32" s="3"/>
      <c r="T32" s="3"/>
      <c r="U32" s="3"/>
      <c r="V32" s="2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</row>
    <row r="33" spans="1:93" s="138" customFormat="1" x14ac:dyDescent="0.2">
      <c r="A33" s="705" t="s">
        <v>26</v>
      </c>
      <c r="B33" s="723" t="s">
        <v>27</v>
      </c>
      <c r="C33" s="727" t="s">
        <v>28</v>
      </c>
      <c r="D33" s="13"/>
      <c r="E33" s="13"/>
      <c r="F33" s="13"/>
      <c r="G33" s="13"/>
      <c r="H33" s="13"/>
      <c r="I33" s="13"/>
      <c r="J33" s="13"/>
      <c r="K33" s="13"/>
      <c r="L33" s="55"/>
      <c r="M33" s="56"/>
      <c r="N33" s="1"/>
      <c r="O33" s="3"/>
      <c r="P33" s="3"/>
      <c r="Q33" s="3"/>
      <c r="R33" s="3"/>
      <c r="S33" s="3"/>
      <c r="T33" s="3"/>
      <c r="U33" s="3"/>
      <c r="V33" s="2"/>
      <c r="W33" s="3"/>
      <c r="X33" s="191"/>
      <c r="Y33" s="184"/>
      <c r="Z33" s="184"/>
      <c r="AA33" s="184"/>
      <c r="AB33" s="184"/>
      <c r="AC33" s="184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</row>
    <row r="34" spans="1:93" s="138" customFormat="1" x14ac:dyDescent="0.2">
      <c r="A34" s="707"/>
      <c r="B34" s="724"/>
      <c r="C34" s="728"/>
      <c r="D34" s="192"/>
      <c r="E34" s="13"/>
      <c r="F34" s="13"/>
      <c r="G34" s="13"/>
      <c r="H34" s="13"/>
      <c r="I34" s="13"/>
      <c r="J34" s="13"/>
      <c r="K34" s="13"/>
      <c r="L34" s="55"/>
      <c r="M34" s="56"/>
      <c r="N34" s="1"/>
      <c r="O34" s="3"/>
      <c r="P34" s="3"/>
      <c r="Q34" s="3"/>
      <c r="R34" s="3"/>
      <c r="S34" s="3"/>
      <c r="T34" s="3"/>
      <c r="U34" s="3"/>
      <c r="V34" s="2"/>
      <c r="W34" s="3"/>
      <c r="X34" s="191"/>
      <c r="Y34" s="184"/>
      <c r="Z34" s="184"/>
      <c r="AA34" s="184"/>
      <c r="AB34" s="184"/>
      <c r="AC34" s="184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</row>
    <row r="35" spans="1:93" s="138" customFormat="1" x14ac:dyDescent="0.2">
      <c r="A35" s="723" t="s">
        <v>46</v>
      </c>
      <c r="B35" s="57" t="s">
        <v>45</v>
      </c>
      <c r="C35" s="14"/>
      <c r="D35" s="192"/>
      <c r="E35" s="13"/>
      <c r="F35" s="13"/>
      <c r="G35" s="13"/>
      <c r="H35" s="3"/>
      <c r="I35" s="13"/>
      <c r="J35" s="13"/>
      <c r="K35" s="4"/>
      <c r="L35" s="55"/>
      <c r="M35" s="56"/>
      <c r="N35" s="1"/>
      <c r="O35" s="3"/>
      <c r="P35" s="3"/>
      <c r="Q35" s="3"/>
      <c r="R35" s="3"/>
      <c r="S35" s="3"/>
      <c r="T35" s="3"/>
      <c r="U35" s="3"/>
      <c r="V35" s="2"/>
      <c r="W35" s="3"/>
      <c r="X35" s="191"/>
      <c r="Y35" s="184"/>
      <c r="Z35" s="184"/>
      <c r="AA35" s="184"/>
      <c r="AB35" s="184"/>
      <c r="AC35" s="184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</row>
    <row r="36" spans="1:93" s="138" customFormat="1" x14ac:dyDescent="0.2">
      <c r="A36" s="724"/>
      <c r="B36" s="33" t="s">
        <v>47</v>
      </c>
      <c r="C36" s="15">
        <v>8</v>
      </c>
      <c r="D36" s="192"/>
      <c r="E36" s="13"/>
      <c r="F36" s="13"/>
      <c r="G36" s="13"/>
      <c r="H36" s="13"/>
      <c r="I36" s="13"/>
      <c r="J36" s="13"/>
      <c r="K36" s="13"/>
      <c r="L36" s="55"/>
      <c r="M36" s="56"/>
      <c r="N36" s="1"/>
      <c r="O36" s="3"/>
      <c r="P36" s="3"/>
      <c r="Q36" s="3"/>
      <c r="R36" s="3"/>
      <c r="S36" s="3"/>
      <c r="T36" s="3"/>
      <c r="U36" s="3"/>
      <c r="V36" s="2"/>
      <c r="W36" s="3"/>
      <c r="X36" s="191"/>
      <c r="Y36" s="184"/>
      <c r="Z36" s="184"/>
      <c r="AA36" s="184"/>
      <c r="AB36" s="184"/>
      <c r="AC36" s="184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</row>
    <row r="37" spans="1:93" s="138" customFormat="1" x14ac:dyDescent="0.2">
      <c r="A37" s="723" t="s">
        <v>48</v>
      </c>
      <c r="B37" s="57" t="s">
        <v>45</v>
      </c>
      <c r="C37" s="14"/>
      <c r="D37" s="192"/>
      <c r="E37" s="13"/>
      <c r="F37" s="13"/>
      <c r="G37" s="13"/>
      <c r="H37" s="13"/>
      <c r="I37" s="13"/>
      <c r="J37" s="13"/>
      <c r="K37" s="13"/>
      <c r="L37" s="55"/>
      <c r="M37" s="56"/>
      <c r="N37" s="1"/>
      <c r="O37" s="3"/>
      <c r="P37" s="3"/>
      <c r="Q37" s="3"/>
      <c r="R37" s="3"/>
      <c r="S37" s="3"/>
      <c r="T37" s="3"/>
      <c r="U37" s="3"/>
      <c r="V37" s="2"/>
      <c r="W37" s="3"/>
      <c r="X37" s="191"/>
      <c r="Y37" s="184"/>
      <c r="Z37" s="184"/>
      <c r="AA37" s="184"/>
      <c r="AB37" s="184"/>
      <c r="AC37" s="184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</row>
    <row r="38" spans="1:93" s="138" customFormat="1" x14ac:dyDescent="0.2">
      <c r="A38" s="724"/>
      <c r="B38" s="51" t="s">
        <v>47</v>
      </c>
      <c r="C38" s="16">
        <v>63</v>
      </c>
      <c r="D38" s="193"/>
      <c r="E38" s="13"/>
      <c r="F38" s="13"/>
      <c r="G38" s="13"/>
      <c r="H38" s="13"/>
      <c r="I38" s="13"/>
      <c r="J38" s="13"/>
      <c r="K38" s="13"/>
      <c r="L38" s="55"/>
      <c r="M38" s="56"/>
      <c r="N38" s="1"/>
      <c r="O38" s="3"/>
      <c r="P38" s="3"/>
      <c r="Q38" s="3"/>
      <c r="R38" s="3"/>
      <c r="S38" s="3"/>
      <c r="T38" s="3"/>
      <c r="U38" s="3"/>
      <c r="V38" s="2"/>
      <c r="W38" s="3"/>
      <c r="X38" s="191"/>
      <c r="Y38" s="184"/>
      <c r="Z38" s="184"/>
      <c r="AA38" s="184"/>
      <c r="AB38" s="184"/>
      <c r="AC38" s="184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</row>
    <row r="39" spans="1:93" s="138" customFormat="1" ht="15" x14ac:dyDescent="0.2">
      <c r="A39" s="178" t="s">
        <v>88</v>
      </c>
      <c r="B39" s="59"/>
      <c r="C39" s="59"/>
      <c r="D39" s="60"/>
      <c r="E39" s="60"/>
      <c r="F39" s="60"/>
      <c r="G39" s="60"/>
      <c r="H39" s="60"/>
      <c r="I39" s="60"/>
      <c r="J39" s="60"/>
      <c r="K39" s="60"/>
      <c r="L39" s="194"/>
      <c r="M39" s="195"/>
      <c r="N39" s="196"/>
      <c r="O39" s="197"/>
      <c r="P39" s="197"/>
      <c r="Q39" s="197"/>
      <c r="R39" s="197"/>
      <c r="S39" s="197"/>
      <c r="T39" s="197"/>
      <c r="U39" s="197"/>
      <c r="V39" s="198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62"/>
      <c r="AO39" s="64"/>
      <c r="AP39" s="64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</row>
    <row r="40" spans="1:93" s="138" customFormat="1" ht="14.25" customHeight="1" x14ac:dyDescent="0.2">
      <c r="A40" s="687" t="s">
        <v>49</v>
      </c>
      <c r="B40" s="688"/>
      <c r="C40" s="694" t="s">
        <v>28</v>
      </c>
      <c r="D40" s="673"/>
      <c r="E40" s="674"/>
      <c r="F40" s="685" t="s">
        <v>21</v>
      </c>
      <c r="G40" s="696"/>
      <c r="H40" s="696"/>
      <c r="I40" s="696"/>
      <c r="J40" s="696"/>
      <c r="K40" s="696"/>
      <c r="L40" s="696"/>
      <c r="M40" s="696"/>
      <c r="N40" s="696"/>
      <c r="O40" s="696"/>
      <c r="P40" s="696"/>
      <c r="Q40" s="696"/>
      <c r="R40" s="696"/>
      <c r="S40" s="696"/>
      <c r="T40" s="696"/>
      <c r="U40" s="696"/>
      <c r="V40" s="696"/>
      <c r="W40" s="696"/>
      <c r="X40" s="696"/>
      <c r="Y40" s="696"/>
      <c r="Z40" s="696"/>
      <c r="AA40" s="696"/>
      <c r="AB40" s="696"/>
      <c r="AC40" s="696"/>
      <c r="AD40" s="696"/>
      <c r="AE40" s="696"/>
      <c r="AF40" s="696"/>
      <c r="AG40" s="696"/>
      <c r="AH40" s="696"/>
      <c r="AI40" s="696"/>
      <c r="AJ40" s="696"/>
      <c r="AK40" s="696"/>
      <c r="AL40" s="696"/>
      <c r="AM40" s="696"/>
      <c r="AN40" s="697" t="s">
        <v>30</v>
      </c>
      <c r="AO40" s="139"/>
      <c r="AP40" s="19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</row>
    <row r="41" spans="1:93" s="138" customFormat="1" x14ac:dyDescent="0.2">
      <c r="A41" s="689"/>
      <c r="B41" s="690"/>
      <c r="C41" s="695"/>
      <c r="D41" s="675"/>
      <c r="E41" s="676"/>
      <c r="F41" s="685" t="s">
        <v>1</v>
      </c>
      <c r="G41" s="686"/>
      <c r="H41" s="700" t="s">
        <v>2</v>
      </c>
      <c r="I41" s="684"/>
      <c r="J41" s="677" t="s">
        <v>3</v>
      </c>
      <c r="K41" s="679"/>
      <c r="L41" s="685" t="s">
        <v>4</v>
      </c>
      <c r="M41" s="686"/>
      <c r="N41" s="685" t="s">
        <v>5</v>
      </c>
      <c r="O41" s="686"/>
      <c r="P41" s="668" t="s">
        <v>6</v>
      </c>
      <c r="Q41" s="669"/>
      <c r="R41" s="668" t="s">
        <v>7</v>
      </c>
      <c r="S41" s="669"/>
      <c r="T41" s="668" t="s">
        <v>8</v>
      </c>
      <c r="U41" s="669"/>
      <c r="V41" s="668" t="s">
        <v>9</v>
      </c>
      <c r="W41" s="669"/>
      <c r="X41" s="668" t="s">
        <v>10</v>
      </c>
      <c r="Y41" s="669"/>
      <c r="Z41" s="668" t="s">
        <v>11</v>
      </c>
      <c r="AA41" s="669"/>
      <c r="AB41" s="668" t="s">
        <v>12</v>
      </c>
      <c r="AC41" s="669"/>
      <c r="AD41" s="668" t="s">
        <v>13</v>
      </c>
      <c r="AE41" s="669"/>
      <c r="AF41" s="668" t="s">
        <v>14</v>
      </c>
      <c r="AG41" s="669"/>
      <c r="AH41" s="668" t="s">
        <v>15</v>
      </c>
      <c r="AI41" s="669"/>
      <c r="AJ41" s="668" t="s">
        <v>16</v>
      </c>
      <c r="AK41" s="669"/>
      <c r="AL41" s="701" t="s">
        <v>17</v>
      </c>
      <c r="AM41" s="701"/>
      <c r="AN41" s="698"/>
      <c r="AO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</row>
    <row r="42" spans="1:93" s="138" customFormat="1" x14ac:dyDescent="0.2">
      <c r="A42" s="691"/>
      <c r="B42" s="692"/>
      <c r="C42" s="200" t="s">
        <v>81</v>
      </c>
      <c r="D42" s="200" t="s">
        <v>20</v>
      </c>
      <c r="E42" s="127" t="s">
        <v>18</v>
      </c>
      <c r="F42" s="201" t="s">
        <v>20</v>
      </c>
      <c r="G42" s="123" t="s">
        <v>18</v>
      </c>
      <c r="H42" s="201" t="s">
        <v>20</v>
      </c>
      <c r="I42" s="123" t="s">
        <v>18</v>
      </c>
      <c r="J42" s="201" t="s">
        <v>20</v>
      </c>
      <c r="K42" s="123" t="s">
        <v>18</v>
      </c>
      <c r="L42" s="201" t="s">
        <v>20</v>
      </c>
      <c r="M42" s="123" t="s">
        <v>18</v>
      </c>
      <c r="N42" s="201" t="s">
        <v>20</v>
      </c>
      <c r="O42" s="123" t="s">
        <v>18</v>
      </c>
      <c r="P42" s="201" t="s">
        <v>20</v>
      </c>
      <c r="Q42" s="123" t="s">
        <v>18</v>
      </c>
      <c r="R42" s="201" t="s">
        <v>20</v>
      </c>
      <c r="S42" s="123" t="s">
        <v>18</v>
      </c>
      <c r="T42" s="201" t="s">
        <v>20</v>
      </c>
      <c r="U42" s="123" t="s">
        <v>18</v>
      </c>
      <c r="V42" s="201" t="s">
        <v>20</v>
      </c>
      <c r="W42" s="123" t="s">
        <v>18</v>
      </c>
      <c r="X42" s="201" t="s">
        <v>20</v>
      </c>
      <c r="Y42" s="123" t="s">
        <v>18</v>
      </c>
      <c r="Z42" s="201" t="s">
        <v>20</v>
      </c>
      <c r="AA42" s="123" t="s">
        <v>18</v>
      </c>
      <c r="AB42" s="201" t="s">
        <v>20</v>
      </c>
      <c r="AC42" s="123" t="s">
        <v>18</v>
      </c>
      <c r="AD42" s="201" t="s">
        <v>20</v>
      </c>
      <c r="AE42" s="123" t="s">
        <v>18</v>
      </c>
      <c r="AF42" s="201" t="s">
        <v>20</v>
      </c>
      <c r="AG42" s="123" t="s">
        <v>18</v>
      </c>
      <c r="AH42" s="201" t="s">
        <v>20</v>
      </c>
      <c r="AI42" s="123" t="s">
        <v>18</v>
      </c>
      <c r="AJ42" s="201" t="s">
        <v>20</v>
      </c>
      <c r="AK42" s="123" t="s">
        <v>18</v>
      </c>
      <c r="AL42" s="45" t="s">
        <v>20</v>
      </c>
      <c r="AM42" s="122" t="s">
        <v>18</v>
      </c>
      <c r="AN42" s="699"/>
      <c r="AO42" s="202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</row>
    <row r="43" spans="1:93" s="138" customFormat="1" x14ac:dyDescent="0.2">
      <c r="A43" s="120" t="s">
        <v>22</v>
      </c>
      <c r="B43" s="18" t="s">
        <v>89</v>
      </c>
      <c r="C43" s="203">
        <f>SUM(D43+E43)</f>
        <v>0</v>
      </c>
      <c r="D43" s="204">
        <f>SUM(F43+H43+J43+L43+N43+P43+R43+T43+V43+X43+Z43+AB43+AD43+AF43+AH43+AJ43+AL43)</f>
        <v>0</v>
      </c>
      <c r="E43" s="159">
        <f>SUM(G43+I43+K43+M43+O43+Q43+S43+U43+W43+Y43+AA43+AC43+AE43+AG43+AI43+AK43+AM43)</f>
        <v>0</v>
      </c>
      <c r="F43" s="11"/>
      <c r="G43" s="48"/>
      <c r="H43" s="11"/>
      <c r="I43" s="48"/>
      <c r="J43" s="11"/>
      <c r="K43" s="48"/>
      <c r="L43" s="11"/>
      <c r="M43" s="48"/>
      <c r="N43" s="11"/>
      <c r="O43" s="48"/>
      <c r="P43" s="186"/>
      <c r="Q43" s="48"/>
      <c r="R43" s="186"/>
      <c r="S43" s="48"/>
      <c r="T43" s="186"/>
      <c r="U43" s="48"/>
      <c r="V43" s="186"/>
      <c r="W43" s="48"/>
      <c r="X43" s="186"/>
      <c r="Y43" s="48"/>
      <c r="Z43" s="186"/>
      <c r="AA43" s="48"/>
      <c r="AB43" s="186"/>
      <c r="AC43" s="48"/>
      <c r="AD43" s="186"/>
      <c r="AE43" s="48"/>
      <c r="AF43" s="186"/>
      <c r="AG43" s="48"/>
      <c r="AH43" s="186"/>
      <c r="AI43" s="48"/>
      <c r="AJ43" s="186"/>
      <c r="AK43" s="48"/>
      <c r="AL43" s="205"/>
      <c r="AM43" s="65"/>
      <c r="AN43" s="50"/>
      <c r="AO43" s="148" t="s">
        <v>83</v>
      </c>
      <c r="BX43" s="139"/>
      <c r="BY43" s="139"/>
      <c r="BZ43" s="139"/>
      <c r="CA43" s="139"/>
      <c r="CB43" s="139"/>
      <c r="CC43" s="139"/>
      <c r="CD43" s="139"/>
      <c r="CE43" s="139"/>
      <c r="CF43" s="139"/>
      <c r="CG43" s="139">
        <v>0</v>
      </c>
      <c r="CH43" s="139">
        <v>0</v>
      </c>
      <c r="CI43" s="139"/>
      <c r="CJ43" s="139"/>
      <c r="CK43" s="139"/>
      <c r="CL43" s="139"/>
      <c r="CM43" s="139"/>
      <c r="CN43" s="139"/>
      <c r="CO43" s="139"/>
    </row>
    <row r="44" spans="1:93" s="138" customFormat="1" x14ac:dyDescent="0.2">
      <c r="A44" s="119" t="s">
        <v>23</v>
      </c>
      <c r="B44" s="66" t="s">
        <v>89</v>
      </c>
      <c r="C44" s="172">
        <f>SUM(D44+E44)</f>
        <v>0</v>
      </c>
      <c r="D44" s="206">
        <f>SUM(F44+H44+J44+L44+N44+P44+R44+T44+V44+X44+Z44+AB44+AD44+AF44+AH44+AJ44+AL44)</f>
        <v>0</v>
      </c>
      <c r="E44" s="207">
        <f>SUM(G44+I44+K44+M44+O44+Q44+S44+U44+W44+Y44+AA44+AC44+AE44+AG44+AI44+AK44+AM44)</f>
        <v>0</v>
      </c>
      <c r="F44" s="208"/>
      <c r="G44" s="209"/>
      <c r="H44" s="208"/>
      <c r="I44" s="209"/>
      <c r="J44" s="208"/>
      <c r="K44" s="209"/>
      <c r="L44" s="208"/>
      <c r="M44" s="209"/>
      <c r="N44" s="208"/>
      <c r="O44" s="209"/>
      <c r="P44" s="176"/>
      <c r="Q44" s="209"/>
      <c r="R44" s="176"/>
      <c r="S44" s="209"/>
      <c r="T44" s="176"/>
      <c r="U44" s="209"/>
      <c r="V44" s="176"/>
      <c r="W44" s="209"/>
      <c r="X44" s="176"/>
      <c r="Y44" s="209"/>
      <c r="Z44" s="176"/>
      <c r="AA44" s="209"/>
      <c r="AB44" s="176"/>
      <c r="AC44" s="209"/>
      <c r="AD44" s="176"/>
      <c r="AE44" s="209"/>
      <c r="AF44" s="176"/>
      <c r="AG44" s="209"/>
      <c r="AH44" s="176"/>
      <c r="AI44" s="209"/>
      <c r="AJ44" s="176"/>
      <c r="AK44" s="209"/>
      <c r="AL44" s="210"/>
      <c r="AM44" s="67"/>
      <c r="AN44" s="68"/>
      <c r="AO44" s="148" t="s">
        <v>83</v>
      </c>
      <c r="BX44" s="139"/>
      <c r="BY44" s="139"/>
      <c r="BZ44" s="139"/>
      <c r="CA44" s="139"/>
      <c r="CB44" s="139"/>
      <c r="CC44" s="139"/>
      <c r="CD44" s="139"/>
      <c r="CE44" s="139"/>
      <c r="CF44" s="139"/>
      <c r="CG44" s="139">
        <v>0</v>
      </c>
      <c r="CH44" s="139">
        <v>0</v>
      </c>
      <c r="CI44" s="139"/>
      <c r="CJ44" s="139"/>
      <c r="CK44" s="139"/>
      <c r="CL44" s="139"/>
      <c r="CM44" s="139"/>
      <c r="CN44" s="139"/>
      <c r="CO44" s="139"/>
    </row>
    <row r="45" spans="1:93" s="138" customFormat="1" x14ac:dyDescent="0.2">
      <c r="A45" s="693" t="s">
        <v>90</v>
      </c>
      <c r="B45" s="693"/>
      <c r="C45" s="693"/>
      <c r="D45" s="693"/>
      <c r="E45" s="693"/>
      <c r="F45" s="693"/>
      <c r="G45" s="693"/>
      <c r="H45" s="693"/>
      <c r="I45" s="693"/>
      <c r="J45" s="693"/>
      <c r="K45" s="693"/>
      <c r="L45" s="693"/>
      <c r="M45" s="693"/>
      <c r="N45" s="69"/>
      <c r="O45" s="62"/>
      <c r="P45" s="62"/>
      <c r="Q45" s="62"/>
      <c r="R45" s="62"/>
      <c r="S45" s="62"/>
      <c r="T45" s="62"/>
      <c r="U45" s="62"/>
      <c r="V45" s="63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211"/>
      <c r="AP45" s="62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</row>
    <row r="46" spans="1:93" s="138" customFormat="1" x14ac:dyDescent="0.2">
      <c r="A46" s="687" t="s">
        <v>26</v>
      </c>
      <c r="B46" s="688"/>
      <c r="C46" s="673" t="s">
        <v>28</v>
      </c>
      <c r="D46" s="673"/>
      <c r="E46" s="674"/>
      <c r="F46" s="677" t="s">
        <v>21</v>
      </c>
      <c r="G46" s="678"/>
      <c r="H46" s="678"/>
      <c r="I46" s="678"/>
      <c r="J46" s="678"/>
      <c r="K46" s="678"/>
      <c r="L46" s="678"/>
      <c r="M46" s="678"/>
      <c r="N46" s="678"/>
      <c r="O46" s="678"/>
      <c r="P46" s="678"/>
      <c r="Q46" s="678"/>
      <c r="R46" s="678"/>
      <c r="S46" s="678"/>
      <c r="T46" s="678"/>
      <c r="U46" s="678"/>
      <c r="V46" s="678"/>
      <c r="W46" s="678"/>
      <c r="X46" s="678"/>
      <c r="Y46" s="678"/>
      <c r="Z46" s="678"/>
      <c r="AA46" s="678"/>
      <c r="AB46" s="678"/>
      <c r="AC46" s="678"/>
      <c r="AD46" s="678"/>
      <c r="AE46" s="678"/>
      <c r="AF46" s="678"/>
      <c r="AG46" s="678"/>
      <c r="AH46" s="678"/>
      <c r="AI46" s="678"/>
      <c r="AJ46" s="678"/>
      <c r="AK46" s="678"/>
      <c r="AL46" s="678"/>
      <c r="AM46" s="679"/>
      <c r="AN46" s="680" t="s">
        <v>30</v>
      </c>
      <c r="AO46" s="211"/>
      <c r="AP46" s="212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</row>
    <row r="47" spans="1:93" s="138" customFormat="1" x14ac:dyDescent="0.2">
      <c r="A47" s="689"/>
      <c r="B47" s="690"/>
      <c r="C47" s="675"/>
      <c r="D47" s="675"/>
      <c r="E47" s="676"/>
      <c r="F47" s="682" t="s">
        <v>1</v>
      </c>
      <c r="G47" s="682"/>
      <c r="H47" s="683" t="s">
        <v>2</v>
      </c>
      <c r="I47" s="684"/>
      <c r="J47" s="677" t="s">
        <v>3</v>
      </c>
      <c r="K47" s="679"/>
      <c r="L47" s="685" t="s">
        <v>4</v>
      </c>
      <c r="M47" s="686"/>
      <c r="N47" s="685" t="s">
        <v>5</v>
      </c>
      <c r="O47" s="686"/>
      <c r="P47" s="668" t="s">
        <v>6</v>
      </c>
      <c r="Q47" s="669"/>
      <c r="R47" s="668" t="s">
        <v>7</v>
      </c>
      <c r="S47" s="669"/>
      <c r="T47" s="668" t="s">
        <v>8</v>
      </c>
      <c r="U47" s="669"/>
      <c r="V47" s="668" t="s">
        <v>9</v>
      </c>
      <c r="W47" s="669"/>
      <c r="X47" s="668" t="s">
        <v>10</v>
      </c>
      <c r="Y47" s="669"/>
      <c r="Z47" s="668" t="s">
        <v>11</v>
      </c>
      <c r="AA47" s="669"/>
      <c r="AB47" s="668" t="s">
        <v>12</v>
      </c>
      <c r="AC47" s="669"/>
      <c r="AD47" s="668" t="s">
        <v>13</v>
      </c>
      <c r="AE47" s="669"/>
      <c r="AF47" s="668" t="s">
        <v>14</v>
      </c>
      <c r="AG47" s="669"/>
      <c r="AH47" s="668" t="s">
        <v>15</v>
      </c>
      <c r="AI47" s="669"/>
      <c r="AJ47" s="668" t="s">
        <v>16</v>
      </c>
      <c r="AK47" s="669"/>
      <c r="AL47" s="668" t="s">
        <v>17</v>
      </c>
      <c r="AM47" s="669"/>
      <c r="AN47" s="681"/>
      <c r="AO47" s="211"/>
      <c r="AP47" s="212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</row>
    <row r="48" spans="1:93" s="138" customFormat="1" x14ac:dyDescent="0.2">
      <c r="A48" s="691"/>
      <c r="B48" s="692"/>
      <c r="C48" s="215" t="s">
        <v>81</v>
      </c>
      <c r="D48" s="216" t="s">
        <v>20</v>
      </c>
      <c r="E48" s="217" t="s">
        <v>18</v>
      </c>
      <c r="F48" s="117" t="s">
        <v>20</v>
      </c>
      <c r="G48" s="218" t="s">
        <v>18</v>
      </c>
      <c r="H48" s="117" t="s">
        <v>20</v>
      </c>
      <c r="I48" s="218" t="s">
        <v>18</v>
      </c>
      <c r="J48" s="117" t="s">
        <v>20</v>
      </c>
      <c r="K48" s="218" t="s">
        <v>18</v>
      </c>
      <c r="L48" s="117" t="s">
        <v>20</v>
      </c>
      <c r="M48" s="218" t="s">
        <v>18</v>
      </c>
      <c r="N48" s="117" t="s">
        <v>20</v>
      </c>
      <c r="O48" s="218" t="s">
        <v>18</v>
      </c>
      <c r="P48" s="117" t="s">
        <v>20</v>
      </c>
      <c r="Q48" s="218" t="s">
        <v>18</v>
      </c>
      <c r="R48" s="117" t="s">
        <v>20</v>
      </c>
      <c r="S48" s="218" t="s">
        <v>18</v>
      </c>
      <c r="T48" s="117" t="s">
        <v>20</v>
      </c>
      <c r="U48" s="218" t="s">
        <v>18</v>
      </c>
      <c r="V48" s="117" t="s">
        <v>20</v>
      </c>
      <c r="W48" s="218" t="s">
        <v>18</v>
      </c>
      <c r="X48" s="117" t="s">
        <v>20</v>
      </c>
      <c r="Y48" s="218" t="s">
        <v>18</v>
      </c>
      <c r="Z48" s="117" t="s">
        <v>20</v>
      </c>
      <c r="AA48" s="218" t="s">
        <v>18</v>
      </c>
      <c r="AB48" s="117" t="s">
        <v>20</v>
      </c>
      <c r="AC48" s="218" t="s">
        <v>18</v>
      </c>
      <c r="AD48" s="117" t="s">
        <v>20</v>
      </c>
      <c r="AE48" s="218" t="s">
        <v>18</v>
      </c>
      <c r="AF48" s="117" t="s">
        <v>20</v>
      </c>
      <c r="AG48" s="218" t="s">
        <v>18</v>
      </c>
      <c r="AH48" s="117" t="s">
        <v>20</v>
      </c>
      <c r="AI48" s="218" t="s">
        <v>18</v>
      </c>
      <c r="AJ48" s="117" t="s">
        <v>20</v>
      </c>
      <c r="AK48" s="218" t="s">
        <v>18</v>
      </c>
      <c r="AL48" s="219" t="s">
        <v>20</v>
      </c>
      <c r="AM48" s="220" t="s">
        <v>18</v>
      </c>
      <c r="AN48" s="712"/>
      <c r="AO48" s="211"/>
      <c r="AP48" s="212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</row>
    <row r="49" spans="1:93" s="138" customFormat="1" x14ac:dyDescent="0.2">
      <c r="A49" s="670" t="s">
        <v>50</v>
      </c>
      <c r="B49" s="70" t="s">
        <v>31</v>
      </c>
      <c r="C49" s="144">
        <f t="shared" ref="C49:C70" si="4">SUM(D49+E49)</f>
        <v>0</v>
      </c>
      <c r="D49" s="145">
        <f t="shared" ref="D49:E54" si="5">SUM(H49+J49+L49+N49+P49+R49+T49+V49+X49+Z49+AB49+AD49+AF49+AH49+AJ49+AL49)</f>
        <v>0</v>
      </c>
      <c r="E49" s="146">
        <f t="shared" si="5"/>
        <v>0</v>
      </c>
      <c r="F49" s="71"/>
      <c r="G49" s="221"/>
      <c r="H49" s="12"/>
      <c r="I49" s="21"/>
      <c r="J49" s="12"/>
      <c r="K49" s="32"/>
      <c r="L49" s="12"/>
      <c r="M49" s="32"/>
      <c r="N49" s="12"/>
      <c r="O49" s="32"/>
      <c r="P49" s="147"/>
      <c r="Q49" s="32"/>
      <c r="R49" s="147"/>
      <c r="S49" s="32"/>
      <c r="T49" s="147"/>
      <c r="U49" s="32"/>
      <c r="V49" s="147"/>
      <c r="W49" s="32"/>
      <c r="X49" s="147"/>
      <c r="Y49" s="32"/>
      <c r="Z49" s="147"/>
      <c r="AA49" s="32"/>
      <c r="AB49" s="147"/>
      <c r="AC49" s="32"/>
      <c r="AD49" s="147"/>
      <c r="AE49" s="32"/>
      <c r="AF49" s="147"/>
      <c r="AG49" s="32"/>
      <c r="AH49" s="147"/>
      <c r="AI49" s="32"/>
      <c r="AJ49" s="147"/>
      <c r="AK49" s="32"/>
      <c r="AL49" s="147"/>
      <c r="AM49" s="32"/>
      <c r="AN49" s="222"/>
      <c r="AO49" s="223" t="s">
        <v>83</v>
      </c>
      <c r="AP49" s="212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>
        <v>0</v>
      </c>
      <c r="CH49" s="139">
        <v>0</v>
      </c>
      <c r="CI49" s="139"/>
      <c r="CJ49" s="139"/>
      <c r="CK49" s="139"/>
      <c r="CL49" s="139"/>
      <c r="CM49" s="139"/>
      <c r="CN49" s="139"/>
      <c r="CO49" s="139"/>
    </row>
    <row r="50" spans="1:93" s="138" customFormat="1" x14ac:dyDescent="0.2">
      <c r="A50" s="671"/>
      <c r="B50" s="72" t="s">
        <v>45</v>
      </c>
      <c r="C50" s="150">
        <f t="shared" si="4"/>
        <v>0</v>
      </c>
      <c r="D50" s="150">
        <f t="shared" si="5"/>
        <v>0</v>
      </c>
      <c r="E50" s="151">
        <f t="shared" si="5"/>
        <v>0</v>
      </c>
      <c r="F50" s="73"/>
      <c r="G50" s="224"/>
      <c r="H50" s="8"/>
      <c r="I50" s="22"/>
      <c r="J50" s="8"/>
      <c r="K50" s="34"/>
      <c r="L50" s="8"/>
      <c r="M50" s="34"/>
      <c r="N50" s="8"/>
      <c r="O50" s="34"/>
      <c r="P50" s="152"/>
      <c r="Q50" s="34"/>
      <c r="R50" s="152"/>
      <c r="S50" s="34"/>
      <c r="T50" s="152"/>
      <c r="U50" s="34"/>
      <c r="V50" s="152"/>
      <c r="W50" s="34"/>
      <c r="X50" s="152"/>
      <c r="Y50" s="34"/>
      <c r="Z50" s="152"/>
      <c r="AA50" s="34"/>
      <c r="AB50" s="152"/>
      <c r="AC50" s="34"/>
      <c r="AD50" s="152"/>
      <c r="AE50" s="34"/>
      <c r="AF50" s="152"/>
      <c r="AG50" s="34"/>
      <c r="AH50" s="152"/>
      <c r="AI50" s="34"/>
      <c r="AJ50" s="152"/>
      <c r="AK50" s="34"/>
      <c r="AL50" s="152"/>
      <c r="AM50" s="34"/>
      <c r="AN50" s="225"/>
      <c r="AO50" s="223" t="s">
        <v>83</v>
      </c>
      <c r="AP50" s="212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>
        <v>0</v>
      </c>
      <c r="CH50" s="139">
        <v>0</v>
      </c>
      <c r="CI50" s="139"/>
      <c r="CJ50" s="139"/>
      <c r="CK50" s="139"/>
      <c r="CL50" s="139"/>
      <c r="CM50" s="139"/>
      <c r="CN50" s="139"/>
      <c r="CO50" s="139"/>
    </row>
    <row r="51" spans="1:93" s="138" customFormat="1" x14ac:dyDescent="0.2">
      <c r="A51" s="671"/>
      <c r="B51" s="72" t="s">
        <v>32</v>
      </c>
      <c r="C51" s="150">
        <f t="shared" si="4"/>
        <v>0</v>
      </c>
      <c r="D51" s="150">
        <f t="shared" si="5"/>
        <v>0</v>
      </c>
      <c r="E51" s="151">
        <f t="shared" si="5"/>
        <v>0</v>
      </c>
      <c r="F51" s="73"/>
      <c r="G51" s="224"/>
      <c r="H51" s="8"/>
      <c r="I51" s="22"/>
      <c r="J51" s="8"/>
      <c r="K51" s="34"/>
      <c r="L51" s="8"/>
      <c r="M51" s="34"/>
      <c r="N51" s="8"/>
      <c r="O51" s="34"/>
      <c r="P51" s="152"/>
      <c r="Q51" s="34"/>
      <c r="R51" s="152"/>
      <c r="S51" s="34"/>
      <c r="T51" s="152"/>
      <c r="U51" s="34"/>
      <c r="V51" s="152"/>
      <c r="W51" s="34"/>
      <c r="X51" s="152"/>
      <c r="Y51" s="34"/>
      <c r="Z51" s="152"/>
      <c r="AA51" s="34"/>
      <c r="AB51" s="152"/>
      <c r="AC51" s="34"/>
      <c r="AD51" s="152"/>
      <c r="AE51" s="34"/>
      <c r="AF51" s="152"/>
      <c r="AG51" s="34"/>
      <c r="AH51" s="152"/>
      <c r="AI51" s="34"/>
      <c r="AJ51" s="152"/>
      <c r="AK51" s="34"/>
      <c r="AL51" s="152"/>
      <c r="AM51" s="34"/>
      <c r="AN51" s="225"/>
      <c r="AO51" s="223" t="s">
        <v>83</v>
      </c>
      <c r="AP51" s="212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>
        <v>0</v>
      </c>
      <c r="CH51" s="139">
        <v>0</v>
      </c>
      <c r="CI51" s="139"/>
      <c r="CJ51" s="139"/>
      <c r="CK51" s="139"/>
      <c r="CL51" s="139"/>
      <c r="CM51" s="139"/>
      <c r="CN51" s="139"/>
      <c r="CO51" s="139"/>
    </row>
    <row r="52" spans="1:93" s="138" customFormat="1" x14ac:dyDescent="0.2">
      <c r="A52" s="671"/>
      <c r="B52" s="72" t="s">
        <v>44</v>
      </c>
      <c r="C52" s="150">
        <f t="shared" si="4"/>
        <v>0</v>
      </c>
      <c r="D52" s="150">
        <f t="shared" si="5"/>
        <v>0</v>
      </c>
      <c r="E52" s="151">
        <f t="shared" si="5"/>
        <v>0</v>
      </c>
      <c r="F52" s="73"/>
      <c r="G52" s="224"/>
      <c r="H52" s="8"/>
      <c r="I52" s="22"/>
      <c r="J52" s="8"/>
      <c r="K52" s="34"/>
      <c r="L52" s="8"/>
      <c r="M52" s="34"/>
      <c r="N52" s="8"/>
      <c r="O52" s="34"/>
      <c r="P52" s="152"/>
      <c r="Q52" s="34"/>
      <c r="R52" s="152"/>
      <c r="S52" s="34"/>
      <c r="T52" s="152"/>
      <c r="U52" s="34"/>
      <c r="V52" s="152"/>
      <c r="W52" s="34"/>
      <c r="X52" s="152"/>
      <c r="Y52" s="34"/>
      <c r="Z52" s="152"/>
      <c r="AA52" s="34"/>
      <c r="AB52" s="152"/>
      <c r="AC52" s="34"/>
      <c r="AD52" s="152"/>
      <c r="AE52" s="34"/>
      <c r="AF52" s="152"/>
      <c r="AG52" s="34"/>
      <c r="AH52" s="152"/>
      <c r="AI52" s="34"/>
      <c r="AJ52" s="152"/>
      <c r="AK52" s="34"/>
      <c r="AL52" s="152"/>
      <c r="AM52" s="34"/>
      <c r="AN52" s="225"/>
      <c r="AO52" s="223" t="s">
        <v>83</v>
      </c>
      <c r="AP52" s="212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>
        <v>0</v>
      </c>
      <c r="CH52" s="139">
        <v>0</v>
      </c>
      <c r="CI52" s="139"/>
      <c r="CJ52" s="139"/>
      <c r="CK52" s="139"/>
      <c r="CL52" s="139"/>
      <c r="CM52" s="139"/>
      <c r="CN52" s="139"/>
      <c r="CO52" s="139"/>
    </row>
    <row r="53" spans="1:93" s="138" customFormat="1" x14ac:dyDescent="0.2">
      <c r="A53" s="671"/>
      <c r="B53" s="72" t="s">
        <v>35</v>
      </c>
      <c r="C53" s="150">
        <f t="shared" si="4"/>
        <v>0</v>
      </c>
      <c r="D53" s="150">
        <f t="shared" si="5"/>
        <v>0</v>
      </c>
      <c r="E53" s="151">
        <f t="shared" si="5"/>
        <v>0</v>
      </c>
      <c r="F53" s="73"/>
      <c r="G53" s="224"/>
      <c r="H53" s="8"/>
      <c r="I53" s="22"/>
      <c r="J53" s="8"/>
      <c r="K53" s="34"/>
      <c r="L53" s="8"/>
      <c r="M53" s="34"/>
      <c r="N53" s="8"/>
      <c r="O53" s="34"/>
      <c r="P53" s="152"/>
      <c r="Q53" s="34"/>
      <c r="R53" s="152"/>
      <c r="S53" s="34"/>
      <c r="T53" s="152"/>
      <c r="U53" s="34"/>
      <c r="V53" s="152"/>
      <c r="W53" s="34"/>
      <c r="X53" s="152"/>
      <c r="Y53" s="34"/>
      <c r="Z53" s="152"/>
      <c r="AA53" s="34"/>
      <c r="AB53" s="152"/>
      <c r="AC53" s="34"/>
      <c r="AD53" s="152"/>
      <c r="AE53" s="34"/>
      <c r="AF53" s="152"/>
      <c r="AG53" s="34"/>
      <c r="AH53" s="152"/>
      <c r="AI53" s="34"/>
      <c r="AJ53" s="152"/>
      <c r="AK53" s="34"/>
      <c r="AL53" s="152"/>
      <c r="AM53" s="34"/>
      <c r="AN53" s="225"/>
      <c r="AO53" s="223" t="s">
        <v>83</v>
      </c>
      <c r="AP53" s="212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>
        <v>0</v>
      </c>
      <c r="CH53" s="139">
        <v>0</v>
      </c>
      <c r="CI53" s="139"/>
      <c r="CJ53" s="139"/>
      <c r="CK53" s="139"/>
      <c r="CL53" s="139"/>
      <c r="CM53" s="139"/>
      <c r="CN53" s="139"/>
      <c r="CO53" s="139"/>
    </row>
    <row r="54" spans="1:93" s="138" customFormat="1" x14ac:dyDescent="0.2">
      <c r="A54" s="672"/>
      <c r="B54" s="74" t="s">
        <v>36</v>
      </c>
      <c r="C54" s="157">
        <f t="shared" si="4"/>
        <v>0</v>
      </c>
      <c r="D54" s="157">
        <f t="shared" si="5"/>
        <v>0</v>
      </c>
      <c r="E54" s="226">
        <f t="shared" si="5"/>
        <v>0</v>
      </c>
      <c r="F54" s="75"/>
      <c r="G54" s="116"/>
      <c r="H54" s="10"/>
      <c r="I54" s="175"/>
      <c r="J54" s="10"/>
      <c r="K54" s="42"/>
      <c r="L54" s="10"/>
      <c r="M54" s="42"/>
      <c r="N54" s="10"/>
      <c r="O54" s="42"/>
      <c r="P54" s="177"/>
      <c r="Q54" s="42"/>
      <c r="R54" s="177"/>
      <c r="S54" s="42"/>
      <c r="T54" s="177"/>
      <c r="U54" s="42"/>
      <c r="V54" s="177"/>
      <c r="W54" s="42"/>
      <c r="X54" s="177"/>
      <c r="Y54" s="42"/>
      <c r="Z54" s="177"/>
      <c r="AA54" s="42"/>
      <c r="AB54" s="177"/>
      <c r="AC54" s="42"/>
      <c r="AD54" s="177"/>
      <c r="AE54" s="42"/>
      <c r="AF54" s="177"/>
      <c r="AG54" s="42"/>
      <c r="AH54" s="177"/>
      <c r="AI54" s="42"/>
      <c r="AJ54" s="177"/>
      <c r="AK54" s="42"/>
      <c r="AL54" s="177"/>
      <c r="AM54" s="42"/>
      <c r="AN54" s="227"/>
      <c r="AO54" s="223" t="s">
        <v>83</v>
      </c>
      <c r="AP54" s="212"/>
      <c r="BX54" s="139"/>
      <c r="BY54" s="139"/>
      <c r="BZ54" s="139"/>
      <c r="CA54" s="139"/>
      <c r="CB54" s="139"/>
      <c r="CC54" s="139"/>
      <c r="CD54" s="139"/>
      <c r="CE54" s="139"/>
      <c r="CF54" s="139"/>
      <c r="CG54" s="139">
        <v>0</v>
      </c>
      <c r="CH54" s="139">
        <v>0</v>
      </c>
      <c r="CI54" s="139"/>
      <c r="CJ54" s="139"/>
      <c r="CK54" s="139"/>
      <c r="CL54" s="139"/>
      <c r="CM54" s="139"/>
      <c r="CN54" s="139"/>
      <c r="CO54" s="139"/>
    </row>
    <row r="55" spans="1:93" s="138" customFormat="1" x14ac:dyDescent="0.2">
      <c r="A55" s="670" t="s">
        <v>51</v>
      </c>
      <c r="B55" s="70" t="s">
        <v>32</v>
      </c>
      <c r="C55" s="144">
        <f t="shared" si="4"/>
        <v>0</v>
      </c>
      <c r="D55" s="145">
        <f t="shared" ref="D55:E60" si="6">SUM(J55+L55+N55)</f>
        <v>0</v>
      </c>
      <c r="E55" s="146">
        <f t="shared" si="6"/>
        <v>0</v>
      </c>
      <c r="F55" s="71"/>
      <c r="G55" s="221"/>
      <c r="H55" s="71"/>
      <c r="I55" s="221"/>
      <c r="J55" s="12"/>
      <c r="K55" s="32"/>
      <c r="L55" s="12"/>
      <c r="M55" s="32"/>
      <c r="N55" s="12"/>
      <c r="O55" s="32"/>
      <c r="P55" s="228"/>
      <c r="Q55" s="76"/>
      <c r="R55" s="228"/>
      <c r="S55" s="76"/>
      <c r="T55" s="228"/>
      <c r="U55" s="76"/>
      <c r="V55" s="228"/>
      <c r="W55" s="76"/>
      <c r="X55" s="228"/>
      <c r="Y55" s="76"/>
      <c r="Z55" s="228"/>
      <c r="AA55" s="76"/>
      <c r="AB55" s="228"/>
      <c r="AC55" s="76"/>
      <c r="AD55" s="228"/>
      <c r="AE55" s="76"/>
      <c r="AF55" s="228"/>
      <c r="AG55" s="76"/>
      <c r="AH55" s="228"/>
      <c r="AI55" s="76"/>
      <c r="AJ55" s="71"/>
      <c r="AK55" s="76"/>
      <c r="AL55" s="228"/>
      <c r="AM55" s="76"/>
      <c r="AN55" s="222"/>
      <c r="AO55" s="223" t="s">
        <v>83</v>
      </c>
      <c r="AP55" s="212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>
        <v>0</v>
      </c>
      <c r="CH55" s="139">
        <v>0</v>
      </c>
      <c r="CI55" s="139"/>
      <c r="CJ55" s="139"/>
      <c r="CK55" s="139"/>
      <c r="CL55" s="139"/>
      <c r="CM55" s="139"/>
      <c r="CN55" s="139"/>
      <c r="CO55" s="139"/>
    </row>
    <row r="56" spans="1:93" s="138" customFormat="1" x14ac:dyDescent="0.2">
      <c r="A56" s="672"/>
      <c r="B56" s="74" t="s">
        <v>35</v>
      </c>
      <c r="C56" s="157">
        <f t="shared" si="4"/>
        <v>0</v>
      </c>
      <c r="D56" s="157">
        <f t="shared" si="6"/>
        <v>0</v>
      </c>
      <c r="E56" s="226">
        <f t="shared" si="6"/>
        <v>0</v>
      </c>
      <c r="F56" s="75"/>
      <c r="G56" s="116"/>
      <c r="H56" s="75"/>
      <c r="I56" s="116"/>
      <c r="J56" s="10"/>
      <c r="K56" s="42"/>
      <c r="L56" s="10"/>
      <c r="M56" s="42"/>
      <c r="N56" s="10"/>
      <c r="O56" s="42"/>
      <c r="P56" s="229"/>
      <c r="Q56" s="77"/>
      <c r="R56" s="229"/>
      <c r="S56" s="77"/>
      <c r="T56" s="229"/>
      <c r="U56" s="77"/>
      <c r="V56" s="229"/>
      <c r="W56" s="77"/>
      <c r="X56" s="229"/>
      <c r="Y56" s="77"/>
      <c r="Z56" s="229"/>
      <c r="AA56" s="77"/>
      <c r="AB56" s="229"/>
      <c r="AC56" s="77"/>
      <c r="AD56" s="229"/>
      <c r="AE56" s="77"/>
      <c r="AF56" s="229"/>
      <c r="AG56" s="77"/>
      <c r="AH56" s="229"/>
      <c r="AI56" s="77"/>
      <c r="AJ56" s="75"/>
      <c r="AK56" s="77"/>
      <c r="AL56" s="229"/>
      <c r="AM56" s="77"/>
      <c r="AN56" s="227"/>
      <c r="AO56" s="223" t="s">
        <v>83</v>
      </c>
      <c r="AP56" s="212"/>
      <c r="BX56" s="139"/>
      <c r="BY56" s="139"/>
      <c r="BZ56" s="139"/>
      <c r="CA56" s="139"/>
      <c r="CB56" s="139"/>
      <c r="CC56" s="139"/>
      <c r="CD56" s="139"/>
      <c r="CE56" s="139"/>
      <c r="CF56" s="139"/>
      <c r="CG56" s="139">
        <v>0</v>
      </c>
      <c r="CH56" s="139">
        <v>0</v>
      </c>
      <c r="CI56" s="139"/>
      <c r="CJ56" s="139"/>
      <c r="CK56" s="139"/>
      <c r="CL56" s="139"/>
      <c r="CM56" s="139"/>
      <c r="CN56" s="139"/>
      <c r="CO56" s="139"/>
    </row>
    <row r="57" spans="1:93" s="138" customFormat="1" x14ac:dyDescent="0.2">
      <c r="A57" s="670" t="s">
        <v>52</v>
      </c>
      <c r="B57" s="70" t="s">
        <v>31</v>
      </c>
      <c r="C57" s="144">
        <f t="shared" si="4"/>
        <v>0</v>
      </c>
      <c r="D57" s="145">
        <f t="shared" si="6"/>
        <v>0</v>
      </c>
      <c r="E57" s="146">
        <f t="shared" si="6"/>
        <v>0</v>
      </c>
      <c r="F57" s="71"/>
      <c r="G57" s="221"/>
      <c r="H57" s="71"/>
      <c r="I57" s="221"/>
      <c r="J57" s="12"/>
      <c r="K57" s="32"/>
      <c r="L57" s="12"/>
      <c r="M57" s="32"/>
      <c r="N57" s="12"/>
      <c r="O57" s="32"/>
      <c r="P57" s="228"/>
      <c r="Q57" s="76"/>
      <c r="R57" s="228"/>
      <c r="S57" s="76"/>
      <c r="T57" s="228"/>
      <c r="U57" s="76"/>
      <c r="V57" s="228"/>
      <c r="W57" s="76"/>
      <c r="X57" s="228"/>
      <c r="Y57" s="76"/>
      <c r="Z57" s="228"/>
      <c r="AA57" s="76"/>
      <c r="AB57" s="228"/>
      <c r="AC57" s="76"/>
      <c r="AD57" s="228"/>
      <c r="AE57" s="76"/>
      <c r="AF57" s="228"/>
      <c r="AG57" s="76"/>
      <c r="AH57" s="228"/>
      <c r="AI57" s="76"/>
      <c r="AJ57" s="71"/>
      <c r="AK57" s="76"/>
      <c r="AL57" s="228"/>
      <c r="AM57" s="76"/>
      <c r="AN57" s="222"/>
      <c r="AO57" s="223" t="s">
        <v>83</v>
      </c>
      <c r="AP57" s="212"/>
      <c r="BX57" s="139"/>
      <c r="BY57" s="139"/>
      <c r="BZ57" s="139"/>
      <c r="CA57" s="139"/>
      <c r="CB57" s="139"/>
      <c r="CC57" s="139"/>
      <c r="CD57" s="139"/>
      <c r="CE57" s="139"/>
      <c r="CF57" s="139"/>
      <c r="CG57" s="139">
        <v>0</v>
      </c>
      <c r="CH57" s="139">
        <v>0</v>
      </c>
      <c r="CI57" s="139"/>
      <c r="CJ57" s="139"/>
      <c r="CK57" s="139"/>
      <c r="CL57" s="139"/>
      <c r="CM57" s="139"/>
      <c r="CN57" s="139"/>
      <c r="CO57" s="139"/>
    </row>
    <row r="58" spans="1:93" s="138" customFormat="1" x14ac:dyDescent="0.2">
      <c r="A58" s="671"/>
      <c r="B58" s="72" t="s">
        <v>45</v>
      </c>
      <c r="C58" s="150">
        <f t="shared" si="4"/>
        <v>0</v>
      </c>
      <c r="D58" s="150">
        <f t="shared" si="6"/>
        <v>0</v>
      </c>
      <c r="E58" s="151">
        <f t="shared" si="6"/>
        <v>0</v>
      </c>
      <c r="F58" s="73"/>
      <c r="G58" s="224"/>
      <c r="H58" s="73"/>
      <c r="I58" s="224"/>
      <c r="J58" s="8"/>
      <c r="K58" s="34"/>
      <c r="L58" s="8"/>
      <c r="M58" s="34"/>
      <c r="N58" s="8"/>
      <c r="O58" s="34"/>
      <c r="P58" s="230"/>
      <c r="Q58" s="78"/>
      <c r="R58" s="230"/>
      <c r="S58" s="78"/>
      <c r="T58" s="230"/>
      <c r="U58" s="78"/>
      <c r="V58" s="230"/>
      <c r="W58" s="78"/>
      <c r="X58" s="230"/>
      <c r="Y58" s="78"/>
      <c r="Z58" s="230"/>
      <c r="AA58" s="78"/>
      <c r="AB58" s="230"/>
      <c r="AC58" s="78"/>
      <c r="AD58" s="230"/>
      <c r="AE58" s="78"/>
      <c r="AF58" s="230"/>
      <c r="AG58" s="78"/>
      <c r="AH58" s="230"/>
      <c r="AI58" s="78"/>
      <c r="AJ58" s="73"/>
      <c r="AK58" s="78"/>
      <c r="AL58" s="230"/>
      <c r="AM58" s="78"/>
      <c r="AN58" s="225"/>
      <c r="AO58" s="223" t="s">
        <v>83</v>
      </c>
      <c r="AP58" s="212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>
        <v>0</v>
      </c>
      <c r="CH58" s="139">
        <v>0</v>
      </c>
      <c r="CI58" s="139"/>
      <c r="CJ58" s="139"/>
      <c r="CK58" s="139"/>
      <c r="CL58" s="139"/>
      <c r="CM58" s="139"/>
      <c r="CN58" s="139"/>
      <c r="CO58" s="139"/>
    </row>
    <row r="59" spans="1:93" s="138" customFormat="1" x14ac:dyDescent="0.2">
      <c r="A59" s="671"/>
      <c r="B59" s="72" t="s">
        <v>32</v>
      </c>
      <c r="C59" s="150">
        <f t="shared" si="4"/>
        <v>0</v>
      </c>
      <c r="D59" s="150">
        <f t="shared" si="6"/>
        <v>0</v>
      </c>
      <c r="E59" s="151">
        <f t="shared" si="6"/>
        <v>0</v>
      </c>
      <c r="F59" s="73"/>
      <c r="G59" s="224"/>
      <c r="H59" s="73"/>
      <c r="I59" s="224"/>
      <c r="J59" s="8"/>
      <c r="K59" s="34"/>
      <c r="L59" s="8"/>
      <c r="M59" s="34"/>
      <c r="N59" s="8"/>
      <c r="O59" s="34"/>
      <c r="P59" s="230"/>
      <c r="Q59" s="78"/>
      <c r="R59" s="230"/>
      <c r="S59" s="78"/>
      <c r="T59" s="230"/>
      <c r="U59" s="78"/>
      <c r="V59" s="230"/>
      <c r="W59" s="78"/>
      <c r="X59" s="230"/>
      <c r="Y59" s="78"/>
      <c r="Z59" s="230"/>
      <c r="AA59" s="78"/>
      <c r="AB59" s="230"/>
      <c r="AC59" s="78"/>
      <c r="AD59" s="230"/>
      <c r="AE59" s="78"/>
      <c r="AF59" s="230"/>
      <c r="AG59" s="78"/>
      <c r="AH59" s="230"/>
      <c r="AI59" s="78"/>
      <c r="AJ59" s="73"/>
      <c r="AK59" s="78"/>
      <c r="AL59" s="230"/>
      <c r="AM59" s="78"/>
      <c r="AN59" s="225"/>
      <c r="AO59" s="223" t="s">
        <v>83</v>
      </c>
      <c r="AP59" s="212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>
        <v>0</v>
      </c>
      <c r="CH59" s="139">
        <v>0</v>
      </c>
      <c r="CI59" s="139"/>
      <c r="CJ59" s="139"/>
      <c r="CK59" s="139"/>
      <c r="CL59" s="139"/>
      <c r="CM59" s="139"/>
      <c r="CN59" s="139"/>
      <c r="CO59" s="139"/>
    </row>
    <row r="60" spans="1:93" s="138" customFormat="1" x14ac:dyDescent="0.2">
      <c r="A60" s="672"/>
      <c r="B60" s="74" t="s">
        <v>35</v>
      </c>
      <c r="C60" s="157">
        <f t="shared" si="4"/>
        <v>0</v>
      </c>
      <c r="D60" s="157">
        <f t="shared" si="6"/>
        <v>0</v>
      </c>
      <c r="E60" s="226">
        <f t="shared" si="6"/>
        <v>0</v>
      </c>
      <c r="F60" s="75"/>
      <c r="G60" s="116"/>
      <c r="H60" s="75"/>
      <c r="I60" s="116"/>
      <c r="J60" s="10"/>
      <c r="K60" s="42"/>
      <c r="L60" s="10"/>
      <c r="M60" s="42"/>
      <c r="N60" s="10"/>
      <c r="O60" s="42"/>
      <c r="P60" s="229"/>
      <c r="Q60" s="77"/>
      <c r="R60" s="229"/>
      <c r="S60" s="77"/>
      <c r="T60" s="229"/>
      <c r="U60" s="77"/>
      <c r="V60" s="229"/>
      <c r="W60" s="77"/>
      <c r="X60" s="229"/>
      <c r="Y60" s="77"/>
      <c r="Z60" s="229"/>
      <c r="AA60" s="77"/>
      <c r="AB60" s="229"/>
      <c r="AC60" s="77"/>
      <c r="AD60" s="229"/>
      <c r="AE60" s="77"/>
      <c r="AF60" s="229"/>
      <c r="AG60" s="77"/>
      <c r="AH60" s="229"/>
      <c r="AI60" s="77"/>
      <c r="AJ60" s="75"/>
      <c r="AK60" s="77"/>
      <c r="AL60" s="229"/>
      <c r="AM60" s="77"/>
      <c r="AN60" s="227"/>
      <c r="AO60" s="223" t="s">
        <v>83</v>
      </c>
      <c r="AP60" s="212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>
        <v>0</v>
      </c>
      <c r="CH60" s="139">
        <v>0</v>
      </c>
      <c r="CI60" s="139"/>
      <c r="CJ60" s="139"/>
      <c r="CK60" s="139"/>
      <c r="CL60" s="139"/>
      <c r="CM60" s="139"/>
      <c r="CN60" s="139"/>
      <c r="CO60" s="139"/>
    </row>
    <row r="61" spans="1:93" s="138" customFormat="1" x14ac:dyDescent="0.2">
      <c r="A61" s="670" t="s">
        <v>53</v>
      </c>
      <c r="B61" s="70" t="s">
        <v>31</v>
      </c>
      <c r="C61" s="144">
        <f t="shared" si="4"/>
        <v>0</v>
      </c>
      <c r="D61" s="145">
        <f t="shared" ref="D61:E70" si="7">SUM(J61+L61+N61+P61+R61+T61+V61+X61+Z61+AB61+AD61+AF61+AH61+AJ61+AL61)</f>
        <v>0</v>
      </c>
      <c r="E61" s="146">
        <f t="shared" si="7"/>
        <v>0</v>
      </c>
      <c r="F61" s="71"/>
      <c r="G61" s="221"/>
      <c r="H61" s="71"/>
      <c r="I61" s="76"/>
      <c r="J61" s="12"/>
      <c r="K61" s="32"/>
      <c r="L61" s="12"/>
      <c r="M61" s="32"/>
      <c r="N61" s="12"/>
      <c r="O61" s="32"/>
      <c r="P61" s="12"/>
      <c r="Q61" s="32"/>
      <c r="R61" s="12"/>
      <c r="S61" s="32"/>
      <c r="T61" s="12"/>
      <c r="U61" s="32"/>
      <c r="V61" s="12"/>
      <c r="W61" s="32"/>
      <c r="X61" s="12"/>
      <c r="Y61" s="32"/>
      <c r="Z61" s="12"/>
      <c r="AA61" s="32"/>
      <c r="AB61" s="12"/>
      <c r="AC61" s="32"/>
      <c r="AD61" s="12"/>
      <c r="AE61" s="32"/>
      <c r="AF61" s="12"/>
      <c r="AG61" s="32"/>
      <c r="AH61" s="12"/>
      <c r="AI61" s="32"/>
      <c r="AJ61" s="12"/>
      <c r="AK61" s="32"/>
      <c r="AL61" s="12"/>
      <c r="AM61" s="32"/>
      <c r="AN61" s="222"/>
      <c r="AO61" s="223" t="s">
        <v>83</v>
      </c>
      <c r="AP61" s="212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>
        <v>0</v>
      </c>
      <c r="CH61" s="139">
        <v>0</v>
      </c>
      <c r="CI61" s="139"/>
      <c r="CJ61" s="139"/>
      <c r="CK61" s="139"/>
      <c r="CL61" s="139"/>
      <c r="CM61" s="139"/>
      <c r="CN61" s="139"/>
      <c r="CO61" s="139"/>
    </row>
    <row r="62" spans="1:93" s="138" customFormat="1" x14ac:dyDescent="0.2">
      <c r="A62" s="672"/>
      <c r="B62" s="72" t="s">
        <v>45</v>
      </c>
      <c r="C62" s="154">
        <f t="shared" si="4"/>
        <v>0</v>
      </c>
      <c r="D62" s="154">
        <f t="shared" si="7"/>
        <v>0</v>
      </c>
      <c r="E62" s="226">
        <f t="shared" si="7"/>
        <v>0</v>
      </c>
      <c r="F62" s="75"/>
      <c r="G62" s="116"/>
      <c r="H62" s="75"/>
      <c r="I62" s="77"/>
      <c r="J62" s="10"/>
      <c r="K62" s="42"/>
      <c r="L62" s="10"/>
      <c r="M62" s="42"/>
      <c r="N62" s="10"/>
      <c r="O62" s="42"/>
      <c r="P62" s="10"/>
      <c r="Q62" s="42"/>
      <c r="R62" s="10"/>
      <c r="S62" s="42"/>
      <c r="T62" s="10"/>
      <c r="U62" s="42"/>
      <c r="V62" s="10"/>
      <c r="W62" s="42"/>
      <c r="X62" s="10"/>
      <c r="Y62" s="42"/>
      <c r="Z62" s="10"/>
      <c r="AA62" s="42"/>
      <c r="AB62" s="10"/>
      <c r="AC62" s="42"/>
      <c r="AD62" s="10"/>
      <c r="AE62" s="42"/>
      <c r="AF62" s="10"/>
      <c r="AG62" s="42"/>
      <c r="AH62" s="10"/>
      <c r="AI62" s="42"/>
      <c r="AJ62" s="10"/>
      <c r="AK62" s="42"/>
      <c r="AL62" s="10"/>
      <c r="AM62" s="42"/>
      <c r="AN62" s="227"/>
      <c r="AO62" s="223" t="s">
        <v>83</v>
      </c>
      <c r="AP62" s="212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>
        <v>0</v>
      </c>
      <c r="CH62" s="139">
        <v>0</v>
      </c>
      <c r="CI62" s="139"/>
      <c r="CJ62" s="139"/>
      <c r="CK62" s="139"/>
      <c r="CL62" s="139"/>
      <c r="CM62" s="139"/>
      <c r="CN62" s="139"/>
      <c r="CO62" s="139"/>
    </row>
    <row r="63" spans="1:93" s="138" customFormat="1" x14ac:dyDescent="0.2">
      <c r="A63" s="670" t="s">
        <v>54</v>
      </c>
      <c r="B63" s="70" t="s">
        <v>31</v>
      </c>
      <c r="C63" s="144">
        <f t="shared" si="4"/>
        <v>0</v>
      </c>
      <c r="D63" s="145">
        <f t="shared" si="7"/>
        <v>0</v>
      </c>
      <c r="E63" s="146">
        <f t="shared" si="7"/>
        <v>0</v>
      </c>
      <c r="F63" s="71"/>
      <c r="G63" s="221"/>
      <c r="H63" s="71"/>
      <c r="I63" s="221"/>
      <c r="J63" s="12"/>
      <c r="K63" s="32"/>
      <c r="L63" s="12"/>
      <c r="M63" s="32"/>
      <c r="N63" s="12"/>
      <c r="O63" s="32"/>
      <c r="P63" s="12"/>
      <c r="Q63" s="32"/>
      <c r="R63" s="12"/>
      <c r="S63" s="32"/>
      <c r="T63" s="12"/>
      <c r="U63" s="32"/>
      <c r="V63" s="12"/>
      <c r="W63" s="32"/>
      <c r="X63" s="12"/>
      <c r="Y63" s="32"/>
      <c r="Z63" s="12"/>
      <c r="AA63" s="32"/>
      <c r="AB63" s="12"/>
      <c r="AC63" s="32"/>
      <c r="AD63" s="12"/>
      <c r="AE63" s="32"/>
      <c r="AF63" s="12"/>
      <c r="AG63" s="32"/>
      <c r="AH63" s="12"/>
      <c r="AI63" s="32"/>
      <c r="AJ63" s="12"/>
      <c r="AK63" s="32"/>
      <c r="AL63" s="12"/>
      <c r="AM63" s="32"/>
      <c r="AN63" s="222"/>
      <c r="AO63" s="223" t="s">
        <v>83</v>
      </c>
      <c r="AP63" s="212"/>
      <c r="BX63" s="139"/>
      <c r="BY63" s="139"/>
      <c r="BZ63" s="139"/>
      <c r="CA63" s="139"/>
      <c r="CB63" s="139"/>
      <c r="CC63" s="139"/>
      <c r="CD63" s="139"/>
      <c r="CE63" s="139"/>
      <c r="CF63" s="139"/>
      <c r="CG63" s="139">
        <v>0</v>
      </c>
      <c r="CH63" s="139">
        <v>0</v>
      </c>
      <c r="CI63" s="139"/>
      <c r="CJ63" s="139"/>
      <c r="CK63" s="139"/>
      <c r="CL63" s="139"/>
      <c r="CM63" s="139"/>
      <c r="CN63" s="139"/>
      <c r="CO63" s="139"/>
    </row>
    <row r="64" spans="1:93" s="138" customFormat="1" x14ac:dyDescent="0.2">
      <c r="A64" s="672"/>
      <c r="B64" s="74" t="s">
        <v>45</v>
      </c>
      <c r="C64" s="157">
        <f t="shared" si="4"/>
        <v>0</v>
      </c>
      <c r="D64" s="157">
        <f t="shared" si="7"/>
        <v>0</v>
      </c>
      <c r="E64" s="226">
        <f t="shared" si="7"/>
        <v>0</v>
      </c>
      <c r="F64" s="75"/>
      <c r="G64" s="116"/>
      <c r="H64" s="75"/>
      <c r="I64" s="116"/>
      <c r="J64" s="10"/>
      <c r="K64" s="42"/>
      <c r="L64" s="10"/>
      <c r="M64" s="42"/>
      <c r="N64" s="10"/>
      <c r="O64" s="42"/>
      <c r="P64" s="10"/>
      <c r="Q64" s="42"/>
      <c r="R64" s="10"/>
      <c r="S64" s="42"/>
      <c r="T64" s="10"/>
      <c r="U64" s="42"/>
      <c r="V64" s="10"/>
      <c r="W64" s="42"/>
      <c r="X64" s="10"/>
      <c r="Y64" s="42"/>
      <c r="Z64" s="10"/>
      <c r="AA64" s="42"/>
      <c r="AB64" s="10"/>
      <c r="AC64" s="42"/>
      <c r="AD64" s="10"/>
      <c r="AE64" s="42"/>
      <c r="AF64" s="10"/>
      <c r="AG64" s="42"/>
      <c r="AH64" s="10"/>
      <c r="AI64" s="42"/>
      <c r="AJ64" s="10"/>
      <c r="AK64" s="42"/>
      <c r="AL64" s="10"/>
      <c r="AM64" s="42"/>
      <c r="AN64" s="227"/>
      <c r="AO64" s="223" t="s">
        <v>83</v>
      </c>
      <c r="AP64" s="212"/>
      <c r="BX64" s="139"/>
      <c r="BY64" s="139"/>
      <c r="BZ64" s="139"/>
      <c r="CA64" s="139"/>
      <c r="CB64" s="139"/>
      <c r="CC64" s="139"/>
      <c r="CD64" s="139"/>
      <c r="CE64" s="139"/>
      <c r="CF64" s="139"/>
      <c r="CG64" s="139">
        <v>0</v>
      </c>
      <c r="CH64" s="139">
        <v>0</v>
      </c>
      <c r="CI64" s="139"/>
      <c r="CJ64" s="139"/>
      <c r="CK64" s="139"/>
      <c r="CL64" s="139"/>
      <c r="CM64" s="139"/>
      <c r="CN64" s="139"/>
      <c r="CO64" s="139"/>
    </row>
    <row r="65" spans="1:93" s="138" customFormat="1" x14ac:dyDescent="0.2">
      <c r="A65" s="670" t="s">
        <v>55</v>
      </c>
      <c r="B65" s="70" t="s">
        <v>31</v>
      </c>
      <c r="C65" s="144">
        <f t="shared" si="4"/>
        <v>0</v>
      </c>
      <c r="D65" s="145">
        <f t="shared" si="7"/>
        <v>0</v>
      </c>
      <c r="E65" s="146">
        <f t="shared" si="7"/>
        <v>0</v>
      </c>
      <c r="F65" s="71"/>
      <c r="G65" s="221"/>
      <c r="H65" s="71"/>
      <c r="I65" s="221"/>
      <c r="J65" s="12"/>
      <c r="K65" s="32"/>
      <c r="L65" s="12"/>
      <c r="M65" s="32"/>
      <c r="N65" s="12"/>
      <c r="O65" s="32"/>
      <c r="P65" s="12"/>
      <c r="Q65" s="32"/>
      <c r="R65" s="12"/>
      <c r="S65" s="32"/>
      <c r="T65" s="12"/>
      <c r="U65" s="32"/>
      <c r="V65" s="12"/>
      <c r="W65" s="32"/>
      <c r="X65" s="12"/>
      <c r="Y65" s="32"/>
      <c r="Z65" s="12"/>
      <c r="AA65" s="32"/>
      <c r="AB65" s="12"/>
      <c r="AC65" s="32"/>
      <c r="AD65" s="12"/>
      <c r="AE65" s="32"/>
      <c r="AF65" s="12"/>
      <c r="AG65" s="32"/>
      <c r="AH65" s="12"/>
      <c r="AI65" s="32"/>
      <c r="AJ65" s="12"/>
      <c r="AK65" s="32"/>
      <c r="AL65" s="12"/>
      <c r="AM65" s="32"/>
      <c r="AN65" s="222"/>
      <c r="AO65" s="223" t="s">
        <v>83</v>
      </c>
      <c r="AP65" s="212"/>
      <c r="BX65" s="139"/>
      <c r="BY65" s="139"/>
      <c r="BZ65" s="139"/>
      <c r="CA65" s="139"/>
      <c r="CB65" s="139"/>
      <c r="CC65" s="139"/>
      <c r="CD65" s="139"/>
      <c r="CE65" s="139"/>
      <c r="CF65" s="139"/>
      <c r="CG65" s="139">
        <v>0</v>
      </c>
      <c r="CH65" s="139">
        <v>0</v>
      </c>
      <c r="CI65" s="139"/>
      <c r="CJ65" s="139"/>
      <c r="CK65" s="139"/>
      <c r="CL65" s="139"/>
      <c r="CM65" s="139"/>
      <c r="CN65" s="139"/>
      <c r="CO65" s="139"/>
    </row>
    <row r="66" spans="1:93" s="138" customFormat="1" x14ac:dyDescent="0.2">
      <c r="A66" s="671"/>
      <c r="B66" s="72" t="s">
        <v>45</v>
      </c>
      <c r="C66" s="150">
        <f t="shared" si="4"/>
        <v>0</v>
      </c>
      <c r="D66" s="150">
        <f t="shared" si="7"/>
        <v>0</v>
      </c>
      <c r="E66" s="151">
        <f t="shared" si="7"/>
        <v>0</v>
      </c>
      <c r="F66" s="73"/>
      <c r="G66" s="224"/>
      <c r="H66" s="73"/>
      <c r="I66" s="224"/>
      <c r="J66" s="8"/>
      <c r="K66" s="34"/>
      <c r="L66" s="8"/>
      <c r="M66" s="34"/>
      <c r="N66" s="8"/>
      <c r="O66" s="34"/>
      <c r="P66" s="8"/>
      <c r="Q66" s="34"/>
      <c r="R66" s="8"/>
      <c r="S66" s="34"/>
      <c r="T66" s="8"/>
      <c r="U66" s="34"/>
      <c r="V66" s="8"/>
      <c r="W66" s="34"/>
      <c r="X66" s="8"/>
      <c r="Y66" s="34"/>
      <c r="Z66" s="8"/>
      <c r="AA66" s="34"/>
      <c r="AB66" s="8"/>
      <c r="AC66" s="34"/>
      <c r="AD66" s="8"/>
      <c r="AE66" s="34"/>
      <c r="AF66" s="8"/>
      <c r="AG66" s="34"/>
      <c r="AH66" s="8"/>
      <c r="AI66" s="34"/>
      <c r="AJ66" s="8"/>
      <c r="AK66" s="34"/>
      <c r="AL66" s="8"/>
      <c r="AM66" s="34"/>
      <c r="AN66" s="225"/>
      <c r="AO66" s="223" t="s">
        <v>83</v>
      </c>
      <c r="AP66" s="212"/>
      <c r="BX66" s="139"/>
      <c r="BY66" s="139"/>
      <c r="BZ66" s="139"/>
      <c r="CA66" s="139"/>
      <c r="CB66" s="139"/>
      <c r="CC66" s="139"/>
      <c r="CD66" s="139"/>
      <c r="CE66" s="139"/>
      <c r="CF66" s="139"/>
      <c r="CG66" s="139">
        <v>0</v>
      </c>
      <c r="CH66" s="139">
        <v>0</v>
      </c>
      <c r="CI66" s="139"/>
      <c r="CJ66" s="139"/>
      <c r="CK66" s="139"/>
      <c r="CL66" s="139"/>
      <c r="CM66" s="139"/>
      <c r="CN66" s="139"/>
      <c r="CO66" s="139"/>
    </row>
    <row r="67" spans="1:93" s="138" customFormat="1" x14ac:dyDescent="0.2">
      <c r="A67" s="671"/>
      <c r="B67" s="72" t="s">
        <v>32</v>
      </c>
      <c r="C67" s="150">
        <f t="shared" si="4"/>
        <v>0</v>
      </c>
      <c r="D67" s="150">
        <f t="shared" si="7"/>
        <v>0</v>
      </c>
      <c r="E67" s="151">
        <f t="shared" si="7"/>
        <v>0</v>
      </c>
      <c r="F67" s="73"/>
      <c r="G67" s="224"/>
      <c r="H67" s="73"/>
      <c r="I67" s="224"/>
      <c r="J67" s="8"/>
      <c r="K67" s="34"/>
      <c r="L67" s="8"/>
      <c r="M67" s="34"/>
      <c r="N67" s="8"/>
      <c r="O67" s="34"/>
      <c r="P67" s="8"/>
      <c r="Q67" s="34"/>
      <c r="R67" s="8"/>
      <c r="S67" s="34"/>
      <c r="T67" s="8"/>
      <c r="U67" s="34"/>
      <c r="V67" s="8"/>
      <c r="W67" s="34"/>
      <c r="X67" s="8"/>
      <c r="Y67" s="34"/>
      <c r="Z67" s="8"/>
      <c r="AA67" s="34"/>
      <c r="AB67" s="8"/>
      <c r="AC67" s="34"/>
      <c r="AD67" s="8"/>
      <c r="AE67" s="34"/>
      <c r="AF67" s="8"/>
      <c r="AG67" s="34"/>
      <c r="AH67" s="8"/>
      <c r="AI67" s="34"/>
      <c r="AJ67" s="8"/>
      <c r="AK67" s="34"/>
      <c r="AL67" s="8"/>
      <c r="AM67" s="34"/>
      <c r="AN67" s="225"/>
      <c r="AO67" s="223" t="s">
        <v>83</v>
      </c>
      <c r="AP67" s="212"/>
      <c r="BX67" s="139"/>
      <c r="BY67" s="139"/>
      <c r="BZ67" s="139"/>
      <c r="CA67" s="139"/>
      <c r="CB67" s="139"/>
      <c r="CC67" s="139"/>
      <c r="CD67" s="139"/>
      <c r="CE67" s="139"/>
      <c r="CF67" s="139"/>
      <c r="CG67" s="139">
        <v>0</v>
      </c>
      <c r="CH67" s="139">
        <v>0</v>
      </c>
      <c r="CI67" s="139"/>
      <c r="CJ67" s="139"/>
      <c r="CK67" s="139"/>
      <c r="CL67" s="139"/>
      <c r="CM67" s="139"/>
      <c r="CN67" s="139"/>
      <c r="CO67" s="139"/>
    </row>
    <row r="68" spans="1:93" s="138" customFormat="1" x14ac:dyDescent="0.2">
      <c r="A68" s="671"/>
      <c r="B68" s="72" t="s">
        <v>44</v>
      </c>
      <c r="C68" s="150">
        <f t="shared" si="4"/>
        <v>0</v>
      </c>
      <c r="D68" s="150">
        <f t="shared" si="7"/>
        <v>0</v>
      </c>
      <c r="E68" s="151">
        <f t="shared" si="7"/>
        <v>0</v>
      </c>
      <c r="F68" s="73"/>
      <c r="G68" s="224"/>
      <c r="H68" s="73"/>
      <c r="I68" s="224"/>
      <c r="J68" s="8"/>
      <c r="K68" s="34"/>
      <c r="L68" s="8"/>
      <c r="M68" s="34"/>
      <c r="N68" s="8"/>
      <c r="O68" s="34"/>
      <c r="P68" s="8"/>
      <c r="Q68" s="34"/>
      <c r="R68" s="8"/>
      <c r="S68" s="34"/>
      <c r="T68" s="8"/>
      <c r="U68" s="34"/>
      <c r="V68" s="8"/>
      <c r="W68" s="34"/>
      <c r="X68" s="8"/>
      <c r="Y68" s="34"/>
      <c r="Z68" s="8"/>
      <c r="AA68" s="34"/>
      <c r="AB68" s="8"/>
      <c r="AC68" s="34"/>
      <c r="AD68" s="8"/>
      <c r="AE68" s="34"/>
      <c r="AF68" s="8"/>
      <c r="AG68" s="34"/>
      <c r="AH68" s="8"/>
      <c r="AI68" s="34"/>
      <c r="AJ68" s="8"/>
      <c r="AK68" s="34"/>
      <c r="AL68" s="8"/>
      <c r="AM68" s="34"/>
      <c r="AN68" s="225"/>
      <c r="AO68" s="223" t="s">
        <v>83</v>
      </c>
      <c r="AP68" s="212"/>
      <c r="BX68" s="139"/>
      <c r="BY68" s="139"/>
      <c r="BZ68" s="139"/>
      <c r="CA68" s="139"/>
      <c r="CB68" s="139"/>
      <c r="CC68" s="139"/>
      <c r="CD68" s="139"/>
      <c r="CE68" s="139"/>
      <c r="CF68" s="139"/>
      <c r="CG68" s="139">
        <v>0</v>
      </c>
      <c r="CH68" s="139">
        <v>0</v>
      </c>
      <c r="CI68" s="139"/>
      <c r="CJ68" s="139"/>
      <c r="CK68" s="139"/>
      <c r="CL68" s="139"/>
      <c r="CM68" s="139"/>
      <c r="CN68" s="139"/>
      <c r="CO68" s="139"/>
    </row>
    <row r="69" spans="1:93" s="138" customFormat="1" x14ac:dyDescent="0.2">
      <c r="A69" s="671"/>
      <c r="B69" s="72" t="s">
        <v>35</v>
      </c>
      <c r="C69" s="150">
        <f t="shared" si="4"/>
        <v>0</v>
      </c>
      <c r="D69" s="150">
        <f t="shared" si="7"/>
        <v>0</v>
      </c>
      <c r="E69" s="151">
        <f t="shared" si="7"/>
        <v>0</v>
      </c>
      <c r="F69" s="73"/>
      <c r="G69" s="224"/>
      <c r="H69" s="73"/>
      <c r="I69" s="224"/>
      <c r="J69" s="8"/>
      <c r="K69" s="34"/>
      <c r="L69" s="8"/>
      <c r="M69" s="34"/>
      <c r="N69" s="8"/>
      <c r="O69" s="34"/>
      <c r="P69" s="8"/>
      <c r="Q69" s="34"/>
      <c r="R69" s="8"/>
      <c r="S69" s="34"/>
      <c r="T69" s="8"/>
      <c r="U69" s="34"/>
      <c r="V69" s="8"/>
      <c r="W69" s="34"/>
      <c r="X69" s="8"/>
      <c r="Y69" s="34"/>
      <c r="Z69" s="8"/>
      <c r="AA69" s="34"/>
      <c r="AB69" s="8"/>
      <c r="AC69" s="34"/>
      <c r="AD69" s="8"/>
      <c r="AE69" s="34"/>
      <c r="AF69" s="8"/>
      <c r="AG69" s="34"/>
      <c r="AH69" s="8"/>
      <c r="AI69" s="34"/>
      <c r="AJ69" s="8"/>
      <c r="AK69" s="34"/>
      <c r="AL69" s="8"/>
      <c r="AM69" s="34"/>
      <c r="AN69" s="225"/>
      <c r="AO69" s="223" t="s">
        <v>83</v>
      </c>
      <c r="AP69" s="212"/>
      <c r="BX69" s="139"/>
      <c r="BY69" s="139"/>
      <c r="BZ69" s="139"/>
      <c r="CA69" s="139"/>
      <c r="CB69" s="139"/>
      <c r="CC69" s="139"/>
      <c r="CD69" s="139"/>
      <c r="CE69" s="139"/>
      <c r="CF69" s="139"/>
      <c r="CG69" s="139">
        <v>0</v>
      </c>
      <c r="CH69" s="139">
        <v>0</v>
      </c>
      <c r="CI69" s="139"/>
      <c r="CJ69" s="139"/>
      <c r="CK69" s="139"/>
      <c r="CL69" s="139"/>
      <c r="CM69" s="139"/>
      <c r="CN69" s="139"/>
      <c r="CO69" s="139"/>
    </row>
    <row r="70" spans="1:93" s="138" customFormat="1" x14ac:dyDescent="0.2">
      <c r="A70" s="672"/>
      <c r="B70" s="74" t="s">
        <v>36</v>
      </c>
      <c r="C70" s="157">
        <f t="shared" si="4"/>
        <v>0</v>
      </c>
      <c r="D70" s="157">
        <f t="shared" si="7"/>
        <v>0</v>
      </c>
      <c r="E70" s="226">
        <f t="shared" si="7"/>
        <v>0</v>
      </c>
      <c r="F70" s="75"/>
      <c r="G70" s="116"/>
      <c r="H70" s="75"/>
      <c r="I70" s="116"/>
      <c r="J70" s="10"/>
      <c r="K70" s="42"/>
      <c r="L70" s="10"/>
      <c r="M70" s="42"/>
      <c r="N70" s="10"/>
      <c r="O70" s="42"/>
      <c r="P70" s="10"/>
      <c r="Q70" s="42"/>
      <c r="R70" s="10"/>
      <c r="S70" s="42"/>
      <c r="T70" s="10"/>
      <c r="U70" s="42"/>
      <c r="V70" s="10"/>
      <c r="W70" s="42"/>
      <c r="X70" s="10"/>
      <c r="Y70" s="42"/>
      <c r="Z70" s="10"/>
      <c r="AA70" s="42"/>
      <c r="AB70" s="10"/>
      <c r="AC70" s="42"/>
      <c r="AD70" s="10"/>
      <c r="AE70" s="42"/>
      <c r="AF70" s="10"/>
      <c r="AG70" s="42"/>
      <c r="AH70" s="10"/>
      <c r="AI70" s="42"/>
      <c r="AJ70" s="10"/>
      <c r="AK70" s="42"/>
      <c r="AL70" s="10"/>
      <c r="AM70" s="42"/>
      <c r="AN70" s="227"/>
      <c r="AO70" s="223" t="s">
        <v>83</v>
      </c>
      <c r="AP70" s="17"/>
      <c r="BX70" s="139"/>
      <c r="BY70" s="139"/>
      <c r="BZ70" s="139"/>
      <c r="CA70" s="139"/>
      <c r="CB70" s="139"/>
      <c r="CC70" s="139"/>
      <c r="CD70" s="139"/>
      <c r="CE70" s="139"/>
      <c r="CF70" s="139"/>
      <c r="CG70" s="139">
        <v>0</v>
      </c>
      <c r="CH70" s="139">
        <v>0</v>
      </c>
      <c r="CI70" s="139"/>
      <c r="CJ70" s="139"/>
      <c r="CK70" s="139"/>
      <c r="CL70" s="139"/>
      <c r="CM70" s="139"/>
      <c r="CN70" s="139"/>
      <c r="CO70" s="139"/>
    </row>
    <row r="71" spans="1:93" s="138" customFormat="1" ht="15" x14ac:dyDescent="0.2">
      <c r="A71" s="58" t="s">
        <v>91</v>
      </c>
      <c r="B71" s="79"/>
      <c r="C71" s="79"/>
      <c r="D71" s="80"/>
      <c r="E71" s="80"/>
      <c r="F71" s="80"/>
      <c r="G71" s="81"/>
      <c r="H71" s="81"/>
      <c r="I71" s="81"/>
      <c r="J71" s="81"/>
      <c r="K71" s="82"/>
      <c r="L71" s="82"/>
      <c r="M71" s="83"/>
      <c r="N71" s="84"/>
      <c r="O71" s="62"/>
      <c r="P71" s="62"/>
      <c r="Q71" s="62"/>
      <c r="R71" s="62"/>
      <c r="S71" s="62"/>
      <c r="T71" s="62"/>
      <c r="U71" s="62"/>
      <c r="V71" s="63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BX71" s="139"/>
      <c r="BY71" s="139"/>
      <c r="BZ71" s="139"/>
      <c r="CA71" s="139"/>
      <c r="CB71" s="139"/>
      <c r="CC71" s="139"/>
      <c r="CD71" s="139"/>
      <c r="CE71" s="139"/>
      <c r="CF71" s="139"/>
      <c r="CG71" s="139"/>
      <c r="CH71" s="139"/>
      <c r="CI71" s="139"/>
      <c r="CJ71" s="139"/>
      <c r="CK71" s="139"/>
      <c r="CL71" s="139"/>
      <c r="CM71" s="139"/>
      <c r="CN71" s="139"/>
      <c r="CO71" s="139"/>
    </row>
    <row r="72" spans="1:93" s="138" customFormat="1" ht="29.25" customHeight="1" x14ac:dyDescent="0.2">
      <c r="A72" s="670" t="s">
        <v>56</v>
      </c>
      <c r="B72" s="715"/>
      <c r="C72" s="717" t="s">
        <v>57</v>
      </c>
      <c r="D72" s="718"/>
      <c r="E72" s="717" t="s">
        <v>58</v>
      </c>
      <c r="F72" s="719"/>
      <c r="G72" s="720" t="s">
        <v>59</v>
      </c>
      <c r="H72" s="718"/>
      <c r="I72" s="720" t="s">
        <v>60</v>
      </c>
      <c r="J72" s="718"/>
      <c r="K72" s="231"/>
      <c r="L72" s="19"/>
      <c r="M72" s="83"/>
      <c r="N72" s="83"/>
      <c r="O72" s="83"/>
      <c r="P72" s="64"/>
      <c r="Q72" s="62"/>
      <c r="R72" s="62"/>
      <c r="S72" s="62"/>
      <c r="T72" s="62"/>
      <c r="U72" s="62"/>
      <c r="V72" s="62"/>
      <c r="W72" s="62"/>
      <c r="X72" s="232"/>
      <c r="Y72" s="212"/>
      <c r="Z72" s="212"/>
      <c r="AA72" s="212"/>
      <c r="AB72" s="212"/>
      <c r="AC72" s="21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BX72" s="139"/>
      <c r="BY72" s="139"/>
      <c r="BZ72" s="139"/>
      <c r="CA72" s="139"/>
      <c r="CB72" s="139"/>
      <c r="CC72" s="139"/>
      <c r="CD72" s="139"/>
      <c r="CE72" s="139"/>
      <c r="CF72" s="139"/>
      <c r="CG72" s="139"/>
      <c r="CH72" s="139"/>
      <c r="CI72" s="139"/>
      <c r="CJ72" s="139"/>
      <c r="CK72" s="139"/>
      <c r="CL72" s="139"/>
      <c r="CM72" s="139"/>
      <c r="CN72" s="139"/>
      <c r="CO72" s="139"/>
    </row>
    <row r="73" spans="1:93" s="138" customFormat="1" ht="22.5" customHeight="1" x14ac:dyDescent="0.2">
      <c r="A73" s="716"/>
      <c r="B73" s="716"/>
      <c r="C73" s="85" t="s">
        <v>61</v>
      </c>
      <c r="D73" s="86" t="s">
        <v>62</v>
      </c>
      <c r="E73" s="85" t="s">
        <v>61</v>
      </c>
      <c r="F73" s="87" t="s">
        <v>62</v>
      </c>
      <c r="G73" s="88" t="s">
        <v>61</v>
      </c>
      <c r="H73" s="86" t="s">
        <v>62</v>
      </c>
      <c r="I73" s="88" t="s">
        <v>61</v>
      </c>
      <c r="J73" s="86" t="s">
        <v>62</v>
      </c>
      <c r="K73" s="233"/>
      <c r="L73" s="19"/>
      <c r="M73" s="83"/>
      <c r="N73" s="83"/>
      <c r="O73" s="83"/>
      <c r="P73" s="64"/>
      <c r="Q73" s="62"/>
      <c r="R73" s="62"/>
      <c r="S73" s="62"/>
      <c r="T73" s="62"/>
      <c r="U73" s="62"/>
      <c r="V73" s="62"/>
      <c r="W73" s="62"/>
      <c r="X73" s="232"/>
      <c r="Y73" s="212"/>
      <c r="Z73" s="212"/>
      <c r="AA73" s="212"/>
      <c r="AB73" s="212"/>
      <c r="AC73" s="21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BX73" s="139"/>
      <c r="BY73" s="139"/>
      <c r="BZ73" s="139"/>
      <c r="CA73" s="139"/>
      <c r="CB73" s="139"/>
      <c r="CC73" s="139"/>
      <c r="CD73" s="139"/>
      <c r="CE73" s="139"/>
      <c r="CF73" s="139"/>
      <c r="CG73" s="139"/>
      <c r="CH73" s="139"/>
      <c r="CI73" s="139"/>
      <c r="CJ73" s="139"/>
      <c r="CK73" s="139"/>
      <c r="CL73" s="139"/>
      <c r="CM73" s="139"/>
      <c r="CN73" s="139"/>
      <c r="CO73" s="139"/>
    </row>
    <row r="74" spans="1:93" s="138" customFormat="1" x14ac:dyDescent="0.2">
      <c r="A74" s="721" t="s">
        <v>63</v>
      </c>
      <c r="B74" s="721"/>
      <c r="C74" s="89"/>
      <c r="D74" s="90"/>
      <c r="E74" s="89"/>
      <c r="F74" s="91"/>
      <c r="G74" s="92"/>
      <c r="H74" s="90"/>
      <c r="I74" s="92"/>
      <c r="J74" s="90"/>
      <c r="K74" s="233"/>
      <c r="L74" s="19"/>
      <c r="M74" s="83"/>
      <c r="N74" s="83"/>
      <c r="O74" s="83"/>
      <c r="P74" s="64"/>
      <c r="Q74" s="62"/>
      <c r="R74" s="62"/>
      <c r="S74" s="62"/>
      <c r="T74" s="62"/>
      <c r="U74" s="62"/>
      <c r="V74" s="62"/>
      <c r="W74" s="62"/>
      <c r="X74" s="232"/>
      <c r="Y74" s="212"/>
      <c r="Z74" s="212"/>
      <c r="AA74" s="212"/>
      <c r="AB74" s="212"/>
      <c r="AC74" s="21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BX74" s="139"/>
      <c r="BY74" s="139"/>
      <c r="BZ74" s="139"/>
      <c r="CA74" s="139"/>
      <c r="CB74" s="139"/>
      <c r="CC74" s="139"/>
      <c r="CD74" s="139"/>
      <c r="CE74" s="139"/>
      <c r="CF74" s="139"/>
      <c r="CG74" s="139"/>
      <c r="CH74" s="139"/>
      <c r="CI74" s="139"/>
      <c r="CJ74" s="139"/>
      <c r="CK74" s="139"/>
      <c r="CL74" s="139"/>
      <c r="CM74" s="139"/>
      <c r="CN74" s="139"/>
      <c r="CO74" s="139"/>
    </row>
    <row r="75" spans="1:93" s="138" customFormat="1" x14ac:dyDescent="0.2">
      <c r="A75" s="667" t="s">
        <v>64</v>
      </c>
      <c r="B75" s="667"/>
      <c r="C75" s="93"/>
      <c r="D75" s="94"/>
      <c r="E75" s="93"/>
      <c r="F75" s="95"/>
      <c r="G75" s="96"/>
      <c r="H75" s="94"/>
      <c r="I75" s="96"/>
      <c r="J75" s="94"/>
      <c r="K75" s="233"/>
      <c r="L75" s="19"/>
      <c r="M75" s="83"/>
      <c r="N75" s="83"/>
      <c r="O75" s="83"/>
      <c r="P75" s="64"/>
      <c r="Q75" s="62"/>
      <c r="R75" s="62"/>
      <c r="S75" s="62"/>
      <c r="T75" s="62"/>
      <c r="U75" s="62"/>
      <c r="V75" s="62"/>
      <c r="W75" s="62"/>
      <c r="X75" s="232"/>
      <c r="Y75" s="212"/>
      <c r="Z75" s="212"/>
      <c r="AA75" s="212"/>
      <c r="AB75" s="212"/>
      <c r="AC75" s="21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BX75" s="139"/>
      <c r="BY75" s="139"/>
      <c r="BZ75" s="139"/>
      <c r="CA75" s="139"/>
      <c r="CB75" s="139"/>
      <c r="CC75" s="139"/>
      <c r="CD75" s="139"/>
      <c r="CE75" s="139"/>
      <c r="CF75" s="139"/>
      <c r="CG75" s="139"/>
      <c r="CH75" s="139"/>
      <c r="CI75" s="139"/>
      <c r="CJ75" s="139"/>
      <c r="CK75" s="139"/>
      <c r="CL75" s="139"/>
      <c r="CM75" s="139"/>
      <c r="CN75" s="139"/>
      <c r="CO75" s="139"/>
    </row>
    <row r="76" spans="1:93" s="138" customFormat="1" x14ac:dyDescent="0.2">
      <c r="A76" s="667" t="s">
        <v>65</v>
      </c>
      <c r="B76" s="667"/>
      <c r="C76" s="93"/>
      <c r="D76" s="94"/>
      <c r="E76" s="93"/>
      <c r="F76" s="95"/>
      <c r="G76" s="96"/>
      <c r="H76" s="94"/>
      <c r="I76" s="96"/>
      <c r="J76" s="94"/>
      <c r="K76" s="233"/>
      <c r="L76" s="19"/>
      <c r="M76" s="83"/>
      <c r="N76" s="83"/>
      <c r="O76" s="83"/>
      <c r="P76" s="64"/>
      <c r="Q76" s="62"/>
      <c r="R76" s="62"/>
      <c r="S76" s="62"/>
      <c r="T76" s="62"/>
      <c r="U76" s="62"/>
      <c r="V76" s="62"/>
      <c r="W76" s="62"/>
      <c r="X76" s="232"/>
      <c r="Y76" s="212"/>
      <c r="Z76" s="212"/>
      <c r="AA76" s="212"/>
      <c r="AB76" s="212"/>
      <c r="AC76" s="21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BX76" s="139"/>
      <c r="BY76" s="139"/>
      <c r="BZ76" s="139"/>
      <c r="CA76" s="139"/>
      <c r="CB76" s="139"/>
      <c r="CC76" s="139"/>
      <c r="CD76" s="139"/>
      <c r="CE76" s="139"/>
      <c r="CF76" s="139"/>
      <c r="CG76" s="139"/>
      <c r="CH76" s="139"/>
      <c r="CI76" s="139"/>
      <c r="CJ76" s="139"/>
      <c r="CK76" s="139"/>
      <c r="CL76" s="139"/>
      <c r="CM76" s="139"/>
      <c r="CN76" s="139"/>
      <c r="CO76" s="139"/>
    </row>
    <row r="77" spans="1:93" s="138" customFormat="1" x14ac:dyDescent="0.2">
      <c r="A77" s="722" t="s">
        <v>66</v>
      </c>
      <c r="B77" s="722"/>
      <c r="C77" s="10"/>
      <c r="D77" s="77"/>
      <c r="E77" s="10"/>
      <c r="F77" s="97"/>
      <c r="G77" s="41"/>
      <c r="H77" s="77"/>
      <c r="I77" s="41"/>
      <c r="J77" s="77"/>
      <c r="K77" s="233"/>
      <c r="L77" s="19"/>
      <c r="M77" s="83"/>
      <c r="N77" s="83"/>
      <c r="O77" s="83"/>
      <c r="P77" s="64"/>
      <c r="Q77" s="62"/>
      <c r="R77" s="62"/>
      <c r="S77" s="62"/>
      <c r="T77" s="62"/>
      <c r="U77" s="62"/>
      <c r="V77" s="62"/>
      <c r="W77" s="62"/>
      <c r="X77" s="232"/>
      <c r="Y77" s="212"/>
      <c r="Z77" s="212"/>
      <c r="AA77" s="212"/>
      <c r="AB77" s="212"/>
      <c r="AC77" s="21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BX77" s="139"/>
      <c r="BY77" s="139"/>
      <c r="BZ77" s="139"/>
      <c r="CA77" s="139"/>
      <c r="CB77" s="139"/>
      <c r="CC77" s="139"/>
      <c r="CD77" s="139"/>
      <c r="CE77" s="139"/>
      <c r="CF77" s="139"/>
      <c r="CG77" s="139"/>
      <c r="CH77" s="139"/>
      <c r="CI77" s="139"/>
      <c r="CJ77" s="139"/>
      <c r="CK77" s="139"/>
      <c r="CL77" s="139"/>
      <c r="CM77" s="139"/>
      <c r="CN77" s="139"/>
      <c r="CO77" s="139"/>
    </row>
    <row r="78" spans="1:93" s="138" customFormat="1" ht="15" x14ac:dyDescent="0.2">
      <c r="A78" s="98" t="s">
        <v>67</v>
      </c>
      <c r="B78" s="99"/>
      <c r="C78" s="100"/>
      <c r="D78" s="100"/>
      <c r="E78" s="100"/>
      <c r="F78" s="100"/>
      <c r="G78" s="100"/>
      <c r="H78" s="100"/>
      <c r="I78" s="101"/>
      <c r="J78" s="99"/>
      <c r="K78" s="82"/>
      <c r="L78" s="82"/>
      <c r="M78" s="83"/>
      <c r="N78" s="102"/>
      <c r="O78" s="62"/>
      <c r="P78" s="62"/>
      <c r="Q78" s="62"/>
      <c r="R78" s="62"/>
      <c r="S78" s="62"/>
      <c r="T78" s="62"/>
      <c r="U78" s="62"/>
      <c r="V78" s="63"/>
      <c r="W78" s="62"/>
      <c r="X78" s="234"/>
      <c r="Y78" s="234"/>
      <c r="Z78" s="234"/>
      <c r="AA78" s="234"/>
      <c r="AB78" s="234"/>
      <c r="AC78" s="234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BX78" s="139"/>
      <c r="BY78" s="139"/>
      <c r="BZ78" s="139"/>
      <c r="CA78" s="139"/>
      <c r="CB78" s="139"/>
      <c r="CC78" s="139"/>
      <c r="CD78" s="139"/>
      <c r="CE78" s="139"/>
      <c r="CF78" s="139"/>
      <c r="CG78" s="139"/>
      <c r="CH78" s="139"/>
      <c r="CI78" s="139"/>
      <c r="CJ78" s="139"/>
      <c r="CK78" s="139"/>
      <c r="CL78" s="139"/>
      <c r="CM78" s="139"/>
      <c r="CN78" s="139"/>
      <c r="CO78" s="139"/>
    </row>
    <row r="79" spans="1:93" s="138" customFormat="1" x14ac:dyDescent="0.2">
      <c r="A79" s="178" t="s">
        <v>92</v>
      </c>
      <c r="B79" s="235"/>
      <c r="C79" s="235"/>
      <c r="D79" s="235"/>
      <c r="E79" s="105"/>
      <c r="F79" s="105"/>
      <c r="G79" s="105"/>
      <c r="H79" s="105"/>
      <c r="I79" s="106"/>
      <c r="J79" s="106"/>
      <c r="K79" s="107"/>
      <c r="L79" s="106"/>
      <c r="M79" s="61"/>
      <c r="N79" s="61"/>
      <c r="O79" s="62"/>
      <c r="P79" s="62"/>
      <c r="Q79" s="62"/>
      <c r="R79" s="62"/>
      <c r="S79" s="62"/>
      <c r="T79" s="62"/>
      <c r="U79" s="62"/>
      <c r="V79" s="232"/>
      <c r="W79" s="236"/>
      <c r="X79" s="234"/>
      <c r="Y79" s="234"/>
      <c r="Z79" s="234"/>
      <c r="AA79" s="234"/>
      <c r="AB79" s="234"/>
      <c r="AC79" s="234"/>
      <c r="AD79" s="62"/>
      <c r="AE79" s="62"/>
      <c r="AF79" s="62"/>
      <c r="AG79" s="62"/>
      <c r="AH79" s="234"/>
      <c r="AI79" s="234"/>
      <c r="AJ79" s="234"/>
      <c r="AK79" s="234"/>
      <c r="AL79" s="62"/>
      <c r="AM79" s="62"/>
      <c r="AN79" s="62"/>
      <c r="AO79" s="62"/>
      <c r="AP79" s="62"/>
      <c r="BX79" s="139"/>
      <c r="BY79" s="139"/>
      <c r="BZ79" s="139"/>
      <c r="CA79" s="139"/>
      <c r="CB79" s="139"/>
      <c r="CC79" s="139"/>
      <c r="CD79" s="139"/>
      <c r="CE79" s="139"/>
      <c r="CF79" s="139"/>
      <c r="CG79" s="139"/>
      <c r="CH79" s="139"/>
      <c r="CI79" s="139"/>
      <c r="CJ79" s="139"/>
      <c r="CK79" s="139"/>
      <c r="CL79" s="139"/>
      <c r="CM79" s="139"/>
      <c r="CN79" s="139"/>
      <c r="CO79" s="139"/>
    </row>
    <row r="80" spans="1:93" s="138" customFormat="1" ht="15" customHeight="1" x14ac:dyDescent="0.2">
      <c r="A80" s="670" t="s">
        <v>93</v>
      </c>
      <c r="B80" s="670" t="s">
        <v>94</v>
      </c>
      <c r="C80" s="670" t="s">
        <v>95</v>
      </c>
      <c r="D80" s="670" t="s">
        <v>96</v>
      </c>
      <c r="E80" s="237"/>
      <c r="F80" s="238"/>
      <c r="G80" s="239"/>
      <c r="H80" s="239"/>
      <c r="I80" s="62"/>
      <c r="J80" s="62"/>
      <c r="K80" s="62"/>
      <c r="L80" s="62"/>
      <c r="M80" s="62"/>
      <c r="N80" s="62"/>
      <c r="O80" s="62"/>
      <c r="P80" s="62"/>
      <c r="Q80" s="63"/>
      <c r="R80" s="62"/>
      <c r="S80" s="62"/>
      <c r="T80" s="62"/>
      <c r="U80" s="240"/>
      <c r="V80" s="241"/>
      <c r="W80" s="241"/>
      <c r="X80" s="242"/>
      <c r="Y80" s="242"/>
      <c r="Z80" s="243"/>
      <c r="AA80" s="243"/>
      <c r="AB80" s="243"/>
      <c r="AC80" s="62"/>
      <c r="AD80" s="62"/>
      <c r="AE80" s="62"/>
      <c r="AF80" s="62"/>
      <c r="AG80" s="240"/>
      <c r="AH80" s="241"/>
      <c r="AI80" s="241"/>
      <c r="AJ80" s="241"/>
      <c r="AK80" s="185"/>
      <c r="BX80" s="139"/>
      <c r="BY80" s="139"/>
      <c r="BZ80" s="139"/>
      <c r="CA80" s="139"/>
      <c r="CB80" s="139"/>
      <c r="CC80" s="139"/>
      <c r="CD80" s="139"/>
      <c r="CE80" s="139"/>
      <c r="CF80" s="139"/>
      <c r="CG80" s="139"/>
      <c r="CH80" s="139"/>
      <c r="CI80" s="139"/>
      <c r="CJ80" s="139"/>
      <c r="CK80" s="139"/>
      <c r="CL80" s="139"/>
      <c r="CM80" s="139"/>
      <c r="CN80" s="139"/>
      <c r="CO80" s="139"/>
    </row>
    <row r="81" spans="1:93" s="138" customFormat="1" ht="33.75" customHeight="1" x14ac:dyDescent="0.2">
      <c r="A81" s="672"/>
      <c r="B81" s="672"/>
      <c r="C81" s="672"/>
      <c r="D81" s="672"/>
      <c r="E81" s="211"/>
      <c r="F81" s="62"/>
      <c r="G81" s="62"/>
      <c r="H81" s="108"/>
      <c r="I81" s="104"/>
      <c r="J81" s="104"/>
      <c r="K81" s="62"/>
      <c r="L81" s="62"/>
      <c r="M81" s="62"/>
      <c r="N81" s="62"/>
      <c r="O81" s="62"/>
      <c r="P81" s="62"/>
      <c r="Q81" s="62"/>
      <c r="R81" s="62"/>
      <c r="S81" s="63"/>
      <c r="T81" s="62"/>
      <c r="U81" s="62"/>
      <c r="V81" s="234"/>
      <c r="W81" s="241"/>
      <c r="X81" s="241"/>
      <c r="Y81" s="241"/>
      <c r="Z81" s="241"/>
      <c r="AA81" s="241"/>
      <c r="AB81" s="234"/>
      <c r="AC81" s="62"/>
      <c r="AD81" s="62"/>
      <c r="AE81" s="62"/>
      <c r="AF81" s="62"/>
      <c r="AG81" s="62"/>
      <c r="AH81" s="234"/>
      <c r="AI81" s="241"/>
      <c r="AJ81" s="241"/>
      <c r="AK81" s="185"/>
      <c r="BX81" s="139"/>
      <c r="BY81" s="139"/>
      <c r="BZ81" s="139"/>
      <c r="CA81" s="139"/>
      <c r="CB81" s="139"/>
      <c r="CC81" s="139"/>
      <c r="CD81" s="139"/>
      <c r="CE81" s="139"/>
      <c r="CF81" s="139"/>
      <c r="CG81" s="139"/>
      <c r="CH81" s="139"/>
      <c r="CI81" s="139"/>
      <c r="CJ81" s="139"/>
      <c r="CK81" s="139"/>
      <c r="CL81" s="139"/>
      <c r="CM81" s="139"/>
      <c r="CN81" s="139"/>
      <c r="CO81" s="139"/>
    </row>
    <row r="82" spans="1:93" s="138" customFormat="1" ht="15" x14ac:dyDescent="0.2">
      <c r="A82" s="244" t="s">
        <v>68</v>
      </c>
      <c r="B82" s="245">
        <v>32</v>
      </c>
      <c r="C82" s="245">
        <v>8</v>
      </c>
      <c r="D82" s="246"/>
      <c r="E82" s="211"/>
      <c r="F82" s="62"/>
      <c r="G82" s="62"/>
      <c r="H82" s="108"/>
      <c r="I82" s="104"/>
      <c r="J82" s="104"/>
      <c r="K82" s="62"/>
      <c r="L82" s="62"/>
      <c r="M82" s="62"/>
      <c r="N82" s="62"/>
      <c r="O82" s="62"/>
      <c r="P82" s="62"/>
      <c r="Q82" s="62"/>
      <c r="R82" s="62"/>
      <c r="S82" s="63"/>
      <c r="T82" s="62"/>
      <c r="U82" s="62"/>
      <c r="V82" s="234"/>
      <c r="W82" s="241"/>
      <c r="X82" s="241"/>
      <c r="Y82" s="241"/>
      <c r="Z82" s="241"/>
      <c r="AA82" s="241"/>
      <c r="AB82" s="234"/>
      <c r="AC82" s="62"/>
      <c r="AD82" s="62"/>
      <c r="AE82" s="62"/>
      <c r="AF82" s="62"/>
      <c r="AG82" s="62"/>
      <c r="AH82" s="234"/>
      <c r="AI82" s="241"/>
      <c r="AJ82" s="241"/>
      <c r="AK82" s="185"/>
      <c r="BX82" s="139"/>
      <c r="BY82" s="139"/>
      <c r="BZ82" s="139"/>
      <c r="CA82" s="139"/>
      <c r="CB82" s="139"/>
      <c r="CC82" s="139"/>
      <c r="CD82" s="139"/>
      <c r="CE82" s="139"/>
      <c r="CF82" s="139"/>
      <c r="CG82" s="139"/>
      <c r="CH82" s="139"/>
      <c r="CI82" s="139"/>
      <c r="CJ82" s="139"/>
      <c r="CK82" s="139"/>
      <c r="CL82" s="139"/>
      <c r="CM82" s="139"/>
      <c r="CN82" s="139"/>
      <c r="CO82" s="139"/>
    </row>
    <row r="83" spans="1:93" s="138" customFormat="1" ht="15" x14ac:dyDescent="0.2">
      <c r="A83" s="247" t="s">
        <v>69</v>
      </c>
      <c r="B83" s="248">
        <v>63</v>
      </c>
      <c r="C83" s="249">
        <v>30</v>
      </c>
      <c r="D83" s="250">
        <v>31</v>
      </c>
      <c r="E83" s="211"/>
      <c r="F83" s="62"/>
      <c r="G83" s="62"/>
      <c r="H83" s="108"/>
      <c r="I83" s="104"/>
      <c r="J83" s="104"/>
      <c r="K83" s="62"/>
      <c r="L83" s="62"/>
      <c r="M83" s="62"/>
      <c r="N83" s="62"/>
      <c r="O83" s="62"/>
      <c r="P83" s="62"/>
      <c r="Q83" s="62"/>
      <c r="R83" s="62"/>
      <c r="S83" s="63"/>
      <c r="T83" s="62"/>
      <c r="U83" s="62"/>
      <c r="V83" s="234"/>
      <c r="W83" s="241"/>
      <c r="X83" s="241"/>
      <c r="Y83" s="241"/>
      <c r="Z83" s="241"/>
      <c r="AA83" s="241"/>
      <c r="AB83" s="234"/>
      <c r="AC83" s="62"/>
      <c r="AD83" s="62"/>
      <c r="AE83" s="62"/>
      <c r="AF83" s="62"/>
      <c r="AG83" s="62"/>
      <c r="AH83" s="234"/>
      <c r="AI83" s="241"/>
      <c r="AJ83" s="241"/>
      <c r="AK83" s="185"/>
      <c r="BX83" s="139"/>
      <c r="BY83" s="139"/>
      <c r="BZ83" s="139"/>
      <c r="CA83" s="139"/>
      <c r="CB83" s="139"/>
      <c r="CC83" s="139"/>
      <c r="CD83" s="139"/>
      <c r="CE83" s="139"/>
      <c r="CF83" s="139"/>
      <c r="CG83" s="139"/>
      <c r="CH83" s="139"/>
      <c r="CI83" s="139"/>
      <c r="CJ83" s="139"/>
      <c r="CK83" s="139"/>
      <c r="CL83" s="139"/>
      <c r="CM83" s="139"/>
      <c r="CN83" s="139"/>
      <c r="CO83" s="139"/>
    </row>
    <row r="84" spans="1:93" s="138" customFormat="1" ht="21" x14ac:dyDescent="0.2">
      <c r="A84" s="109" t="s">
        <v>70</v>
      </c>
      <c r="B84" s="251"/>
      <c r="C84" s="252"/>
      <c r="D84" s="253"/>
      <c r="E84" s="211"/>
      <c r="F84" s="62"/>
      <c r="G84" s="62"/>
      <c r="H84" s="108"/>
      <c r="I84" s="104"/>
      <c r="J84" s="104"/>
      <c r="K84" s="62"/>
      <c r="L84" s="62"/>
      <c r="M84" s="62"/>
      <c r="N84" s="62"/>
      <c r="O84" s="62"/>
      <c r="P84" s="62"/>
      <c r="Q84" s="62"/>
      <c r="R84" s="62"/>
      <c r="S84" s="63"/>
      <c r="T84" s="62"/>
      <c r="U84" s="62"/>
      <c r="V84" s="234"/>
      <c r="W84" s="241"/>
      <c r="X84" s="241"/>
      <c r="Y84" s="241"/>
      <c r="Z84" s="241"/>
      <c r="AA84" s="241"/>
      <c r="AB84" s="234"/>
      <c r="AC84" s="62"/>
      <c r="AD84" s="62"/>
      <c r="AE84" s="62"/>
      <c r="AF84" s="62"/>
      <c r="AG84" s="62"/>
      <c r="AH84" s="234"/>
      <c r="AI84" s="241"/>
      <c r="AJ84" s="241"/>
      <c r="AK84" s="185"/>
      <c r="BX84" s="139"/>
      <c r="BY84" s="139"/>
      <c r="BZ84" s="139"/>
      <c r="CA84" s="139"/>
      <c r="CB84" s="139"/>
      <c r="CC84" s="139"/>
      <c r="CD84" s="139"/>
      <c r="CE84" s="139"/>
      <c r="CF84" s="139"/>
      <c r="CG84" s="139"/>
      <c r="CH84" s="139"/>
      <c r="CI84" s="139"/>
      <c r="CJ84" s="139"/>
      <c r="CK84" s="139"/>
      <c r="CL84" s="139"/>
      <c r="CM84" s="139"/>
      <c r="CN84" s="139"/>
      <c r="CO84" s="139"/>
    </row>
    <row r="85" spans="1:93" s="138" customFormat="1" ht="27" customHeight="1" x14ac:dyDescent="0.2">
      <c r="A85" s="109" t="s">
        <v>71</v>
      </c>
      <c r="B85" s="251"/>
      <c r="C85" s="252"/>
      <c r="D85" s="253"/>
      <c r="E85" s="211"/>
      <c r="F85" s="62"/>
      <c r="G85" s="62"/>
      <c r="H85" s="108"/>
      <c r="I85" s="104"/>
      <c r="J85" s="104"/>
      <c r="K85" s="62"/>
      <c r="L85" s="62"/>
      <c r="M85" s="62"/>
      <c r="N85" s="62"/>
      <c r="O85" s="62"/>
      <c r="P85" s="62"/>
      <c r="Q85" s="62"/>
      <c r="R85" s="62"/>
      <c r="S85" s="63"/>
      <c r="T85" s="62"/>
      <c r="U85" s="62"/>
      <c r="V85" s="234"/>
      <c r="W85" s="241"/>
      <c r="X85" s="241"/>
      <c r="Y85" s="241"/>
      <c r="Z85" s="241"/>
      <c r="AA85" s="241"/>
      <c r="AB85" s="234"/>
      <c r="AC85" s="62"/>
      <c r="AD85" s="62"/>
      <c r="AE85" s="62"/>
      <c r="AF85" s="62"/>
      <c r="AG85" s="62"/>
      <c r="AH85" s="234"/>
      <c r="AI85" s="241"/>
      <c r="AJ85" s="241"/>
      <c r="AK85" s="185"/>
      <c r="BX85" s="139"/>
      <c r="BY85" s="139"/>
      <c r="BZ85" s="139"/>
      <c r="CA85" s="139"/>
      <c r="CB85" s="139"/>
      <c r="CC85" s="139"/>
      <c r="CD85" s="139"/>
      <c r="CE85" s="139"/>
      <c r="CF85" s="139"/>
      <c r="CG85" s="139"/>
      <c r="CH85" s="139"/>
      <c r="CI85" s="139"/>
      <c r="CJ85" s="139"/>
      <c r="CK85" s="139"/>
      <c r="CL85" s="139"/>
      <c r="CM85" s="139"/>
      <c r="CN85" s="139"/>
      <c r="CO85" s="139"/>
    </row>
    <row r="86" spans="1:93" s="138" customFormat="1" ht="20.25" customHeight="1" x14ac:dyDescent="0.2">
      <c r="A86" s="254" t="s">
        <v>97</v>
      </c>
      <c r="B86" s="251"/>
      <c r="C86" s="252"/>
      <c r="D86" s="253"/>
      <c r="E86" s="211"/>
      <c r="F86" s="62"/>
      <c r="G86" s="62"/>
      <c r="H86" s="108"/>
      <c r="I86" s="104"/>
      <c r="J86" s="104"/>
      <c r="K86" s="62"/>
      <c r="L86" s="62"/>
      <c r="M86" s="62"/>
      <c r="N86" s="62"/>
      <c r="O86" s="62"/>
      <c r="P86" s="62"/>
      <c r="Q86" s="62"/>
      <c r="R86" s="62"/>
      <c r="S86" s="63"/>
      <c r="T86" s="62"/>
      <c r="U86" s="62"/>
      <c r="V86" s="234"/>
      <c r="W86" s="241"/>
      <c r="X86" s="241"/>
      <c r="Y86" s="241"/>
      <c r="Z86" s="241"/>
      <c r="AA86" s="241"/>
      <c r="AB86" s="234"/>
      <c r="AC86" s="62"/>
      <c r="AD86" s="62"/>
      <c r="AE86" s="62"/>
      <c r="AF86" s="62"/>
      <c r="AG86" s="62"/>
      <c r="AH86" s="234"/>
      <c r="AI86" s="241"/>
      <c r="AJ86" s="241"/>
      <c r="AK86" s="185"/>
      <c r="BX86" s="139"/>
      <c r="BY86" s="139"/>
      <c r="BZ86" s="139"/>
      <c r="CA86" s="139"/>
      <c r="CB86" s="139"/>
      <c r="CC86" s="139"/>
      <c r="CD86" s="139"/>
      <c r="CE86" s="139"/>
      <c r="CF86" s="139"/>
      <c r="CG86" s="139"/>
      <c r="CH86" s="139"/>
      <c r="CI86" s="139"/>
      <c r="CJ86" s="139"/>
      <c r="CK86" s="139"/>
      <c r="CL86" s="139"/>
      <c r="CM86" s="139"/>
      <c r="CN86" s="139"/>
      <c r="CO86" s="139"/>
    </row>
    <row r="87" spans="1:93" s="138" customFormat="1" ht="26.25" customHeight="1" x14ac:dyDescent="0.2">
      <c r="A87" s="255" t="s">
        <v>98</v>
      </c>
      <c r="B87" s="251"/>
      <c r="C87" s="252"/>
      <c r="D87" s="253"/>
      <c r="E87" s="211"/>
      <c r="F87" s="62"/>
      <c r="G87" s="62"/>
      <c r="H87" s="108"/>
      <c r="I87" s="104"/>
      <c r="J87" s="104"/>
      <c r="K87" s="62"/>
      <c r="L87" s="62"/>
      <c r="M87" s="62"/>
      <c r="N87" s="62"/>
      <c r="O87" s="62"/>
      <c r="P87" s="62"/>
      <c r="Q87" s="62"/>
      <c r="R87" s="62"/>
      <c r="S87" s="63"/>
      <c r="T87" s="62"/>
      <c r="U87" s="62"/>
      <c r="V87" s="234"/>
      <c r="W87" s="241"/>
      <c r="X87" s="241"/>
      <c r="Y87" s="241"/>
      <c r="Z87" s="241"/>
      <c r="AA87" s="241"/>
      <c r="AB87" s="234"/>
      <c r="AC87" s="62"/>
      <c r="AD87" s="62"/>
      <c r="AE87" s="62"/>
      <c r="AF87" s="62"/>
      <c r="AG87" s="62"/>
      <c r="AH87" s="234"/>
      <c r="AI87" s="241"/>
      <c r="AJ87" s="241"/>
      <c r="AK87" s="185"/>
      <c r="BX87" s="139"/>
      <c r="BY87" s="139"/>
      <c r="BZ87" s="139"/>
      <c r="CA87" s="139"/>
      <c r="CB87" s="139"/>
      <c r="CC87" s="139"/>
      <c r="CD87" s="139"/>
      <c r="CE87" s="139"/>
      <c r="CF87" s="139"/>
      <c r="CG87" s="139"/>
      <c r="CH87" s="139"/>
      <c r="CI87" s="139"/>
      <c r="CJ87" s="139"/>
      <c r="CK87" s="139"/>
      <c r="CL87" s="139"/>
      <c r="CM87" s="139"/>
      <c r="CN87" s="139"/>
      <c r="CO87" s="139"/>
    </row>
    <row r="88" spans="1:93" s="138" customFormat="1" ht="29.25" customHeight="1" x14ac:dyDescent="0.2">
      <c r="A88" s="255" t="s">
        <v>99</v>
      </c>
      <c r="B88" s="251"/>
      <c r="C88" s="252"/>
      <c r="D88" s="253"/>
      <c r="E88" s="211"/>
      <c r="F88" s="62"/>
      <c r="G88" s="62"/>
      <c r="H88" s="108"/>
      <c r="I88" s="104"/>
      <c r="J88" s="104"/>
      <c r="K88" s="62"/>
      <c r="L88" s="62"/>
      <c r="M88" s="62"/>
      <c r="N88" s="62"/>
      <c r="O88" s="62"/>
      <c r="P88" s="62"/>
      <c r="Q88" s="62"/>
      <c r="R88" s="62"/>
      <c r="S88" s="63"/>
      <c r="T88" s="62"/>
      <c r="U88" s="62"/>
      <c r="V88" s="234"/>
      <c r="W88" s="241"/>
      <c r="X88" s="241"/>
      <c r="Y88" s="241"/>
      <c r="Z88" s="241"/>
      <c r="AA88" s="241"/>
      <c r="AB88" s="234"/>
      <c r="AC88" s="62"/>
      <c r="AD88" s="62"/>
      <c r="AE88" s="62"/>
      <c r="AF88" s="62"/>
      <c r="AG88" s="62"/>
      <c r="AH88" s="234"/>
      <c r="AI88" s="241"/>
      <c r="AJ88" s="256"/>
      <c r="AK88" s="257"/>
      <c r="BX88" s="139"/>
      <c r="BY88" s="139"/>
      <c r="BZ88" s="139"/>
      <c r="CA88" s="139"/>
      <c r="CB88" s="139"/>
      <c r="CC88" s="139"/>
      <c r="CD88" s="139"/>
      <c r="CE88" s="139"/>
      <c r="CF88" s="139"/>
      <c r="CG88" s="139"/>
      <c r="CH88" s="139"/>
      <c r="CI88" s="139"/>
      <c r="CJ88" s="139"/>
      <c r="CK88" s="139"/>
      <c r="CL88" s="139"/>
      <c r="CM88" s="139"/>
      <c r="CN88" s="139"/>
      <c r="CO88" s="139"/>
    </row>
    <row r="89" spans="1:93" s="138" customFormat="1" ht="29.25" customHeight="1" x14ac:dyDescent="0.2">
      <c r="A89" s="258" t="s">
        <v>100</v>
      </c>
      <c r="B89" s="259"/>
      <c r="C89" s="260"/>
      <c r="D89" s="261"/>
      <c r="E89" s="211"/>
      <c r="F89" s="62"/>
      <c r="G89" s="62"/>
      <c r="H89" s="108"/>
      <c r="I89" s="104"/>
      <c r="J89" s="104"/>
      <c r="K89" s="62"/>
      <c r="L89" s="62"/>
      <c r="M89" s="62"/>
      <c r="N89" s="62"/>
      <c r="O89" s="62"/>
      <c r="P89" s="62"/>
      <c r="Q89" s="62"/>
      <c r="R89" s="62"/>
      <c r="S89" s="63"/>
      <c r="T89" s="62"/>
      <c r="U89" s="62"/>
      <c r="V89" s="234"/>
      <c r="W89" s="241"/>
      <c r="X89" s="241"/>
      <c r="Y89" s="241"/>
      <c r="Z89" s="241"/>
      <c r="AA89" s="241"/>
      <c r="AB89" s="234"/>
      <c r="AC89" s="62"/>
      <c r="AD89" s="62"/>
      <c r="AE89" s="62"/>
      <c r="AF89" s="62"/>
      <c r="AG89" s="62"/>
      <c r="AH89" s="234"/>
      <c r="AI89" s="262"/>
      <c r="AJ89" s="241"/>
      <c r="AK89" s="185"/>
      <c r="AL89" s="185"/>
      <c r="AM89" s="185"/>
      <c r="AN89" s="185"/>
      <c r="AO89" s="185"/>
      <c r="AP89" s="185"/>
      <c r="AQ89" s="185"/>
      <c r="BX89" s="139"/>
      <c r="BY89" s="139"/>
      <c r="BZ89" s="139"/>
      <c r="CA89" s="139"/>
      <c r="CB89" s="139"/>
      <c r="CC89" s="139"/>
      <c r="CD89" s="139"/>
      <c r="CE89" s="139"/>
      <c r="CF89" s="139"/>
      <c r="CG89" s="139"/>
      <c r="CH89" s="139"/>
      <c r="CI89" s="139"/>
      <c r="CJ89" s="139"/>
      <c r="CK89" s="139"/>
      <c r="CL89" s="139"/>
      <c r="CM89" s="139"/>
      <c r="CN89" s="139"/>
      <c r="CO89" s="139"/>
    </row>
    <row r="90" spans="1:93" s="138" customFormat="1" ht="15" x14ac:dyDescent="0.2">
      <c r="A90" s="263" t="s">
        <v>101</v>
      </c>
      <c r="B90" s="110"/>
      <c r="C90" s="110"/>
      <c r="D90" s="110"/>
      <c r="E90" s="264"/>
      <c r="F90" s="110"/>
      <c r="G90" s="110"/>
      <c r="H90" s="62"/>
      <c r="I90" s="62"/>
      <c r="J90" s="62"/>
      <c r="K90" s="108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232"/>
      <c r="W90" s="234"/>
      <c r="X90" s="234"/>
      <c r="Y90" s="234"/>
      <c r="Z90" s="234"/>
      <c r="AA90" s="234"/>
      <c r="AB90" s="234"/>
      <c r="AC90" s="62"/>
      <c r="AD90" s="62"/>
      <c r="AE90" s="62"/>
      <c r="AF90" s="62"/>
      <c r="AG90" s="62"/>
      <c r="AH90" s="62"/>
      <c r="AI90" s="62"/>
      <c r="AJ90" s="234"/>
      <c r="AK90" s="234"/>
      <c r="AL90" s="234"/>
      <c r="AM90" s="234"/>
      <c r="AN90" s="234"/>
      <c r="AO90" s="234"/>
      <c r="AP90" s="234"/>
      <c r="AQ90" s="185"/>
      <c r="BX90" s="139"/>
      <c r="BY90" s="139"/>
      <c r="BZ90" s="139"/>
      <c r="CA90" s="139"/>
      <c r="CB90" s="139"/>
      <c r="CC90" s="139"/>
      <c r="CD90" s="139"/>
      <c r="CE90" s="139"/>
      <c r="CF90" s="139"/>
      <c r="CG90" s="139"/>
      <c r="CH90" s="139"/>
      <c r="CI90" s="139"/>
      <c r="CJ90" s="139"/>
      <c r="CK90" s="139"/>
      <c r="CL90" s="139"/>
      <c r="CM90" s="139"/>
      <c r="CN90" s="139"/>
      <c r="CO90" s="139"/>
    </row>
    <row r="91" spans="1:93" s="138" customFormat="1" ht="15" x14ac:dyDescent="0.2">
      <c r="A91" s="670" t="s">
        <v>72</v>
      </c>
      <c r="B91" s="670" t="s">
        <v>73</v>
      </c>
      <c r="C91" s="677" t="s">
        <v>102</v>
      </c>
      <c r="D91" s="679"/>
      <c r="E91" s="265"/>
      <c r="F91" s="64"/>
      <c r="G91" s="62"/>
      <c r="H91" s="62"/>
      <c r="I91" s="62"/>
      <c r="J91" s="108"/>
      <c r="K91" s="103"/>
      <c r="L91" s="104"/>
      <c r="M91" s="62"/>
      <c r="N91" s="62"/>
      <c r="O91" s="62"/>
      <c r="P91" s="62"/>
      <c r="Q91" s="62"/>
      <c r="R91" s="62"/>
      <c r="S91" s="62"/>
      <c r="T91" s="62"/>
      <c r="U91" s="63"/>
      <c r="V91" s="234"/>
      <c r="W91" s="234"/>
      <c r="X91" s="234"/>
      <c r="Y91" s="212"/>
      <c r="Z91" s="212"/>
      <c r="AA91" s="212"/>
      <c r="AB91" s="212"/>
      <c r="AC91" s="266"/>
      <c r="AD91" s="234"/>
      <c r="AE91" s="62"/>
      <c r="AF91" s="62"/>
      <c r="AG91" s="62"/>
      <c r="AH91" s="62"/>
      <c r="AI91" s="62"/>
      <c r="AJ91" s="234"/>
      <c r="AK91" s="212"/>
      <c r="AL91" s="212"/>
      <c r="AM91" s="212"/>
      <c r="AN91" s="212"/>
      <c r="AO91" s="212"/>
      <c r="AP91" s="212"/>
      <c r="AQ91" s="185"/>
      <c r="BX91" s="139"/>
      <c r="BY91" s="139"/>
      <c r="BZ91" s="139"/>
      <c r="CA91" s="139"/>
      <c r="CB91" s="139"/>
      <c r="CC91" s="139"/>
      <c r="CD91" s="139"/>
      <c r="CE91" s="139"/>
      <c r="CF91" s="139"/>
      <c r="CG91" s="139"/>
      <c r="CH91" s="139"/>
      <c r="CI91" s="139"/>
      <c r="CJ91" s="139"/>
      <c r="CK91" s="139"/>
      <c r="CL91" s="139"/>
      <c r="CM91" s="139"/>
      <c r="CN91" s="139"/>
      <c r="CO91" s="139"/>
    </row>
    <row r="92" spans="1:93" s="138" customFormat="1" ht="15" x14ac:dyDescent="0.2">
      <c r="A92" s="672"/>
      <c r="B92" s="672"/>
      <c r="C92" s="119" t="s">
        <v>103</v>
      </c>
      <c r="D92" s="119" t="s">
        <v>104</v>
      </c>
      <c r="E92" s="4"/>
      <c r="F92" s="64"/>
      <c r="G92" s="62"/>
      <c r="H92" s="62"/>
      <c r="I92" s="62"/>
      <c r="J92" s="108"/>
      <c r="K92" s="103"/>
      <c r="L92" s="104"/>
      <c r="M92" s="62"/>
      <c r="N92" s="62"/>
      <c r="O92" s="62"/>
      <c r="P92" s="62"/>
      <c r="Q92" s="62"/>
      <c r="R92" s="62"/>
      <c r="S92" s="62"/>
      <c r="T92" s="62"/>
      <c r="U92" s="63"/>
      <c r="V92" s="234"/>
      <c r="W92" s="234"/>
      <c r="X92" s="234"/>
      <c r="Y92" s="212"/>
      <c r="Z92" s="212"/>
      <c r="AA92" s="212"/>
      <c r="AB92" s="212"/>
      <c r="AC92" s="266"/>
      <c r="AD92" s="234"/>
      <c r="AE92" s="62"/>
      <c r="AF92" s="62"/>
      <c r="AG92" s="62"/>
      <c r="AH92" s="62"/>
      <c r="AI92" s="62"/>
      <c r="AJ92" s="234"/>
      <c r="AK92" s="212"/>
      <c r="AL92" s="212"/>
      <c r="AM92" s="212"/>
      <c r="AN92" s="212"/>
      <c r="AO92" s="212"/>
      <c r="AP92" s="212"/>
      <c r="AQ92" s="185"/>
      <c r="BX92" s="139"/>
      <c r="BY92" s="139"/>
      <c r="BZ92" s="139"/>
      <c r="CA92" s="139"/>
      <c r="CB92" s="139"/>
      <c r="CC92" s="139"/>
      <c r="CD92" s="139"/>
      <c r="CE92" s="139"/>
      <c r="CF92" s="139"/>
      <c r="CG92" s="139"/>
      <c r="CH92" s="139"/>
      <c r="CI92" s="139"/>
      <c r="CJ92" s="139"/>
      <c r="CK92" s="139"/>
      <c r="CL92" s="139"/>
      <c r="CM92" s="139"/>
      <c r="CN92" s="139"/>
      <c r="CO92" s="139"/>
    </row>
    <row r="93" spans="1:93" s="138" customFormat="1" ht="15" x14ac:dyDescent="0.2">
      <c r="A93" s="70" t="s">
        <v>74</v>
      </c>
      <c r="B93" s="20"/>
      <c r="C93" s="20"/>
      <c r="D93" s="20"/>
      <c r="E93" s="265"/>
      <c r="F93" s="64"/>
      <c r="G93" s="62"/>
      <c r="H93" s="62"/>
      <c r="I93" s="62"/>
      <c r="J93" s="108"/>
      <c r="K93" s="111"/>
      <c r="L93" s="104"/>
      <c r="M93" s="62"/>
      <c r="N93" s="62"/>
      <c r="O93" s="62"/>
      <c r="P93" s="62"/>
      <c r="Q93" s="62"/>
      <c r="R93" s="62"/>
      <c r="S93" s="62"/>
      <c r="T93" s="62"/>
      <c r="U93" s="63"/>
      <c r="V93" s="234"/>
      <c r="W93" s="234"/>
      <c r="X93" s="234"/>
      <c r="Y93" s="212"/>
      <c r="Z93" s="212"/>
      <c r="AA93" s="212"/>
      <c r="AB93" s="212"/>
      <c r="AC93" s="266"/>
      <c r="AD93" s="234"/>
      <c r="AE93" s="62"/>
      <c r="AF93" s="62"/>
      <c r="AG93" s="62"/>
      <c r="AH93" s="62"/>
      <c r="AI93" s="62"/>
      <c r="AJ93" s="234"/>
      <c r="AK93" s="212"/>
      <c r="AL93" s="212"/>
      <c r="AM93" s="212"/>
      <c r="AN93" s="212"/>
      <c r="AO93" s="212"/>
      <c r="AP93" s="212"/>
      <c r="AQ93" s="185"/>
      <c r="BX93" s="139"/>
      <c r="BY93" s="139"/>
      <c r="BZ93" s="139"/>
      <c r="CA93" s="139"/>
      <c r="CB93" s="139"/>
      <c r="CC93" s="139"/>
      <c r="CD93" s="139"/>
      <c r="CE93" s="139"/>
      <c r="CF93" s="139"/>
      <c r="CG93" s="139"/>
      <c r="CH93" s="139"/>
      <c r="CI93" s="139"/>
      <c r="CJ93" s="139"/>
      <c r="CK93" s="139"/>
      <c r="CL93" s="139"/>
      <c r="CM93" s="139"/>
      <c r="CN93" s="139"/>
      <c r="CO93" s="139"/>
    </row>
    <row r="94" spans="1:93" s="138" customFormat="1" ht="15" x14ac:dyDescent="0.2">
      <c r="A94" s="72" t="s">
        <v>75</v>
      </c>
      <c r="B94" s="15"/>
      <c r="C94" s="15"/>
      <c r="D94" s="15"/>
      <c r="E94" s="265"/>
      <c r="F94" s="64"/>
      <c r="G94" s="62"/>
      <c r="H94" s="62"/>
      <c r="I94" s="62"/>
      <c r="J94" s="108"/>
      <c r="K94" s="111"/>
      <c r="L94" s="104"/>
      <c r="M94" s="62"/>
      <c r="N94" s="62"/>
      <c r="O94" s="62"/>
      <c r="P94" s="62"/>
      <c r="Q94" s="62"/>
      <c r="R94" s="62"/>
      <c r="S94" s="62"/>
      <c r="T94" s="62"/>
      <c r="U94" s="63"/>
      <c r="V94" s="234"/>
      <c r="W94" s="234"/>
      <c r="X94" s="234"/>
      <c r="Y94" s="212"/>
      <c r="Z94" s="212"/>
      <c r="AA94" s="212"/>
      <c r="AB94" s="212"/>
      <c r="AC94" s="266"/>
      <c r="AD94" s="234"/>
      <c r="AE94" s="62"/>
      <c r="AF94" s="62"/>
      <c r="AG94" s="62"/>
      <c r="AH94" s="62"/>
      <c r="AI94" s="62"/>
      <c r="AJ94" s="234"/>
      <c r="AK94" s="212"/>
      <c r="AL94" s="212"/>
      <c r="AM94" s="212"/>
      <c r="AN94" s="212"/>
      <c r="AO94" s="212"/>
      <c r="AP94" s="212"/>
      <c r="AQ94" s="185"/>
      <c r="BX94" s="139"/>
      <c r="BY94" s="139"/>
      <c r="BZ94" s="139"/>
      <c r="CA94" s="139"/>
      <c r="CB94" s="139"/>
      <c r="CC94" s="139"/>
      <c r="CD94" s="139"/>
      <c r="CE94" s="139"/>
      <c r="CF94" s="139"/>
      <c r="CG94" s="139"/>
      <c r="CH94" s="139"/>
      <c r="CI94" s="139"/>
      <c r="CJ94" s="139"/>
      <c r="CK94" s="139"/>
      <c r="CL94" s="139"/>
      <c r="CM94" s="139"/>
      <c r="CN94" s="139"/>
      <c r="CO94" s="139"/>
    </row>
    <row r="95" spans="1:93" s="138" customFormat="1" ht="15" x14ac:dyDescent="0.2">
      <c r="A95" s="72" t="s">
        <v>76</v>
      </c>
      <c r="B95" s="15"/>
      <c r="C95" s="15"/>
      <c r="D95" s="15"/>
      <c r="E95" s="265"/>
      <c r="F95" s="64"/>
      <c r="G95" s="62"/>
      <c r="H95" s="62"/>
      <c r="I95" s="62"/>
      <c r="J95" s="62"/>
      <c r="K95" s="112"/>
      <c r="L95" s="104"/>
      <c r="M95" s="62"/>
      <c r="N95" s="62"/>
      <c r="O95" s="62"/>
      <c r="P95" s="62"/>
      <c r="Q95" s="62"/>
      <c r="R95" s="62"/>
      <c r="S95" s="62"/>
      <c r="T95" s="62"/>
      <c r="U95" s="63"/>
      <c r="V95" s="234"/>
      <c r="W95" s="234"/>
      <c r="X95" s="234"/>
      <c r="Y95" s="212"/>
      <c r="Z95" s="212"/>
      <c r="AA95" s="212"/>
      <c r="AB95" s="212"/>
      <c r="AC95" s="266"/>
      <c r="AD95" s="234"/>
      <c r="AE95" s="62"/>
      <c r="AF95" s="62"/>
      <c r="AG95" s="62"/>
      <c r="AH95" s="62"/>
      <c r="AI95" s="62"/>
      <c r="AJ95" s="234"/>
      <c r="AK95" s="212"/>
      <c r="AL95" s="212"/>
      <c r="AM95" s="212"/>
      <c r="AN95" s="212"/>
      <c r="AO95" s="212"/>
      <c r="AP95" s="212"/>
      <c r="AQ95" s="185"/>
      <c r="BX95" s="139"/>
      <c r="BY95" s="139"/>
      <c r="BZ95" s="139"/>
      <c r="CA95" s="139"/>
      <c r="CB95" s="139"/>
      <c r="CC95" s="139"/>
      <c r="CD95" s="139"/>
      <c r="CE95" s="139"/>
      <c r="CF95" s="139"/>
      <c r="CG95" s="139"/>
      <c r="CH95" s="139"/>
      <c r="CI95" s="139"/>
      <c r="CJ95" s="139"/>
      <c r="CK95" s="139"/>
      <c r="CL95" s="139"/>
      <c r="CM95" s="139"/>
      <c r="CN95" s="139"/>
      <c r="CO95" s="139"/>
    </row>
    <row r="96" spans="1:93" s="138" customFormat="1" ht="15" x14ac:dyDescent="0.2">
      <c r="A96" s="72" t="s">
        <v>77</v>
      </c>
      <c r="B96" s="15"/>
      <c r="C96" s="15"/>
      <c r="D96" s="15"/>
      <c r="E96" s="265"/>
      <c r="F96" s="64"/>
      <c r="G96" s="62"/>
      <c r="H96" s="62"/>
      <c r="I96" s="62"/>
      <c r="J96" s="62"/>
      <c r="K96" s="112"/>
      <c r="L96" s="104"/>
      <c r="M96" s="62"/>
      <c r="N96" s="62"/>
      <c r="O96" s="62"/>
      <c r="P96" s="62"/>
      <c r="Q96" s="62"/>
      <c r="R96" s="62"/>
      <c r="S96" s="62"/>
      <c r="T96" s="62"/>
      <c r="U96" s="63"/>
      <c r="V96" s="234"/>
      <c r="W96" s="234"/>
      <c r="X96" s="234"/>
      <c r="Y96" s="212"/>
      <c r="Z96" s="212"/>
      <c r="AA96" s="212"/>
      <c r="AB96" s="212"/>
      <c r="AC96" s="266"/>
      <c r="AD96" s="234"/>
      <c r="AE96" s="62"/>
      <c r="AF96" s="62"/>
      <c r="AG96" s="62"/>
      <c r="AH96" s="62"/>
      <c r="AI96" s="62"/>
      <c r="AJ96" s="234"/>
      <c r="AK96" s="212"/>
      <c r="AL96" s="212"/>
      <c r="AM96" s="212"/>
      <c r="AN96" s="212"/>
      <c r="AO96" s="212"/>
      <c r="AP96" s="212"/>
      <c r="AQ96" s="185"/>
      <c r="BX96" s="139"/>
      <c r="BY96" s="139"/>
      <c r="BZ96" s="139"/>
      <c r="CA96" s="139"/>
      <c r="CB96" s="139"/>
      <c r="CC96" s="139"/>
      <c r="CD96" s="139"/>
      <c r="CE96" s="139"/>
      <c r="CF96" s="139"/>
      <c r="CG96" s="139"/>
      <c r="CH96" s="139"/>
      <c r="CI96" s="139"/>
      <c r="CJ96" s="139"/>
      <c r="CK96" s="139"/>
      <c r="CL96" s="139"/>
      <c r="CM96" s="139"/>
      <c r="CN96" s="139"/>
      <c r="CO96" s="139"/>
    </row>
    <row r="97" spans="1:93" s="138" customFormat="1" ht="15" x14ac:dyDescent="0.2">
      <c r="A97" s="72" t="s">
        <v>78</v>
      </c>
      <c r="B97" s="15"/>
      <c r="C97" s="15"/>
      <c r="D97" s="15"/>
      <c r="E97" s="265"/>
      <c r="F97" s="64"/>
      <c r="G97" s="62"/>
      <c r="H97" s="62"/>
      <c r="I97" s="62"/>
      <c r="J97" s="62"/>
      <c r="K97" s="112"/>
      <c r="L97" s="104"/>
      <c r="M97" s="62"/>
      <c r="N97" s="62"/>
      <c r="O97" s="62"/>
      <c r="P97" s="62"/>
      <c r="Q97" s="62"/>
      <c r="R97" s="62"/>
      <c r="S97" s="62"/>
      <c r="T97" s="62"/>
      <c r="U97" s="63"/>
      <c r="V97" s="234"/>
      <c r="W97" s="234"/>
      <c r="X97" s="234"/>
      <c r="Y97" s="212"/>
      <c r="Z97" s="212"/>
      <c r="AA97" s="212"/>
      <c r="AB97" s="212"/>
      <c r="AC97" s="266"/>
      <c r="AD97" s="234"/>
      <c r="AE97" s="62"/>
      <c r="AF97" s="62"/>
      <c r="AG97" s="62"/>
      <c r="AH97" s="62"/>
      <c r="AI97" s="62"/>
      <c r="AJ97" s="234"/>
      <c r="AK97" s="212"/>
      <c r="AL97" s="212"/>
      <c r="AM97" s="212"/>
      <c r="AN97" s="212"/>
      <c r="AO97" s="212"/>
      <c r="AP97" s="212"/>
      <c r="AQ97" s="185"/>
      <c r="BX97" s="139"/>
      <c r="BY97" s="139"/>
      <c r="BZ97" s="139"/>
      <c r="CA97" s="139"/>
      <c r="CB97" s="139"/>
      <c r="CC97" s="139"/>
      <c r="CD97" s="139"/>
      <c r="CE97" s="139"/>
      <c r="CF97" s="139"/>
      <c r="CG97" s="139"/>
      <c r="CH97" s="139"/>
      <c r="CI97" s="139"/>
      <c r="CJ97" s="139"/>
      <c r="CK97" s="139"/>
      <c r="CL97" s="139"/>
      <c r="CM97" s="139"/>
      <c r="CN97" s="139"/>
      <c r="CO97" s="139"/>
    </row>
    <row r="98" spans="1:93" s="138" customFormat="1" ht="15" x14ac:dyDescent="0.2">
      <c r="A98" s="121" t="s">
        <v>19</v>
      </c>
      <c r="B98" s="267">
        <f>SUM(B93:B97)</f>
        <v>0</v>
      </c>
      <c r="C98" s="267">
        <f>SUM(C93:C97)</f>
        <v>0</v>
      </c>
      <c r="D98" s="267">
        <f>SUM(D93:D97)</f>
        <v>0</v>
      </c>
      <c r="E98" s="265"/>
      <c r="F98" s="64"/>
      <c r="G98" s="62"/>
      <c r="H98" s="62"/>
      <c r="I98" s="62"/>
      <c r="J98" s="62"/>
      <c r="K98" s="112"/>
      <c r="L98" s="104"/>
      <c r="M98" s="62"/>
      <c r="N98" s="62"/>
      <c r="O98" s="62"/>
      <c r="P98" s="62"/>
      <c r="Q98" s="62"/>
      <c r="R98" s="62"/>
      <c r="S98" s="62"/>
      <c r="T98" s="62"/>
      <c r="U98" s="63"/>
      <c r="V98" s="234"/>
      <c r="W98" s="234"/>
      <c r="X98" s="234"/>
      <c r="Y98" s="212"/>
      <c r="Z98" s="212"/>
      <c r="AA98" s="212"/>
      <c r="AB98" s="212"/>
      <c r="AC98" s="266"/>
      <c r="AD98" s="234"/>
      <c r="AE98" s="62"/>
      <c r="AF98" s="62"/>
      <c r="AG98" s="62"/>
      <c r="AH98" s="62"/>
      <c r="AI98" s="62"/>
      <c r="AJ98" s="234"/>
      <c r="AK98" s="212"/>
      <c r="AL98" s="212"/>
      <c r="AM98" s="212"/>
      <c r="AN98" s="212"/>
      <c r="AO98" s="212"/>
      <c r="AP98" s="212"/>
      <c r="AQ98" s="185"/>
      <c r="BX98" s="139"/>
      <c r="BY98" s="139"/>
      <c r="BZ98" s="139"/>
      <c r="CA98" s="139"/>
      <c r="CB98" s="139"/>
      <c r="CC98" s="139"/>
      <c r="CD98" s="139"/>
      <c r="CE98" s="139"/>
      <c r="CF98" s="139"/>
      <c r="CG98" s="139"/>
      <c r="CH98" s="139"/>
      <c r="CI98" s="139"/>
      <c r="CJ98" s="139"/>
      <c r="CK98" s="139"/>
      <c r="CL98" s="139"/>
      <c r="CM98" s="139"/>
      <c r="CN98" s="139"/>
      <c r="CO98" s="139"/>
    </row>
    <row r="99" spans="1:93" s="138" customFormat="1" ht="15" x14ac:dyDescent="0.2">
      <c r="A99" s="268" t="s">
        <v>105</v>
      </c>
      <c r="B99" s="269"/>
      <c r="C99" s="269"/>
      <c r="D99" s="269"/>
      <c r="E99" s="270"/>
      <c r="F99" s="270"/>
      <c r="G99" s="271"/>
      <c r="H99" s="271"/>
      <c r="I99" s="271"/>
      <c r="J99" s="197"/>
      <c r="K99" s="272"/>
      <c r="L99" s="197"/>
      <c r="M99" s="197"/>
      <c r="N99" s="62"/>
      <c r="O99" s="62"/>
      <c r="P99" s="62"/>
      <c r="Q99" s="62"/>
      <c r="R99" s="62"/>
      <c r="S99" s="62"/>
      <c r="T99" s="62"/>
      <c r="U99" s="232"/>
      <c r="V99" s="234"/>
      <c r="W99" s="234"/>
      <c r="X99" s="234"/>
      <c r="Y99" s="234"/>
      <c r="Z99" s="234"/>
      <c r="AA99" s="234"/>
      <c r="AB99" s="273"/>
      <c r="AC99" s="234"/>
      <c r="AD99" s="62"/>
      <c r="AE99" s="62"/>
      <c r="AF99" s="62"/>
      <c r="AG99" s="62"/>
      <c r="AH99" s="62"/>
      <c r="AI99" s="234"/>
      <c r="AJ99" s="234"/>
      <c r="AK99" s="234"/>
      <c r="AL99" s="234"/>
      <c r="AM99" s="234"/>
      <c r="AN99" s="234"/>
      <c r="AO99" s="234"/>
      <c r="AP99" s="185"/>
      <c r="BX99" s="139"/>
      <c r="BY99" s="139"/>
      <c r="BZ99" s="139"/>
      <c r="CA99" s="139"/>
      <c r="CB99" s="139"/>
      <c r="CC99" s="139"/>
      <c r="CD99" s="139"/>
      <c r="CE99" s="139"/>
      <c r="CF99" s="139"/>
      <c r="CG99" s="139"/>
      <c r="CH99" s="139"/>
      <c r="CI99" s="139"/>
      <c r="CJ99" s="139"/>
      <c r="CK99" s="139"/>
      <c r="CL99" s="139"/>
      <c r="CM99" s="139"/>
      <c r="CN99" s="139"/>
      <c r="CO99" s="139"/>
    </row>
    <row r="100" spans="1:93" s="138" customFormat="1" x14ac:dyDescent="0.2">
      <c r="A100" s="705" t="s">
        <v>26</v>
      </c>
      <c r="B100" s="708" t="s">
        <v>28</v>
      </c>
      <c r="C100" s="709"/>
      <c r="D100" s="680"/>
      <c r="E100" s="713" t="s">
        <v>29</v>
      </c>
      <c r="F100" s="714"/>
      <c r="G100" s="714"/>
      <c r="H100" s="714"/>
      <c r="I100" s="714"/>
      <c r="J100" s="714"/>
      <c r="K100" s="714"/>
      <c r="L100" s="714"/>
      <c r="M100" s="714"/>
      <c r="N100" s="274"/>
      <c r="O100" s="62"/>
      <c r="P100" s="62"/>
      <c r="Q100" s="62"/>
      <c r="R100" s="62"/>
      <c r="S100" s="62"/>
      <c r="T100" s="62"/>
      <c r="U100" s="62"/>
      <c r="V100" s="63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234"/>
      <c r="AK100" s="234"/>
      <c r="AL100" s="234"/>
      <c r="AM100" s="234"/>
      <c r="AN100" s="234"/>
      <c r="AO100" s="234"/>
      <c r="AP100" s="234"/>
      <c r="AQ100" s="185"/>
      <c r="BX100" s="139"/>
      <c r="BY100" s="139"/>
      <c r="BZ100" s="139"/>
      <c r="CA100" s="139"/>
      <c r="CB100" s="139"/>
      <c r="CC100" s="139"/>
      <c r="CD100" s="139"/>
      <c r="CE100" s="139"/>
      <c r="CF100" s="139"/>
      <c r="CG100" s="139"/>
      <c r="CH100" s="139"/>
      <c r="CI100" s="139"/>
      <c r="CJ100" s="139"/>
      <c r="CK100" s="139"/>
      <c r="CL100" s="139"/>
      <c r="CM100" s="139"/>
      <c r="CN100" s="139"/>
      <c r="CO100" s="139"/>
    </row>
    <row r="101" spans="1:93" s="138" customFormat="1" x14ac:dyDescent="0.2">
      <c r="A101" s="706"/>
      <c r="B101" s="710"/>
      <c r="C101" s="711"/>
      <c r="D101" s="712"/>
      <c r="E101" s="685" t="s">
        <v>1</v>
      </c>
      <c r="F101" s="686"/>
      <c r="G101" s="683" t="s">
        <v>2</v>
      </c>
      <c r="H101" s="684"/>
      <c r="I101" s="685" t="s">
        <v>3</v>
      </c>
      <c r="J101" s="686"/>
      <c r="K101" s="685" t="s">
        <v>4</v>
      </c>
      <c r="L101" s="686"/>
      <c r="M101" s="685" t="s">
        <v>5</v>
      </c>
      <c r="N101" s="686"/>
      <c r="O101" s="62"/>
      <c r="P101" s="62"/>
      <c r="Q101" s="62"/>
      <c r="R101" s="62"/>
      <c r="S101" s="62"/>
      <c r="T101" s="62"/>
      <c r="U101" s="62"/>
      <c r="V101" s="62"/>
      <c r="W101" s="63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234"/>
      <c r="AK101" s="234"/>
      <c r="AL101" s="234"/>
      <c r="AM101" s="234"/>
      <c r="AN101" s="234"/>
      <c r="AO101" s="234"/>
      <c r="AP101" s="234"/>
      <c r="AQ101" s="185"/>
      <c r="BX101" s="139"/>
      <c r="BY101" s="139"/>
      <c r="BZ101" s="139"/>
      <c r="CA101" s="139"/>
      <c r="CB101" s="139"/>
      <c r="CC101" s="139"/>
      <c r="CD101" s="139"/>
      <c r="CE101" s="139"/>
      <c r="CF101" s="139"/>
      <c r="CG101" s="139"/>
      <c r="CH101" s="139"/>
      <c r="CI101" s="139"/>
      <c r="CJ101" s="139"/>
      <c r="CK101" s="139"/>
      <c r="CL101" s="139"/>
      <c r="CM101" s="139"/>
      <c r="CN101" s="139"/>
      <c r="CO101" s="139"/>
    </row>
    <row r="102" spans="1:93" s="138" customFormat="1" x14ac:dyDescent="0.2">
      <c r="A102" s="707"/>
      <c r="B102" s="125" t="s">
        <v>81</v>
      </c>
      <c r="C102" s="31" t="s">
        <v>20</v>
      </c>
      <c r="D102" s="275" t="s">
        <v>18</v>
      </c>
      <c r="E102" s="201" t="s">
        <v>20</v>
      </c>
      <c r="F102" s="123" t="s">
        <v>18</v>
      </c>
      <c r="G102" s="201" t="s">
        <v>20</v>
      </c>
      <c r="H102" s="123" t="s">
        <v>18</v>
      </c>
      <c r="I102" s="201" t="s">
        <v>20</v>
      </c>
      <c r="J102" s="123" t="s">
        <v>18</v>
      </c>
      <c r="K102" s="201" t="s">
        <v>20</v>
      </c>
      <c r="L102" s="123" t="s">
        <v>18</v>
      </c>
      <c r="M102" s="201" t="s">
        <v>20</v>
      </c>
      <c r="N102" s="123" t="s">
        <v>18</v>
      </c>
      <c r="O102" s="276"/>
      <c r="P102" s="62"/>
      <c r="Q102" s="112"/>
      <c r="R102" s="62"/>
      <c r="S102" s="62"/>
      <c r="T102" s="62"/>
      <c r="U102" s="62"/>
      <c r="V102" s="62"/>
      <c r="W102" s="62"/>
      <c r="X102" s="62"/>
      <c r="Y102" s="62"/>
      <c r="Z102" s="62"/>
      <c r="AA102" s="63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BX102" s="139"/>
      <c r="BY102" s="139"/>
      <c r="BZ102" s="139"/>
      <c r="CA102" s="139"/>
      <c r="CB102" s="139"/>
      <c r="CC102" s="139"/>
      <c r="CD102" s="139"/>
      <c r="CE102" s="139"/>
      <c r="CF102" s="139"/>
      <c r="CG102" s="139"/>
      <c r="CH102" s="139"/>
      <c r="CI102" s="139"/>
      <c r="CJ102" s="139"/>
      <c r="CK102" s="139"/>
      <c r="CL102" s="139"/>
      <c r="CM102" s="139"/>
      <c r="CN102" s="139"/>
      <c r="CO102" s="139"/>
    </row>
    <row r="103" spans="1:93" s="138" customFormat="1" ht="17.25" customHeight="1" x14ac:dyDescent="0.2">
      <c r="A103" s="46" t="s">
        <v>106</v>
      </c>
      <c r="B103" s="172">
        <f>SUM(C103:D103)</f>
        <v>0</v>
      </c>
      <c r="C103" s="204">
        <f>SUM(E103+G103+I103+K103+M103)</f>
        <v>0</v>
      </c>
      <c r="D103" s="159">
        <f>SUM(F103+H103+J103+L103+N103)</f>
        <v>0</v>
      </c>
      <c r="E103" s="277"/>
      <c r="F103" s="260"/>
      <c r="G103" s="277"/>
      <c r="H103" s="260"/>
      <c r="I103" s="277"/>
      <c r="J103" s="278"/>
      <c r="K103" s="277"/>
      <c r="L103" s="278"/>
      <c r="M103" s="279"/>
      <c r="N103" s="278"/>
      <c r="O103" s="280"/>
      <c r="P103" s="62"/>
      <c r="Q103" s="112"/>
      <c r="R103" s="62"/>
      <c r="S103" s="62"/>
      <c r="T103" s="62"/>
      <c r="U103" s="62"/>
      <c r="V103" s="62"/>
      <c r="W103" s="62"/>
      <c r="X103" s="62"/>
      <c r="Y103" s="62"/>
      <c r="Z103" s="62"/>
      <c r="AA103" s="63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BX103" s="139"/>
      <c r="BY103" s="139"/>
      <c r="BZ103" s="139"/>
      <c r="CA103" s="139"/>
      <c r="CB103" s="139"/>
      <c r="CC103" s="139"/>
      <c r="CD103" s="139"/>
      <c r="CE103" s="139"/>
      <c r="CF103" s="139"/>
      <c r="CG103" s="139"/>
      <c r="CH103" s="139"/>
      <c r="CI103" s="139"/>
      <c r="CJ103" s="139"/>
      <c r="CK103" s="139"/>
      <c r="CL103" s="139"/>
      <c r="CM103" s="139"/>
      <c r="CN103" s="139"/>
      <c r="CO103" s="139"/>
    </row>
    <row r="104" spans="1:93" s="138" customFormat="1" ht="26.25" customHeight="1" x14ac:dyDescent="0.2">
      <c r="A104" s="46" t="s">
        <v>107</v>
      </c>
      <c r="B104" s="281">
        <f>SUM(C104:D104)</f>
        <v>0</v>
      </c>
      <c r="C104" s="204">
        <f>SUM(E104+G104+I104+K104+M104)</f>
        <v>0</v>
      </c>
      <c r="D104" s="159">
        <f>SUM(F104+H104+J104+L104+N104)</f>
        <v>0</v>
      </c>
      <c r="E104" s="282"/>
      <c r="F104" s="283"/>
      <c r="G104" s="282"/>
      <c r="H104" s="284"/>
      <c r="I104" s="282"/>
      <c r="J104" s="283"/>
      <c r="K104" s="282"/>
      <c r="L104" s="283"/>
      <c r="M104" s="285"/>
      <c r="N104" s="284"/>
      <c r="O104" s="280"/>
      <c r="P104" s="62"/>
      <c r="Q104" s="112"/>
      <c r="R104" s="62"/>
      <c r="S104" s="62"/>
      <c r="T104" s="62"/>
      <c r="U104" s="62"/>
      <c r="V104" s="62"/>
      <c r="W104" s="62"/>
      <c r="X104" s="62"/>
      <c r="Y104" s="62"/>
      <c r="Z104" s="62"/>
      <c r="AA104" s="63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BX104" s="139"/>
      <c r="BY104" s="139"/>
      <c r="BZ104" s="139"/>
      <c r="CA104" s="139"/>
      <c r="CB104" s="139"/>
      <c r="CC104" s="139"/>
      <c r="CD104" s="139"/>
      <c r="CE104" s="139"/>
      <c r="CF104" s="139"/>
      <c r="CG104" s="139"/>
      <c r="CH104" s="139"/>
      <c r="CI104" s="139"/>
      <c r="CJ104" s="139"/>
      <c r="CK104" s="139"/>
      <c r="CL104" s="139"/>
      <c r="CM104" s="139"/>
      <c r="CN104" s="139"/>
      <c r="CO104" s="139"/>
    </row>
    <row r="105" spans="1:93" s="138" customFormat="1" x14ac:dyDescent="0.2">
      <c r="A105" s="269"/>
      <c r="B105" s="62"/>
      <c r="C105" s="112"/>
      <c r="D105" s="62"/>
      <c r="E105" s="62"/>
      <c r="F105" s="62"/>
      <c r="G105" s="62"/>
      <c r="H105" s="62"/>
      <c r="I105" s="62"/>
      <c r="J105" s="62"/>
      <c r="K105" s="62"/>
      <c r="L105" s="62"/>
      <c r="M105" s="63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BX105" s="139"/>
      <c r="BY105" s="139"/>
      <c r="BZ105" s="139"/>
      <c r="CA105" s="139"/>
      <c r="CB105" s="139"/>
      <c r="CC105" s="139"/>
      <c r="CD105" s="139"/>
      <c r="CE105" s="139"/>
      <c r="CF105" s="139"/>
      <c r="CG105" s="139"/>
      <c r="CH105" s="139"/>
      <c r="CI105" s="139"/>
      <c r="CJ105" s="139"/>
      <c r="CK105" s="139"/>
      <c r="CL105" s="139"/>
      <c r="CM105" s="139"/>
      <c r="CN105" s="139"/>
      <c r="CO105" s="139"/>
    </row>
    <row r="106" spans="1:93" s="138" customFormat="1" x14ac:dyDescent="0.2">
      <c r="BX106" s="139"/>
      <c r="BY106" s="139"/>
      <c r="BZ106" s="139"/>
      <c r="CA106" s="139"/>
      <c r="CB106" s="139"/>
      <c r="CC106" s="139"/>
      <c r="CD106" s="139"/>
      <c r="CE106" s="139"/>
      <c r="CF106" s="139"/>
      <c r="CG106" s="139"/>
      <c r="CH106" s="139"/>
      <c r="CI106" s="139"/>
      <c r="CJ106" s="139"/>
      <c r="CK106" s="139"/>
      <c r="CL106" s="139"/>
      <c r="CM106" s="139"/>
      <c r="CN106" s="139"/>
      <c r="CO106" s="139"/>
    </row>
    <row r="107" spans="1:93" s="138" customFormat="1" x14ac:dyDescent="0.2">
      <c r="BX107" s="139"/>
      <c r="BY107" s="139"/>
      <c r="BZ107" s="139"/>
      <c r="CA107" s="139"/>
      <c r="CB107" s="139"/>
      <c r="CC107" s="139"/>
      <c r="CD107" s="139"/>
      <c r="CE107" s="139"/>
      <c r="CF107" s="139"/>
      <c r="CG107" s="139"/>
      <c r="CH107" s="139"/>
      <c r="CI107" s="139"/>
      <c r="CJ107" s="139"/>
      <c r="CK107" s="139"/>
      <c r="CL107" s="139"/>
      <c r="CM107" s="139"/>
      <c r="CN107" s="139"/>
      <c r="CO107" s="139"/>
    </row>
    <row r="108" spans="1:93" s="138" customFormat="1" x14ac:dyDescent="0.2">
      <c r="BX108" s="139"/>
      <c r="BY108" s="139"/>
      <c r="BZ108" s="139"/>
      <c r="CA108" s="139"/>
      <c r="CB108" s="139"/>
      <c r="CC108" s="139"/>
      <c r="CD108" s="139"/>
      <c r="CE108" s="139"/>
      <c r="CF108" s="139"/>
      <c r="CG108" s="139"/>
      <c r="CH108" s="139"/>
      <c r="CI108" s="139"/>
      <c r="CJ108" s="139"/>
      <c r="CK108" s="139"/>
      <c r="CL108" s="139"/>
      <c r="CM108" s="139"/>
      <c r="CN108" s="139"/>
      <c r="CO108" s="139"/>
    </row>
    <row r="109" spans="1:93" s="138" customFormat="1" x14ac:dyDescent="0.2">
      <c r="BX109" s="139"/>
      <c r="BY109" s="139"/>
      <c r="BZ109" s="139"/>
      <c r="CA109" s="139"/>
      <c r="CB109" s="139"/>
      <c r="CC109" s="139"/>
      <c r="CD109" s="139"/>
      <c r="CE109" s="139"/>
      <c r="CF109" s="139"/>
      <c r="CG109" s="139"/>
      <c r="CH109" s="139"/>
      <c r="CI109" s="139"/>
      <c r="CJ109" s="139"/>
      <c r="CK109" s="139"/>
      <c r="CL109" s="139"/>
      <c r="CM109" s="139"/>
      <c r="CN109" s="139"/>
      <c r="CO109" s="139"/>
    </row>
    <row r="110" spans="1:93" s="138" customFormat="1" x14ac:dyDescent="0.2">
      <c r="BX110" s="139"/>
      <c r="BY110" s="139"/>
      <c r="BZ110" s="139"/>
      <c r="CA110" s="139"/>
      <c r="CB110" s="139"/>
      <c r="CC110" s="139"/>
      <c r="CD110" s="139"/>
      <c r="CE110" s="139"/>
      <c r="CF110" s="139"/>
      <c r="CG110" s="139"/>
      <c r="CH110" s="139"/>
      <c r="CI110" s="139"/>
      <c r="CJ110" s="139"/>
      <c r="CK110" s="139"/>
      <c r="CL110" s="139"/>
      <c r="CM110" s="139"/>
      <c r="CN110" s="139"/>
      <c r="CO110" s="139"/>
    </row>
    <row r="111" spans="1:93" s="138" customFormat="1" x14ac:dyDescent="0.2">
      <c r="BX111" s="139"/>
      <c r="BY111" s="139"/>
      <c r="BZ111" s="139"/>
      <c r="CA111" s="139"/>
      <c r="CB111" s="139"/>
      <c r="CC111" s="139"/>
      <c r="CD111" s="139"/>
      <c r="CE111" s="139"/>
      <c r="CF111" s="139"/>
      <c r="CG111" s="139"/>
      <c r="CH111" s="139"/>
      <c r="CI111" s="139"/>
      <c r="CJ111" s="139"/>
      <c r="CK111" s="139"/>
      <c r="CL111" s="139"/>
      <c r="CM111" s="139"/>
      <c r="CN111" s="139"/>
      <c r="CO111" s="139"/>
    </row>
    <row r="112" spans="1:93" s="138" customFormat="1" x14ac:dyDescent="0.2">
      <c r="BX112" s="139"/>
      <c r="BY112" s="139"/>
      <c r="BZ112" s="139"/>
      <c r="CA112" s="139"/>
      <c r="CB112" s="139"/>
      <c r="CC112" s="139"/>
      <c r="CD112" s="139"/>
      <c r="CE112" s="139"/>
      <c r="CF112" s="139"/>
      <c r="CG112" s="139"/>
      <c r="CH112" s="139"/>
      <c r="CI112" s="139"/>
      <c r="CJ112" s="139"/>
      <c r="CK112" s="139"/>
      <c r="CL112" s="139"/>
      <c r="CM112" s="139"/>
      <c r="CN112" s="139"/>
      <c r="CO112" s="139"/>
    </row>
    <row r="113" spans="76:93" s="138" customFormat="1" x14ac:dyDescent="0.2">
      <c r="BX113" s="139"/>
      <c r="BY113" s="139"/>
      <c r="BZ113" s="139"/>
      <c r="CA113" s="139"/>
      <c r="CB113" s="139"/>
      <c r="CC113" s="139"/>
      <c r="CD113" s="139"/>
      <c r="CE113" s="139"/>
      <c r="CF113" s="139"/>
      <c r="CG113" s="139"/>
      <c r="CH113" s="139"/>
      <c r="CI113" s="139"/>
      <c r="CJ113" s="139"/>
      <c r="CK113" s="139"/>
      <c r="CL113" s="139"/>
      <c r="CM113" s="139"/>
      <c r="CN113" s="139"/>
      <c r="CO113" s="139"/>
    </row>
    <row r="114" spans="76:93" s="138" customFormat="1" x14ac:dyDescent="0.2">
      <c r="BX114" s="139"/>
      <c r="BY114" s="139"/>
      <c r="BZ114" s="139"/>
      <c r="CA114" s="139"/>
      <c r="CB114" s="139"/>
      <c r="CC114" s="139"/>
      <c r="CD114" s="139"/>
      <c r="CE114" s="139"/>
      <c r="CF114" s="139"/>
      <c r="CG114" s="139"/>
      <c r="CH114" s="139"/>
      <c r="CI114" s="139"/>
      <c r="CJ114" s="139"/>
      <c r="CK114" s="139"/>
      <c r="CL114" s="139"/>
      <c r="CM114" s="139"/>
      <c r="CN114" s="139"/>
      <c r="CO114" s="139"/>
    </row>
    <row r="115" spans="76:93" s="138" customFormat="1" x14ac:dyDescent="0.2">
      <c r="BX115" s="139"/>
      <c r="BY115" s="139"/>
      <c r="BZ115" s="139"/>
      <c r="CA115" s="139"/>
      <c r="CB115" s="139"/>
      <c r="CC115" s="139"/>
      <c r="CD115" s="139"/>
      <c r="CE115" s="139"/>
      <c r="CF115" s="139"/>
      <c r="CG115" s="139"/>
      <c r="CH115" s="139"/>
      <c r="CI115" s="139"/>
      <c r="CJ115" s="139"/>
      <c r="CK115" s="139"/>
      <c r="CL115" s="139"/>
      <c r="CM115" s="139"/>
      <c r="CN115" s="139"/>
      <c r="CO115" s="139"/>
    </row>
    <row r="116" spans="76:93" s="138" customFormat="1" x14ac:dyDescent="0.2">
      <c r="BX116" s="139"/>
      <c r="BY116" s="139"/>
      <c r="BZ116" s="139"/>
      <c r="CA116" s="139"/>
      <c r="CB116" s="139"/>
      <c r="CC116" s="139"/>
      <c r="CD116" s="139"/>
      <c r="CE116" s="139"/>
      <c r="CF116" s="139"/>
      <c r="CG116" s="139"/>
      <c r="CH116" s="139"/>
      <c r="CI116" s="139"/>
      <c r="CJ116" s="139"/>
      <c r="CK116" s="139"/>
      <c r="CL116" s="139"/>
      <c r="CM116" s="139"/>
      <c r="CN116" s="139"/>
      <c r="CO116" s="139"/>
    </row>
    <row r="117" spans="76:93" s="138" customFormat="1" x14ac:dyDescent="0.2">
      <c r="BX117" s="139"/>
      <c r="BY117" s="139"/>
      <c r="BZ117" s="139"/>
      <c r="CA117" s="139"/>
      <c r="CB117" s="139"/>
      <c r="CC117" s="139"/>
      <c r="CD117" s="139"/>
      <c r="CE117" s="139"/>
      <c r="CF117" s="139"/>
      <c r="CG117" s="139"/>
      <c r="CH117" s="139"/>
      <c r="CI117" s="139"/>
      <c r="CJ117" s="139"/>
      <c r="CK117" s="139"/>
      <c r="CL117" s="139"/>
      <c r="CM117" s="139"/>
      <c r="CN117" s="139"/>
      <c r="CO117" s="139"/>
    </row>
    <row r="118" spans="76:93" s="138" customFormat="1" x14ac:dyDescent="0.2">
      <c r="BX118" s="139"/>
      <c r="BY118" s="139"/>
      <c r="BZ118" s="139"/>
      <c r="CA118" s="139"/>
      <c r="CB118" s="139"/>
      <c r="CC118" s="139"/>
      <c r="CD118" s="139"/>
      <c r="CE118" s="139"/>
      <c r="CF118" s="139"/>
      <c r="CG118" s="139"/>
      <c r="CH118" s="139"/>
      <c r="CI118" s="139"/>
      <c r="CJ118" s="139"/>
      <c r="CK118" s="139"/>
      <c r="CL118" s="139"/>
      <c r="CM118" s="139"/>
      <c r="CN118" s="139"/>
      <c r="CO118" s="139"/>
    </row>
    <row r="119" spans="76:93" s="138" customFormat="1" x14ac:dyDescent="0.2">
      <c r="BX119" s="139"/>
      <c r="BY119" s="139"/>
      <c r="BZ119" s="139"/>
      <c r="CA119" s="139"/>
      <c r="CB119" s="139"/>
      <c r="CC119" s="139"/>
      <c r="CD119" s="139"/>
      <c r="CE119" s="139"/>
      <c r="CF119" s="139"/>
      <c r="CG119" s="139"/>
      <c r="CH119" s="139"/>
      <c r="CI119" s="139"/>
      <c r="CJ119" s="139"/>
      <c r="CK119" s="139"/>
      <c r="CL119" s="139"/>
      <c r="CM119" s="139"/>
      <c r="CN119" s="139"/>
      <c r="CO119" s="139"/>
    </row>
    <row r="120" spans="76:93" s="138" customFormat="1" x14ac:dyDescent="0.2">
      <c r="BX120" s="139"/>
      <c r="BY120" s="139"/>
      <c r="BZ120" s="139"/>
      <c r="CA120" s="139"/>
      <c r="CB120" s="139"/>
      <c r="CC120" s="139"/>
      <c r="CD120" s="139"/>
      <c r="CE120" s="139"/>
      <c r="CF120" s="139"/>
      <c r="CG120" s="139"/>
      <c r="CH120" s="139"/>
      <c r="CI120" s="139"/>
      <c r="CJ120" s="139"/>
      <c r="CK120" s="139"/>
      <c r="CL120" s="139"/>
      <c r="CM120" s="139"/>
      <c r="CN120" s="139"/>
      <c r="CO120" s="139"/>
    </row>
    <row r="121" spans="76:93" s="138" customFormat="1" x14ac:dyDescent="0.2">
      <c r="BX121" s="139"/>
      <c r="BY121" s="139"/>
      <c r="BZ121" s="139"/>
      <c r="CA121" s="139"/>
      <c r="CB121" s="139"/>
      <c r="CC121" s="139"/>
      <c r="CD121" s="139"/>
      <c r="CE121" s="139"/>
      <c r="CF121" s="139"/>
      <c r="CG121" s="139"/>
      <c r="CH121" s="139"/>
      <c r="CI121" s="139"/>
      <c r="CJ121" s="139"/>
      <c r="CK121" s="139"/>
      <c r="CL121" s="139"/>
      <c r="CM121" s="139"/>
      <c r="CN121" s="139"/>
      <c r="CO121" s="139"/>
    </row>
    <row r="122" spans="76:93" s="138" customFormat="1" x14ac:dyDescent="0.2">
      <c r="BX122" s="139"/>
      <c r="BY122" s="139"/>
      <c r="BZ122" s="139"/>
      <c r="CA122" s="139"/>
      <c r="CB122" s="139"/>
      <c r="CC122" s="139"/>
      <c r="CD122" s="139"/>
      <c r="CE122" s="139"/>
      <c r="CF122" s="139"/>
      <c r="CG122" s="139"/>
      <c r="CH122" s="139"/>
      <c r="CI122" s="139"/>
      <c r="CJ122" s="139"/>
      <c r="CK122" s="139"/>
      <c r="CL122" s="139"/>
      <c r="CM122" s="139"/>
      <c r="CN122" s="139"/>
      <c r="CO122" s="139"/>
    </row>
    <row r="123" spans="76:93" s="138" customFormat="1" x14ac:dyDescent="0.2">
      <c r="BX123" s="139"/>
      <c r="BY123" s="139"/>
      <c r="BZ123" s="139"/>
      <c r="CA123" s="139"/>
      <c r="CB123" s="139"/>
      <c r="CC123" s="139"/>
      <c r="CD123" s="139"/>
      <c r="CE123" s="139"/>
      <c r="CF123" s="139"/>
      <c r="CG123" s="139"/>
      <c r="CH123" s="139"/>
      <c r="CI123" s="139"/>
      <c r="CJ123" s="139"/>
      <c r="CK123" s="139"/>
      <c r="CL123" s="139"/>
      <c r="CM123" s="139"/>
      <c r="CN123" s="139"/>
      <c r="CO123" s="139"/>
    </row>
    <row r="124" spans="76:93" s="138" customFormat="1" x14ac:dyDescent="0.2">
      <c r="BX124" s="139"/>
      <c r="BY124" s="139"/>
      <c r="BZ124" s="139"/>
      <c r="CA124" s="139"/>
      <c r="CB124" s="139"/>
      <c r="CC124" s="139"/>
      <c r="CD124" s="139"/>
      <c r="CE124" s="139"/>
      <c r="CF124" s="139"/>
      <c r="CG124" s="139"/>
      <c r="CH124" s="139"/>
      <c r="CI124" s="139"/>
      <c r="CJ124" s="139"/>
      <c r="CK124" s="139"/>
      <c r="CL124" s="139"/>
      <c r="CM124" s="139"/>
      <c r="CN124" s="139"/>
      <c r="CO124" s="139"/>
    </row>
    <row r="125" spans="76:93" s="138" customFormat="1" x14ac:dyDescent="0.2">
      <c r="BX125" s="139"/>
      <c r="BY125" s="139"/>
      <c r="BZ125" s="139"/>
      <c r="CA125" s="139"/>
      <c r="CB125" s="139"/>
      <c r="CC125" s="139"/>
      <c r="CD125" s="139"/>
      <c r="CE125" s="139"/>
      <c r="CF125" s="139"/>
      <c r="CG125" s="139"/>
      <c r="CH125" s="139"/>
      <c r="CI125" s="139"/>
      <c r="CJ125" s="139"/>
      <c r="CK125" s="139"/>
      <c r="CL125" s="139"/>
      <c r="CM125" s="139"/>
      <c r="CN125" s="139"/>
      <c r="CO125" s="139"/>
    </row>
    <row r="126" spans="76:93" s="138" customFormat="1" x14ac:dyDescent="0.2">
      <c r="BX126" s="139"/>
      <c r="BY126" s="139"/>
      <c r="BZ126" s="139"/>
      <c r="CA126" s="139"/>
      <c r="CB126" s="139"/>
      <c r="CC126" s="139"/>
      <c r="CD126" s="139"/>
      <c r="CE126" s="139"/>
      <c r="CF126" s="139"/>
      <c r="CG126" s="139"/>
      <c r="CH126" s="139"/>
      <c r="CI126" s="139"/>
      <c r="CJ126" s="139"/>
      <c r="CK126" s="139"/>
      <c r="CL126" s="139"/>
      <c r="CM126" s="139"/>
      <c r="CN126" s="139"/>
      <c r="CO126" s="139"/>
    </row>
    <row r="127" spans="76:93" s="138" customFormat="1" x14ac:dyDescent="0.2">
      <c r="BX127" s="139"/>
      <c r="BY127" s="139"/>
      <c r="BZ127" s="139"/>
      <c r="CA127" s="139"/>
      <c r="CB127" s="139"/>
      <c r="CC127" s="139"/>
      <c r="CD127" s="139"/>
      <c r="CE127" s="139"/>
      <c r="CF127" s="139"/>
      <c r="CG127" s="139"/>
      <c r="CH127" s="139"/>
      <c r="CI127" s="139"/>
      <c r="CJ127" s="139"/>
      <c r="CK127" s="139"/>
      <c r="CL127" s="139"/>
      <c r="CM127" s="139"/>
      <c r="CN127" s="139"/>
      <c r="CO127" s="139"/>
    </row>
    <row r="128" spans="76:93" s="138" customFormat="1" x14ac:dyDescent="0.2">
      <c r="BX128" s="139"/>
      <c r="BY128" s="139"/>
      <c r="BZ128" s="139"/>
      <c r="CA128" s="139"/>
      <c r="CB128" s="139"/>
      <c r="CC128" s="139"/>
      <c r="CD128" s="139"/>
      <c r="CE128" s="139"/>
      <c r="CF128" s="139"/>
      <c r="CG128" s="139"/>
      <c r="CH128" s="139"/>
      <c r="CI128" s="139"/>
      <c r="CJ128" s="139"/>
      <c r="CK128" s="139"/>
      <c r="CL128" s="139"/>
      <c r="CM128" s="139"/>
      <c r="CN128" s="139"/>
      <c r="CO128" s="139"/>
    </row>
    <row r="129" spans="76:93" s="138" customFormat="1" x14ac:dyDescent="0.2">
      <c r="BX129" s="139"/>
      <c r="BY129" s="139"/>
      <c r="BZ129" s="139"/>
      <c r="CA129" s="139"/>
      <c r="CB129" s="139"/>
      <c r="CC129" s="139"/>
      <c r="CD129" s="139"/>
      <c r="CE129" s="139"/>
      <c r="CF129" s="139"/>
      <c r="CG129" s="139"/>
      <c r="CH129" s="139"/>
      <c r="CI129" s="139"/>
      <c r="CJ129" s="139"/>
      <c r="CK129" s="139"/>
      <c r="CL129" s="139"/>
      <c r="CM129" s="139"/>
      <c r="CN129" s="139"/>
      <c r="CO129" s="139"/>
    </row>
    <row r="130" spans="76:93" s="138" customFormat="1" x14ac:dyDescent="0.2">
      <c r="BX130" s="139"/>
      <c r="BY130" s="139"/>
      <c r="BZ130" s="139"/>
      <c r="CA130" s="139"/>
      <c r="CB130" s="139"/>
      <c r="CC130" s="139"/>
      <c r="CD130" s="139"/>
      <c r="CE130" s="139"/>
      <c r="CF130" s="139"/>
      <c r="CG130" s="139"/>
      <c r="CH130" s="139"/>
      <c r="CI130" s="139"/>
      <c r="CJ130" s="139"/>
      <c r="CK130" s="139"/>
      <c r="CL130" s="139"/>
      <c r="CM130" s="139"/>
      <c r="CN130" s="139"/>
      <c r="CO130" s="139"/>
    </row>
    <row r="131" spans="76:93" s="138" customFormat="1" x14ac:dyDescent="0.2">
      <c r="BX131" s="139"/>
      <c r="BY131" s="139"/>
      <c r="BZ131" s="139"/>
      <c r="CA131" s="139"/>
      <c r="CB131" s="139"/>
      <c r="CC131" s="139"/>
      <c r="CD131" s="139"/>
      <c r="CE131" s="139"/>
      <c r="CF131" s="139"/>
      <c r="CG131" s="139"/>
      <c r="CH131" s="139"/>
      <c r="CI131" s="139"/>
      <c r="CJ131" s="139"/>
      <c r="CK131" s="139"/>
      <c r="CL131" s="139"/>
      <c r="CM131" s="139"/>
      <c r="CN131" s="139"/>
      <c r="CO131" s="139"/>
    </row>
    <row r="132" spans="76:93" s="138" customFormat="1" x14ac:dyDescent="0.2">
      <c r="BX132" s="139"/>
      <c r="BY132" s="139"/>
      <c r="BZ132" s="139"/>
      <c r="CA132" s="139"/>
      <c r="CB132" s="139"/>
      <c r="CC132" s="139"/>
      <c r="CD132" s="139"/>
      <c r="CE132" s="139"/>
      <c r="CF132" s="139"/>
      <c r="CG132" s="139"/>
      <c r="CH132" s="139"/>
      <c r="CI132" s="139"/>
      <c r="CJ132" s="139"/>
      <c r="CK132" s="139"/>
      <c r="CL132" s="139"/>
      <c r="CM132" s="139"/>
      <c r="CN132" s="139"/>
      <c r="CO132" s="139"/>
    </row>
    <row r="133" spans="76:93" s="138" customFormat="1" x14ac:dyDescent="0.2">
      <c r="BX133" s="139"/>
      <c r="BY133" s="139"/>
      <c r="BZ133" s="139"/>
      <c r="CA133" s="139"/>
      <c r="CB133" s="139"/>
      <c r="CC133" s="139"/>
      <c r="CD133" s="139"/>
      <c r="CE133" s="139"/>
      <c r="CF133" s="139"/>
      <c r="CG133" s="139"/>
      <c r="CH133" s="139"/>
      <c r="CI133" s="139"/>
      <c r="CJ133" s="139"/>
      <c r="CK133" s="139"/>
      <c r="CL133" s="139"/>
      <c r="CM133" s="139"/>
      <c r="CN133" s="139"/>
      <c r="CO133" s="139"/>
    </row>
    <row r="134" spans="76:93" s="138" customFormat="1" x14ac:dyDescent="0.2">
      <c r="BX134" s="139"/>
      <c r="BY134" s="139"/>
      <c r="BZ134" s="139"/>
      <c r="CA134" s="139"/>
      <c r="CB134" s="139"/>
      <c r="CC134" s="139"/>
      <c r="CD134" s="139"/>
      <c r="CE134" s="139"/>
      <c r="CF134" s="139"/>
      <c r="CG134" s="139"/>
      <c r="CH134" s="139"/>
      <c r="CI134" s="139"/>
      <c r="CJ134" s="139"/>
      <c r="CK134" s="139"/>
      <c r="CL134" s="139"/>
      <c r="CM134" s="139"/>
      <c r="CN134" s="139"/>
      <c r="CO134" s="139"/>
    </row>
    <row r="135" spans="76:93" s="138" customFormat="1" x14ac:dyDescent="0.2">
      <c r="BX135" s="139"/>
      <c r="BY135" s="139"/>
      <c r="BZ135" s="139"/>
      <c r="CA135" s="139"/>
      <c r="CB135" s="139"/>
      <c r="CC135" s="139"/>
      <c r="CD135" s="139"/>
      <c r="CE135" s="139"/>
      <c r="CF135" s="139"/>
      <c r="CG135" s="139"/>
      <c r="CH135" s="139"/>
      <c r="CI135" s="139"/>
      <c r="CJ135" s="139"/>
      <c r="CK135" s="139"/>
      <c r="CL135" s="139"/>
      <c r="CM135" s="139"/>
      <c r="CN135" s="139"/>
      <c r="CO135" s="139"/>
    </row>
    <row r="136" spans="76:93" s="138" customFormat="1" x14ac:dyDescent="0.2">
      <c r="BX136" s="139"/>
      <c r="BY136" s="139"/>
      <c r="BZ136" s="139"/>
      <c r="CA136" s="139"/>
      <c r="CB136" s="139"/>
      <c r="CC136" s="139"/>
      <c r="CD136" s="139"/>
      <c r="CE136" s="139"/>
      <c r="CF136" s="139"/>
      <c r="CG136" s="139"/>
      <c r="CH136" s="139"/>
      <c r="CI136" s="139"/>
      <c r="CJ136" s="139"/>
      <c r="CK136" s="139"/>
      <c r="CL136" s="139"/>
      <c r="CM136" s="139"/>
      <c r="CN136" s="139"/>
      <c r="CO136" s="139"/>
    </row>
    <row r="137" spans="76:93" s="138" customFormat="1" x14ac:dyDescent="0.2">
      <c r="BX137" s="139"/>
      <c r="BY137" s="139"/>
      <c r="BZ137" s="139"/>
      <c r="CA137" s="139"/>
      <c r="CB137" s="139"/>
      <c r="CC137" s="139"/>
      <c r="CD137" s="139"/>
      <c r="CE137" s="139"/>
      <c r="CF137" s="139"/>
      <c r="CG137" s="139"/>
      <c r="CH137" s="139"/>
      <c r="CI137" s="139"/>
      <c r="CJ137" s="139"/>
      <c r="CK137" s="139"/>
      <c r="CL137" s="139"/>
      <c r="CM137" s="139"/>
      <c r="CN137" s="139"/>
      <c r="CO137" s="139"/>
    </row>
    <row r="138" spans="76:93" s="138" customFormat="1" x14ac:dyDescent="0.2">
      <c r="BX138" s="139"/>
      <c r="BY138" s="139"/>
      <c r="BZ138" s="139"/>
      <c r="CA138" s="139"/>
      <c r="CB138" s="139"/>
      <c r="CC138" s="139"/>
      <c r="CD138" s="139"/>
      <c r="CE138" s="139"/>
      <c r="CF138" s="139"/>
      <c r="CG138" s="139"/>
      <c r="CH138" s="139"/>
      <c r="CI138" s="139"/>
      <c r="CJ138" s="139"/>
      <c r="CK138" s="139"/>
      <c r="CL138" s="139"/>
      <c r="CM138" s="139"/>
      <c r="CN138" s="139"/>
      <c r="CO138" s="139"/>
    </row>
    <row r="139" spans="76:93" s="138" customFormat="1" x14ac:dyDescent="0.2">
      <c r="BX139" s="139"/>
      <c r="BY139" s="139"/>
      <c r="BZ139" s="139"/>
      <c r="CA139" s="139"/>
      <c r="CB139" s="139"/>
      <c r="CC139" s="139"/>
      <c r="CD139" s="139"/>
      <c r="CE139" s="139"/>
      <c r="CF139" s="139"/>
      <c r="CG139" s="139"/>
      <c r="CH139" s="139"/>
      <c r="CI139" s="139"/>
      <c r="CJ139" s="139"/>
      <c r="CK139" s="139"/>
      <c r="CL139" s="139"/>
      <c r="CM139" s="139"/>
      <c r="CN139" s="139"/>
      <c r="CO139" s="139"/>
    </row>
    <row r="140" spans="76:93" s="138" customFormat="1" x14ac:dyDescent="0.2">
      <c r="BX140" s="139"/>
      <c r="BY140" s="139"/>
      <c r="BZ140" s="139"/>
      <c r="CA140" s="139"/>
      <c r="CB140" s="139"/>
      <c r="CC140" s="139"/>
      <c r="CD140" s="139"/>
      <c r="CE140" s="139"/>
      <c r="CF140" s="139"/>
      <c r="CG140" s="139"/>
      <c r="CH140" s="139"/>
      <c r="CI140" s="139"/>
      <c r="CJ140" s="139"/>
      <c r="CK140" s="139"/>
      <c r="CL140" s="139"/>
      <c r="CM140" s="139"/>
      <c r="CN140" s="139"/>
      <c r="CO140" s="139"/>
    </row>
    <row r="141" spans="76:93" s="138" customFormat="1" x14ac:dyDescent="0.2">
      <c r="BX141" s="139"/>
      <c r="BY141" s="139"/>
      <c r="BZ141" s="139"/>
      <c r="CA141" s="139"/>
      <c r="CB141" s="139"/>
      <c r="CC141" s="139"/>
      <c r="CD141" s="139"/>
      <c r="CE141" s="139"/>
      <c r="CF141" s="139"/>
      <c r="CG141" s="139"/>
      <c r="CH141" s="139"/>
      <c r="CI141" s="139"/>
      <c r="CJ141" s="139"/>
      <c r="CK141" s="139"/>
      <c r="CL141" s="139"/>
      <c r="CM141" s="139"/>
      <c r="CN141" s="139"/>
      <c r="CO141" s="139"/>
    </row>
    <row r="142" spans="76:93" s="138" customFormat="1" x14ac:dyDescent="0.2">
      <c r="BX142" s="139"/>
      <c r="BY142" s="139"/>
      <c r="BZ142" s="139"/>
      <c r="CA142" s="139"/>
      <c r="CB142" s="139"/>
      <c r="CC142" s="139"/>
      <c r="CD142" s="139"/>
      <c r="CE142" s="139"/>
      <c r="CF142" s="139"/>
      <c r="CG142" s="139"/>
      <c r="CH142" s="139"/>
      <c r="CI142" s="139"/>
      <c r="CJ142" s="139"/>
      <c r="CK142" s="139"/>
      <c r="CL142" s="139"/>
      <c r="CM142" s="139"/>
      <c r="CN142" s="139"/>
      <c r="CO142" s="139"/>
    </row>
    <row r="143" spans="76:93" s="138" customFormat="1" x14ac:dyDescent="0.2">
      <c r="BX143" s="139"/>
      <c r="BY143" s="139"/>
      <c r="BZ143" s="139"/>
      <c r="CA143" s="139"/>
      <c r="CB143" s="139"/>
      <c r="CC143" s="139"/>
      <c r="CD143" s="139"/>
      <c r="CE143" s="139"/>
      <c r="CF143" s="139"/>
      <c r="CG143" s="139"/>
      <c r="CH143" s="139"/>
      <c r="CI143" s="139"/>
      <c r="CJ143" s="139"/>
      <c r="CK143" s="139"/>
      <c r="CL143" s="139"/>
      <c r="CM143" s="139"/>
      <c r="CN143" s="139"/>
      <c r="CO143" s="139"/>
    </row>
    <row r="144" spans="76:93" s="138" customFormat="1" x14ac:dyDescent="0.2">
      <c r="BX144" s="139"/>
      <c r="BY144" s="139"/>
      <c r="BZ144" s="139"/>
      <c r="CA144" s="139"/>
      <c r="CB144" s="139"/>
      <c r="CC144" s="139"/>
      <c r="CD144" s="139"/>
      <c r="CE144" s="139"/>
      <c r="CF144" s="139"/>
      <c r="CG144" s="139"/>
      <c r="CH144" s="139"/>
      <c r="CI144" s="139"/>
      <c r="CJ144" s="139"/>
      <c r="CK144" s="139"/>
      <c r="CL144" s="139"/>
      <c r="CM144" s="139"/>
      <c r="CN144" s="139"/>
      <c r="CO144" s="139"/>
    </row>
    <row r="145" spans="76:93" s="138" customFormat="1" x14ac:dyDescent="0.2">
      <c r="BX145" s="139"/>
      <c r="BY145" s="139"/>
      <c r="BZ145" s="139"/>
      <c r="CA145" s="139"/>
      <c r="CB145" s="139"/>
      <c r="CC145" s="139"/>
      <c r="CD145" s="139"/>
      <c r="CE145" s="139"/>
      <c r="CF145" s="139"/>
      <c r="CG145" s="139"/>
      <c r="CH145" s="139"/>
      <c r="CI145" s="139"/>
      <c r="CJ145" s="139"/>
      <c r="CK145" s="139"/>
      <c r="CL145" s="139"/>
      <c r="CM145" s="139"/>
      <c r="CN145" s="139"/>
      <c r="CO145" s="139"/>
    </row>
    <row r="146" spans="76:93" s="138" customFormat="1" x14ac:dyDescent="0.2">
      <c r="BX146" s="139"/>
      <c r="BY146" s="139"/>
      <c r="BZ146" s="139"/>
      <c r="CA146" s="139"/>
      <c r="CB146" s="139"/>
      <c r="CC146" s="139"/>
      <c r="CD146" s="139"/>
      <c r="CE146" s="139"/>
      <c r="CF146" s="139"/>
      <c r="CG146" s="139"/>
      <c r="CH146" s="139"/>
      <c r="CI146" s="139"/>
      <c r="CJ146" s="139"/>
      <c r="CK146" s="139"/>
      <c r="CL146" s="139"/>
      <c r="CM146" s="139"/>
      <c r="CN146" s="139"/>
      <c r="CO146" s="139"/>
    </row>
    <row r="147" spans="76:93" s="138" customFormat="1" x14ac:dyDescent="0.2">
      <c r="BX147" s="139"/>
      <c r="BY147" s="139"/>
      <c r="BZ147" s="139"/>
      <c r="CA147" s="139"/>
      <c r="CB147" s="139"/>
      <c r="CC147" s="139"/>
      <c r="CD147" s="139"/>
      <c r="CE147" s="139"/>
      <c r="CF147" s="139"/>
      <c r="CG147" s="139"/>
      <c r="CH147" s="139"/>
      <c r="CI147" s="139"/>
      <c r="CJ147" s="139"/>
      <c r="CK147" s="139"/>
      <c r="CL147" s="139"/>
      <c r="CM147" s="139"/>
      <c r="CN147" s="139"/>
      <c r="CO147" s="139"/>
    </row>
    <row r="148" spans="76:93" s="138" customFormat="1" x14ac:dyDescent="0.2">
      <c r="BX148" s="139"/>
      <c r="BY148" s="139"/>
      <c r="BZ148" s="139"/>
      <c r="CA148" s="139"/>
      <c r="CB148" s="139"/>
      <c r="CC148" s="139"/>
      <c r="CD148" s="139"/>
      <c r="CE148" s="139"/>
      <c r="CF148" s="139"/>
      <c r="CG148" s="139"/>
      <c r="CH148" s="139"/>
      <c r="CI148" s="139"/>
      <c r="CJ148" s="139"/>
      <c r="CK148" s="139"/>
      <c r="CL148" s="139"/>
      <c r="CM148" s="139"/>
      <c r="CN148" s="139"/>
      <c r="CO148" s="139"/>
    </row>
    <row r="149" spans="76:93" s="138" customFormat="1" x14ac:dyDescent="0.2">
      <c r="BX149" s="139"/>
      <c r="BY149" s="139"/>
      <c r="BZ149" s="139"/>
      <c r="CA149" s="139"/>
      <c r="CB149" s="139"/>
      <c r="CC149" s="139"/>
      <c r="CD149" s="139"/>
      <c r="CE149" s="139"/>
      <c r="CF149" s="139"/>
      <c r="CG149" s="139"/>
      <c r="CH149" s="139"/>
      <c r="CI149" s="139"/>
      <c r="CJ149" s="139"/>
      <c r="CK149" s="139"/>
      <c r="CL149" s="139"/>
      <c r="CM149" s="139"/>
      <c r="CN149" s="139"/>
      <c r="CO149" s="139"/>
    </row>
    <row r="150" spans="76:93" s="138" customFormat="1" x14ac:dyDescent="0.2">
      <c r="BX150" s="139"/>
      <c r="BY150" s="139"/>
      <c r="BZ150" s="139"/>
      <c r="CA150" s="139"/>
      <c r="CB150" s="139"/>
      <c r="CC150" s="139"/>
      <c r="CD150" s="139"/>
      <c r="CE150" s="139"/>
      <c r="CF150" s="139"/>
      <c r="CG150" s="139"/>
      <c r="CH150" s="139"/>
      <c r="CI150" s="139"/>
      <c r="CJ150" s="139"/>
      <c r="CK150" s="139"/>
      <c r="CL150" s="139"/>
      <c r="CM150" s="139"/>
      <c r="CN150" s="139"/>
      <c r="CO150" s="139"/>
    </row>
    <row r="151" spans="76:93" s="138" customFormat="1" x14ac:dyDescent="0.2">
      <c r="BX151" s="139"/>
      <c r="BY151" s="139"/>
      <c r="BZ151" s="139"/>
      <c r="CA151" s="139"/>
      <c r="CB151" s="139"/>
      <c r="CC151" s="139"/>
      <c r="CD151" s="139"/>
      <c r="CE151" s="139"/>
      <c r="CF151" s="139"/>
      <c r="CG151" s="139"/>
      <c r="CH151" s="139"/>
      <c r="CI151" s="139"/>
      <c r="CJ151" s="139"/>
      <c r="CK151" s="139"/>
      <c r="CL151" s="139"/>
      <c r="CM151" s="139"/>
      <c r="CN151" s="139"/>
      <c r="CO151" s="139"/>
    </row>
    <row r="152" spans="76:93" s="138" customFormat="1" x14ac:dyDescent="0.2">
      <c r="BX152" s="139"/>
      <c r="BY152" s="139"/>
      <c r="BZ152" s="139"/>
      <c r="CA152" s="139"/>
      <c r="CB152" s="139"/>
      <c r="CC152" s="139"/>
      <c r="CD152" s="139"/>
      <c r="CE152" s="139"/>
      <c r="CF152" s="139"/>
      <c r="CG152" s="139"/>
      <c r="CH152" s="139"/>
      <c r="CI152" s="139"/>
      <c r="CJ152" s="139"/>
      <c r="CK152" s="139"/>
      <c r="CL152" s="139"/>
      <c r="CM152" s="139"/>
      <c r="CN152" s="139"/>
      <c r="CO152" s="139"/>
    </row>
    <row r="153" spans="76:93" s="138" customFormat="1" x14ac:dyDescent="0.2">
      <c r="BX153" s="139"/>
      <c r="BY153" s="139"/>
      <c r="BZ153" s="139"/>
      <c r="CA153" s="139"/>
      <c r="CB153" s="139"/>
      <c r="CC153" s="139"/>
      <c r="CD153" s="139"/>
      <c r="CE153" s="139"/>
      <c r="CF153" s="139"/>
      <c r="CG153" s="139"/>
      <c r="CH153" s="139"/>
      <c r="CI153" s="139"/>
      <c r="CJ153" s="139"/>
      <c r="CK153" s="139"/>
      <c r="CL153" s="139"/>
      <c r="CM153" s="139"/>
      <c r="CN153" s="139"/>
      <c r="CO153" s="139"/>
    </row>
    <row r="154" spans="76:93" s="138" customFormat="1" x14ac:dyDescent="0.2">
      <c r="BX154" s="139"/>
      <c r="BY154" s="139"/>
      <c r="BZ154" s="139"/>
      <c r="CA154" s="139"/>
      <c r="CB154" s="139"/>
      <c r="CC154" s="139"/>
      <c r="CD154" s="139"/>
      <c r="CE154" s="139"/>
      <c r="CF154" s="139"/>
      <c r="CG154" s="139"/>
      <c r="CH154" s="139"/>
      <c r="CI154" s="139"/>
      <c r="CJ154" s="139"/>
      <c r="CK154" s="139"/>
      <c r="CL154" s="139"/>
      <c r="CM154" s="139"/>
      <c r="CN154" s="139"/>
      <c r="CO154" s="139"/>
    </row>
    <row r="155" spans="76:93" s="138" customFormat="1" x14ac:dyDescent="0.2">
      <c r="BX155" s="139"/>
      <c r="BY155" s="139"/>
      <c r="BZ155" s="139"/>
      <c r="CA155" s="139"/>
      <c r="CB155" s="139"/>
      <c r="CC155" s="139"/>
      <c r="CD155" s="139"/>
      <c r="CE155" s="139"/>
      <c r="CF155" s="139"/>
      <c r="CG155" s="139"/>
      <c r="CH155" s="139"/>
      <c r="CI155" s="139"/>
      <c r="CJ155" s="139"/>
      <c r="CK155" s="139"/>
      <c r="CL155" s="139"/>
      <c r="CM155" s="139"/>
      <c r="CN155" s="139"/>
      <c r="CO155" s="139"/>
    </row>
    <row r="156" spans="76:93" s="138" customFormat="1" x14ac:dyDescent="0.2">
      <c r="BX156" s="139"/>
      <c r="BY156" s="139"/>
      <c r="BZ156" s="139"/>
      <c r="CA156" s="139"/>
      <c r="CB156" s="139"/>
      <c r="CC156" s="139"/>
      <c r="CD156" s="139"/>
      <c r="CE156" s="139"/>
      <c r="CF156" s="139"/>
      <c r="CG156" s="139"/>
      <c r="CH156" s="139"/>
      <c r="CI156" s="139"/>
      <c r="CJ156" s="139"/>
      <c r="CK156" s="139"/>
      <c r="CL156" s="139"/>
      <c r="CM156" s="139"/>
      <c r="CN156" s="139"/>
      <c r="CO156" s="139"/>
    </row>
    <row r="157" spans="76:93" s="138" customFormat="1" x14ac:dyDescent="0.2">
      <c r="BX157" s="139"/>
      <c r="BY157" s="139"/>
      <c r="BZ157" s="139"/>
      <c r="CA157" s="139"/>
      <c r="CB157" s="139"/>
      <c r="CC157" s="139"/>
      <c r="CD157" s="139"/>
      <c r="CE157" s="139"/>
      <c r="CF157" s="139"/>
      <c r="CG157" s="139"/>
      <c r="CH157" s="139"/>
      <c r="CI157" s="139"/>
      <c r="CJ157" s="139"/>
      <c r="CK157" s="139"/>
      <c r="CL157" s="139"/>
      <c r="CM157" s="139"/>
      <c r="CN157" s="139"/>
      <c r="CO157" s="139"/>
    </row>
    <row r="158" spans="76:93" s="138" customFormat="1" x14ac:dyDescent="0.2">
      <c r="BX158" s="139"/>
      <c r="BY158" s="139"/>
      <c r="BZ158" s="139"/>
      <c r="CA158" s="139"/>
      <c r="CB158" s="139"/>
      <c r="CC158" s="139"/>
      <c r="CD158" s="139"/>
      <c r="CE158" s="139"/>
      <c r="CF158" s="139"/>
      <c r="CG158" s="139"/>
      <c r="CH158" s="139"/>
      <c r="CI158" s="139"/>
      <c r="CJ158" s="139"/>
      <c r="CK158" s="139"/>
      <c r="CL158" s="139"/>
      <c r="CM158" s="139"/>
      <c r="CN158" s="139"/>
      <c r="CO158" s="139"/>
    </row>
    <row r="159" spans="76:93" s="138" customFormat="1" x14ac:dyDescent="0.2">
      <c r="BX159" s="139"/>
      <c r="BY159" s="139"/>
      <c r="BZ159" s="139"/>
      <c r="CA159" s="139"/>
      <c r="CB159" s="139"/>
      <c r="CC159" s="139"/>
      <c r="CD159" s="139"/>
      <c r="CE159" s="139"/>
      <c r="CF159" s="139"/>
      <c r="CG159" s="139"/>
      <c r="CH159" s="139"/>
      <c r="CI159" s="139"/>
      <c r="CJ159" s="139"/>
      <c r="CK159" s="139"/>
      <c r="CL159" s="139"/>
      <c r="CM159" s="139"/>
      <c r="CN159" s="139"/>
      <c r="CO159" s="139"/>
    </row>
    <row r="160" spans="76:93" s="138" customFormat="1" x14ac:dyDescent="0.2">
      <c r="BX160" s="139"/>
      <c r="BY160" s="139"/>
      <c r="BZ160" s="139"/>
      <c r="CA160" s="139"/>
      <c r="CB160" s="139"/>
      <c r="CC160" s="139"/>
      <c r="CD160" s="139"/>
      <c r="CE160" s="139"/>
      <c r="CF160" s="139"/>
      <c r="CG160" s="139"/>
      <c r="CH160" s="139"/>
      <c r="CI160" s="139"/>
      <c r="CJ160" s="139"/>
      <c r="CK160" s="139"/>
      <c r="CL160" s="139"/>
      <c r="CM160" s="139"/>
      <c r="CN160" s="139"/>
      <c r="CO160" s="139"/>
    </row>
    <row r="161" spans="76:93" s="138" customFormat="1" x14ac:dyDescent="0.2">
      <c r="BX161" s="139"/>
      <c r="BY161" s="139"/>
      <c r="BZ161" s="139"/>
      <c r="CA161" s="139"/>
      <c r="CB161" s="139"/>
      <c r="CC161" s="139"/>
      <c r="CD161" s="139"/>
      <c r="CE161" s="139"/>
      <c r="CF161" s="139"/>
      <c r="CG161" s="139"/>
      <c r="CH161" s="139"/>
      <c r="CI161" s="139"/>
      <c r="CJ161" s="139"/>
      <c r="CK161" s="139"/>
      <c r="CL161" s="139"/>
      <c r="CM161" s="139"/>
      <c r="CN161" s="139"/>
      <c r="CO161" s="139"/>
    </row>
    <row r="162" spans="76:93" s="138" customFormat="1" x14ac:dyDescent="0.2">
      <c r="BX162" s="139"/>
      <c r="BY162" s="139"/>
      <c r="BZ162" s="139"/>
      <c r="CA162" s="139"/>
      <c r="CB162" s="139"/>
      <c r="CC162" s="139"/>
      <c r="CD162" s="139"/>
      <c r="CE162" s="139"/>
      <c r="CF162" s="139"/>
      <c r="CG162" s="139"/>
      <c r="CH162" s="139"/>
      <c r="CI162" s="139"/>
      <c r="CJ162" s="139"/>
      <c r="CK162" s="139"/>
      <c r="CL162" s="139"/>
      <c r="CM162" s="139"/>
      <c r="CN162" s="139"/>
      <c r="CO162" s="139"/>
    </row>
    <row r="163" spans="76:93" s="138" customFormat="1" x14ac:dyDescent="0.2">
      <c r="BX163" s="139"/>
      <c r="BY163" s="139"/>
      <c r="BZ163" s="139"/>
      <c r="CA163" s="139"/>
      <c r="CB163" s="139"/>
      <c r="CC163" s="139"/>
      <c r="CD163" s="139"/>
      <c r="CE163" s="139"/>
      <c r="CF163" s="139"/>
      <c r="CG163" s="139"/>
      <c r="CH163" s="139"/>
      <c r="CI163" s="139"/>
      <c r="CJ163" s="139"/>
      <c r="CK163" s="139"/>
      <c r="CL163" s="139"/>
      <c r="CM163" s="139"/>
      <c r="CN163" s="139"/>
      <c r="CO163" s="139"/>
    </row>
    <row r="164" spans="76:93" s="138" customFormat="1" x14ac:dyDescent="0.2">
      <c r="BX164" s="139"/>
      <c r="BY164" s="139"/>
      <c r="BZ164" s="139"/>
      <c r="CA164" s="139"/>
      <c r="CB164" s="139"/>
      <c r="CC164" s="139"/>
      <c r="CD164" s="139"/>
      <c r="CE164" s="139"/>
      <c r="CF164" s="139"/>
      <c r="CG164" s="139"/>
      <c r="CH164" s="139"/>
      <c r="CI164" s="139"/>
      <c r="CJ164" s="139"/>
      <c r="CK164" s="139"/>
      <c r="CL164" s="139"/>
      <c r="CM164" s="139"/>
      <c r="CN164" s="139"/>
      <c r="CO164" s="139"/>
    </row>
    <row r="165" spans="76:93" s="138" customFormat="1" x14ac:dyDescent="0.2">
      <c r="BX165" s="139"/>
      <c r="BY165" s="139"/>
      <c r="BZ165" s="139"/>
      <c r="CA165" s="139"/>
      <c r="CB165" s="139"/>
      <c r="CC165" s="139"/>
      <c r="CD165" s="139"/>
      <c r="CE165" s="139"/>
      <c r="CF165" s="139"/>
      <c r="CG165" s="139"/>
      <c r="CH165" s="139"/>
      <c r="CI165" s="139"/>
      <c r="CJ165" s="139"/>
      <c r="CK165" s="139"/>
      <c r="CL165" s="139"/>
      <c r="CM165" s="139"/>
      <c r="CN165" s="139"/>
      <c r="CO165" s="139"/>
    </row>
    <row r="166" spans="76:93" s="138" customFormat="1" x14ac:dyDescent="0.2">
      <c r="BX166" s="139"/>
      <c r="BY166" s="139"/>
      <c r="BZ166" s="139"/>
      <c r="CA166" s="139"/>
      <c r="CB166" s="139"/>
      <c r="CC166" s="139"/>
      <c r="CD166" s="139"/>
      <c r="CE166" s="139"/>
      <c r="CF166" s="139"/>
      <c r="CG166" s="139"/>
      <c r="CH166" s="139"/>
      <c r="CI166" s="139"/>
      <c r="CJ166" s="139"/>
      <c r="CK166" s="139"/>
      <c r="CL166" s="139"/>
      <c r="CM166" s="139"/>
      <c r="CN166" s="139"/>
      <c r="CO166" s="139"/>
    </row>
    <row r="186" spans="1:93" s="138" customFormat="1" hidden="1" x14ac:dyDescent="0.2">
      <c r="A186" s="286">
        <f>SUM(C23,C24:C26,C30,C43:C44,C49:C70,B103:B104,B82:B89,B98,C35:C38,C74:J77)</f>
        <v>1280</v>
      </c>
      <c r="B186" s="287">
        <f>SUM(CG8:CL104)</f>
        <v>0</v>
      </c>
      <c r="BX186" s="139"/>
      <c r="BY186" s="139"/>
      <c r="BZ186" s="139"/>
      <c r="CA186" s="139"/>
      <c r="CB186" s="139"/>
      <c r="CC186" s="139"/>
      <c r="CD186" s="139"/>
      <c r="CE186" s="139"/>
      <c r="CF186" s="139"/>
      <c r="CG186" s="139"/>
      <c r="CH186" s="139"/>
      <c r="CI186" s="139"/>
      <c r="CJ186" s="139"/>
      <c r="CK186" s="139"/>
      <c r="CL186" s="139"/>
      <c r="CM186" s="139"/>
      <c r="CN186" s="139"/>
      <c r="CO186" s="139"/>
    </row>
    <row r="197" spans="76:93" s="138" customFormat="1" x14ac:dyDescent="0.2">
      <c r="BX197" s="139"/>
      <c r="BY197" s="139"/>
      <c r="BZ197" s="139"/>
      <c r="CA197" s="139"/>
      <c r="CB197" s="139"/>
      <c r="CC197" s="139"/>
      <c r="CD197" s="139"/>
      <c r="CE197" s="139"/>
      <c r="CF197" s="139"/>
      <c r="CG197" s="139"/>
      <c r="CH197" s="139"/>
      <c r="CI197" s="139"/>
      <c r="CJ197" s="139"/>
      <c r="CK197" s="139"/>
      <c r="CL197" s="139"/>
      <c r="CM197" s="139"/>
      <c r="CN197" s="139"/>
      <c r="CO197" s="139"/>
    </row>
    <row r="198" spans="76:93" s="138" customFormat="1" x14ac:dyDescent="0.2">
      <c r="BX198" s="139"/>
      <c r="BY198" s="139"/>
      <c r="BZ198" s="139"/>
      <c r="CA198" s="139"/>
      <c r="CB198" s="139"/>
      <c r="CC198" s="139"/>
      <c r="CD198" s="139"/>
      <c r="CE198" s="139"/>
      <c r="CF198" s="139"/>
      <c r="CG198" s="139"/>
      <c r="CH198" s="139"/>
      <c r="CI198" s="139"/>
      <c r="CJ198" s="139"/>
      <c r="CK198" s="139"/>
      <c r="CL198" s="139"/>
      <c r="CM198" s="139"/>
      <c r="CN198" s="139"/>
      <c r="CO198" s="139"/>
    </row>
    <row r="199" spans="76:93" s="138" customFormat="1" x14ac:dyDescent="0.2">
      <c r="BX199" s="139"/>
      <c r="BY199" s="139"/>
      <c r="BZ199" s="139"/>
      <c r="CA199" s="139"/>
      <c r="CB199" s="139"/>
      <c r="CC199" s="139"/>
      <c r="CD199" s="139"/>
      <c r="CE199" s="139"/>
      <c r="CF199" s="139"/>
      <c r="CG199" s="139"/>
      <c r="CH199" s="139"/>
      <c r="CI199" s="139"/>
      <c r="CJ199" s="139"/>
      <c r="CK199" s="139"/>
      <c r="CL199" s="139"/>
      <c r="CM199" s="139"/>
      <c r="CN199" s="139"/>
      <c r="CO199" s="139"/>
    </row>
    <row r="201" spans="76:93" s="138" customFormat="1" x14ac:dyDescent="0.2"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</row>
    <row r="202" spans="76:93" s="138" customFormat="1" x14ac:dyDescent="0.2"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</row>
    <row r="203" spans="76:93" s="138" customFormat="1" x14ac:dyDescent="0.2">
      <c r="BX203" s="139"/>
      <c r="BY203" s="139"/>
      <c r="BZ203" s="139"/>
      <c r="CA203" s="139"/>
      <c r="CB203" s="139"/>
      <c r="CC203" s="139"/>
      <c r="CD203" s="139"/>
      <c r="CE203" s="139"/>
      <c r="CF203" s="139"/>
      <c r="CG203" s="139"/>
      <c r="CH203" s="139"/>
      <c r="CI203" s="139"/>
      <c r="CJ203" s="139"/>
      <c r="CK203" s="139"/>
      <c r="CL203" s="139"/>
      <c r="CM203" s="139"/>
      <c r="CN203" s="139"/>
      <c r="CO203" s="139"/>
    </row>
  </sheetData>
  <mergeCells count="123">
    <mergeCell ref="A74:B74"/>
    <mergeCell ref="A75:B75"/>
    <mergeCell ref="A76:B76"/>
    <mergeCell ref="A77:B77"/>
    <mergeCell ref="A6:W6"/>
    <mergeCell ref="A37:A38"/>
    <mergeCell ref="A35:A36"/>
    <mergeCell ref="A63:A64"/>
    <mergeCell ref="A65:A70"/>
    <mergeCell ref="A72:B73"/>
    <mergeCell ref="C72:D72"/>
    <mergeCell ref="E72:F72"/>
    <mergeCell ref="G72:H72"/>
    <mergeCell ref="I72:J72"/>
    <mergeCell ref="F10:AM10"/>
    <mergeCell ref="A13:A23"/>
    <mergeCell ref="A25:A26"/>
    <mergeCell ref="A28:A29"/>
    <mergeCell ref="B28:B29"/>
    <mergeCell ref="C28:E28"/>
    <mergeCell ref="F28:G28"/>
    <mergeCell ref="H28:I28"/>
    <mergeCell ref="J28:K28"/>
    <mergeCell ref="L28:M28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L11:AM11"/>
    <mergeCell ref="AH11:AI11"/>
    <mergeCell ref="AJ11:AK11"/>
    <mergeCell ref="A10:A12"/>
    <mergeCell ref="B10:B12"/>
    <mergeCell ref="C10:E11"/>
    <mergeCell ref="AJ28:AK28"/>
    <mergeCell ref="AL28:AM28"/>
    <mergeCell ref="A33:A34"/>
    <mergeCell ref="B33:B34"/>
    <mergeCell ref="C33:C34"/>
    <mergeCell ref="Z28:AA28"/>
    <mergeCell ref="AB28:AC28"/>
    <mergeCell ref="AD28:AE28"/>
    <mergeCell ref="AF28:AG28"/>
    <mergeCell ref="AH28:AI28"/>
    <mergeCell ref="N28:O28"/>
    <mergeCell ref="P28:Q28"/>
    <mergeCell ref="R28:S28"/>
    <mergeCell ref="T28:U28"/>
    <mergeCell ref="V28:W28"/>
    <mergeCell ref="X28:Y28"/>
    <mergeCell ref="AB11:AC11"/>
    <mergeCell ref="AD11:AE11"/>
    <mergeCell ref="AF11:AG11"/>
    <mergeCell ref="AD41:AE41"/>
    <mergeCell ref="AF41:AG41"/>
    <mergeCell ref="AH41:AI41"/>
    <mergeCell ref="AJ41:AK41"/>
    <mergeCell ref="AL41:AM41"/>
    <mergeCell ref="A40:B42"/>
    <mergeCell ref="C40:E41"/>
    <mergeCell ref="F40:AM40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45:M45"/>
    <mergeCell ref="A46:B48"/>
    <mergeCell ref="C46:E47"/>
    <mergeCell ref="F46:AM46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L47:AM47"/>
    <mergeCell ref="A49:A54"/>
    <mergeCell ref="A55:A56"/>
    <mergeCell ref="A57:A60"/>
    <mergeCell ref="A61:A62"/>
    <mergeCell ref="AB47:AC47"/>
    <mergeCell ref="AD47:AE47"/>
    <mergeCell ref="AF47:AG47"/>
    <mergeCell ref="AH47:AI47"/>
    <mergeCell ref="AJ47:AK47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80:A81"/>
    <mergeCell ref="B80:B81"/>
    <mergeCell ref="C80:C81"/>
    <mergeCell ref="D80:D81"/>
    <mergeCell ref="A91:A92"/>
    <mergeCell ref="B91:B92"/>
    <mergeCell ref="C91:D91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86"/>
  <sheetViews>
    <sheetView workbookViewId="0">
      <selection activeCell="B20" sqref="B20"/>
    </sheetView>
  </sheetViews>
  <sheetFormatPr baseColWidth="10" defaultRowHeight="14.25" x14ac:dyDescent="0.2"/>
  <cols>
    <col min="1" max="1" width="48.140625" style="138" customWidth="1"/>
    <col min="2" max="2" width="26.7109375" style="138" customWidth="1"/>
    <col min="3" max="3" width="18.85546875" style="138" customWidth="1"/>
    <col min="4" max="4" width="17.7109375" style="138" customWidth="1"/>
    <col min="5" max="74" width="11.42578125" style="138"/>
    <col min="75" max="75" width="0" style="138" hidden="1" customWidth="1"/>
    <col min="76" max="76" width="0" style="139" hidden="1" customWidth="1"/>
    <col min="77" max="93" width="25.42578125" style="139" hidden="1" customWidth="1"/>
    <col min="94" max="101" width="25.42578125" style="138" hidden="1" customWidth="1"/>
    <col min="102" max="102" width="0" style="138" hidden="1" customWidth="1"/>
    <col min="103" max="16384" width="11.42578125" style="138"/>
  </cols>
  <sheetData>
    <row r="1" spans="1:86" x14ac:dyDescent="0.2">
      <c r="A1" s="137" t="s">
        <v>0</v>
      </c>
    </row>
    <row r="2" spans="1:86" x14ac:dyDescent="0.2">
      <c r="A2" s="137" t="str">
        <f>CONCATENATE("COMUNA: ",[4]NOMBRE!B2," - ","( ",[4]NOMBRE!C2,[4]NOMBRE!D2,[4]NOMBRE!E2,[4]NOMBRE!F2,[4]NOMBRE!G2," )")</f>
        <v>COMUNA: Linares - ( 07401 )</v>
      </c>
    </row>
    <row r="3" spans="1:86" x14ac:dyDescent="0.2">
      <c r="A3" s="13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86" x14ac:dyDescent="0.2">
      <c r="A4" s="137" t="str">
        <f>CONCATENATE("MES: ",[4]NOMBRE!B6," - ","( ",[4]NOMBRE!C6,[4]NOMBRE!D6," )")</f>
        <v>MES: ABRIL - ( 04 )</v>
      </c>
    </row>
    <row r="5" spans="1:86" x14ac:dyDescent="0.2">
      <c r="A5" s="137" t="str">
        <f>CONCATENATE("AÑO: ",[4]NOMBRE!B7)</f>
        <v>AÑO: 2017</v>
      </c>
    </row>
    <row r="6" spans="1:86" ht="15" x14ac:dyDescent="0.2">
      <c r="A6" s="725" t="s">
        <v>24</v>
      </c>
      <c r="B6" s="725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86" ht="15" x14ac:dyDescent="0.2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86" ht="15" x14ac:dyDescent="0.2">
      <c r="A8" s="140" t="s">
        <v>25</v>
      </c>
      <c r="B8" s="24"/>
      <c r="C8" s="5"/>
      <c r="D8" s="5"/>
      <c r="E8" s="5"/>
      <c r="F8" s="5"/>
      <c r="G8" s="5"/>
      <c r="H8" s="5"/>
      <c r="I8" s="25"/>
      <c r="J8" s="24"/>
      <c r="K8" s="26"/>
      <c r="L8" s="5"/>
      <c r="M8" s="3"/>
      <c r="N8" s="3"/>
      <c r="O8" s="3"/>
      <c r="P8" s="3"/>
      <c r="Q8" s="3"/>
      <c r="R8" s="3"/>
      <c r="S8" s="3"/>
      <c r="T8" s="3"/>
      <c r="U8" s="3"/>
      <c r="V8" s="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86" ht="15" x14ac:dyDescent="0.2">
      <c r="A9" s="49" t="s">
        <v>80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30"/>
      <c r="N9" s="30"/>
      <c r="O9" s="3"/>
      <c r="P9" s="3"/>
      <c r="Q9" s="3"/>
      <c r="R9" s="3"/>
      <c r="S9" s="3"/>
      <c r="T9" s="3"/>
      <c r="U9" s="3"/>
      <c r="V9" s="2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86" ht="14.25" customHeight="1" x14ac:dyDescent="0.2">
      <c r="A10" s="705" t="s">
        <v>26</v>
      </c>
      <c r="B10" s="705" t="s">
        <v>27</v>
      </c>
      <c r="C10" s="708" t="s">
        <v>28</v>
      </c>
      <c r="D10" s="709"/>
      <c r="E10" s="680"/>
      <c r="F10" s="685" t="s">
        <v>29</v>
      </c>
      <c r="G10" s="696"/>
      <c r="H10" s="696"/>
      <c r="I10" s="696"/>
      <c r="J10" s="696"/>
      <c r="K10" s="696"/>
      <c r="L10" s="696"/>
      <c r="M10" s="696"/>
      <c r="N10" s="696"/>
      <c r="O10" s="696"/>
      <c r="P10" s="696"/>
      <c r="Q10" s="696"/>
      <c r="R10" s="696"/>
      <c r="S10" s="696"/>
      <c r="T10" s="696"/>
      <c r="U10" s="696"/>
      <c r="V10" s="696"/>
      <c r="W10" s="696"/>
      <c r="X10" s="696"/>
      <c r="Y10" s="696"/>
      <c r="Z10" s="696"/>
      <c r="AA10" s="696"/>
      <c r="AB10" s="696"/>
      <c r="AC10" s="696"/>
      <c r="AD10" s="696"/>
      <c r="AE10" s="696"/>
      <c r="AF10" s="696"/>
      <c r="AG10" s="696"/>
      <c r="AH10" s="696"/>
      <c r="AI10" s="696"/>
      <c r="AJ10" s="696"/>
      <c r="AK10" s="696"/>
      <c r="AL10" s="696"/>
      <c r="AM10" s="686"/>
      <c r="AN10" s="702" t="s">
        <v>30</v>
      </c>
    </row>
    <row r="11" spans="1:86" x14ac:dyDescent="0.2">
      <c r="A11" s="706"/>
      <c r="B11" s="706"/>
      <c r="C11" s="710"/>
      <c r="D11" s="711"/>
      <c r="E11" s="712"/>
      <c r="F11" s="685" t="s">
        <v>1</v>
      </c>
      <c r="G11" s="686"/>
      <c r="H11" s="683" t="s">
        <v>2</v>
      </c>
      <c r="I11" s="684"/>
      <c r="J11" s="685" t="s">
        <v>3</v>
      </c>
      <c r="K11" s="686"/>
      <c r="L11" s="685" t="s">
        <v>4</v>
      </c>
      <c r="M11" s="686"/>
      <c r="N11" s="685" t="s">
        <v>5</v>
      </c>
      <c r="O11" s="686"/>
      <c r="P11" s="668" t="s">
        <v>6</v>
      </c>
      <c r="Q11" s="669"/>
      <c r="R11" s="668" t="s">
        <v>7</v>
      </c>
      <c r="S11" s="669"/>
      <c r="T11" s="668" t="s">
        <v>8</v>
      </c>
      <c r="U11" s="669"/>
      <c r="V11" s="668" t="s">
        <v>9</v>
      </c>
      <c r="W11" s="669"/>
      <c r="X11" s="668" t="s">
        <v>10</v>
      </c>
      <c r="Y11" s="669"/>
      <c r="Z11" s="668" t="s">
        <v>11</v>
      </c>
      <c r="AA11" s="669"/>
      <c r="AB11" s="668" t="s">
        <v>12</v>
      </c>
      <c r="AC11" s="669"/>
      <c r="AD11" s="668" t="s">
        <v>13</v>
      </c>
      <c r="AE11" s="669"/>
      <c r="AF11" s="668" t="s">
        <v>14</v>
      </c>
      <c r="AG11" s="669"/>
      <c r="AH11" s="668" t="s">
        <v>15</v>
      </c>
      <c r="AI11" s="669"/>
      <c r="AJ11" s="668" t="s">
        <v>16</v>
      </c>
      <c r="AK11" s="669"/>
      <c r="AL11" s="668" t="s">
        <v>17</v>
      </c>
      <c r="AM11" s="669"/>
      <c r="AN11" s="703"/>
    </row>
    <row r="12" spans="1:86" x14ac:dyDescent="0.2">
      <c r="A12" s="707"/>
      <c r="B12" s="707"/>
      <c r="C12" s="141" t="s">
        <v>81</v>
      </c>
      <c r="D12" s="128" t="s">
        <v>20</v>
      </c>
      <c r="E12" s="214" t="s">
        <v>18</v>
      </c>
      <c r="F12" s="141" t="s">
        <v>20</v>
      </c>
      <c r="G12" s="143" t="s">
        <v>18</v>
      </c>
      <c r="H12" s="141" t="s">
        <v>20</v>
      </c>
      <c r="I12" s="143" t="s">
        <v>18</v>
      </c>
      <c r="J12" s="141" t="s">
        <v>20</v>
      </c>
      <c r="K12" s="143" t="s">
        <v>18</v>
      </c>
      <c r="L12" s="141" t="s">
        <v>20</v>
      </c>
      <c r="M12" s="143" t="s">
        <v>18</v>
      </c>
      <c r="N12" s="141" t="s">
        <v>20</v>
      </c>
      <c r="O12" s="143" t="s">
        <v>18</v>
      </c>
      <c r="P12" s="141" t="s">
        <v>20</v>
      </c>
      <c r="Q12" s="143" t="s">
        <v>18</v>
      </c>
      <c r="R12" s="141" t="s">
        <v>20</v>
      </c>
      <c r="S12" s="143" t="s">
        <v>18</v>
      </c>
      <c r="T12" s="141" t="s">
        <v>20</v>
      </c>
      <c r="U12" s="143" t="s">
        <v>18</v>
      </c>
      <c r="V12" s="141" t="s">
        <v>20</v>
      </c>
      <c r="W12" s="143" t="s">
        <v>18</v>
      </c>
      <c r="X12" s="141" t="s">
        <v>20</v>
      </c>
      <c r="Y12" s="143" t="s">
        <v>18</v>
      </c>
      <c r="Z12" s="141" t="s">
        <v>20</v>
      </c>
      <c r="AA12" s="143" t="s">
        <v>18</v>
      </c>
      <c r="AB12" s="141" t="s">
        <v>20</v>
      </c>
      <c r="AC12" s="143" t="s">
        <v>18</v>
      </c>
      <c r="AD12" s="141" t="s">
        <v>20</v>
      </c>
      <c r="AE12" s="143" t="s">
        <v>18</v>
      </c>
      <c r="AF12" s="141" t="s">
        <v>20</v>
      </c>
      <c r="AG12" s="143" t="s">
        <v>18</v>
      </c>
      <c r="AH12" s="141" t="s">
        <v>20</v>
      </c>
      <c r="AI12" s="143" t="s">
        <v>18</v>
      </c>
      <c r="AJ12" s="141" t="s">
        <v>20</v>
      </c>
      <c r="AK12" s="143" t="s">
        <v>18</v>
      </c>
      <c r="AL12" s="141" t="s">
        <v>20</v>
      </c>
      <c r="AM12" s="143" t="s">
        <v>18</v>
      </c>
      <c r="AN12" s="704"/>
    </row>
    <row r="13" spans="1:86" x14ac:dyDescent="0.2">
      <c r="A13" s="723" t="s">
        <v>82</v>
      </c>
      <c r="B13" s="114" t="s">
        <v>31</v>
      </c>
      <c r="C13" s="288">
        <f t="shared" ref="C13:C26" si="0">SUM(D13+E13)</f>
        <v>0</v>
      </c>
      <c r="D13" s="289">
        <f t="shared" ref="D13:E26" si="1">SUM(F13+H13+J13+L13+N13+P13+R13+T13+V13+X13+Z13+AB13+AD13+AF13+AH13+AJ13+AL13)</f>
        <v>0</v>
      </c>
      <c r="E13" s="290">
        <f t="shared" si="1"/>
        <v>0</v>
      </c>
      <c r="F13" s="12"/>
      <c r="G13" s="21"/>
      <c r="H13" s="12"/>
      <c r="I13" s="21"/>
      <c r="J13" s="12"/>
      <c r="K13" s="32"/>
      <c r="L13" s="12"/>
      <c r="M13" s="32"/>
      <c r="N13" s="12"/>
      <c r="O13" s="32"/>
      <c r="P13" s="12"/>
      <c r="Q13" s="32"/>
      <c r="R13" s="12"/>
      <c r="S13" s="32"/>
      <c r="T13" s="12"/>
      <c r="U13" s="32"/>
      <c r="V13" s="12"/>
      <c r="W13" s="32"/>
      <c r="X13" s="12"/>
      <c r="Y13" s="32"/>
      <c r="Z13" s="12"/>
      <c r="AA13" s="32"/>
      <c r="AB13" s="12"/>
      <c r="AC13" s="32"/>
      <c r="AD13" s="12"/>
      <c r="AE13" s="32"/>
      <c r="AF13" s="12"/>
      <c r="AG13" s="32"/>
      <c r="AH13" s="12"/>
      <c r="AI13" s="32"/>
      <c r="AJ13" s="12"/>
      <c r="AK13" s="32"/>
      <c r="AL13" s="147"/>
      <c r="AM13" s="32"/>
      <c r="AN13" s="21"/>
      <c r="AO13" s="148" t="s">
        <v>83</v>
      </c>
      <c r="CG13" s="139">
        <v>0</v>
      </c>
      <c r="CH13" s="139">
        <v>0</v>
      </c>
    </row>
    <row r="14" spans="1:86" x14ac:dyDescent="0.2">
      <c r="A14" s="726"/>
      <c r="B14" s="115" t="s">
        <v>32</v>
      </c>
      <c r="C14" s="291">
        <f t="shared" si="0"/>
        <v>46</v>
      </c>
      <c r="D14" s="292">
        <f t="shared" si="1"/>
        <v>24</v>
      </c>
      <c r="E14" s="293">
        <f t="shared" si="1"/>
        <v>22</v>
      </c>
      <c r="F14" s="8">
        <v>3</v>
      </c>
      <c r="G14" s="22">
        <v>2</v>
      </c>
      <c r="H14" s="8">
        <v>2</v>
      </c>
      <c r="I14" s="22">
        <v>3</v>
      </c>
      <c r="J14" s="8">
        <v>7</v>
      </c>
      <c r="K14" s="34">
        <v>6</v>
      </c>
      <c r="L14" s="8">
        <v>1</v>
      </c>
      <c r="M14" s="34">
        <v>1</v>
      </c>
      <c r="N14" s="8"/>
      <c r="O14" s="34"/>
      <c r="P14" s="8">
        <v>2</v>
      </c>
      <c r="Q14" s="34">
        <v>1</v>
      </c>
      <c r="R14" s="8">
        <v>1</v>
      </c>
      <c r="S14" s="34">
        <v>1</v>
      </c>
      <c r="T14" s="8">
        <v>2</v>
      </c>
      <c r="U14" s="34"/>
      <c r="V14" s="8">
        <v>4</v>
      </c>
      <c r="W14" s="34">
        <v>3</v>
      </c>
      <c r="X14" s="8"/>
      <c r="Y14" s="34"/>
      <c r="Z14" s="8">
        <v>1</v>
      </c>
      <c r="AA14" s="34">
        <v>2</v>
      </c>
      <c r="AB14" s="8"/>
      <c r="AC14" s="34">
        <v>2</v>
      </c>
      <c r="AD14" s="8"/>
      <c r="AE14" s="34"/>
      <c r="AF14" s="8"/>
      <c r="AG14" s="34"/>
      <c r="AH14" s="8">
        <v>1</v>
      </c>
      <c r="AI14" s="34">
        <v>1</v>
      </c>
      <c r="AJ14" s="8"/>
      <c r="AK14" s="34"/>
      <c r="AL14" s="152"/>
      <c r="AM14" s="34"/>
      <c r="AN14" s="22">
        <v>46</v>
      </c>
      <c r="AO14" s="148" t="s">
        <v>83</v>
      </c>
      <c r="CG14" s="139">
        <v>0</v>
      </c>
      <c r="CH14" s="139">
        <v>0</v>
      </c>
    </row>
    <row r="15" spans="1:86" x14ac:dyDescent="0.2">
      <c r="A15" s="726"/>
      <c r="B15" s="115" t="s">
        <v>33</v>
      </c>
      <c r="C15" s="291">
        <f t="shared" si="0"/>
        <v>367</v>
      </c>
      <c r="D15" s="292">
        <f t="shared" si="1"/>
        <v>162</v>
      </c>
      <c r="E15" s="293">
        <f t="shared" si="1"/>
        <v>205</v>
      </c>
      <c r="F15" s="8"/>
      <c r="G15" s="22">
        <v>1</v>
      </c>
      <c r="H15" s="8">
        <v>1</v>
      </c>
      <c r="I15" s="22">
        <v>4</v>
      </c>
      <c r="J15" s="8">
        <v>6</v>
      </c>
      <c r="K15" s="34">
        <v>8</v>
      </c>
      <c r="L15" s="8">
        <v>2</v>
      </c>
      <c r="M15" s="34">
        <v>3</v>
      </c>
      <c r="N15" s="8">
        <v>5</v>
      </c>
      <c r="O15" s="34">
        <v>7</v>
      </c>
      <c r="P15" s="8">
        <v>9</v>
      </c>
      <c r="Q15" s="34">
        <v>12</v>
      </c>
      <c r="R15" s="8">
        <v>10</v>
      </c>
      <c r="S15" s="34">
        <v>11</v>
      </c>
      <c r="T15" s="8">
        <v>8</v>
      </c>
      <c r="U15" s="34">
        <v>13</v>
      </c>
      <c r="V15" s="8">
        <v>15</v>
      </c>
      <c r="W15" s="34">
        <v>20</v>
      </c>
      <c r="X15" s="8">
        <v>16</v>
      </c>
      <c r="Y15" s="34">
        <v>25</v>
      </c>
      <c r="Z15" s="8">
        <v>26</v>
      </c>
      <c r="AA15" s="34">
        <v>30</v>
      </c>
      <c r="AB15" s="8">
        <v>15</v>
      </c>
      <c r="AC15" s="34">
        <v>30</v>
      </c>
      <c r="AD15" s="8">
        <v>22</v>
      </c>
      <c r="AE15" s="34">
        <v>16</v>
      </c>
      <c r="AF15" s="8">
        <v>13</v>
      </c>
      <c r="AG15" s="34">
        <v>13</v>
      </c>
      <c r="AH15" s="8">
        <v>5</v>
      </c>
      <c r="AI15" s="34">
        <v>5</v>
      </c>
      <c r="AJ15" s="8">
        <v>2</v>
      </c>
      <c r="AK15" s="34">
        <v>3</v>
      </c>
      <c r="AL15" s="152">
        <v>7</v>
      </c>
      <c r="AM15" s="34">
        <v>4</v>
      </c>
      <c r="AN15" s="22">
        <v>367</v>
      </c>
      <c r="AO15" s="148" t="s">
        <v>83</v>
      </c>
      <c r="CG15" s="139">
        <v>0</v>
      </c>
      <c r="CH15" s="139">
        <v>0</v>
      </c>
    </row>
    <row r="16" spans="1:86" x14ac:dyDescent="0.2">
      <c r="A16" s="726"/>
      <c r="B16" s="115" t="s">
        <v>34</v>
      </c>
      <c r="C16" s="291">
        <f t="shared" si="0"/>
        <v>0</v>
      </c>
      <c r="D16" s="292">
        <f t="shared" si="1"/>
        <v>0</v>
      </c>
      <c r="E16" s="293">
        <f t="shared" si="1"/>
        <v>0</v>
      </c>
      <c r="F16" s="8"/>
      <c r="G16" s="22"/>
      <c r="H16" s="8"/>
      <c r="I16" s="22"/>
      <c r="J16" s="8"/>
      <c r="K16" s="34"/>
      <c r="L16" s="8"/>
      <c r="M16" s="34"/>
      <c r="N16" s="8"/>
      <c r="O16" s="34"/>
      <c r="P16" s="8"/>
      <c r="Q16" s="34"/>
      <c r="R16" s="8"/>
      <c r="S16" s="34"/>
      <c r="T16" s="8"/>
      <c r="U16" s="34"/>
      <c r="V16" s="8"/>
      <c r="W16" s="34"/>
      <c r="X16" s="8"/>
      <c r="Y16" s="34"/>
      <c r="Z16" s="8"/>
      <c r="AA16" s="34"/>
      <c r="AB16" s="8"/>
      <c r="AC16" s="34"/>
      <c r="AD16" s="8"/>
      <c r="AE16" s="34"/>
      <c r="AF16" s="8"/>
      <c r="AG16" s="34"/>
      <c r="AH16" s="8"/>
      <c r="AI16" s="34"/>
      <c r="AJ16" s="8"/>
      <c r="AK16" s="34"/>
      <c r="AL16" s="152"/>
      <c r="AM16" s="34"/>
      <c r="AN16" s="22"/>
      <c r="AO16" s="148" t="s">
        <v>83</v>
      </c>
      <c r="CG16" s="139">
        <v>0</v>
      </c>
      <c r="CH16" s="139">
        <v>0</v>
      </c>
    </row>
    <row r="17" spans="1:107" x14ac:dyDescent="0.2">
      <c r="A17" s="726"/>
      <c r="B17" s="115" t="s">
        <v>35</v>
      </c>
      <c r="C17" s="291">
        <f t="shared" si="0"/>
        <v>53</v>
      </c>
      <c r="D17" s="292">
        <f t="shared" si="1"/>
        <v>24</v>
      </c>
      <c r="E17" s="293">
        <f t="shared" si="1"/>
        <v>29</v>
      </c>
      <c r="F17" s="8"/>
      <c r="G17" s="22"/>
      <c r="H17" s="8"/>
      <c r="I17" s="22"/>
      <c r="J17" s="8"/>
      <c r="K17" s="34"/>
      <c r="L17" s="8"/>
      <c r="M17" s="34"/>
      <c r="N17" s="8"/>
      <c r="O17" s="34"/>
      <c r="P17" s="8">
        <v>2</v>
      </c>
      <c r="Q17" s="34">
        <v>2</v>
      </c>
      <c r="R17" s="8">
        <v>5</v>
      </c>
      <c r="S17" s="34">
        <v>7</v>
      </c>
      <c r="T17" s="8">
        <v>1</v>
      </c>
      <c r="U17" s="34">
        <v>2</v>
      </c>
      <c r="V17" s="8"/>
      <c r="W17" s="34">
        <v>1</v>
      </c>
      <c r="X17" s="8">
        <v>2</v>
      </c>
      <c r="Y17" s="34">
        <v>2</v>
      </c>
      <c r="Z17" s="8">
        <v>5</v>
      </c>
      <c r="AA17" s="34">
        <v>4</v>
      </c>
      <c r="AB17" s="8">
        <v>4</v>
      </c>
      <c r="AC17" s="34">
        <v>5</v>
      </c>
      <c r="AD17" s="8">
        <v>3</v>
      </c>
      <c r="AE17" s="34">
        <v>3</v>
      </c>
      <c r="AF17" s="8">
        <v>1</v>
      </c>
      <c r="AG17" s="34">
        <v>3</v>
      </c>
      <c r="AH17" s="8"/>
      <c r="AI17" s="34"/>
      <c r="AJ17" s="8">
        <v>1</v>
      </c>
      <c r="AK17" s="34"/>
      <c r="AL17" s="152"/>
      <c r="AM17" s="34"/>
      <c r="AN17" s="22">
        <v>53</v>
      </c>
      <c r="AO17" s="148" t="s">
        <v>83</v>
      </c>
      <c r="CG17" s="139">
        <v>0</v>
      </c>
      <c r="CH17" s="139">
        <v>0</v>
      </c>
    </row>
    <row r="18" spans="1:107" x14ac:dyDescent="0.2">
      <c r="A18" s="726"/>
      <c r="B18" s="115" t="s">
        <v>36</v>
      </c>
      <c r="C18" s="291">
        <f t="shared" si="0"/>
        <v>0</v>
      </c>
      <c r="D18" s="292">
        <f t="shared" si="1"/>
        <v>0</v>
      </c>
      <c r="E18" s="293">
        <f t="shared" si="1"/>
        <v>0</v>
      </c>
      <c r="F18" s="8"/>
      <c r="G18" s="22"/>
      <c r="H18" s="8"/>
      <c r="I18" s="22"/>
      <c r="J18" s="8"/>
      <c r="K18" s="34"/>
      <c r="L18" s="8"/>
      <c r="M18" s="34"/>
      <c r="N18" s="8"/>
      <c r="O18" s="34"/>
      <c r="P18" s="8"/>
      <c r="Q18" s="34"/>
      <c r="R18" s="8"/>
      <c r="S18" s="34"/>
      <c r="T18" s="8"/>
      <c r="U18" s="34"/>
      <c r="V18" s="8"/>
      <c r="W18" s="34"/>
      <c r="X18" s="8"/>
      <c r="Y18" s="34"/>
      <c r="Z18" s="8"/>
      <c r="AA18" s="34"/>
      <c r="AB18" s="8"/>
      <c r="AC18" s="34"/>
      <c r="AD18" s="8"/>
      <c r="AE18" s="34"/>
      <c r="AF18" s="8"/>
      <c r="AG18" s="34"/>
      <c r="AH18" s="8"/>
      <c r="AI18" s="34"/>
      <c r="AJ18" s="8"/>
      <c r="AK18" s="34"/>
      <c r="AL18" s="152"/>
      <c r="AM18" s="34"/>
      <c r="AN18" s="22"/>
      <c r="AO18" s="148" t="s">
        <v>83</v>
      </c>
      <c r="CG18" s="139">
        <v>0</v>
      </c>
      <c r="CH18" s="139">
        <v>0</v>
      </c>
    </row>
    <row r="19" spans="1:107" x14ac:dyDescent="0.2">
      <c r="A19" s="726"/>
      <c r="B19" s="115" t="s">
        <v>37</v>
      </c>
      <c r="C19" s="294">
        <f t="shared" si="0"/>
        <v>0</v>
      </c>
      <c r="D19" s="295">
        <f t="shared" si="1"/>
        <v>0</v>
      </c>
      <c r="E19" s="296">
        <f t="shared" si="1"/>
        <v>0</v>
      </c>
      <c r="F19" s="9"/>
      <c r="G19" s="23"/>
      <c r="H19" s="9"/>
      <c r="I19" s="23"/>
      <c r="J19" s="9"/>
      <c r="K19" s="35"/>
      <c r="L19" s="9"/>
      <c r="M19" s="35"/>
      <c r="N19" s="9"/>
      <c r="O19" s="35"/>
      <c r="P19" s="9"/>
      <c r="Q19" s="35"/>
      <c r="R19" s="9"/>
      <c r="S19" s="35"/>
      <c r="T19" s="9"/>
      <c r="U19" s="35"/>
      <c r="V19" s="9"/>
      <c r="W19" s="35"/>
      <c r="X19" s="9"/>
      <c r="Y19" s="35"/>
      <c r="Z19" s="9"/>
      <c r="AA19" s="35"/>
      <c r="AB19" s="9"/>
      <c r="AC19" s="35"/>
      <c r="AD19" s="9"/>
      <c r="AE19" s="35"/>
      <c r="AF19" s="9"/>
      <c r="AG19" s="35"/>
      <c r="AH19" s="9"/>
      <c r="AI19" s="35"/>
      <c r="AJ19" s="9"/>
      <c r="AK19" s="35"/>
      <c r="AL19" s="156"/>
      <c r="AM19" s="35"/>
      <c r="AN19" s="23"/>
      <c r="AO19" s="148" t="s">
        <v>83</v>
      </c>
      <c r="CG19" s="139">
        <v>0</v>
      </c>
      <c r="CH19" s="139">
        <v>0</v>
      </c>
    </row>
    <row r="20" spans="1:107" ht="26.25" customHeight="1" x14ac:dyDescent="0.2">
      <c r="A20" s="726"/>
      <c r="B20" s="115" t="s">
        <v>38</v>
      </c>
      <c r="C20" s="294">
        <f t="shared" si="0"/>
        <v>0</v>
      </c>
      <c r="D20" s="295">
        <f t="shared" si="1"/>
        <v>0</v>
      </c>
      <c r="E20" s="296">
        <f t="shared" si="1"/>
        <v>0</v>
      </c>
      <c r="F20" s="9"/>
      <c r="G20" s="23"/>
      <c r="H20" s="9"/>
      <c r="I20" s="23"/>
      <c r="J20" s="9"/>
      <c r="K20" s="35"/>
      <c r="L20" s="9"/>
      <c r="M20" s="35"/>
      <c r="N20" s="9"/>
      <c r="O20" s="35"/>
      <c r="P20" s="9"/>
      <c r="Q20" s="35"/>
      <c r="R20" s="9"/>
      <c r="S20" s="35"/>
      <c r="T20" s="9"/>
      <c r="U20" s="35"/>
      <c r="V20" s="9"/>
      <c r="W20" s="35"/>
      <c r="X20" s="9"/>
      <c r="Y20" s="35"/>
      <c r="Z20" s="9"/>
      <c r="AA20" s="35"/>
      <c r="AB20" s="9"/>
      <c r="AC20" s="35"/>
      <c r="AD20" s="9"/>
      <c r="AE20" s="35"/>
      <c r="AF20" s="9"/>
      <c r="AG20" s="35"/>
      <c r="AH20" s="9"/>
      <c r="AI20" s="35"/>
      <c r="AJ20" s="9"/>
      <c r="AK20" s="35"/>
      <c r="AL20" s="156"/>
      <c r="AM20" s="35"/>
      <c r="AN20" s="23"/>
      <c r="AO20" s="148" t="s">
        <v>83</v>
      </c>
      <c r="CG20" s="139">
        <v>0</v>
      </c>
      <c r="CH20" s="139">
        <v>0</v>
      </c>
    </row>
    <row r="21" spans="1:107" ht="15" customHeight="1" x14ac:dyDescent="0.2">
      <c r="A21" s="726"/>
      <c r="B21" s="115" t="s">
        <v>84</v>
      </c>
      <c r="C21" s="294">
        <f t="shared" si="0"/>
        <v>0</v>
      </c>
      <c r="D21" s="295">
        <f t="shared" si="1"/>
        <v>0</v>
      </c>
      <c r="E21" s="296">
        <f t="shared" si="1"/>
        <v>0</v>
      </c>
      <c r="F21" s="9"/>
      <c r="G21" s="23"/>
      <c r="H21" s="9"/>
      <c r="I21" s="23"/>
      <c r="J21" s="9"/>
      <c r="K21" s="35"/>
      <c r="L21" s="9"/>
      <c r="M21" s="35"/>
      <c r="N21" s="9"/>
      <c r="O21" s="35"/>
      <c r="P21" s="9"/>
      <c r="Q21" s="35"/>
      <c r="R21" s="9"/>
      <c r="S21" s="35"/>
      <c r="T21" s="9"/>
      <c r="U21" s="35"/>
      <c r="V21" s="9"/>
      <c r="W21" s="35"/>
      <c r="X21" s="9"/>
      <c r="Y21" s="35"/>
      <c r="Z21" s="9"/>
      <c r="AA21" s="35"/>
      <c r="AB21" s="9"/>
      <c r="AC21" s="35"/>
      <c r="AD21" s="9"/>
      <c r="AE21" s="35"/>
      <c r="AF21" s="9"/>
      <c r="AG21" s="35"/>
      <c r="AH21" s="9"/>
      <c r="AI21" s="35"/>
      <c r="AJ21" s="9"/>
      <c r="AK21" s="35"/>
      <c r="AL21" s="156"/>
      <c r="AM21" s="35"/>
      <c r="AN21" s="23"/>
      <c r="AO21" s="148" t="s">
        <v>83</v>
      </c>
      <c r="CG21" s="139">
        <v>0</v>
      </c>
      <c r="CH21" s="139">
        <v>0</v>
      </c>
    </row>
    <row r="22" spans="1:107" ht="23.25" customHeight="1" x14ac:dyDescent="0.2">
      <c r="A22" s="726"/>
      <c r="B22" s="115" t="s">
        <v>79</v>
      </c>
      <c r="C22" s="294">
        <f t="shared" si="0"/>
        <v>0</v>
      </c>
      <c r="D22" s="297">
        <f t="shared" si="1"/>
        <v>0</v>
      </c>
      <c r="E22" s="296">
        <f t="shared" si="1"/>
        <v>0</v>
      </c>
      <c r="F22" s="9"/>
      <c r="G22" s="23"/>
      <c r="H22" s="9"/>
      <c r="I22" s="23"/>
      <c r="J22" s="9"/>
      <c r="K22" s="35"/>
      <c r="L22" s="9"/>
      <c r="M22" s="35"/>
      <c r="N22" s="9"/>
      <c r="O22" s="35"/>
      <c r="P22" s="9"/>
      <c r="Q22" s="35"/>
      <c r="R22" s="9"/>
      <c r="S22" s="35"/>
      <c r="T22" s="9"/>
      <c r="U22" s="35"/>
      <c r="V22" s="9"/>
      <c r="W22" s="35"/>
      <c r="X22" s="9"/>
      <c r="Y22" s="35"/>
      <c r="Z22" s="9"/>
      <c r="AA22" s="35"/>
      <c r="AB22" s="9"/>
      <c r="AC22" s="35"/>
      <c r="AD22" s="9"/>
      <c r="AE22" s="35"/>
      <c r="AF22" s="9"/>
      <c r="AG22" s="35"/>
      <c r="AH22" s="9"/>
      <c r="AI22" s="35"/>
      <c r="AJ22" s="9"/>
      <c r="AK22" s="35"/>
      <c r="AL22" s="156"/>
      <c r="AM22" s="35"/>
      <c r="AN22" s="23"/>
      <c r="AO22" s="148" t="s">
        <v>83</v>
      </c>
      <c r="CG22" s="139">
        <v>0</v>
      </c>
      <c r="CH22" s="139">
        <v>0</v>
      </c>
    </row>
    <row r="23" spans="1:107" ht="15" customHeight="1" x14ac:dyDescent="0.2">
      <c r="A23" s="724"/>
      <c r="B23" s="36" t="s">
        <v>19</v>
      </c>
      <c r="C23" s="298">
        <f t="shared" si="0"/>
        <v>466</v>
      </c>
      <c r="D23" s="298">
        <f t="shared" si="1"/>
        <v>210</v>
      </c>
      <c r="E23" s="299">
        <f t="shared" si="1"/>
        <v>256</v>
      </c>
      <c r="F23" s="38">
        <f t="shared" ref="F23:AN23" si="2">SUM(F13:F22)</f>
        <v>3</v>
      </c>
      <c r="G23" s="7">
        <f t="shared" si="2"/>
        <v>3</v>
      </c>
      <c r="H23" s="38">
        <f t="shared" si="2"/>
        <v>3</v>
      </c>
      <c r="I23" s="7">
        <f t="shared" si="2"/>
        <v>7</v>
      </c>
      <c r="J23" s="38">
        <f t="shared" si="2"/>
        <v>13</v>
      </c>
      <c r="K23" s="37">
        <f t="shared" si="2"/>
        <v>14</v>
      </c>
      <c r="L23" s="38">
        <f t="shared" si="2"/>
        <v>3</v>
      </c>
      <c r="M23" s="37">
        <f t="shared" si="2"/>
        <v>4</v>
      </c>
      <c r="N23" s="38">
        <f t="shared" si="2"/>
        <v>5</v>
      </c>
      <c r="O23" s="37">
        <f t="shared" si="2"/>
        <v>7</v>
      </c>
      <c r="P23" s="38">
        <f t="shared" si="2"/>
        <v>13</v>
      </c>
      <c r="Q23" s="37">
        <f t="shared" si="2"/>
        <v>15</v>
      </c>
      <c r="R23" s="38">
        <f t="shared" si="2"/>
        <v>16</v>
      </c>
      <c r="S23" s="37">
        <f t="shared" si="2"/>
        <v>19</v>
      </c>
      <c r="T23" s="38">
        <f t="shared" si="2"/>
        <v>11</v>
      </c>
      <c r="U23" s="37">
        <f t="shared" si="2"/>
        <v>15</v>
      </c>
      <c r="V23" s="38">
        <f t="shared" si="2"/>
        <v>19</v>
      </c>
      <c r="W23" s="37">
        <f t="shared" si="2"/>
        <v>24</v>
      </c>
      <c r="X23" s="38">
        <f t="shared" si="2"/>
        <v>18</v>
      </c>
      <c r="Y23" s="37">
        <f t="shared" si="2"/>
        <v>27</v>
      </c>
      <c r="Z23" s="38">
        <f t="shared" si="2"/>
        <v>32</v>
      </c>
      <c r="AA23" s="37">
        <f t="shared" si="2"/>
        <v>36</v>
      </c>
      <c r="AB23" s="38">
        <f t="shared" si="2"/>
        <v>19</v>
      </c>
      <c r="AC23" s="37">
        <f t="shared" si="2"/>
        <v>37</v>
      </c>
      <c r="AD23" s="38">
        <f t="shared" si="2"/>
        <v>25</v>
      </c>
      <c r="AE23" s="37">
        <f t="shared" si="2"/>
        <v>19</v>
      </c>
      <c r="AF23" s="38">
        <f t="shared" si="2"/>
        <v>14</v>
      </c>
      <c r="AG23" s="37">
        <f t="shared" si="2"/>
        <v>16</v>
      </c>
      <c r="AH23" s="38">
        <f t="shared" si="2"/>
        <v>6</v>
      </c>
      <c r="AI23" s="37">
        <f t="shared" si="2"/>
        <v>6</v>
      </c>
      <c r="AJ23" s="38">
        <f t="shared" si="2"/>
        <v>3</v>
      </c>
      <c r="AK23" s="37">
        <f t="shared" si="2"/>
        <v>3</v>
      </c>
      <c r="AL23" s="300">
        <f t="shared" si="2"/>
        <v>7</v>
      </c>
      <c r="AM23" s="37">
        <f t="shared" si="2"/>
        <v>4</v>
      </c>
      <c r="AN23" s="7">
        <f t="shared" si="2"/>
        <v>466</v>
      </c>
      <c r="AO23" s="148"/>
    </row>
    <row r="24" spans="1:107" x14ac:dyDescent="0.2">
      <c r="A24" s="213" t="s">
        <v>39</v>
      </c>
      <c r="B24" s="57" t="s">
        <v>32</v>
      </c>
      <c r="C24" s="301">
        <f t="shared" si="0"/>
        <v>32</v>
      </c>
      <c r="D24" s="302">
        <f t="shared" si="1"/>
        <v>19</v>
      </c>
      <c r="E24" s="303">
        <f t="shared" si="1"/>
        <v>13</v>
      </c>
      <c r="F24" s="167"/>
      <c r="G24" s="168"/>
      <c r="H24" s="167">
        <v>3</v>
      </c>
      <c r="I24" s="168">
        <v>2</v>
      </c>
      <c r="J24" s="167">
        <v>4</v>
      </c>
      <c r="K24" s="169">
        <v>1</v>
      </c>
      <c r="L24" s="167"/>
      <c r="M24" s="169">
        <v>2</v>
      </c>
      <c r="N24" s="167">
        <v>1</v>
      </c>
      <c r="O24" s="169">
        <v>1</v>
      </c>
      <c r="P24" s="167">
        <v>2</v>
      </c>
      <c r="Q24" s="169">
        <v>2</v>
      </c>
      <c r="R24" s="167"/>
      <c r="S24" s="169"/>
      <c r="T24" s="167"/>
      <c r="U24" s="169"/>
      <c r="V24" s="167">
        <v>2</v>
      </c>
      <c r="W24" s="169">
        <v>1</v>
      </c>
      <c r="X24" s="167">
        <v>1</v>
      </c>
      <c r="Y24" s="169"/>
      <c r="Z24" s="167">
        <v>2</v>
      </c>
      <c r="AA24" s="169">
        <v>1</v>
      </c>
      <c r="AB24" s="167">
        <v>3</v>
      </c>
      <c r="AC24" s="169">
        <v>2</v>
      </c>
      <c r="AD24" s="167"/>
      <c r="AE24" s="169"/>
      <c r="AF24" s="167">
        <v>1</v>
      </c>
      <c r="AG24" s="169"/>
      <c r="AH24" s="167"/>
      <c r="AI24" s="169"/>
      <c r="AJ24" s="167"/>
      <c r="AK24" s="169">
        <v>1</v>
      </c>
      <c r="AL24" s="170"/>
      <c r="AM24" s="169"/>
      <c r="AN24" s="168">
        <v>32</v>
      </c>
      <c r="AO24" s="148" t="s">
        <v>83</v>
      </c>
      <c r="CG24" s="139">
        <v>0</v>
      </c>
      <c r="CH24" s="139">
        <v>0</v>
      </c>
    </row>
    <row r="25" spans="1:107" x14ac:dyDescent="0.2">
      <c r="A25" s="723" t="s">
        <v>40</v>
      </c>
      <c r="B25" s="40" t="s">
        <v>32</v>
      </c>
      <c r="C25" s="289">
        <f t="shared" si="0"/>
        <v>238</v>
      </c>
      <c r="D25" s="289">
        <f t="shared" si="1"/>
        <v>107</v>
      </c>
      <c r="E25" s="290">
        <f t="shared" si="1"/>
        <v>131</v>
      </c>
      <c r="F25" s="12">
        <v>1</v>
      </c>
      <c r="G25" s="21">
        <v>3</v>
      </c>
      <c r="H25" s="12">
        <v>12</v>
      </c>
      <c r="I25" s="21">
        <v>18</v>
      </c>
      <c r="J25" s="12">
        <v>13</v>
      </c>
      <c r="K25" s="32">
        <v>22</v>
      </c>
      <c r="L25" s="12">
        <v>15</v>
      </c>
      <c r="M25" s="32">
        <v>18</v>
      </c>
      <c r="N25" s="12">
        <v>6</v>
      </c>
      <c r="O25" s="32">
        <v>6</v>
      </c>
      <c r="P25" s="12">
        <v>5</v>
      </c>
      <c r="Q25" s="32">
        <v>6</v>
      </c>
      <c r="R25" s="12">
        <v>5</v>
      </c>
      <c r="S25" s="32">
        <v>7</v>
      </c>
      <c r="T25" s="12">
        <v>3</v>
      </c>
      <c r="U25" s="32">
        <v>5</v>
      </c>
      <c r="V25" s="12">
        <v>8</v>
      </c>
      <c r="W25" s="32">
        <v>15</v>
      </c>
      <c r="X25" s="12">
        <v>9</v>
      </c>
      <c r="Y25" s="32">
        <v>10</v>
      </c>
      <c r="Z25" s="12">
        <v>8</v>
      </c>
      <c r="AA25" s="32">
        <v>8</v>
      </c>
      <c r="AB25" s="12">
        <v>10</v>
      </c>
      <c r="AC25" s="32">
        <v>8</v>
      </c>
      <c r="AD25" s="12">
        <v>2</v>
      </c>
      <c r="AE25" s="32">
        <v>4</v>
      </c>
      <c r="AF25" s="12">
        <v>9</v>
      </c>
      <c r="AG25" s="32"/>
      <c r="AH25" s="12">
        <v>1</v>
      </c>
      <c r="AI25" s="32"/>
      <c r="AJ25" s="12"/>
      <c r="AK25" s="32">
        <v>1</v>
      </c>
      <c r="AL25" s="147"/>
      <c r="AM25" s="32"/>
      <c r="AN25" s="21">
        <v>238</v>
      </c>
      <c r="AO25" s="148" t="s">
        <v>83</v>
      </c>
      <c r="CG25" s="139">
        <v>0</v>
      </c>
      <c r="CH25" s="139">
        <v>0</v>
      </c>
    </row>
    <row r="26" spans="1:107" x14ac:dyDescent="0.2">
      <c r="A26" s="724"/>
      <c r="B26" s="39" t="s">
        <v>45</v>
      </c>
      <c r="C26" s="304">
        <f t="shared" si="0"/>
        <v>0</v>
      </c>
      <c r="D26" s="305">
        <f t="shared" si="1"/>
        <v>0</v>
      </c>
      <c r="E26" s="306">
        <f t="shared" si="1"/>
        <v>0</v>
      </c>
      <c r="F26" s="10"/>
      <c r="G26" s="174"/>
      <c r="H26" s="10"/>
      <c r="I26" s="42"/>
      <c r="J26" s="10"/>
      <c r="K26" s="42"/>
      <c r="L26" s="10"/>
      <c r="M26" s="42"/>
      <c r="N26" s="10"/>
      <c r="O26" s="175"/>
      <c r="P26" s="10"/>
      <c r="Q26" s="174"/>
      <c r="R26" s="176"/>
      <c r="S26" s="42"/>
      <c r="T26" s="10"/>
      <c r="U26" s="42"/>
      <c r="V26" s="10"/>
      <c r="W26" s="42"/>
      <c r="X26" s="10"/>
      <c r="Y26" s="174"/>
      <c r="Z26" s="10"/>
      <c r="AA26" s="174"/>
      <c r="AB26" s="10"/>
      <c r="AC26" s="42"/>
      <c r="AD26" s="10"/>
      <c r="AE26" s="174"/>
      <c r="AF26" s="10"/>
      <c r="AG26" s="174"/>
      <c r="AH26" s="10"/>
      <c r="AI26" s="42"/>
      <c r="AJ26" s="10"/>
      <c r="AK26" s="42"/>
      <c r="AL26" s="177"/>
      <c r="AM26" s="42"/>
      <c r="AN26" s="175"/>
      <c r="AO26" s="148" t="s">
        <v>83</v>
      </c>
      <c r="CG26" s="139">
        <v>0</v>
      </c>
      <c r="CH26" s="139">
        <v>0</v>
      </c>
    </row>
    <row r="27" spans="1:107" ht="15" x14ac:dyDescent="0.2">
      <c r="A27" s="178" t="s">
        <v>41</v>
      </c>
      <c r="B27" s="43"/>
      <c r="C27" s="44"/>
      <c r="D27" s="43"/>
      <c r="E27" s="28"/>
      <c r="F27" s="28"/>
      <c r="G27" s="28"/>
      <c r="H27" s="28"/>
      <c r="I27" s="28"/>
      <c r="J27" s="28"/>
      <c r="K27" s="28"/>
      <c r="L27" s="28"/>
      <c r="M27" s="30"/>
      <c r="N27" s="30"/>
      <c r="O27" s="3"/>
      <c r="P27" s="3"/>
      <c r="Q27" s="3"/>
      <c r="R27" s="3"/>
      <c r="S27" s="3"/>
      <c r="T27" s="3"/>
      <c r="U27" s="3"/>
      <c r="V27" s="2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107" x14ac:dyDescent="0.2">
      <c r="A28" s="723" t="s">
        <v>26</v>
      </c>
      <c r="B28" s="723" t="s">
        <v>42</v>
      </c>
      <c r="C28" s="685" t="s">
        <v>85</v>
      </c>
      <c r="D28" s="696"/>
      <c r="E28" s="686"/>
      <c r="F28" s="685" t="s">
        <v>1</v>
      </c>
      <c r="G28" s="686"/>
      <c r="H28" s="683" t="s">
        <v>2</v>
      </c>
      <c r="I28" s="684"/>
      <c r="J28" s="685" t="s">
        <v>3</v>
      </c>
      <c r="K28" s="686"/>
      <c r="L28" s="685" t="s">
        <v>4</v>
      </c>
      <c r="M28" s="686"/>
      <c r="N28" s="685" t="s">
        <v>5</v>
      </c>
      <c r="O28" s="686"/>
      <c r="P28" s="668" t="s">
        <v>6</v>
      </c>
      <c r="Q28" s="669"/>
      <c r="R28" s="701" t="s">
        <v>7</v>
      </c>
      <c r="S28" s="701"/>
      <c r="T28" s="668" t="s">
        <v>8</v>
      </c>
      <c r="U28" s="669"/>
      <c r="V28" s="668" t="s">
        <v>9</v>
      </c>
      <c r="W28" s="669"/>
      <c r="X28" s="668" t="s">
        <v>10</v>
      </c>
      <c r="Y28" s="669"/>
      <c r="Z28" s="668" t="s">
        <v>11</v>
      </c>
      <c r="AA28" s="669"/>
      <c r="AB28" s="668" t="s">
        <v>12</v>
      </c>
      <c r="AC28" s="669"/>
      <c r="AD28" s="668" t="s">
        <v>13</v>
      </c>
      <c r="AE28" s="669"/>
      <c r="AF28" s="668" t="s">
        <v>14</v>
      </c>
      <c r="AG28" s="669"/>
      <c r="AH28" s="668" t="s">
        <v>15</v>
      </c>
      <c r="AI28" s="669"/>
      <c r="AJ28" s="668" t="s">
        <v>16</v>
      </c>
      <c r="AK28" s="669"/>
      <c r="AL28" s="668" t="s">
        <v>17</v>
      </c>
      <c r="AM28" s="669"/>
      <c r="AN28" s="179"/>
      <c r="AO28" s="180"/>
      <c r="AP28" s="181"/>
    </row>
    <row r="29" spans="1:107" x14ac:dyDescent="0.2">
      <c r="A29" s="724"/>
      <c r="B29" s="724"/>
      <c r="C29" s="135" t="s">
        <v>81</v>
      </c>
      <c r="D29" s="135" t="s">
        <v>20</v>
      </c>
      <c r="E29" s="135" t="s">
        <v>18</v>
      </c>
      <c r="F29" s="213" t="s">
        <v>20</v>
      </c>
      <c r="G29" s="135" t="s">
        <v>18</v>
      </c>
      <c r="H29" s="213" t="s">
        <v>20</v>
      </c>
      <c r="I29" s="135" t="s">
        <v>18</v>
      </c>
      <c r="J29" s="213" t="s">
        <v>20</v>
      </c>
      <c r="K29" s="135" t="s">
        <v>18</v>
      </c>
      <c r="L29" s="213" t="s">
        <v>20</v>
      </c>
      <c r="M29" s="135" t="s">
        <v>18</v>
      </c>
      <c r="N29" s="213" t="s">
        <v>20</v>
      </c>
      <c r="O29" s="135" t="s">
        <v>18</v>
      </c>
      <c r="P29" s="213" t="s">
        <v>20</v>
      </c>
      <c r="Q29" s="135" t="s">
        <v>18</v>
      </c>
      <c r="R29" s="135" t="s">
        <v>20</v>
      </c>
      <c r="S29" s="134" t="s">
        <v>18</v>
      </c>
      <c r="T29" s="213" t="s">
        <v>20</v>
      </c>
      <c r="U29" s="135" t="s">
        <v>18</v>
      </c>
      <c r="V29" s="213" t="s">
        <v>20</v>
      </c>
      <c r="W29" s="135" t="s">
        <v>18</v>
      </c>
      <c r="X29" s="213" t="s">
        <v>20</v>
      </c>
      <c r="Y29" s="135" t="s">
        <v>18</v>
      </c>
      <c r="Z29" s="213" t="s">
        <v>20</v>
      </c>
      <c r="AA29" s="135" t="s">
        <v>18</v>
      </c>
      <c r="AB29" s="213" t="s">
        <v>20</v>
      </c>
      <c r="AC29" s="135" t="s">
        <v>18</v>
      </c>
      <c r="AD29" s="213" t="s">
        <v>20</v>
      </c>
      <c r="AE29" s="135" t="s">
        <v>18</v>
      </c>
      <c r="AF29" s="213" t="s">
        <v>20</v>
      </c>
      <c r="AG29" s="135" t="s">
        <v>18</v>
      </c>
      <c r="AH29" s="213" t="s">
        <v>20</v>
      </c>
      <c r="AI29" s="135" t="s">
        <v>18</v>
      </c>
      <c r="AJ29" s="213" t="s">
        <v>20</v>
      </c>
      <c r="AK29" s="135" t="s">
        <v>18</v>
      </c>
      <c r="AL29" s="213" t="s">
        <v>20</v>
      </c>
      <c r="AM29" s="135" t="s">
        <v>18</v>
      </c>
      <c r="AN29" s="182"/>
      <c r="AO29" s="183"/>
      <c r="AP29" s="184"/>
      <c r="AQ29" s="185"/>
    </row>
    <row r="30" spans="1:107" ht="15.75" customHeight="1" x14ac:dyDescent="0.2">
      <c r="A30" s="46" t="s">
        <v>86</v>
      </c>
      <c r="B30" s="6"/>
      <c r="C30" s="7">
        <f>SUM(D30+E30)</f>
        <v>17</v>
      </c>
      <c r="D30" s="7">
        <f>SUM(F30+H30+J30+L30+N30+P30+R30+T30+V30+X30+Z30+AB30+AD30+AF30+AH30+AJ30+AL30)</f>
        <v>4</v>
      </c>
      <c r="E30" s="7">
        <f>SUM(G30+I30+K30+M30+O30+Q30+S30+U30+W30+Y30+AA30+AC30+AE30+AG30+AI30+AK30+AM30)</f>
        <v>13</v>
      </c>
      <c r="F30" s="10"/>
      <c r="G30" s="174"/>
      <c r="H30" s="10"/>
      <c r="I30" s="42"/>
      <c r="J30" s="10"/>
      <c r="K30" s="42"/>
      <c r="L30" s="10">
        <v>1</v>
      </c>
      <c r="M30" s="42">
        <v>1</v>
      </c>
      <c r="N30" s="10">
        <v>1</v>
      </c>
      <c r="O30" s="175">
        <v>4</v>
      </c>
      <c r="P30" s="10"/>
      <c r="Q30" s="174"/>
      <c r="R30" s="176"/>
      <c r="S30" s="42">
        <v>2</v>
      </c>
      <c r="T30" s="10"/>
      <c r="U30" s="42"/>
      <c r="V30" s="10"/>
      <c r="W30" s="42"/>
      <c r="X30" s="10">
        <v>1</v>
      </c>
      <c r="Y30" s="174">
        <v>2</v>
      </c>
      <c r="Z30" s="10"/>
      <c r="AA30" s="174">
        <v>1</v>
      </c>
      <c r="AB30" s="10">
        <v>1</v>
      </c>
      <c r="AC30" s="42">
        <v>3</v>
      </c>
      <c r="AD30" s="10"/>
      <c r="AE30" s="174"/>
      <c r="AF30" s="10"/>
      <c r="AG30" s="174"/>
      <c r="AH30" s="10"/>
      <c r="AI30" s="42"/>
      <c r="AJ30" s="10"/>
      <c r="AK30" s="42"/>
      <c r="AL30" s="177"/>
      <c r="AM30" s="42"/>
      <c r="AN30" s="187"/>
      <c r="AO30" s="188"/>
      <c r="AP30" s="189"/>
      <c r="AQ30" s="185"/>
      <c r="DC30" s="190"/>
    </row>
    <row r="31" spans="1:107" ht="15.75" customHeight="1" x14ac:dyDescent="0.2">
      <c r="A31" s="140" t="s">
        <v>43</v>
      </c>
      <c r="B31" s="24"/>
      <c r="C31" s="5"/>
      <c r="D31" s="5"/>
      <c r="E31" s="5"/>
      <c r="F31" s="5"/>
      <c r="G31" s="5"/>
      <c r="H31" s="5"/>
      <c r="I31" s="25"/>
      <c r="J31" s="24"/>
      <c r="K31" s="28"/>
      <c r="L31" s="28"/>
      <c r="M31" s="30"/>
      <c r="N31" s="1"/>
      <c r="O31" s="3"/>
      <c r="P31" s="3"/>
      <c r="Q31" s="3"/>
      <c r="R31" s="3"/>
      <c r="S31" s="3"/>
      <c r="T31" s="3"/>
      <c r="U31" s="3"/>
      <c r="V31" s="2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107" ht="15" x14ac:dyDescent="0.2">
      <c r="A32" s="27" t="s">
        <v>87</v>
      </c>
      <c r="B32" s="52"/>
      <c r="C32" s="52"/>
      <c r="D32" s="53"/>
      <c r="E32" s="53"/>
      <c r="F32" s="53"/>
      <c r="G32" s="53"/>
      <c r="H32" s="53"/>
      <c r="I32" s="53"/>
      <c r="J32" s="53"/>
      <c r="K32" s="53"/>
      <c r="L32" s="54"/>
      <c r="M32" s="1"/>
      <c r="N32" s="1"/>
      <c r="O32" s="1"/>
      <c r="P32" s="3"/>
      <c r="Q32" s="3"/>
      <c r="R32" s="3"/>
      <c r="S32" s="3"/>
      <c r="T32" s="3"/>
      <c r="U32" s="3"/>
      <c r="V32" s="2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86" x14ac:dyDescent="0.2">
      <c r="A33" s="705" t="s">
        <v>26</v>
      </c>
      <c r="B33" s="723" t="s">
        <v>27</v>
      </c>
      <c r="C33" s="727" t="s">
        <v>28</v>
      </c>
      <c r="D33" s="13"/>
      <c r="E33" s="13"/>
      <c r="F33" s="13"/>
      <c r="G33" s="13"/>
      <c r="H33" s="13"/>
      <c r="I33" s="13"/>
      <c r="J33" s="13"/>
      <c r="K33" s="13"/>
      <c r="L33" s="55"/>
      <c r="M33" s="56"/>
      <c r="N33" s="1"/>
      <c r="O33" s="3"/>
      <c r="P33" s="3"/>
      <c r="Q33" s="3"/>
      <c r="R33" s="3"/>
      <c r="S33" s="3"/>
      <c r="T33" s="3"/>
      <c r="U33" s="3"/>
      <c r="V33" s="2"/>
      <c r="W33" s="3"/>
      <c r="X33" s="191"/>
      <c r="Y33" s="184"/>
      <c r="Z33" s="184"/>
      <c r="AA33" s="184"/>
      <c r="AB33" s="184"/>
      <c r="AC33" s="184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86" x14ac:dyDescent="0.2">
      <c r="A34" s="707"/>
      <c r="B34" s="724"/>
      <c r="C34" s="728"/>
      <c r="D34" s="192"/>
      <c r="E34" s="13"/>
      <c r="F34" s="13"/>
      <c r="G34" s="13"/>
      <c r="H34" s="13"/>
      <c r="I34" s="13"/>
      <c r="J34" s="13"/>
      <c r="K34" s="13"/>
      <c r="L34" s="55"/>
      <c r="M34" s="56"/>
      <c r="N34" s="1"/>
      <c r="O34" s="3"/>
      <c r="P34" s="3"/>
      <c r="Q34" s="3"/>
      <c r="R34" s="3"/>
      <c r="S34" s="3"/>
      <c r="T34" s="3"/>
      <c r="U34" s="3"/>
      <c r="V34" s="2"/>
      <c r="W34" s="3"/>
      <c r="X34" s="191"/>
      <c r="Y34" s="184"/>
      <c r="Z34" s="184"/>
      <c r="AA34" s="184"/>
      <c r="AB34" s="184"/>
      <c r="AC34" s="184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86" x14ac:dyDescent="0.2">
      <c r="A35" s="723" t="s">
        <v>46</v>
      </c>
      <c r="B35" s="57" t="s">
        <v>45</v>
      </c>
      <c r="C35" s="14">
        <v>2</v>
      </c>
      <c r="D35" s="192"/>
      <c r="E35" s="13"/>
      <c r="F35" s="13"/>
      <c r="G35" s="13"/>
      <c r="H35" s="3"/>
      <c r="I35" s="13"/>
      <c r="J35" s="13"/>
      <c r="K35" s="4"/>
      <c r="L35" s="55"/>
      <c r="M35" s="56"/>
      <c r="N35" s="1"/>
      <c r="O35" s="3"/>
      <c r="P35" s="3"/>
      <c r="Q35" s="3"/>
      <c r="R35" s="3"/>
      <c r="S35" s="3"/>
      <c r="T35" s="3"/>
      <c r="U35" s="3"/>
      <c r="V35" s="2"/>
      <c r="W35" s="3"/>
      <c r="X35" s="191"/>
      <c r="Y35" s="184"/>
      <c r="Z35" s="184"/>
      <c r="AA35" s="184"/>
      <c r="AB35" s="184"/>
      <c r="AC35" s="184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86" x14ac:dyDescent="0.2">
      <c r="A36" s="724"/>
      <c r="B36" s="33" t="s">
        <v>47</v>
      </c>
      <c r="C36" s="15">
        <v>13</v>
      </c>
      <c r="D36" s="192"/>
      <c r="E36" s="13"/>
      <c r="F36" s="13"/>
      <c r="G36" s="13"/>
      <c r="H36" s="13"/>
      <c r="I36" s="13"/>
      <c r="J36" s="13"/>
      <c r="K36" s="13"/>
      <c r="L36" s="55"/>
      <c r="M36" s="56"/>
      <c r="N36" s="1"/>
      <c r="O36" s="3"/>
      <c r="P36" s="3"/>
      <c r="Q36" s="3"/>
      <c r="R36" s="3"/>
      <c r="S36" s="3"/>
      <c r="T36" s="3"/>
      <c r="U36" s="3"/>
      <c r="V36" s="2"/>
      <c r="W36" s="3"/>
      <c r="X36" s="191"/>
      <c r="Y36" s="184"/>
      <c r="Z36" s="184"/>
      <c r="AA36" s="184"/>
      <c r="AB36" s="184"/>
      <c r="AC36" s="184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86" x14ac:dyDescent="0.2">
      <c r="A37" s="723" t="s">
        <v>48</v>
      </c>
      <c r="B37" s="57" t="s">
        <v>45</v>
      </c>
      <c r="C37" s="14"/>
      <c r="D37" s="192"/>
      <c r="E37" s="13"/>
      <c r="F37" s="13"/>
      <c r="G37" s="13"/>
      <c r="H37" s="13"/>
      <c r="I37" s="13"/>
      <c r="J37" s="13"/>
      <c r="K37" s="13"/>
      <c r="L37" s="55"/>
      <c r="M37" s="56"/>
      <c r="N37" s="1"/>
      <c r="O37" s="3"/>
      <c r="P37" s="3"/>
      <c r="Q37" s="3"/>
      <c r="R37" s="3"/>
      <c r="S37" s="3"/>
      <c r="T37" s="3"/>
      <c r="U37" s="3"/>
      <c r="V37" s="2"/>
      <c r="W37" s="3"/>
      <c r="X37" s="191"/>
      <c r="Y37" s="184"/>
      <c r="Z37" s="184"/>
      <c r="AA37" s="184"/>
      <c r="AB37" s="184"/>
      <c r="AC37" s="184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86" x14ac:dyDescent="0.2">
      <c r="A38" s="724"/>
      <c r="B38" s="51" t="s">
        <v>47</v>
      </c>
      <c r="C38" s="16">
        <v>41</v>
      </c>
      <c r="D38" s="193"/>
      <c r="E38" s="13"/>
      <c r="F38" s="13"/>
      <c r="G38" s="13"/>
      <c r="H38" s="13"/>
      <c r="I38" s="13"/>
      <c r="J38" s="13"/>
      <c r="K38" s="13"/>
      <c r="L38" s="55"/>
      <c r="M38" s="56"/>
      <c r="N38" s="1"/>
      <c r="O38" s="3"/>
      <c r="P38" s="3"/>
      <c r="Q38" s="3"/>
      <c r="R38" s="3"/>
      <c r="S38" s="3"/>
      <c r="T38" s="3"/>
      <c r="U38" s="3"/>
      <c r="V38" s="2"/>
      <c r="W38" s="3"/>
      <c r="X38" s="191"/>
      <c r="Y38" s="184"/>
      <c r="Z38" s="184"/>
      <c r="AA38" s="184"/>
      <c r="AB38" s="184"/>
      <c r="AC38" s="184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86" ht="15" x14ac:dyDescent="0.2">
      <c r="A39" s="178" t="s">
        <v>88</v>
      </c>
      <c r="B39" s="59"/>
      <c r="C39" s="59"/>
      <c r="D39" s="60"/>
      <c r="E39" s="60"/>
      <c r="F39" s="60"/>
      <c r="G39" s="60"/>
      <c r="H39" s="60"/>
      <c r="I39" s="60"/>
      <c r="J39" s="60"/>
      <c r="K39" s="60"/>
      <c r="L39" s="194"/>
      <c r="M39" s="195"/>
      <c r="N39" s="196"/>
      <c r="O39" s="197"/>
      <c r="P39" s="197"/>
      <c r="Q39" s="197"/>
      <c r="R39" s="197"/>
      <c r="S39" s="197"/>
      <c r="T39" s="197"/>
      <c r="U39" s="197"/>
      <c r="V39" s="198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62"/>
      <c r="AO39" s="64"/>
      <c r="AP39" s="64"/>
    </row>
    <row r="40" spans="1:86" ht="14.25" customHeight="1" x14ac:dyDescent="0.2">
      <c r="A40" s="687" t="s">
        <v>49</v>
      </c>
      <c r="B40" s="688"/>
      <c r="C40" s="694" t="s">
        <v>28</v>
      </c>
      <c r="D40" s="673"/>
      <c r="E40" s="674"/>
      <c r="F40" s="685" t="s">
        <v>21</v>
      </c>
      <c r="G40" s="696"/>
      <c r="H40" s="696"/>
      <c r="I40" s="696"/>
      <c r="J40" s="696"/>
      <c r="K40" s="696"/>
      <c r="L40" s="696"/>
      <c r="M40" s="696"/>
      <c r="N40" s="696"/>
      <c r="O40" s="696"/>
      <c r="P40" s="696"/>
      <c r="Q40" s="696"/>
      <c r="R40" s="696"/>
      <c r="S40" s="696"/>
      <c r="T40" s="696"/>
      <c r="U40" s="696"/>
      <c r="V40" s="696"/>
      <c r="W40" s="696"/>
      <c r="X40" s="696"/>
      <c r="Y40" s="696"/>
      <c r="Z40" s="696"/>
      <c r="AA40" s="696"/>
      <c r="AB40" s="696"/>
      <c r="AC40" s="696"/>
      <c r="AD40" s="696"/>
      <c r="AE40" s="696"/>
      <c r="AF40" s="696"/>
      <c r="AG40" s="696"/>
      <c r="AH40" s="696"/>
      <c r="AI40" s="696"/>
      <c r="AJ40" s="696"/>
      <c r="AK40" s="696"/>
      <c r="AL40" s="696"/>
      <c r="AM40" s="696"/>
      <c r="AN40" s="697" t="s">
        <v>30</v>
      </c>
      <c r="AO40" s="139"/>
      <c r="AP40" s="199"/>
    </row>
    <row r="41" spans="1:86" x14ac:dyDescent="0.2">
      <c r="A41" s="689"/>
      <c r="B41" s="690"/>
      <c r="C41" s="695"/>
      <c r="D41" s="675"/>
      <c r="E41" s="676"/>
      <c r="F41" s="685" t="s">
        <v>1</v>
      </c>
      <c r="G41" s="686"/>
      <c r="H41" s="700" t="s">
        <v>2</v>
      </c>
      <c r="I41" s="684"/>
      <c r="J41" s="677" t="s">
        <v>3</v>
      </c>
      <c r="K41" s="679"/>
      <c r="L41" s="685" t="s">
        <v>4</v>
      </c>
      <c r="M41" s="686"/>
      <c r="N41" s="685" t="s">
        <v>5</v>
      </c>
      <c r="O41" s="686"/>
      <c r="P41" s="668" t="s">
        <v>6</v>
      </c>
      <c r="Q41" s="669"/>
      <c r="R41" s="668" t="s">
        <v>7</v>
      </c>
      <c r="S41" s="669"/>
      <c r="T41" s="668" t="s">
        <v>8</v>
      </c>
      <c r="U41" s="669"/>
      <c r="V41" s="668" t="s">
        <v>9</v>
      </c>
      <c r="W41" s="669"/>
      <c r="X41" s="668" t="s">
        <v>10</v>
      </c>
      <c r="Y41" s="669"/>
      <c r="Z41" s="668" t="s">
        <v>11</v>
      </c>
      <c r="AA41" s="669"/>
      <c r="AB41" s="668" t="s">
        <v>12</v>
      </c>
      <c r="AC41" s="669"/>
      <c r="AD41" s="668" t="s">
        <v>13</v>
      </c>
      <c r="AE41" s="669"/>
      <c r="AF41" s="668" t="s">
        <v>14</v>
      </c>
      <c r="AG41" s="669"/>
      <c r="AH41" s="668" t="s">
        <v>15</v>
      </c>
      <c r="AI41" s="669"/>
      <c r="AJ41" s="668" t="s">
        <v>16</v>
      </c>
      <c r="AK41" s="669"/>
      <c r="AL41" s="701" t="s">
        <v>17</v>
      </c>
      <c r="AM41" s="701"/>
      <c r="AN41" s="698"/>
      <c r="AO41" s="139"/>
    </row>
    <row r="42" spans="1:86" x14ac:dyDescent="0.2">
      <c r="A42" s="691"/>
      <c r="B42" s="692"/>
      <c r="C42" s="200" t="s">
        <v>81</v>
      </c>
      <c r="D42" s="200" t="s">
        <v>20</v>
      </c>
      <c r="E42" s="129" t="s">
        <v>18</v>
      </c>
      <c r="F42" s="201" t="s">
        <v>20</v>
      </c>
      <c r="G42" s="135" t="s">
        <v>18</v>
      </c>
      <c r="H42" s="201" t="s">
        <v>20</v>
      </c>
      <c r="I42" s="135" t="s">
        <v>18</v>
      </c>
      <c r="J42" s="201" t="s">
        <v>20</v>
      </c>
      <c r="K42" s="135" t="s">
        <v>18</v>
      </c>
      <c r="L42" s="201" t="s">
        <v>20</v>
      </c>
      <c r="M42" s="135" t="s">
        <v>18</v>
      </c>
      <c r="N42" s="201" t="s">
        <v>20</v>
      </c>
      <c r="O42" s="135" t="s">
        <v>18</v>
      </c>
      <c r="P42" s="201" t="s">
        <v>20</v>
      </c>
      <c r="Q42" s="135" t="s">
        <v>18</v>
      </c>
      <c r="R42" s="201" t="s">
        <v>20</v>
      </c>
      <c r="S42" s="135" t="s">
        <v>18</v>
      </c>
      <c r="T42" s="201" t="s">
        <v>20</v>
      </c>
      <c r="U42" s="135" t="s">
        <v>18</v>
      </c>
      <c r="V42" s="201" t="s">
        <v>20</v>
      </c>
      <c r="W42" s="135" t="s">
        <v>18</v>
      </c>
      <c r="X42" s="201" t="s">
        <v>20</v>
      </c>
      <c r="Y42" s="135" t="s">
        <v>18</v>
      </c>
      <c r="Z42" s="201" t="s">
        <v>20</v>
      </c>
      <c r="AA42" s="135" t="s">
        <v>18</v>
      </c>
      <c r="AB42" s="201" t="s">
        <v>20</v>
      </c>
      <c r="AC42" s="135" t="s">
        <v>18</v>
      </c>
      <c r="AD42" s="201" t="s">
        <v>20</v>
      </c>
      <c r="AE42" s="135" t="s">
        <v>18</v>
      </c>
      <c r="AF42" s="201" t="s">
        <v>20</v>
      </c>
      <c r="AG42" s="135" t="s">
        <v>18</v>
      </c>
      <c r="AH42" s="201" t="s">
        <v>20</v>
      </c>
      <c r="AI42" s="135" t="s">
        <v>18</v>
      </c>
      <c r="AJ42" s="201" t="s">
        <v>20</v>
      </c>
      <c r="AK42" s="135" t="s">
        <v>18</v>
      </c>
      <c r="AL42" s="45" t="s">
        <v>20</v>
      </c>
      <c r="AM42" s="134" t="s">
        <v>18</v>
      </c>
      <c r="AN42" s="699"/>
      <c r="AO42" s="202"/>
    </row>
    <row r="43" spans="1:86" x14ac:dyDescent="0.2">
      <c r="A43" s="131" t="s">
        <v>22</v>
      </c>
      <c r="B43" s="18" t="s">
        <v>89</v>
      </c>
      <c r="C43" s="307">
        <f>SUM(D43+E43)</f>
        <v>0</v>
      </c>
      <c r="D43" s="308">
        <f>SUM(F43+H43+J43+L43+N43+P43+R43+T43+V43+X43+Z43+AB43+AD43+AF43+AH43+AJ43+AL43)</f>
        <v>0</v>
      </c>
      <c r="E43" s="299">
        <f>SUM(G43+I43+K43+M43+O43+Q43+S43+U43+W43+Y43+AA43+AC43+AE43+AG43+AI43+AK43+AM43)</f>
        <v>0</v>
      </c>
      <c r="F43" s="11"/>
      <c r="G43" s="48"/>
      <c r="H43" s="11"/>
      <c r="I43" s="48"/>
      <c r="J43" s="11"/>
      <c r="K43" s="48"/>
      <c r="L43" s="11"/>
      <c r="M43" s="48"/>
      <c r="N43" s="11"/>
      <c r="O43" s="48"/>
      <c r="P43" s="186"/>
      <c r="Q43" s="48"/>
      <c r="R43" s="186"/>
      <c r="S43" s="48"/>
      <c r="T43" s="186"/>
      <c r="U43" s="48"/>
      <c r="V43" s="186"/>
      <c r="W43" s="48"/>
      <c r="X43" s="186"/>
      <c r="Y43" s="48"/>
      <c r="Z43" s="186"/>
      <c r="AA43" s="48"/>
      <c r="AB43" s="186"/>
      <c r="AC43" s="48"/>
      <c r="AD43" s="186"/>
      <c r="AE43" s="48"/>
      <c r="AF43" s="186"/>
      <c r="AG43" s="48"/>
      <c r="AH43" s="186"/>
      <c r="AI43" s="48"/>
      <c r="AJ43" s="186"/>
      <c r="AK43" s="48"/>
      <c r="AL43" s="205"/>
      <c r="AM43" s="65"/>
      <c r="AN43" s="50"/>
      <c r="AO43" s="148" t="s">
        <v>83</v>
      </c>
      <c r="CG43" s="139">
        <v>0</v>
      </c>
      <c r="CH43" s="139">
        <v>0</v>
      </c>
    </row>
    <row r="44" spans="1:86" x14ac:dyDescent="0.2">
      <c r="A44" s="136" t="s">
        <v>23</v>
      </c>
      <c r="B44" s="66" t="s">
        <v>89</v>
      </c>
      <c r="C44" s="305">
        <f>SUM(D44+E44)</f>
        <v>0</v>
      </c>
      <c r="D44" s="309">
        <f>SUM(F44+H44+J44+L44+N44+P44+R44+T44+V44+X44+Z44+AB44+AD44+AF44+AH44+AJ44+AL44)</f>
        <v>0</v>
      </c>
      <c r="E44" s="310">
        <f>SUM(G44+I44+K44+M44+O44+Q44+S44+U44+W44+Y44+AA44+AC44+AE44+AG44+AI44+AK44+AM44)</f>
        <v>0</v>
      </c>
      <c r="F44" s="208"/>
      <c r="G44" s="209"/>
      <c r="H44" s="208"/>
      <c r="I44" s="209"/>
      <c r="J44" s="208"/>
      <c r="K44" s="209"/>
      <c r="L44" s="208"/>
      <c r="M44" s="209"/>
      <c r="N44" s="208"/>
      <c r="O44" s="209"/>
      <c r="P44" s="176"/>
      <c r="Q44" s="209"/>
      <c r="R44" s="176"/>
      <c r="S44" s="209"/>
      <c r="T44" s="176"/>
      <c r="U44" s="209"/>
      <c r="V44" s="176"/>
      <c r="W44" s="209"/>
      <c r="X44" s="176"/>
      <c r="Y44" s="209"/>
      <c r="Z44" s="176"/>
      <c r="AA44" s="209"/>
      <c r="AB44" s="176"/>
      <c r="AC44" s="209"/>
      <c r="AD44" s="176"/>
      <c r="AE44" s="209"/>
      <c r="AF44" s="176"/>
      <c r="AG44" s="209"/>
      <c r="AH44" s="176"/>
      <c r="AI44" s="209"/>
      <c r="AJ44" s="176"/>
      <c r="AK44" s="209"/>
      <c r="AL44" s="210"/>
      <c r="AM44" s="67"/>
      <c r="AN44" s="68"/>
      <c r="AO44" s="148" t="s">
        <v>83</v>
      </c>
      <c r="CG44" s="139">
        <v>0</v>
      </c>
      <c r="CH44" s="139">
        <v>0</v>
      </c>
    </row>
    <row r="45" spans="1:86" x14ac:dyDescent="0.2">
      <c r="A45" s="693" t="s">
        <v>90</v>
      </c>
      <c r="B45" s="693"/>
      <c r="C45" s="693"/>
      <c r="D45" s="693"/>
      <c r="E45" s="693"/>
      <c r="F45" s="693"/>
      <c r="G45" s="693"/>
      <c r="H45" s="693"/>
      <c r="I45" s="693"/>
      <c r="J45" s="693"/>
      <c r="K45" s="693"/>
      <c r="L45" s="693"/>
      <c r="M45" s="693"/>
      <c r="N45" s="69"/>
      <c r="O45" s="62"/>
      <c r="P45" s="62"/>
      <c r="Q45" s="62"/>
      <c r="R45" s="62"/>
      <c r="S45" s="62"/>
      <c r="T45" s="62"/>
      <c r="U45" s="62"/>
      <c r="V45" s="63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211"/>
      <c r="AP45" s="62"/>
    </row>
    <row r="46" spans="1:86" x14ac:dyDescent="0.2">
      <c r="A46" s="687" t="s">
        <v>26</v>
      </c>
      <c r="B46" s="688"/>
      <c r="C46" s="673" t="s">
        <v>28</v>
      </c>
      <c r="D46" s="673"/>
      <c r="E46" s="674"/>
      <c r="F46" s="677" t="s">
        <v>21</v>
      </c>
      <c r="G46" s="678"/>
      <c r="H46" s="678"/>
      <c r="I46" s="678"/>
      <c r="J46" s="678"/>
      <c r="K46" s="678"/>
      <c r="L46" s="678"/>
      <c r="M46" s="678"/>
      <c r="N46" s="678"/>
      <c r="O46" s="678"/>
      <c r="P46" s="678"/>
      <c r="Q46" s="678"/>
      <c r="R46" s="678"/>
      <c r="S46" s="678"/>
      <c r="T46" s="678"/>
      <c r="U46" s="678"/>
      <c r="V46" s="678"/>
      <c r="W46" s="678"/>
      <c r="X46" s="678"/>
      <c r="Y46" s="678"/>
      <c r="Z46" s="678"/>
      <c r="AA46" s="678"/>
      <c r="AB46" s="678"/>
      <c r="AC46" s="678"/>
      <c r="AD46" s="678"/>
      <c r="AE46" s="678"/>
      <c r="AF46" s="678"/>
      <c r="AG46" s="678"/>
      <c r="AH46" s="678"/>
      <c r="AI46" s="678"/>
      <c r="AJ46" s="678"/>
      <c r="AK46" s="678"/>
      <c r="AL46" s="678"/>
      <c r="AM46" s="679"/>
      <c r="AN46" s="680" t="s">
        <v>30</v>
      </c>
      <c r="AO46" s="211"/>
      <c r="AP46" s="212"/>
    </row>
    <row r="47" spans="1:86" x14ac:dyDescent="0.2">
      <c r="A47" s="689"/>
      <c r="B47" s="690"/>
      <c r="C47" s="675"/>
      <c r="D47" s="675"/>
      <c r="E47" s="676"/>
      <c r="F47" s="682" t="s">
        <v>1</v>
      </c>
      <c r="G47" s="682"/>
      <c r="H47" s="683" t="s">
        <v>2</v>
      </c>
      <c r="I47" s="684"/>
      <c r="J47" s="677" t="s">
        <v>3</v>
      </c>
      <c r="K47" s="679"/>
      <c r="L47" s="685" t="s">
        <v>4</v>
      </c>
      <c r="M47" s="686"/>
      <c r="N47" s="685" t="s">
        <v>5</v>
      </c>
      <c r="O47" s="686"/>
      <c r="P47" s="668" t="s">
        <v>6</v>
      </c>
      <c r="Q47" s="669"/>
      <c r="R47" s="668" t="s">
        <v>7</v>
      </c>
      <c r="S47" s="669"/>
      <c r="T47" s="668" t="s">
        <v>8</v>
      </c>
      <c r="U47" s="669"/>
      <c r="V47" s="668" t="s">
        <v>9</v>
      </c>
      <c r="W47" s="669"/>
      <c r="X47" s="668" t="s">
        <v>10</v>
      </c>
      <c r="Y47" s="669"/>
      <c r="Z47" s="668" t="s">
        <v>11</v>
      </c>
      <c r="AA47" s="669"/>
      <c r="AB47" s="668" t="s">
        <v>12</v>
      </c>
      <c r="AC47" s="669"/>
      <c r="AD47" s="668" t="s">
        <v>13</v>
      </c>
      <c r="AE47" s="669"/>
      <c r="AF47" s="668" t="s">
        <v>14</v>
      </c>
      <c r="AG47" s="669"/>
      <c r="AH47" s="668" t="s">
        <v>15</v>
      </c>
      <c r="AI47" s="669"/>
      <c r="AJ47" s="668" t="s">
        <v>16</v>
      </c>
      <c r="AK47" s="669"/>
      <c r="AL47" s="668" t="s">
        <v>17</v>
      </c>
      <c r="AM47" s="669"/>
      <c r="AN47" s="681"/>
      <c r="AO47" s="211"/>
      <c r="AP47" s="212"/>
    </row>
    <row r="48" spans="1:86" x14ac:dyDescent="0.2">
      <c r="A48" s="691"/>
      <c r="B48" s="692"/>
      <c r="C48" s="215" t="s">
        <v>81</v>
      </c>
      <c r="D48" s="216" t="s">
        <v>20</v>
      </c>
      <c r="E48" s="217" t="s">
        <v>18</v>
      </c>
      <c r="F48" s="117" t="s">
        <v>20</v>
      </c>
      <c r="G48" s="218" t="s">
        <v>18</v>
      </c>
      <c r="H48" s="117" t="s">
        <v>20</v>
      </c>
      <c r="I48" s="218" t="s">
        <v>18</v>
      </c>
      <c r="J48" s="117" t="s">
        <v>20</v>
      </c>
      <c r="K48" s="218" t="s">
        <v>18</v>
      </c>
      <c r="L48" s="117" t="s">
        <v>20</v>
      </c>
      <c r="M48" s="218" t="s">
        <v>18</v>
      </c>
      <c r="N48" s="117" t="s">
        <v>20</v>
      </c>
      <c r="O48" s="218" t="s">
        <v>18</v>
      </c>
      <c r="P48" s="117" t="s">
        <v>20</v>
      </c>
      <c r="Q48" s="218" t="s">
        <v>18</v>
      </c>
      <c r="R48" s="117" t="s">
        <v>20</v>
      </c>
      <c r="S48" s="218" t="s">
        <v>18</v>
      </c>
      <c r="T48" s="117" t="s">
        <v>20</v>
      </c>
      <c r="U48" s="218" t="s">
        <v>18</v>
      </c>
      <c r="V48" s="117" t="s">
        <v>20</v>
      </c>
      <c r="W48" s="218" t="s">
        <v>18</v>
      </c>
      <c r="X48" s="117" t="s">
        <v>20</v>
      </c>
      <c r="Y48" s="218" t="s">
        <v>18</v>
      </c>
      <c r="Z48" s="117" t="s">
        <v>20</v>
      </c>
      <c r="AA48" s="218" t="s">
        <v>18</v>
      </c>
      <c r="AB48" s="117" t="s">
        <v>20</v>
      </c>
      <c r="AC48" s="218" t="s">
        <v>18</v>
      </c>
      <c r="AD48" s="117" t="s">
        <v>20</v>
      </c>
      <c r="AE48" s="218" t="s">
        <v>18</v>
      </c>
      <c r="AF48" s="117" t="s">
        <v>20</v>
      </c>
      <c r="AG48" s="218" t="s">
        <v>18</v>
      </c>
      <c r="AH48" s="117" t="s">
        <v>20</v>
      </c>
      <c r="AI48" s="218" t="s">
        <v>18</v>
      </c>
      <c r="AJ48" s="117" t="s">
        <v>20</v>
      </c>
      <c r="AK48" s="218" t="s">
        <v>18</v>
      </c>
      <c r="AL48" s="219" t="s">
        <v>20</v>
      </c>
      <c r="AM48" s="220" t="s">
        <v>18</v>
      </c>
      <c r="AN48" s="712"/>
      <c r="AO48" s="211"/>
      <c r="AP48" s="212"/>
    </row>
    <row r="49" spans="1:86" x14ac:dyDescent="0.2">
      <c r="A49" s="670" t="s">
        <v>50</v>
      </c>
      <c r="B49" s="70" t="s">
        <v>31</v>
      </c>
      <c r="C49" s="288">
        <f t="shared" ref="C49:C70" si="3">SUM(D49+E49)</f>
        <v>0</v>
      </c>
      <c r="D49" s="289">
        <f t="shared" ref="D49:E54" si="4">SUM(H49+J49+L49+N49+P49+R49+T49+V49+X49+Z49+AB49+AD49+AF49+AH49+AJ49+AL49)</f>
        <v>0</v>
      </c>
      <c r="E49" s="290">
        <f t="shared" si="4"/>
        <v>0</v>
      </c>
      <c r="F49" s="71"/>
      <c r="G49" s="221"/>
      <c r="H49" s="12"/>
      <c r="I49" s="21"/>
      <c r="J49" s="12"/>
      <c r="K49" s="32"/>
      <c r="L49" s="12"/>
      <c r="M49" s="32"/>
      <c r="N49" s="12"/>
      <c r="O49" s="32"/>
      <c r="P49" s="147"/>
      <c r="Q49" s="32"/>
      <c r="R49" s="147"/>
      <c r="S49" s="32"/>
      <c r="T49" s="147"/>
      <c r="U49" s="32"/>
      <c r="V49" s="147"/>
      <c r="W49" s="32"/>
      <c r="X49" s="147"/>
      <c r="Y49" s="32"/>
      <c r="Z49" s="147"/>
      <c r="AA49" s="32"/>
      <c r="AB49" s="147"/>
      <c r="AC49" s="32"/>
      <c r="AD49" s="147"/>
      <c r="AE49" s="32"/>
      <c r="AF49" s="147"/>
      <c r="AG49" s="32"/>
      <c r="AH49" s="147"/>
      <c r="AI49" s="32"/>
      <c r="AJ49" s="147"/>
      <c r="AK49" s="32"/>
      <c r="AL49" s="147"/>
      <c r="AM49" s="32"/>
      <c r="AN49" s="222"/>
      <c r="AO49" s="223" t="s">
        <v>83</v>
      </c>
      <c r="AP49" s="212"/>
      <c r="CG49" s="139">
        <v>0</v>
      </c>
      <c r="CH49" s="139">
        <v>0</v>
      </c>
    </row>
    <row r="50" spans="1:86" x14ac:dyDescent="0.2">
      <c r="A50" s="671"/>
      <c r="B50" s="72" t="s">
        <v>45</v>
      </c>
      <c r="C50" s="292">
        <f t="shared" si="3"/>
        <v>0</v>
      </c>
      <c r="D50" s="292">
        <f t="shared" si="4"/>
        <v>0</v>
      </c>
      <c r="E50" s="293">
        <f t="shared" si="4"/>
        <v>0</v>
      </c>
      <c r="F50" s="73"/>
      <c r="G50" s="224"/>
      <c r="H50" s="8"/>
      <c r="I50" s="22"/>
      <c r="J50" s="8"/>
      <c r="K50" s="34"/>
      <c r="L50" s="8"/>
      <c r="M50" s="34"/>
      <c r="N50" s="8"/>
      <c r="O50" s="34"/>
      <c r="P50" s="152"/>
      <c r="Q50" s="34"/>
      <c r="R50" s="152"/>
      <c r="S50" s="34"/>
      <c r="T50" s="152"/>
      <c r="U50" s="34"/>
      <c r="V50" s="152"/>
      <c r="W50" s="34"/>
      <c r="X50" s="152"/>
      <c r="Y50" s="34"/>
      <c r="Z50" s="152"/>
      <c r="AA50" s="34"/>
      <c r="AB50" s="152"/>
      <c r="AC50" s="34"/>
      <c r="AD50" s="152"/>
      <c r="AE50" s="34"/>
      <c r="AF50" s="152"/>
      <c r="AG50" s="34"/>
      <c r="AH50" s="152"/>
      <c r="AI50" s="34"/>
      <c r="AJ50" s="152"/>
      <c r="AK50" s="34"/>
      <c r="AL50" s="152"/>
      <c r="AM50" s="34"/>
      <c r="AN50" s="225"/>
      <c r="AO50" s="223" t="s">
        <v>83</v>
      </c>
      <c r="AP50" s="212"/>
      <c r="CG50" s="139">
        <v>0</v>
      </c>
      <c r="CH50" s="139">
        <v>0</v>
      </c>
    </row>
    <row r="51" spans="1:86" x14ac:dyDescent="0.2">
      <c r="A51" s="671"/>
      <c r="B51" s="72" t="s">
        <v>32</v>
      </c>
      <c r="C51" s="292">
        <f t="shared" si="3"/>
        <v>0</v>
      </c>
      <c r="D51" s="292">
        <f t="shared" si="4"/>
        <v>0</v>
      </c>
      <c r="E51" s="293">
        <f t="shared" si="4"/>
        <v>0</v>
      </c>
      <c r="F51" s="73"/>
      <c r="G51" s="224"/>
      <c r="H51" s="8"/>
      <c r="I51" s="22"/>
      <c r="J51" s="8"/>
      <c r="K51" s="34"/>
      <c r="L51" s="8"/>
      <c r="M51" s="34"/>
      <c r="N51" s="8"/>
      <c r="O51" s="34"/>
      <c r="P51" s="152"/>
      <c r="Q51" s="34"/>
      <c r="R51" s="152"/>
      <c r="S51" s="34"/>
      <c r="T51" s="152"/>
      <c r="U51" s="34"/>
      <c r="V51" s="152"/>
      <c r="W51" s="34"/>
      <c r="X51" s="152"/>
      <c r="Y51" s="34"/>
      <c r="Z51" s="152"/>
      <c r="AA51" s="34"/>
      <c r="AB51" s="152"/>
      <c r="AC51" s="34"/>
      <c r="AD51" s="152"/>
      <c r="AE51" s="34"/>
      <c r="AF51" s="152"/>
      <c r="AG51" s="34"/>
      <c r="AH51" s="152"/>
      <c r="AI51" s="34"/>
      <c r="AJ51" s="152"/>
      <c r="AK51" s="34"/>
      <c r="AL51" s="152"/>
      <c r="AM51" s="34"/>
      <c r="AN51" s="225"/>
      <c r="AO51" s="223" t="s">
        <v>83</v>
      </c>
      <c r="AP51" s="212"/>
      <c r="CG51" s="139">
        <v>0</v>
      </c>
      <c r="CH51" s="139">
        <v>0</v>
      </c>
    </row>
    <row r="52" spans="1:86" x14ac:dyDescent="0.2">
      <c r="A52" s="671"/>
      <c r="B52" s="72" t="s">
        <v>44</v>
      </c>
      <c r="C52" s="292">
        <f t="shared" si="3"/>
        <v>0</v>
      </c>
      <c r="D52" s="292">
        <f t="shared" si="4"/>
        <v>0</v>
      </c>
      <c r="E52" s="293">
        <f t="shared" si="4"/>
        <v>0</v>
      </c>
      <c r="F52" s="73"/>
      <c r="G52" s="224"/>
      <c r="H52" s="8"/>
      <c r="I52" s="22"/>
      <c r="J52" s="8"/>
      <c r="K52" s="34"/>
      <c r="L52" s="8"/>
      <c r="M52" s="34"/>
      <c r="N52" s="8"/>
      <c r="O52" s="34"/>
      <c r="P52" s="152"/>
      <c r="Q52" s="34"/>
      <c r="R52" s="152"/>
      <c r="S52" s="34"/>
      <c r="T52" s="152"/>
      <c r="U52" s="34"/>
      <c r="V52" s="152"/>
      <c r="W52" s="34"/>
      <c r="X52" s="152"/>
      <c r="Y52" s="34"/>
      <c r="Z52" s="152"/>
      <c r="AA52" s="34"/>
      <c r="AB52" s="152"/>
      <c r="AC52" s="34"/>
      <c r="AD52" s="152"/>
      <c r="AE52" s="34"/>
      <c r="AF52" s="152"/>
      <c r="AG52" s="34"/>
      <c r="AH52" s="152"/>
      <c r="AI52" s="34"/>
      <c r="AJ52" s="152"/>
      <c r="AK52" s="34"/>
      <c r="AL52" s="152"/>
      <c r="AM52" s="34"/>
      <c r="AN52" s="225"/>
      <c r="AO52" s="223" t="s">
        <v>83</v>
      </c>
      <c r="AP52" s="212"/>
      <c r="CG52" s="139">
        <v>0</v>
      </c>
      <c r="CH52" s="139">
        <v>0</v>
      </c>
    </row>
    <row r="53" spans="1:86" x14ac:dyDescent="0.2">
      <c r="A53" s="671"/>
      <c r="B53" s="72" t="s">
        <v>35</v>
      </c>
      <c r="C53" s="292">
        <f t="shared" si="3"/>
        <v>0</v>
      </c>
      <c r="D53" s="292">
        <f t="shared" si="4"/>
        <v>0</v>
      </c>
      <c r="E53" s="293">
        <f t="shared" si="4"/>
        <v>0</v>
      </c>
      <c r="F53" s="73"/>
      <c r="G53" s="224"/>
      <c r="H53" s="8"/>
      <c r="I53" s="22"/>
      <c r="J53" s="8"/>
      <c r="K53" s="34"/>
      <c r="L53" s="8"/>
      <c r="M53" s="34"/>
      <c r="N53" s="8"/>
      <c r="O53" s="34"/>
      <c r="P53" s="152"/>
      <c r="Q53" s="34"/>
      <c r="R53" s="152"/>
      <c r="S53" s="34"/>
      <c r="T53" s="152"/>
      <c r="U53" s="34"/>
      <c r="V53" s="152"/>
      <c r="W53" s="34"/>
      <c r="X53" s="152"/>
      <c r="Y53" s="34"/>
      <c r="Z53" s="152"/>
      <c r="AA53" s="34"/>
      <c r="AB53" s="152"/>
      <c r="AC53" s="34"/>
      <c r="AD53" s="152"/>
      <c r="AE53" s="34"/>
      <c r="AF53" s="152"/>
      <c r="AG53" s="34"/>
      <c r="AH53" s="152"/>
      <c r="AI53" s="34"/>
      <c r="AJ53" s="152"/>
      <c r="AK53" s="34"/>
      <c r="AL53" s="152"/>
      <c r="AM53" s="34"/>
      <c r="AN53" s="225"/>
      <c r="AO53" s="223" t="s">
        <v>83</v>
      </c>
      <c r="AP53" s="212"/>
      <c r="CG53" s="139">
        <v>0</v>
      </c>
      <c r="CH53" s="139">
        <v>0</v>
      </c>
    </row>
    <row r="54" spans="1:86" x14ac:dyDescent="0.2">
      <c r="A54" s="672"/>
      <c r="B54" s="74" t="s">
        <v>36</v>
      </c>
      <c r="C54" s="297">
        <f t="shared" si="3"/>
        <v>0</v>
      </c>
      <c r="D54" s="297">
        <f t="shared" si="4"/>
        <v>0</v>
      </c>
      <c r="E54" s="311">
        <f t="shared" si="4"/>
        <v>0</v>
      </c>
      <c r="F54" s="75"/>
      <c r="G54" s="116"/>
      <c r="H54" s="10"/>
      <c r="I54" s="175"/>
      <c r="J54" s="10"/>
      <c r="K54" s="42"/>
      <c r="L54" s="10"/>
      <c r="M54" s="42"/>
      <c r="N54" s="10"/>
      <c r="O54" s="42"/>
      <c r="P54" s="177"/>
      <c r="Q54" s="42"/>
      <c r="R54" s="177"/>
      <c r="S54" s="42"/>
      <c r="T54" s="177"/>
      <c r="U54" s="42"/>
      <c r="V54" s="177"/>
      <c r="W54" s="42"/>
      <c r="X54" s="177"/>
      <c r="Y54" s="42"/>
      <c r="Z54" s="177"/>
      <c r="AA54" s="42"/>
      <c r="AB54" s="177"/>
      <c r="AC54" s="42"/>
      <c r="AD54" s="177"/>
      <c r="AE54" s="42"/>
      <c r="AF54" s="177"/>
      <c r="AG54" s="42"/>
      <c r="AH54" s="177"/>
      <c r="AI54" s="42"/>
      <c r="AJ54" s="177"/>
      <c r="AK54" s="42"/>
      <c r="AL54" s="177"/>
      <c r="AM54" s="42"/>
      <c r="AN54" s="227"/>
      <c r="AO54" s="223" t="s">
        <v>83</v>
      </c>
      <c r="AP54" s="212"/>
      <c r="CG54" s="139">
        <v>0</v>
      </c>
      <c r="CH54" s="139">
        <v>0</v>
      </c>
    </row>
    <row r="55" spans="1:86" x14ac:dyDescent="0.2">
      <c r="A55" s="670" t="s">
        <v>51</v>
      </c>
      <c r="B55" s="70" t="s">
        <v>32</v>
      </c>
      <c r="C55" s="288">
        <f t="shared" si="3"/>
        <v>0</v>
      </c>
      <c r="D55" s="289">
        <f t="shared" ref="D55:E60" si="5">SUM(J55+L55+N55)</f>
        <v>0</v>
      </c>
      <c r="E55" s="290">
        <f t="shared" si="5"/>
        <v>0</v>
      </c>
      <c r="F55" s="71"/>
      <c r="G55" s="221"/>
      <c r="H55" s="71"/>
      <c r="I55" s="221"/>
      <c r="J55" s="12"/>
      <c r="K55" s="32"/>
      <c r="L55" s="12"/>
      <c r="M55" s="32"/>
      <c r="N55" s="12"/>
      <c r="O55" s="32"/>
      <c r="P55" s="228"/>
      <c r="Q55" s="76"/>
      <c r="R55" s="228"/>
      <c r="S55" s="76"/>
      <c r="T55" s="228"/>
      <c r="U55" s="76"/>
      <c r="V55" s="228"/>
      <c r="W55" s="76"/>
      <c r="X55" s="228"/>
      <c r="Y55" s="76"/>
      <c r="Z55" s="228"/>
      <c r="AA55" s="76"/>
      <c r="AB55" s="228"/>
      <c r="AC55" s="76"/>
      <c r="AD55" s="228"/>
      <c r="AE55" s="76"/>
      <c r="AF55" s="228"/>
      <c r="AG55" s="76"/>
      <c r="AH55" s="228"/>
      <c r="AI55" s="76"/>
      <c r="AJ55" s="71"/>
      <c r="AK55" s="76"/>
      <c r="AL55" s="228"/>
      <c r="AM55" s="76"/>
      <c r="AN55" s="222"/>
      <c r="AO55" s="223" t="s">
        <v>83</v>
      </c>
      <c r="AP55" s="212"/>
      <c r="CG55" s="139">
        <v>0</v>
      </c>
      <c r="CH55" s="139">
        <v>0</v>
      </c>
    </row>
    <row r="56" spans="1:86" x14ac:dyDescent="0.2">
      <c r="A56" s="672"/>
      <c r="B56" s="74" t="s">
        <v>35</v>
      </c>
      <c r="C56" s="297">
        <f t="shared" si="3"/>
        <v>0</v>
      </c>
      <c r="D56" s="297">
        <f t="shared" si="5"/>
        <v>0</v>
      </c>
      <c r="E56" s="311">
        <f t="shared" si="5"/>
        <v>0</v>
      </c>
      <c r="F56" s="75"/>
      <c r="G56" s="116"/>
      <c r="H56" s="75"/>
      <c r="I56" s="116"/>
      <c r="J56" s="10"/>
      <c r="K56" s="42"/>
      <c r="L56" s="10"/>
      <c r="M56" s="42"/>
      <c r="N56" s="10"/>
      <c r="O56" s="42"/>
      <c r="P56" s="229"/>
      <c r="Q56" s="77"/>
      <c r="R56" s="229"/>
      <c r="S56" s="77"/>
      <c r="T56" s="229"/>
      <c r="U56" s="77"/>
      <c r="V56" s="229"/>
      <c r="W56" s="77"/>
      <c r="X56" s="229"/>
      <c r="Y56" s="77"/>
      <c r="Z56" s="229"/>
      <c r="AA56" s="77"/>
      <c r="AB56" s="229"/>
      <c r="AC56" s="77"/>
      <c r="AD56" s="229"/>
      <c r="AE56" s="77"/>
      <c r="AF56" s="229"/>
      <c r="AG56" s="77"/>
      <c r="AH56" s="229"/>
      <c r="AI56" s="77"/>
      <c r="AJ56" s="75"/>
      <c r="AK56" s="77"/>
      <c r="AL56" s="229"/>
      <c r="AM56" s="77"/>
      <c r="AN56" s="227"/>
      <c r="AO56" s="223" t="s">
        <v>83</v>
      </c>
      <c r="AP56" s="212"/>
      <c r="CG56" s="139">
        <v>0</v>
      </c>
      <c r="CH56" s="139">
        <v>0</v>
      </c>
    </row>
    <row r="57" spans="1:86" x14ac:dyDescent="0.2">
      <c r="A57" s="670" t="s">
        <v>52</v>
      </c>
      <c r="B57" s="70" t="s">
        <v>31</v>
      </c>
      <c r="C57" s="288">
        <f t="shared" si="3"/>
        <v>0</v>
      </c>
      <c r="D57" s="289">
        <f t="shared" si="5"/>
        <v>0</v>
      </c>
      <c r="E57" s="290">
        <f t="shared" si="5"/>
        <v>0</v>
      </c>
      <c r="F57" s="71"/>
      <c r="G57" s="221"/>
      <c r="H57" s="71"/>
      <c r="I57" s="221"/>
      <c r="J57" s="12"/>
      <c r="K57" s="32"/>
      <c r="L57" s="12"/>
      <c r="M57" s="32"/>
      <c r="N57" s="12"/>
      <c r="O57" s="32"/>
      <c r="P57" s="228"/>
      <c r="Q57" s="76"/>
      <c r="R57" s="228"/>
      <c r="S57" s="76"/>
      <c r="T57" s="228"/>
      <c r="U57" s="76"/>
      <c r="V57" s="228"/>
      <c r="W57" s="76"/>
      <c r="X57" s="228"/>
      <c r="Y57" s="76"/>
      <c r="Z57" s="228"/>
      <c r="AA57" s="76"/>
      <c r="AB57" s="228"/>
      <c r="AC57" s="76"/>
      <c r="AD57" s="228"/>
      <c r="AE57" s="76"/>
      <c r="AF57" s="228"/>
      <c r="AG57" s="76"/>
      <c r="AH57" s="228"/>
      <c r="AI57" s="76"/>
      <c r="AJ57" s="71"/>
      <c r="AK57" s="76"/>
      <c r="AL57" s="228"/>
      <c r="AM57" s="76"/>
      <c r="AN57" s="222"/>
      <c r="AO57" s="223" t="s">
        <v>83</v>
      </c>
      <c r="AP57" s="212"/>
      <c r="CG57" s="139">
        <v>0</v>
      </c>
      <c r="CH57" s="139">
        <v>0</v>
      </c>
    </row>
    <row r="58" spans="1:86" x14ac:dyDescent="0.2">
      <c r="A58" s="671"/>
      <c r="B58" s="72" t="s">
        <v>45</v>
      </c>
      <c r="C58" s="292">
        <f t="shared" si="3"/>
        <v>0</v>
      </c>
      <c r="D58" s="292">
        <f t="shared" si="5"/>
        <v>0</v>
      </c>
      <c r="E58" s="293">
        <f t="shared" si="5"/>
        <v>0</v>
      </c>
      <c r="F58" s="73"/>
      <c r="G58" s="224"/>
      <c r="H58" s="73"/>
      <c r="I58" s="224"/>
      <c r="J58" s="8"/>
      <c r="K58" s="34"/>
      <c r="L58" s="8"/>
      <c r="M58" s="34"/>
      <c r="N58" s="8"/>
      <c r="O58" s="34"/>
      <c r="P58" s="230"/>
      <c r="Q58" s="78"/>
      <c r="R58" s="230"/>
      <c r="S58" s="78"/>
      <c r="T58" s="230"/>
      <c r="U58" s="78"/>
      <c r="V58" s="230"/>
      <c r="W58" s="78"/>
      <c r="X58" s="230"/>
      <c r="Y58" s="78"/>
      <c r="Z58" s="230"/>
      <c r="AA58" s="78"/>
      <c r="AB58" s="230"/>
      <c r="AC58" s="78"/>
      <c r="AD58" s="230"/>
      <c r="AE58" s="78"/>
      <c r="AF58" s="230"/>
      <c r="AG58" s="78"/>
      <c r="AH58" s="230"/>
      <c r="AI58" s="78"/>
      <c r="AJ58" s="73"/>
      <c r="AK58" s="78"/>
      <c r="AL58" s="230"/>
      <c r="AM58" s="78"/>
      <c r="AN58" s="225"/>
      <c r="AO58" s="223" t="s">
        <v>83</v>
      </c>
      <c r="AP58" s="212"/>
      <c r="CG58" s="139">
        <v>0</v>
      </c>
      <c r="CH58" s="139">
        <v>0</v>
      </c>
    </row>
    <row r="59" spans="1:86" x14ac:dyDescent="0.2">
      <c r="A59" s="671"/>
      <c r="B59" s="72" t="s">
        <v>32</v>
      </c>
      <c r="C59" s="292">
        <f t="shared" si="3"/>
        <v>0</v>
      </c>
      <c r="D59" s="292">
        <f t="shared" si="5"/>
        <v>0</v>
      </c>
      <c r="E59" s="293">
        <f t="shared" si="5"/>
        <v>0</v>
      </c>
      <c r="F59" s="73"/>
      <c r="G59" s="224"/>
      <c r="H59" s="73"/>
      <c r="I59" s="224"/>
      <c r="J59" s="8"/>
      <c r="K59" s="34"/>
      <c r="L59" s="8"/>
      <c r="M59" s="34"/>
      <c r="N59" s="8"/>
      <c r="O59" s="34"/>
      <c r="P59" s="230"/>
      <c r="Q59" s="78"/>
      <c r="R59" s="230"/>
      <c r="S59" s="78"/>
      <c r="T59" s="230"/>
      <c r="U59" s="78"/>
      <c r="V59" s="230"/>
      <c r="W59" s="78"/>
      <c r="X59" s="230"/>
      <c r="Y59" s="78"/>
      <c r="Z59" s="230"/>
      <c r="AA59" s="78"/>
      <c r="AB59" s="230"/>
      <c r="AC59" s="78"/>
      <c r="AD59" s="230"/>
      <c r="AE59" s="78"/>
      <c r="AF59" s="230"/>
      <c r="AG59" s="78"/>
      <c r="AH59" s="230"/>
      <c r="AI59" s="78"/>
      <c r="AJ59" s="73"/>
      <c r="AK59" s="78"/>
      <c r="AL59" s="230"/>
      <c r="AM59" s="78"/>
      <c r="AN59" s="225"/>
      <c r="AO59" s="223" t="s">
        <v>83</v>
      </c>
      <c r="AP59" s="212"/>
      <c r="CG59" s="139">
        <v>0</v>
      </c>
      <c r="CH59" s="139">
        <v>0</v>
      </c>
    </row>
    <row r="60" spans="1:86" x14ac:dyDescent="0.2">
      <c r="A60" s="672"/>
      <c r="B60" s="74" t="s">
        <v>35</v>
      </c>
      <c r="C60" s="297">
        <f t="shared" si="3"/>
        <v>0</v>
      </c>
      <c r="D60" s="297">
        <f t="shared" si="5"/>
        <v>0</v>
      </c>
      <c r="E60" s="311">
        <f t="shared" si="5"/>
        <v>0</v>
      </c>
      <c r="F60" s="75"/>
      <c r="G60" s="116"/>
      <c r="H60" s="75"/>
      <c r="I60" s="116"/>
      <c r="J60" s="10"/>
      <c r="K60" s="42"/>
      <c r="L60" s="10"/>
      <c r="M60" s="42"/>
      <c r="N60" s="10"/>
      <c r="O60" s="42"/>
      <c r="P60" s="229"/>
      <c r="Q60" s="77"/>
      <c r="R60" s="229"/>
      <c r="S60" s="77"/>
      <c r="T60" s="229"/>
      <c r="U60" s="77"/>
      <c r="V60" s="229"/>
      <c r="W60" s="77"/>
      <c r="X60" s="229"/>
      <c r="Y60" s="77"/>
      <c r="Z60" s="229"/>
      <c r="AA60" s="77"/>
      <c r="AB60" s="229"/>
      <c r="AC60" s="77"/>
      <c r="AD60" s="229"/>
      <c r="AE60" s="77"/>
      <c r="AF60" s="229"/>
      <c r="AG60" s="77"/>
      <c r="AH60" s="229"/>
      <c r="AI60" s="77"/>
      <c r="AJ60" s="75"/>
      <c r="AK60" s="77"/>
      <c r="AL60" s="229"/>
      <c r="AM60" s="77"/>
      <c r="AN60" s="227"/>
      <c r="AO60" s="223" t="s">
        <v>83</v>
      </c>
      <c r="AP60" s="212"/>
      <c r="CG60" s="139">
        <v>0</v>
      </c>
      <c r="CH60" s="139">
        <v>0</v>
      </c>
    </row>
    <row r="61" spans="1:86" x14ac:dyDescent="0.2">
      <c r="A61" s="670" t="s">
        <v>53</v>
      </c>
      <c r="B61" s="70" t="s">
        <v>31</v>
      </c>
      <c r="C61" s="288">
        <f t="shared" si="3"/>
        <v>0</v>
      </c>
      <c r="D61" s="289">
        <f t="shared" ref="D61:E70" si="6">SUM(J61+L61+N61+P61+R61+T61+V61+X61+Z61+AB61+AD61+AF61+AH61+AJ61+AL61)</f>
        <v>0</v>
      </c>
      <c r="E61" s="290">
        <f t="shared" si="6"/>
        <v>0</v>
      </c>
      <c r="F61" s="71"/>
      <c r="G61" s="221"/>
      <c r="H61" s="71"/>
      <c r="I61" s="76"/>
      <c r="J61" s="12"/>
      <c r="K61" s="32"/>
      <c r="L61" s="12"/>
      <c r="M61" s="32"/>
      <c r="N61" s="12"/>
      <c r="O61" s="32"/>
      <c r="P61" s="12"/>
      <c r="Q61" s="32"/>
      <c r="R61" s="12"/>
      <c r="S61" s="32"/>
      <c r="T61" s="12"/>
      <c r="U61" s="32"/>
      <c r="V61" s="12"/>
      <c r="W61" s="32"/>
      <c r="X61" s="12"/>
      <c r="Y61" s="32"/>
      <c r="Z61" s="12"/>
      <c r="AA61" s="32"/>
      <c r="AB61" s="12"/>
      <c r="AC61" s="32"/>
      <c r="AD61" s="12"/>
      <c r="AE61" s="32"/>
      <c r="AF61" s="12"/>
      <c r="AG61" s="32"/>
      <c r="AH61" s="12"/>
      <c r="AI61" s="32"/>
      <c r="AJ61" s="12"/>
      <c r="AK61" s="32"/>
      <c r="AL61" s="12"/>
      <c r="AM61" s="32"/>
      <c r="AN61" s="222"/>
      <c r="AO61" s="223" t="s">
        <v>83</v>
      </c>
      <c r="AP61" s="212"/>
      <c r="CG61" s="139">
        <v>0</v>
      </c>
      <c r="CH61" s="139">
        <v>0</v>
      </c>
    </row>
    <row r="62" spans="1:86" x14ac:dyDescent="0.2">
      <c r="A62" s="672"/>
      <c r="B62" s="72" t="s">
        <v>45</v>
      </c>
      <c r="C62" s="295">
        <f t="shared" si="3"/>
        <v>0</v>
      </c>
      <c r="D62" s="295">
        <f t="shared" si="6"/>
        <v>0</v>
      </c>
      <c r="E62" s="311">
        <f t="shared" si="6"/>
        <v>0</v>
      </c>
      <c r="F62" s="75"/>
      <c r="G62" s="116"/>
      <c r="H62" s="75"/>
      <c r="I62" s="77"/>
      <c r="J62" s="10"/>
      <c r="K62" s="42"/>
      <c r="L62" s="10"/>
      <c r="M62" s="42"/>
      <c r="N62" s="10"/>
      <c r="O62" s="42"/>
      <c r="P62" s="10"/>
      <c r="Q62" s="42"/>
      <c r="R62" s="10"/>
      <c r="S62" s="42"/>
      <c r="T62" s="10"/>
      <c r="U62" s="42"/>
      <c r="V62" s="10"/>
      <c r="W62" s="42"/>
      <c r="X62" s="10"/>
      <c r="Y62" s="42"/>
      <c r="Z62" s="10"/>
      <c r="AA62" s="42"/>
      <c r="AB62" s="10"/>
      <c r="AC62" s="42"/>
      <c r="AD62" s="10"/>
      <c r="AE62" s="42"/>
      <c r="AF62" s="10"/>
      <c r="AG62" s="42"/>
      <c r="AH62" s="10"/>
      <c r="AI62" s="42"/>
      <c r="AJ62" s="10"/>
      <c r="AK62" s="42"/>
      <c r="AL62" s="10"/>
      <c r="AM62" s="42"/>
      <c r="AN62" s="227"/>
      <c r="AO62" s="223" t="s">
        <v>83</v>
      </c>
      <c r="AP62" s="212"/>
      <c r="CG62" s="139">
        <v>0</v>
      </c>
      <c r="CH62" s="139">
        <v>0</v>
      </c>
    </row>
    <row r="63" spans="1:86" x14ac:dyDescent="0.2">
      <c r="A63" s="670" t="s">
        <v>54</v>
      </c>
      <c r="B63" s="70" t="s">
        <v>31</v>
      </c>
      <c r="C63" s="288">
        <f t="shared" si="3"/>
        <v>0</v>
      </c>
      <c r="D63" s="289">
        <f t="shared" si="6"/>
        <v>0</v>
      </c>
      <c r="E63" s="290">
        <f t="shared" si="6"/>
        <v>0</v>
      </c>
      <c r="F63" s="71"/>
      <c r="G63" s="221"/>
      <c r="H63" s="71"/>
      <c r="I63" s="221"/>
      <c r="J63" s="12"/>
      <c r="K63" s="32"/>
      <c r="L63" s="12"/>
      <c r="M63" s="32"/>
      <c r="N63" s="12"/>
      <c r="O63" s="32"/>
      <c r="P63" s="12"/>
      <c r="Q63" s="32"/>
      <c r="R63" s="12"/>
      <c r="S63" s="32"/>
      <c r="T63" s="12"/>
      <c r="U63" s="32"/>
      <c r="V63" s="12"/>
      <c r="W63" s="32"/>
      <c r="X63" s="12"/>
      <c r="Y63" s="32"/>
      <c r="Z63" s="12"/>
      <c r="AA63" s="32"/>
      <c r="AB63" s="12"/>
      <c r="AC63" s="32"/>
      <c r="AD63" s="12"/>
      <c r="AE63" s="32"/>
      <c r="AF63" s="12"/>
      <c r="AG63" s="32"/>
      <c r="AH63" s="12"/>
      <c r="AI63" s="32"/>
      <c r="AJ63" s="12"/>
      <c r="AK63" s="32"/>
      <c r="AL63" s="12"/>
      <c r="AM63" s="32"/>
      <c r="AN63" s="222"/>
      <c r="AO63" s="223" t="s">
        <v>83</v>
      </c>
      <c r="AP63" s="212"/>
      <c r="CG63" s="139">
        <v>0</v>
      </c>
      <c r="CH63" s="139">
        <v>0</v>
      </c>
    </row>
    <row r="64" spans="1:86" x14ac:dyDescent="0.2">
      <c r="A64" s="672"/>
      <c r="B64" s="74" t="s">
        <v>45</v>
      </c>
      <c r="C64" s="297">
        <f t="shared" si="3"/>
        <v>0</v>
      </c>
      <c r="D64" s="297">
        <f t="shared" si="6"/>
        <v>0</v>
      </c>
      <c r="E64" s="311">
        <f t="shared" si="6"/>
        <v>0</v>
      </c>
      <c r="F64" s="75"/>
      <c r="G64" s="116"/>
      <c r="H64" s="75"/>
      <c r="I64" s="116"/>
      <c r="J64" s="10"/>
      <c r="K64" s="42"/>
      <c r="L64" s="10"/>
      <c r="M64" s="42"/>
      <c r="N64" s="10"/>
      <c r="O64" s="42"/>
      <c r="P64" s="10"/>
      <c r="Q64" s="42"/>
      <c r="R64" s="10"/>
      <c r="S64" s="42"/>
      <c r="T64" s="10"/>
      <c r="U64" s="42"/>
      <c r="V64" s="10"/>
      <c r="W64" s="42"/>
      <c r="X64" s="10"/>
      <c r="Y64" s="42"/>
      <c r="Z64" s="10"/>
      <c r="AA64" s="42"/>
      <c r="AB64" s="10"/>
      <c r="AC64" s="42"/>
      <c r="AD64" s="10"/>
      <c r="AE64" s="42"/>
      <c r="AF64" s="10"/>
      <c r="AG64" s="42"/>
      <c r="AH64" s="10"/>
      <c r="AI64" s="42"/>
      <c r="AJ64" s="10"/>
      <c r="AK64" s="42"/>
      <c r="AL64" s="10"/>
      <c r="AM64" s="42"/>
      <c r="AN64" s="227"/>
      <c r="AO64" s="223" t="s">
        <v>83</v>
      </c>
      <c r="AP64" s="212"/>
      <c r="CG64" s="139">
        <v>0</v>
      </c>
      <c r="CH64" s="139">
        <v>0</v>
      </c>
    </row>
    <row r="65" spans="1:86" x14ac:dyDescent="0.2">
      <c r="A65" s="670" t="s">
        <v>55</v>
      </c>
      <c r="B65" s="70" t="s">
        <v>31</v>
      </c>
      <c r="C65" s="288">
        <f t="shared" si="3"/>
        <v>0</v>
      </c>
      <c r="D65" s="289">
        <f t="shared" si="6"/>
        <v>0</v>
      </c>
      <c r="E65" s="290">
        <f t="shared" si="6"/>
        <v>0</v>
      </c>
      <c r="F65" s="71"/>
      <c r="G65" s="221"/>
      <c r="H65" s="71"/>
      <c r="I65" s="221"/>
      <c r="J65" s="12"/>
      <c r="K65" s="32"/>
      <c r="L65" s="12"/>
      <c r="M65" s="32"/>
      <c r="N65" s="12"/>
      <c r="O65" s="32"/>
      <c r="P65" s="12"/>
      <c r="Q65" s="32"/>
      <c r="R65" s="12"/>
      <c r="S65" s="32"/>
      <c r="T65" s="12"/>
      <c r="U65" s="32"/>
      <c r="V65" s="12"/>
      <c r="W65" s="32"/>
      <c r="X65" s="12"/>
      <c r="Y65" s="32"/>
      <c r="Z65" s="12"/>
      <c r="AA65" s="32"/>
      <c r="AB65" s="12"/>
      <c r="AC65" s="32"/>
      <c r="AD65" s="12"/>
      <c r="AE65" s="32"/>
      <c r="AF65" s="12"/>
      <c r="AG65" s="32"/>
      <c r="AH65" s="12"/>
      <c r="AI65" s="32"/>
      <c r="AJ65" s="12"/>
      <c r="AK65" s="32"/>
      <c r="AL65" s="12"/>
      <c r="AM65" s="32"/>
      <c r="AN65" s="222"/>
      <c r="AO65" s="223" t="s">
        <v>83</v>
      </c>
      <c r="AP65" s="212"/>
      <c r="CG65" s="139">
        <v>0</v>
      </c>
      <c r="CH65" s="139">
        <v>0</v>
      </c>
    </row>
    <row r="66" spans="1:86" x14ac:dyDescent="0.2">
      <c r="A66" s="671"/>
      <c r="B66" s="72" t="s">
        <v>45</v>
      </c>
      <c r="C66" s="292">
        <f t="shared" si="3"/>
        <v>0</v>
      </c>
      <c r="D66" s="292">
        <f t="shared" si="6"/>
        <v>0</v>
      </c>
      <c r="E66" s="293">
        <f t="shared" si="6"/>
        <v>0</v>
      </c>
      <c r="F66" s="73"/>
      <c r="G66" s="224"/>
      <c r="H66" s="73"/>
      <c r="I66" s="224"/>
      <c r="J66" s="8"/>
      <c r="K66" s="34"/>
      <c r="L66" s="8"/>
      <c r="M66" s="34"/>
      <c r="N66" s="8"/>
      <c r="O66" s="34"/>
      <c r="P66" s="8"/>
      <c r="Q66" s="34"/>
      <c r="R66" s="8"/>
      <c r="S66" s="34"/>
      <c r="T66" s="8"/>
      <c r="U66" s="34"/>
      <c r="V66" s="8"/>
      <c r="W66" s="34"/>
      <c r="X66" s="8"/>
      <c r="Y66" s="34"/>
      <c r="Z66" s="8"/>
      <c r="AA66" s="34"/>
      <c r="AB66" s="8"/>
      <c r="AC66" s="34"/>
      <c r="AD66" s="8"/>
      <c r="AE66" s="34"/>
      <c r="AF66" s="8"/>
      <c r="AG66" s="34"/>
      <c r="AH66" s="8"/>
      <c r="AI66" s="34"/>
      <c r="AJ66" s="8"/>
      <c r="AK66" s="34"/>
      <c r="AL66" s="8"/>
      <c r="AM66" s="34"/>
      <c r="AN66" s="225"/>
      <c r="AO66" s="223" t="s">
        <v>83</v>
      </c>
      <c r="AP66" s="212"/>
      <c r="CG66" s="139">
        <v>0</v>
      </c>
      <c r="CH66" s="139">
        <v>0</v>
      </c>
    </row>
    <row r="67" spans="1:86" x14ac:dyDescent="0.2">
      <c r="A67" s="671"/>
      <c r="B67" s="72" t="s">
        <v>32</v>
      </c>
      <c r="C67" s="292">
        <f t="shared" si="3"/>
        <v>0</v>
      </c>
      <c r="D67" s="292">
        <f t="shared" si="6"/>
        <v>0</v>
      </c>
      <c r="E67" s="293">
        <f t="shared" si="6"/>
        <v>0</v>
      </c>
      <c r="F67" s="73"/>
      <c r="G67" s="224"/>
      <c r="H67" s="73"/>
      <c r="I67" s="224"/>
      <c r="J67" s="8"/>
      <c r="K67" s="34"/>
      <c r="L67" s="8"/>
      <c r="M67" s="34"/>
      <c r="N67" s="8"/>
      <c r="O67" s="34"/>
      <c r="P67" s="8"/>
      <c r="Q67" s="34"/>
      <c r="R67" s="8"/>
      <c r="S67" s="34"/>
      <c r="T67" s="8"/>
      <c r="U67" s="34"/>
      <c r="V67" s="8"/>
      <c r="W67" s="34"/>
      <c r="X67" s="8"/>
      <c r="Y67" s="34"/>
      <c r="Z67" s="8"/>
      <c r="AA67" s="34"/>
      <c r="AB67" s="8"/>
      <c r="AC67" s="34"/>
      <c r="AD67" s="8"/>
      <c r="AE67" s="34"/>
      <c r="AF67" s="8"/>
      <c r="AG67" s="34"/>
      <c r="AH67" s="8"/>
      <c r="AI67" s="34"/>
      <c r="AJ67" s="8"/>
      <c r="AK67" s="34"/>
      <c r="AL67" s="8"/>
      <c r="AM67" s="34"/>
      <c r="AN67" s="225"/>
      <c r="AO67" s="223" t="s">
        <v>83</v>
      </c>
      <c r="AP67" s="212"/>
      <c r="CG67" s="139">
        <v>0</v>
      </c>
      <c r="CH67" s="139">
        <v>0</v>
      </c>
    </row>
    <row r="68" spans="1:86" x14ac:dyDescent="0.2">
      <c r="A68" s="671"/>
      <c r="B68" s="72" t="s">
        <v>44</v>
      </c>
      <c r="C68" s="292">
        <f t="shared" si="3"/>
        <v>0</v>
      </c>
      <c r="D68" s="292">
        <f t="shared" si="6"/>
        <v>0</v>
      </c>
      <c r="E68" s="293">
        <f t="shared" si="6"/>
        <v>0</v>
      </c>
      <c r="F68" s="73"/>
      <c r="G68" s="224"/>
      <c r="H68" s="73"/>
      <c r="I68" s="224"/>
      <c r="J68" s="8"/>
      <c r="K68" s="34"/>
      <c r="L68" s="8"/>
      <c r="M68" s="34"/>
      <c r="N68" s="8"/>
      <c r="O68" s="34"/>
      <c r="P68" s="8"/>
      <c r="Q68" s="34"/>
      <c r="R68" s="8"/>
      <c r="S68" s="34"/>
      <c r="T68" s="8"/>
      <c r="U68" s="34"/>
      <c r="V68" s="8"/>
      <c r="W68" s="34"/>
      <c r="X68" s="8"/>
      <c r="Y68" s="34"/>
      <c r="Z68" s="8"/>
      <c r="AA68" s="34"/>
      <c r="AB68" s="8"/>
      <c r="AC68" s="34"/>
      <c r="AD68" s="8"/>
      <c r="AE68" s="34"/>
      <c r="AF68" s="8"/>
      <c r="AG68" s="34"/>
      <c r="AH68" s="8"/>
      <c r="AI68" s="34"/>
      <c r="AJ68" s="8"/>
      <c r="AK68" s="34"/>
      <c r="AL68" s="8"/>
      <c r="AM68" s="34"/>
      <c r="AN68" s="225"/>
      <c r="AO68" s="223" t="s">
        <v>83</v>
      </c>
      <c r="AP68" s="212"/>
      <c r="CG68" s="139">
        <v>0</v>
      </c>
      <c r="CH68" s="139">
        <v>0</v>
      </c>
    </row>
    <row r="69" spans="1:86" x14ac:dyDescent="0.2">
      <c r="A69" s="671"/>
      <c r="B69" s="72" t="s">
        <v>35</v>
      </c>
      <c r="C69" s="292">
        <f t="shared" si="3"/>
        <v>0</v>
      </c>
      <c r="D69" s="292">
        <f t="shared" si="6"/>
        <v>0</v>
      </c>
      <c r="E69" s="293">
        <f t="shared" si="6"/>
        <v>0</v>
      </c>
      <c r="F69" s="73"/>
      <c r="G69" s="224"/>
      <c r="H69" s="73"/>
      <c r="I69" s="224"/>
      <c r="J69" s="8"/>
      <c r="K69" s="34"/>
      <c r="L69" s="8"/>
      <c r="M69" s="34"/>
      <c r="N69" s="8"/>
      <c r="O69" s="34"/>
      <c r="P69" s="8"/>
      <c r="Q69" s="34"/>
      <c r="R69" s="8"/>
      <c r="S69" s="34"/>
      <c r="T69" s="8"/>
      <c r="U69" s="34"/>
      <c r="V69" s="8"/>
      <c r="W69" s="34"/>
      <c r="X69" s="8"/>
      <c r="Y69" s="34"/>
      <c r="Z69" s="8"/>
      <c r="AA69" s="34"/>
      <c r="AB69" s="8"/>
      <c r="AC69" s="34"/>
      <c r="AD69" s="8"/>
      <c r="AE69" s="34"/>
      <c r="AF69" s="8"/>
      <c r="AG69" s="34"/>
      <c r="AH69" s="8"/>
      <c r="AI69" s="34"/>
      <c r="AJ69" s="8"/>
      <c r="AK69" s="34"/>
      <c r="AL69" s="8"/>
      <c r="AM69" s="34"/>
      <c r="AN69" s="225"/>
      <c r="AO69" s="223" t="s">
        <v>83</v>
      </c>
      <c r="AP69" s="212"/>
      <c r="CG69" s="139">
        <v>0</v>
      </c>
      <c r="CH69" s="139">
        <v>0</v>
      </c>
    </row>
    <row r="70" spans="1:86" x14ac:dyDescent="0.2">
      <c r="A70" s="672"/>
      <c r="B70" s="74" t="s">
        <v>36</v>
      </c>
      <c r="C70" s="297">
        <f t="shared" si="3"/>
        <v>0</v>
      </c>
      <c r="D70" s="297">
        <f t="shared" si="6"/>
        <v>0</v>
      </c>
      <c r="E70" s="311">
        <f t="shared" si="6"/>
        <v>0</v>
      </c>
      <c r="F70" s="75"/>
      <c r="G70" s="116"/>
      <c r="H70" s="75"/>
      <c r="I70" s="116"/>
      <c r="J70" s="10"/>
      <c r="K70" s="42"/>
      <c r="L70" s="10"/>
      <c r="M70" s="42"/>
      <c r="N70" s="10"/>
      <c r="O70" s="42"/>
      <c r="P70" s="10"/>
      <c r="Q70" s="42"/>
      <c r="R70" s="10"/>
      <c r="S70" s="42"/>
      <c r="T70" s="10"/>
      <c r="U70" s="42"/>
      <c r="V70" s="10"/>
      <c r="W70" s="42"/>
      <c r="X70" s="10"/>
      <c r="Y70" s="42"/>
      <c r="Z70" s="10"/>
      <c r="AA70" s="42"/>
      <c r="AB70" s="10"/>
      <c r="AC70" s="42"/>
      <c r="AD70" s="10"/>
      <c r="AE70" s="42"/>
      <c r="AF70" s="10"/>
      <c r="AG70" s="42"/>
      <c r="AH70" s="10"/>
      <c r="AI70" s="42"/>
      <c r="AJ70" s="10"/>
      <c r="AK70" s="42"/>
      <c r="AL70" s="10"/>
      <c r="AM70" s="42"/>
      <c r="AN70" s="227"/>
      <c r="AO70" s="223" t="s">
        <v>83</v>
      </c>
      <c r="AP70" s="17"/>
      <c r="CG70" s="139">
        <v>0</v>
      </c>
      <c r="CH70" s="139">
        <v>0</v>
      </c>
    </row>
    <row r="71" spans="1:86" ht="15" x14ac:dyDescent="0.2">
      <c r="A71" s="58" t="s">
        <v>91</v>
      </c>
      <c r="B71" s="79"/>
      <c r="C71" s="79"/>
      <c r="D71" s="80"/>
      <c r="E71" s="80"/>
      <c r="F71" s="80"/>
      <c r="G71" s="81"/>
      <c r="H71" s="81"/>
      <c r="I71" s="81"/>
      <c r="J71" s="81"/>
      <c r="K71" s="82"/>
      <c r="L71" s="82"/>
      <c r="M71" s="83"/>
      <c r="N71" s="84"/>
      <c r="O71" s="62"/>
      <c r="P71" s="62"/>
      <c r="Q71" s="62"/>
      <c r="R71" s="62"/>
      <c r="S71" s="62"/>
      <c r="T71" s="62"/>
      <c r="U71" s="62"/>
      <c r="V71" s="63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</row>
    <row r="72" spans="1:86" ht="29.25" customHeight="1" x14ac:dyDescent="0.2">
      <c r="A72" s="670" t="s">
        <v>56</v>
      </c>
      <c r="B72" s="715"/>
      <c r="C72" s="717" t="s">
        <v>57</v>
      </c>
      <c r="D72" s="718"/>
      <c r="E72" s="717" t="s">
        <v>58</v>
      </c>
      <c r="F72" s="719"/>
      <c r="G72" s="720" t="s">
        <v>59</v>
      </c>
      <c r="H72" s="718"/>
      <c r="I72" s="720" t="s">
        <v>60</v>
      </c>
      <c r="J72" s="718"/>
      <c r="K72" s="231"/>
      <c r="L72" s="19"/>
      <c r="M72" s="83"/>
      <c r="N72" s="83"/>
      <c r="O72" s="83"/>
      <c r="P72" s="64"/>
      <c r="Q72" s="62"/>
      <c r="R72" s="62"/>
      <c r="S72" s="62"/>
      <c r="T72" s="62"/>
      <c r="U72" s="62"/>
      <c r="V72" s="62"/>
      <c r="W72" s="62"/>
      <c r="X72" s="232"/>
      <c r="Y72" s="212"/>
      <c r="Z72" s="212"/>
      <c r="AA72" s="212"/>
      <c r="AB72" s="212"/>
      <c r="AC72" s="21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</row>
    <row r="73" spans="1:86" ht="22.5" customHeight="1" x14ac:dyDescent="0.2">
      <c r="A73" s="716"/>
      <c r="B73" s="716"/>
      <c r="C73" s="85" t="s">
        <v>61</v>
      </c>
      <c r="D73" s="86" t="s">
        <v>62</v>
      </c>
      <c r="E73" s="85" t="s">
        <v>61</v>
      </c>
      <c r="F73" s="87" t="s">
        <v>62</v>
      </c>
      <c r="G73" s="88" t="s">
        <v>61</v>
      </c>
      <c r="H73" s="86" t="s">
        <v>62</v>
      </c>
      <c r="I73" s="88" t="s">
        <v>61</v>
      </c>
      <c r="J73" s="86" t="s">
        <v>62</v>
      </c>
      <c r="K73" s="233"/>
      <c r="L73" s="19"/>
      <c r="M73" s="83"/>
      <c r="N73" s="83"/>
      <c r="O73" s="83"/>
      <c r="P73" s="64"/>
      <c r="Q73" s="62"/>
      <c r="R73" s="62"/>
      <c r="S73" s="62"/>
      <c r="T73" s="62"/>
      <c r="U73" s="62"/>
      <c r="V73" s="62"/>
      <c r="W73" s="62"/>
      <c r="X73" s="232"/>
      <c r="Y73" s="212"/>
      <c r="Z73" s="212"/>
      <c r="AA73" s="212"/>
      <c r="AB73" s="212"/>
      <c r="AC73" s="21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</row>
    <row r="74" spans="1:86" x14ac:dyDescent="0.2">
      <c r="A74" s="721" t="s">
        <v>63</v>
      </c>
      <c r="B74" s="721"/>
      <c r="C74" s="89"/>
      <c r="D74" s="90"/>
      <c r="E74" s="89"/>
      <c r="F74" s="91"/>
      <c r="G74" s="92"/>
      <c r="H74" s="90"/>
      <c r="I74" s="92"/>
      <c r="J74" s="90"/>
      <c r="K74" s="233"/>
      <c r="L74" s="19"/>
      <c r="M74" s="83"/>
      <c r="N74" s="83"/>
      <c r="O74" s="83"/>
      <c r="P74" s="64"/>
      <c r="Q74" s="62"/>
      <c r="R74" s="62"/>
      <c r="S74" s="62"/>
      <c r="T74" s="62"/>
      <c r="U74" s="62"/>
      <c r="V74" s="62"/>
      <c r="W74" s="62"/>
      <c r="X74" s="232"/>
      <c r="Y74" s="212"/>
      <c r="Z74" s="212"/>
      <c r="AA74" s="212"/>
      <c r="AB74" s="212"/>
      <c r="AC74" s="21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</row>
    <row r="75" spans="1:86" x14ac:dyDescent="0.2">
      <c r="A75" s="667" t="s">
        <v>64</v>
      </c>
      <c r="B75" s="667"/>
      <c r="C75" s="93"/>
      <c r="D75" s="94"/>
      <c r="E75" s="93"/>
      <c r="F75" s="95"/>
      <c r="G75" s="96"/>
      <c r="H75" s="94"/>
      <c r="I75" s="96"/>
      <c r="J75" s="94"/>
      <c r="K75" s="233"/>
      <c r="L75" s="19"/>
      <c r="M75" s="83"/>
      <c r="N75" s="83"/>
      <c r="O75" s="83"/>
      <c r="P75" s="64"/>
      <c r="Q75" s="62"/>
      <c r="R75" s="62"/>
      <c r="S75" s="62"/>
      <c r="T75" s="62"/>
      <c r="U75" s="62"/>
      <c r="V75" s="62"/>
      <c r="W75" s="62"/>
      <c r="X75" s="232"/>
      <c r="Y75" s="212"/>
      <c r="Z75" s="212"/>
      <c r="AA75" s="212"/>
      <c r="AB75" s="212"/>
      <c r="AC75" s="21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</row>
    <row r="76" spans="1:86" x14ac:dyDescent="0.2">
      <c r="A76" s="667" t="s">
        <v>65</v>
      </c>
      <c r="B76" s="667"/>
      <c r="C76" s="93"/>
      <c r="D76" s="94"/>
      <c r="E76" s="93"/>
      <c r="F76" s="95"/>
      <c r="G76" s="96"/>
      <c r="H76" s="94"/>
      <c r="I76" s="96"/>
      <c r="J76" s="94"/>
      <c r="K76" s="233"/>
      <c r="L76" s="19"/>
      <c r="M76" s="83"/>
      <c r="N76" s="83"/>
      <c r="O76" s="83"/>
      <c r="P76" s="64"/>
      <c r="Q76" s="62"/>
      <c r="R76" s="62"/>
      <c r="S76" s="62"/>
      <c r="T76" s="62"/>
      <c r="U76" s="62"/>
      <c r="V76" s="62"/>
      <c r="W76" s="62"/>
      <c r="X76" s="232"/>
      <c r="Y76" s="212"/>
      <c r="Z76" s="212"/>
      <c r="AA76" s="212"/>
      <c r="AB76" s="212"/>
      <c r="AC76" s="21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</row>
    <row r="77" spans="1:86" x14ac:dyDescent="0.2">
      <c r="A77" s="722" t="s">
        <v>66</v>
      </c>
      <c r="B77" s="722"/>
      <c r="C77" s="10"/>
      <c r="D77" s="77"/>
      <c r="E77" s="10"/>
      <c r="F77" s="97"/>
      <c r="G77" s="41"/>
      <c r="H77" s="77"/>
      <c r="I77" s="41"/>
      <c r="J77" s="77"/>
      <c r="K77" s="233"/>
      <c r="L77" s="19"/>
      <c r="M77" s="83"/>
      <c r="N77" s="83"/>
      <c r="O77" s="83"/>
      <c r="P77" s="64"/>
      <c r="Q77" s="62"/>
      <c r="R77" s="62"/>
      <c r="S77" s="62"/>
      <c r="T77" s="62"/>
      <c r="U77" s="62"/>
      <c r="V77" s="62"/>
      <c r="W77" s="62"/>
      <c r="X77" s="232"/>
      <c r="Y77" s="212"/>
      <c r="Z77" s="212"/>
      <c r="AA77" s="212"/>
      <c r="AB77" s="212"/>
      <c r="AC77" s="21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</row>
    <row r="78" spans="1:86" ht="15" x14ac:dyDescent="0.2">
      <c r="A78" s="98" t="s">
        <v>67</v>
      </c>
      <c r="B78" s="99"/>
      <c r="C78" s="100"/>
      <c r="D78" s="100"/>
      <c r="E78" s="100"/>
      <c r="F78" s="100"/>
      <c r="G78" s="100"/>
      <c r="H78" s="100"/>
      <c r="I78" s="101"/>
      <c r="J78" s="99"/>
      <c r="K78" s="82"/>
      <c r="L78" s="82"/>
      <c r="M78" s="83"/>
      <c r="N78" s="102"/>
      <c r="O78" s="62"/>
      <c r="P78" s="62"/>
      <c r="Q78" s="62"/>
      <c r="R78" s="62"/>
      <c r="S78" s="62"/>
      <c r="T78" s="62"/>
      <c r="U78" s="62"/>
      <c r="V78" s="63"/>
      <c r="W78" s="62"/>
      <c r="X78" s="234"/>
      <c r="Y78" s="234"/>
      <c r="Z78" s="234"/>
      <c r="AA78" s="234"/>
      <c r="AB78" s="234"/>
      <c r="AC78" s="234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</row>
    <row r="79" spans="1:86" x14ac:dyDescent="0.2">
      <c r="A79" s="178" t="s">
        <v>92</v>
      </c>
      <c r="B79" s="235"/>
      <c r="C79" s="235"/>
      <c r="D79" s="235"/>
      <c r="E79" s="105"/>
      <c r="F79" s="105"/>
      <c r="G79" s="105"/>
      <c r="H79" s="105"/>
      <c r="I79" s="106"/>
      <c r="J79" s="106"/>
      <c r="K79" s="107"/>
      <c r="L79" s="106"/>
      <c r="M79" s="61"/>
      <c r="N79" s="61"/>
      <c r="O79" s="62"/>
      <c r="P79" s="62"/>
      <c r="Q79" s="62"/>
      <c r="R79" s="62"/>
      <c r="S79" s="62"/>
      <c r="T79" s="62"/>
      <c r="U79" s="62"/>
      <c r="V79" s="232"/>
      <c r="W79" s="236"/>
      <c r="X79" s="234"/>
      <c r="Y79" s="234"/>
      <c r="Z79" s="234"/>
      <c r="AA79" s="234"/>
      <c r="AB79" s="234"/>
      <c r="AC79" s="234"/>
      <c r="AD79" s="62"/>
      <c r="AE79" s="62"/>
      <c r="AF79" s="62"/>
      <c r="AG79" s="62"/>
      <c r="AH79" s="234"/>
      <c r="AI79" s="234"/>
      <c r="AJ79" s="234"/>
      <c r="AK79" s="234"/>
      <c r="AL79" s="62"/>
      <c r="AM79" s="62"/>
      <c r="AN79" s="62"/>
      <c r="AO79" s="62"/>
      <c r="AP79" s="62"/>
    </row>
    <row r="80" spans="1:86" ht="15" customHeight="1" x14ac:dyDescent="0.2">
      <c r="A80" s="670" t="s">
        <v>93</v>
      </c>
      <c r="B80" s="670" t="s">
        <v>94</v>
      </c>
      <c r="C80" s="670" t="s">
        <v>95</v>
      </c>
      <c r="D80" s="670" t="s">
        <v>96</v>
      </c>
      <c r="E80" s="237"/>
      <c r="F80" s="238"/>
      <c r="G80" s="239"/>
      <c r="H80" s="239"/>
      <c r="I80" s="62"/>
      <c r="J80" s="62"/>
      <c r="K80" s="62"/>
      <c r="L80" s="62"/>
      <c r="M80" s="62"/>
      <c r="N80" s="62"/>
      <c r="O80" s="62"/>
      <c r="P80" s="62"/>
      <c r="Q80" s="63"/>
      <c r="R80" s="62"/>
      <c r="S80" s="62"/>
      <c r="T80" s="62"/>
      <c r="U80" s="240"/>
      <c r="V80" s="241"/>
      <c r="W80" s="241"/>
      <c r="X80" s="242"/>
      <c r="Y80" s="242"/>
      <c r="Z80" s="243"/>
      <c r="AA80" s="243"/>
      <c r="AB80" s="243"/>
      <c r="AC80" s="62"/>
      <c r="AD80" s="62"/>
      <c r="AE80" s="62"/>
      <c r="AF80" s="62"/>
      <c r="AG80" s="240"/>
      <c r="AH80" s="241"/>
      <c r="AI80" s="241"/>
      <c r="AJ80" s="241"/>
      <c r="AK80" s="185"/>
    </row>
    <row r="81" spans="1:43" ht="33.75" customHeight="1" x14ac:dyDescent="0.2">
      <c r="A81" s="672"/>
      <c r="B81" s="672"/>
      <c r="C81" s="672"/>
      <c r="D81" s="672"/>
      <c r="E81" s="211"/>
      <c r="F81" s="62"/>
      <c r="G81" s="62"/>
      <c r="H81" s="108"/>
      <c r="I81" s="104"/>
      <c r="J81" s="104"/>
      <c r="K81" s="62"/>
      <c r="L81" s="62"/>
      <c r="M81" s="62"/>
      <c r="N81" s="62"/>
      <c r="O81" s="62"/>
      <c r="P81" s="62"/>
      <c r="Q81" s="62"/>
      <c r="R81" s="62"/>
      <c r="S81" s="63"/>
      <c r="T81" s="62"/>
      <c r="U81" s="62"/>
      <c r="V81" s="234"/>
      <c r="W81" s="241"/>
      <c r="X81" s="241"/>
      <c r="Y81" s="241"/>
      <c r="Z81" s="241"/>
      <c r="AA81" s="241"/>
      <c r="AB81" s="234"/>
      <c r="AC81" s="62"/>
      <c r="AD81" s="62"/>
      <c r="AE81" s="62"/>
      <c r="AF81" s="62"/>
      <c r="AG81" s="62"/>
      <c r="AH81" s="234"/>
      <c r="AI81" s="241"/>
      <c r="AJ81" s="241"/>
      <c r="AK81" s="185"/>
    </row>
    <row r="82" spans="1:43" ht="15" x14ac:dyDescent="0.2">
      <c r="A82" s="244" t="s">
        <v>68</v>
      </c>
      <c r="B82" s="245">
        <v>15</v>
      </c>
      <c r="C82" s="245">
        <v>15</v>
      </c>
      <c r="D82" s="246"/>
      <c r="E82" s="211"/>
      <c r="F82" s="62"/>
      <c r="G82" s="62"/>
      <c r="H82" s="108"/>
      <c r="I82" s="104"/>
      <c r="J82" s="104"/>
      <c r="K82" s="62"/>
      <c r="L82" s="62"/>
      <c r="M82" s="62"/>
      <c r="N82" s="62"/>
      <c r="O82" s="62"/>
      <c r="P82" s="62"/>
      <c r="Q82" s="62"/>
      <c r="R82" s="62"/>
      <c r="S82" s="63"/>
      <c r="T82" s="62"/>
      <c r="U82" s="62"/>
      <c r="V82" s="234"/>
      <c r="W82" s="241"/>
      <c r="X82" s="241"/>
      <c r="Y82" s="241"/>
      <c r="Z82" s="241"/>
      <c r="AA82" s="241"/>
      <c r="AB82" s="234"/>
      <c r="AC82" s="62"/>
      <c r="AD82" s="62"/>
      <c r="AE82" s="62"/>
      <c r="AF82" s="62"/>
      <c r="AG82" s="62"/>
      <c r="AH82" s="234"/>
      <c r="AI82" s="241"/>
      <c r="AJ82" s="241"/>
      <c r="AK82" s="185"/>
    </row>
    <row r="83" spans="1:43" ht="15" x14ac:dyDescent="0.2">
      <c r="A83" s="247" t="s">
        <v>69</v>
      </c>
      <c r="B83" s="248">
        <v>40</v>
      </c>
      <c r="C83" s="249">
        <v>25</v>
      </c>
      <c r="D83" s="250">
        <v>15</v>
      </c>
      <c r="E83" s="211"/>
      <c r="F83" s="62"/>
      <c r="G83" s="62"/>
      <c r="H83" s="108"/>
      <c r="I83" s="104"/>
      <c r="J83" s="104"/>
      <c r="K83" s="62"/>
      <c r="L83" s="62"/>
      <c r="M83" s="62"/>
      <c r="N83" s="62"/>
      <c r="O83" s="62"/>
      <c r="P83" s="62"/>
      <c r="Q83" s="62"/>
      <c r="R83" s="62"/>
      <c r="S83" s="63"/>
      <c r="T83" s="62"/>
      <c r="U83" s="62"/>
      <c r="V83" s="234"/>
      <c r="W83" s="241"/>
      <c r="X83" s="241"/>
      <c r="Y83" s="241"/>
      <c r="Z83" s="241"/>
      <c r="AA83" s="241"/>
      <c r="AB83" s="234"/>
      <c r="AC83" s="62"/>
      <c r="AD83" s="62"/>
      <c r="AE83" s="62"/>
      <c r="AF83" s="62"/>
      <c r="AG83" s="62"/>
      <c r="AH83" s="234"/>
      <c r="AI83" s="241"/>
      <c r="AJ83" s="241"/>
      <c r="AK83" s="185"/>
    </row>
    <row r="84" spans="1:43" ht="21" x14ac:dyDescent="0.2">
      <c r="A84" s="109" t="s">
        <v>70</v>
      </c>
      <c r="B84" s="251">
        <v>1</v>
      </c>
      <c r="C84" s="252">
        <v>1</v>
      </c>
      <c r="D84" s="253">
        <v>1</v>
      </c>
      <c r="E84" s="211"/>
      <c r="F84" s="62"/>
      <c r="G84" s="62"/>
      <c r="H84" s="108"/>
      <c r="I84" s="104"/>
      <c r="J84" s="104"/>
      <c r="K84" s="62"/>
      <c r="L84" s="62"/>
      <c r="M84" s="62"/>
      <c r="N84" s="62"/>
      <c r="O84" s="62"/>
      <c r="P84" s="62"/>
      <c r="Q84" s="62"/>
      <c r="R84" s="62"/>
      <c r="S84" s="63"/>
      <c r="T84" s="62"/>
      <c r="U84" s="62"/>
      <c r="V84" s="234"/>
      <c r="W84" s="241"/>
      <c r="X84" s="241"/>
      <c r="Y84" s="241"/>
      <c r="Z84" s="241"/>
      <c r="AA84" s="241"/>
      <c r="AB84" s="234"/>
      <c r="AC84" s="62"/>
      <c r="AD84" s="62"/>
      <c r="AE84" s="62"/>
      <c r="AF84" s="62"/>
      <c r="AG84" s="62"/>
      <c r="AH84" s="234"/>
      <c r="AI84" s="241"/>
      <c r="AJ84" s="241"/>
      <c r="AK84" s="185"/>
    </row>
    <row r="85" spans="1:43" ht="27" customHeight="1" x14ac:dyDescent="0.2">
      <c r="A85" s="109" t="s">
        <v>71</v>
      </c>
      <c r="B85" s="251"/>
      <c r="C85" s="252"/>
      <c r="D85" s="253"/>
      <c r="E85" s="211"/>
      <c r="F85" s="62"/>
      <c r="G85" s="62"/>
      <c r="H85" s="108"/>
      <c r="I85" s="104"/>
      <c r="J85" s="104"/>
      <c r="K85" s="62"/>
      <c r="L85" s="62"/>
      <c r="M85" s="62"/>
      <c r="N85" s="62"/>
      <c r="O85" s="62"/>
      <c r="P85" s="62"/>
      <c r="Q85" s="62"/>
      <c r="R85" s="62"/>
      <c r="S85" s="63"/>
      <c r="T85" s="62"/>
      <c r="U85" s="62"/>
      <c r="V85" s="234"/>
      <c r="W85" s="241"/>
      <c r="X85" s="241"/>
      <c r="Y85" s="241"/>
      <c r="Z85" s="241"/>
      <c r="AA85" s="241"/>
      <c r="AB85" s="234"/>
      <c r="AC85" s="62"/>
      <c r="AD85" s="62"/>
      <c r="AE85" s="62"/>
      <c r="AF85" s="62"/>
      <c r="AG85" s="62"/>
      <c r="AH85" s="234"/>
      <c r="AI85" s="241"/>
      <c r="AJ85" s="241"/>
      <c r="AK85" s="185"/>
    </row>
    <row r="86" spans="1:43" ht="20.25" customHeight="1" x14ac:dyDescent="0.2">
      <c r="A86" s="254" t="s">
        <v>97</v>
      </c>
      <c r="B86" s="251"/>
      <c r="C86" s="252"/>
      <c r="D86" s="253"/>
      <c r="E86" s="211"/>
      <c r="F86" s="62"/>
      <c r="G86" s="62"/>
      <c r="H86" s="108"/>
      <c r="I86" s="104"/>
      <c r="J86" s="104"/>
      <c r="K86" s="62"/>
      <c r="L86" s="62"/>
      <c r="M86" s="62"/>
      <c r="N86" s="62"/>
      <c r="O86" s="62"/>
      <c r="P86" s="62"/>
      <c r="Q86" s="62"/>
      <c r="R86" s="62"/>
      <c r="S86" s="63"/>
      <c r="T86" s="62"/>
      <c r="U86" s="62"/>
      <c r="V86" s="234"/>
      <c r="W86" s="241"/>
      <c r="X86" s="241"/>
      <c r="Y86" s="241"/>
      <c r="Z86" s="241"/>
      <c r="AA86" s="241"/>
      <c r="AB86" s="234"/>
      <c r="AC86" s="62"/>
      <c r="AD86" s="62"/>
      <c r="AE86" s="62"/>
      <c r="AF86" s="62"/>
      <c r="AG86" s="62"/>
      <c r="AH86" s="234"/>
      <c r="AI86" s="241"/>
      <c r="AJ86" s="241"/>
      <c r="AK86" s="185"/>
    </row>
    <row r="87" spans="1:43" ht="26.25" customHeight="1" x14ac:dyDescent="0.2">
      <c r="A87" s="255" t="s">
        <v>98</v>
      </c>
      <c r="B87" s="251"/>
      <c r="C87" s="252"/>
      <c r="D87" s="253"/>
      <c r="E87" s="211"/>
      <c r="F87" s="62"/>
      <c r="G87" s="62"/>
      <c r="H87" s="108"/>
      <c r="I87" s="104"/>
      <c r="J87" s="104"/>
      <c r="K87" s="62"/>
      <c r="L87" s="62"/>
      <c r="M87" s="62"/>
      <c r="N87" s="62"/>
      <c r="O87" s="62"/>
      <c r="P87" s="62"/>
      <c r="Q87" s="62"/>
      <c r="R87" s="62"/>
      <c r="S87" s="63"/>
      <c r="T87" s="62"/>
      <c r="U87" s="62"/>
      <c r="V87" s="234"/>
      <c r="W87" s="241"/>
      <c r="X87" s="241"/>
      <c r="Y87" s="241"/>
      <c r="Z87" s="241"/>
      <c r="AA87" s="241"/>
      <c r="AB87" s="234"/>
      <c r="AC87" s="62"/>
      <c r="AD87" s="62"/>
      <c r="AE87" s="62"/>
      <c r="AF87" s="62"/>
      <c r="AG87" s="62"/>
      <c r="AH87" s="234"/>
      <c r="AI87" s="241"/>
      <c r="AJ87" s="241"/>
      <c r="AK87" s="185"/>
    </row>
    <row r="88" spans="1:43" ht="29.25" customHeight="1" x14ac:dyDescent="0.2">
      <c r="A88" s="255" t="s">
        <v>99</v>
      </c>
      <c r="B88" s="251"/>
      <c r="C88" s="252"/>
      <c r="D88" s="253"/>
      <c r="E88" s="211"/>
      <c r="F88" s="62"/>
      <c r="G88" s="62"/>
      <c r="H88" s="108"/>
      <c r="I88" s="104"/>
      <c r="J88" s="104"/>
      <c r="K88" s="62"/>
      <c r="L88" s="62"/>
      <c r="M88" s="62"/>
      <c r="N88" s="62"/>
      <c r="O88" s="62"/>
      <c r="P88" s="62"/>
      <c r="Q88" s="62"/>
      <c r="R88" s="62"/>
      <c r="S88" s="63"/>
      <c r="T88" s="62"/>
      <c r="U88" s="62"/>
      <c r="V88" s="234"/>
      <c r="W88" s="241"/>
      <c r="X88" s="241"/>
      <c r="Y88" s="241"/>
      <c r="Z88" s="241"/>
      <c r="AA88" s="241"/>
      <c r="AB88" s="234"/>
      <c r="AC88" s="62"/>
      <c r="AD88" s="62"/>
      <c r="AE88" s="62"/>
      <c r="AF88" s="62"/>
      <c r="AG88" s="62"/>
      <c r="AH88" s="234"/>
      <c r="AI88" s="241"/>
      <c r="AJ88" s="256"/>
      <c r="AK88" s="257"/>
    </row>
    <row r="89" spans="1:43" ht="29.25" customHeight="1" x14ac:dyDescent="0.2">
      <c r="A89" s="258" t="s">
        <v>100</v>
      </c>
      <c r="B89" s="259"/>
      <c r="C89" s="260"/>
      <c r="D89" s="261"/>
      <c r="E89" s="211"/>
      <c r="F89" s="62"/>
      <c r="G89" s="62"/>
      <c r="H89" s="108"/>
      <c r="I89" s="104"/>
      <c r="J89" s="104"/>
      <c r="K89" s="62"/>
      <c r="L89" s="62"/>
      <c r="M89" s="62"/>
      <c r="N89" s="62"/>
      <c r="O89" s="62"/>
      <c r="P89" s="62"/>
      <c r="Q89" s="62"/>
      <c r="R89" s="62"/>
      <c r="S89" s="63"/>
      <c r="T89" s="62"/>
      <c r="U89" s="62"/>
      <c r="V89" s="234"/>
      <c r="W89" s="241"/>
      <c r="X89" s="241"/>
      <c r="Y89" s="241"/>
      <c r="Z89" s="241"/>
      <c r="AA89" s="241"/>
      <c r="AB89" s="234"/>
      <c r="AC89" s="62"/>
      <c r="AD89" s="62"/>
      <c r="AE89" s="62"/>
      <c r="AF89" s="62"/>
      <c r="AG89" s="62"/>
      <c r="AH89" s="234"/>
      <c r="AI89" s="262"/>
      <c r="AJ89" s="241"/>
      <c r="AK89" s="185"/>
      <c r="AL89" s="185"/>
      <c r="AM89" s="185"/>
      <c r="AN89" s="185"/>
      <c r="AO89" s="185"/>
      <c r="AP89" s="185"/>
      <c r="AQ89" s="185"/>
    </row>
    <row r="90" spans="1:43" ht="15" x14ac:dyDescent="0.2">
      <c r="A90" s="263" t="s">
        <v>101</v>
      </c>
      <c r="B90" s="110"/>
      <c r="C90" s="110"/>
      <c r="D90" s="110"/>
      <c r="E90" s="264"/>
      <c r="F90" s="110"/>
      <c r="G90" s="110"/>
      <c r="H90" s="62"/>
      <c r="I90" s="62"/>
      <c r="J90" s="62"/>
      <c r="K90" s="108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232"/>
      <c r="W90" s="234"/>
      <c r="X90" s="234"/>
      <c r="Y90" s="234"/>
      <c r="Z90" s="234"/>
      <c r="AA90" s="234"/>
      <c r="AB90" s="234"/>
      <c r="AC90" s="62"/>
      <c r="AD90" s="62"/>
      <c r="AE90" s="62"/>
      <c r="AF90" s="62"/>
      <c r="AG90" s="62"/>
      <c r="AH90" s="62"/>
      <c r="AI90" s="62"/>
      <c r="AJ90" s="234"/>
      <c r="AK90" s="234"/>
      <c r="AL90" s="234"/>
      <c r="AM90" s="234"/>
      <c r="AN90" s="234"/>
      <c r="AO90" s="234"/>
      <c r="AP90" s="234"/>
      <c r="AQ90" s="185"/>
    </row>
    <row r="91" spans="1:43" ht="15" x14ac:dyDescent="0.2">
      <c r="A91" s="670" t="s">
        <v>72</v>
      </c>
      <c r="B91" s="670" t="s">
        <v>73</v>
      </c>
      <c r="C91" s="677" t="s">
        <v>102</v>
      </c>
      <c r="D91" s="679"/>
      <c r="E91" s="265"/>
      <c r="F91" s="64"/>
      <c r="G91" s="62"/>
      <c r="H91" s="62"/>
      <c r="I91" s="62"/>
      <c r="J91" s="108"/>
      <c r="K91" s="103"/>
      <c r="L91" s="104"/>
      <c r="M91" s="62"/>
      <c r="N91" s="62"/>
      <c r="O91" s="62"/>
      <c r="P91" s="62"/>
      <c r="Q91" s="62"/>
      <c r="R91" s="62"/>
      <c r="S91" s="62"/>
      <c r="T91" s="62"/>
      <c r="U91" s="63"/>
      <c r="V91" s="234"/>
      <c r="W91" s="234"/>
      <c r="X91" s="234"/>
      <c r="Y91" s="212"/>
      <c r="Z91" s="212"/>
      <c r="AA91" s="212"/>
      <c r="AB91" s="212"/>
      <c r="AC91" s="266"/>
      <c r="AD91" s="234"/>
      <c r="AE91" s="62"/>
      <c r="AF91" s="62"/>
      <c r="AG91" s="62"/>
      <c r="AH91" s="62"/>
      <c r="AI91" s="62"/>
      <c r="AJ91" s="234"/>
      <c r="AK91" s="212"/>
      <c r="AL91" s="212"/>
      <c r="AM91" s="212"/>
      <c r="AN91" s="212"/>
      <c r="AO91" s="212"/>
      <c r="AP91" s="212"/>
      <c r="AQ91" s="185"/>
    </row>
    <row r="92" spans="1:43" ht="15" x14ac:dyDescent="0.2">
      <c r="A92" s="672"/>
      <c r="B92" s="672"/>
      <c r="C92" s="136" t="s">
        <v>103</v>
      </c>
      <c r="D92" s="136" t="s">
        <v>104</v>
      </c>
      <c r="E92" s="4"/>
      <c r="F92" s="64"/>
      <c r="G92" s="62"/>
      <c r="H92" s="62"/>
      <c r="I92" s="62"/>
      <c r="J92" s="108"/>
      <c r="K92" s="103"/>
      <c r="L92" s="104"/>
      <c r="M92" s="62"/>
      <c r="N92" s="62"/>
      <c r="O92" s="62"/>
      <c r="P92" s="62"/>
      <c r="Q92" s="62"/>
      <c r="R92" s="62"/>
      <c r="S92" s="62"/>
      <c r="T92" s="62"/>
      <c r="U92" s="63"/>
      <c r="V92" s="234"/>
      <c r="W92" s="234"/>
      <c r="X92" s="234"/>
      <c r="Y92" s="212"/>
      <c r="Z92" s="212"/>
      <c r="AA92" s="212"/>
      <c r="AB92" s="212"/>
      <c r="AC92" s="266"/>
      <c r="AD92" s="234"/>
      <c r="AE92" s="62"/>
      <c r="AF92" s="62"/>
      <c r="AG92" s="62"/>
      <c r="AH92" s="62"/>
      <c r="AI92" s="62"/>
      <c r="AJ92" s="234"/>
      <c r="AK92" s="212"/>
      <c r="AL92" s="212"/>
      <c r="AM92" s="212"/>
      <c r="AN92" s="212"/>
      <c r="AO92" s="212"/>
      <c r="AP92" s="212"/>
      <c r="AQ92" s="185"/>
    </row>
    <row r="93" spans="1:43" ht="15" x14ac:dyDescent="0.2">
      <c r="A93" s="70" t="s">
        <v>74</v>
      </c>
      <c r="B93" s="20">
        <v>2</v>
      </c>
      <c r="C93" s="20">
        <v>1</v>
      </c>
      <c r="D93" s="20"/>
      <c r="E93" s="265"/>
      <c r="F93" s="64"/>
      <c r="G93" s="62"/>
      <c r="H93" s="62"/>
      <c r="I93" s="62"/>
      <c r="J93" s="108"/>
      <c r="K93" s="111"/>
      <c r="L93" s="104"/>
      <c r="M93" s="62"/>
      <c r="N93" s="62"/>
      <c r="O93" s="62"/>
      <c r="P93" s="62"/>
      <c r="Q93" s="62"/>
      <c r="R93" s="62"/>
      <c r="S93" s="62"/>
      <c r="T93" s="62"/>
      <c r="U93" s="63"/>
      <c r="V93" s="234"/>
      <c r="W93" s="234"/>
      <c r="X93" s="234"/>
      <c r="Y93" s="212"/>
      <c r="Z93" s="212"/>
      <c r="AA93" s="212"/>
      <c r="AB93" s="212"/>
      <c r="AC93" s="266"/>
      <c r="AD93" s="234"/>
      <c r="AE93" s="62"/>
      <c r="AF93" s="62"/>
      <c r="AG93" s="62"/>
      <c r="AH93" s="62"/>
      <c r="AI93" s="62"/>
      <c r="AJ93" s="234"/>
      <c r="AK93" s="212"/>
      <c r="AL93" s="212"/>
      <c r="AM93" s="212"/>
      <c r="AN93" s="212"/>
      <c r="AO93" s="212"/>
      <c r="AP93" s="212"/>
      <c r="AQ93" s="185"/>
    </row>
    <row r="94" spans="1:43" ht="15" x14ac:dyDescent="0.2">
      <c r="A94" s="72" t="s">
        <v>75</v>
      </c>
      <c r="B94" s="15"/>
      <c r="C94" s="15"/>
      <c r="D94" s="15"/>
      <c r="E94" s="265"/>
      <c r="F94" s="64"/>
      <c r="G94" s="62"/>
      <c r="H94" s="62"/>
      <c r="I94" s="62"/>
      <c r="J94" s="108"/>
      <c r="K94" s="111"/>
      <c r="L94" s="104"/>
      <c r="M94" s="62"/>
      <c r="N94" s="62"/>
      <c r="O94" s="62"/>
      <c r="P94" s="62"/>
      <c r="Q94" s="62"/>
      <c r="R94" s="62"/>
      <c r="S94" s="62"/>
      <c r="T94" s="62"/>
      <c r="U94" s="63"/>
      <c r="V94" s="234"/>
      <c r="W94" s="234"/>
      <c r="X94" s="234"/>
      <c r="Y94" s="212"/>
      <c r="Z94" s="212"/>
      <c r="AA94" s="212"/>
      <c r="AB94" s="212"/>
      <c r="AC94" s="266"/>
      <c r="AD94" s="234"/>
      <c r="AE94" s="62"/>
      <c r="AF94" s="62"/>
      <c r="AG94" s="62"/>
      <c r="AH94" s="62"/>
      <c r="AI94" s="62"/>
      <c r="AJ94" s="234"/>
      <c r="AK94" s="212"/>
      <c r="AL94" s="212"/>
      <c r="AM94" s="212"/>
      <c r="AN94" s="212"/>
      <c r="AO94" s="212"/>
      <c r="AP94" s="212"/>
      <c r="AQ94" s="185"/>
    </row>
    <row r="95" spans="1:43" ht="15" x14ac:dyDescent="0.2">
      <c r="A95" s="72" t="s">
        <v>76</v>
      </c>
      <c r="B95" s="15"/>
      <c r="C95" s="15"/>
      <c r="D95" s="15"/>
      <c r="E95" s="265"/>
      <c r="F95" s="64"/>
      <c r="G95" s="62"/>
      <c r="H95" s="62"/>
      <c r="I95" s="62"/>
      <c r="J95" s="62"/>
      <c r="K95" s="112"/>
      <c r="L95" s="104"/>
      <c r="M95" s="62"/>
      <c r="N95" s="62"/>
      <c r="O95" s="62"/>
      <c r="P95" s="62"/>
      <c r="Q95" s="62"/>
      <c r="R95" s="62"/>
      <c r="S95" s="62"/>
      <c r="T95" s="62"/>
      <c r="U95" s="63"/>
      <c r="V95" s="234"/>
      <c r="W95" s="234"/>
      <c r="X95" s="234"/>
      <c r="Y95" s="212"/>
      <c r="Z95" s="212"/>
      <c r="AA95" s="212"/>
      <c r="AB95" s="212"/>
      <c r="AC95" s="266"/>
      <c r="AD95" s="234"/>
      <c r="AE95" s="62"/>
      <c r="AF95" s="62"/>
      <c r="AG95" s="62"/>
      <c r="AH95" s="62"/>
      <c r="AI95" s="62"/>
      <c r="AJ95" s="234"/>
      <c r="AK95" s="212"/>
      <c r="AL95" s="212"/>
      <c r="AM95" s="212"/>
      <c r="AN95" s="212"/>
      <c r="AO95" s="212"/>
      <c r="AP95" s="212"/>
      <c r="AQ95" s="185"/>
    </row>
    <row r="96" spans="1:43" ht="15" x14ac:dyDescent="0.2">
      <c r="A96" s="72" t="s">
        <v>77</v>
      </c>
      <c r="B96" s="15"/>
      <c r="C96" s="15"/>
      <c r="D96" s="15"/>
      <c r="E96" s="265"/>
      <c r="F96" s="64"/>
      <c r="G96" s="62"/>
      <c r="H96" s="62"/>
      <c r="I96" s="62"/>
      <c r="J96" s="62"/>
      <c r="K96" s="112"/>
      <c r="L96" s="104"/>
      <c r="M96" s="62"/>
      <c r="N96" s="62"/>
      <c r="O96" s="62"/>
      <c r="P96" s="62"/>
      <c r="Q96" s="62"/>
      <c r="R96" s="62"/>
      <c r="S96" s="62"/>
      <c r="T96" s="62"/>
      <c r="U96" s="63"/>
      <c r="V96" s="234"/>
      <c r="W96" s="234"/>
      <c r="X96" s="234"/>
      <c r="Y96" s="212"/>
      <c r="Z96" s="212"/>
      <c r="AA96" s="212"/>
      <c r="AB96" s="212"/>
      <c r="AC96" s="266"/>
      <c r="AD96" s="234"/>
      <c r="AE96" s="62"/>
      <c r="AF96" s="62"/>
      <c r="AG96" s="62"/>
      <c r="AH96" s="62"/>
      <c r="AI96" s="62"/>
      <c r="AJ96" s="234"/>
      <c r="AK96" s="212"/>
      <c r="AL96" s="212"/>
      <c r="AM96" s="212"/>
      <c r="AN96" s="212"/>
      <c r="AO96" s="212"/>
      <c r="AP96" s="212"/>
      <c r="AQ96" s="185"/>
    </row>
    <row r="97" spans="1:43" ht="15" x14ac:dyDescent="0.2">
      <c r="A97" s="72" t="s">
        <v>78</v>
      </c>
      <c r="B97" s="15"/>
      <c r="C97" s="15"/>
      <c r="D97" s="15"/>
      <c r="E97" s="265"/>
      <c r="F97" s="64"/>
      <c r="G97" s="62"/>
      <c r="H97" s="62"/>
      <c r="I97" s="62"/>
      <c r="J97" s="62"/>
      <c r="K97" s="112"/>
      <c r="L97" s="104"/>
      <c r="M97" s="62"/>
      <c r="N97" s="62"/>
      <c r="O97" s="62"/>
      <c r="P97" s="62"/>
      <c r="Q97" s="62"/>
      <c r="R97" s="62"/>
      <c r="S97" s="62"/>
      <c r="T97" s="62"/>
      <c r="U97" s="63"/>
      <c r="V97" s="234"/>
      <c r="W97" s="234"/>
      <c r="X97" s="234"/>
      <c r="Y97" s="212"/>
      <c r="Z97" s="212"/>
      <c r="AA97" s="212"/>
      <c r="AB97" s="212"/>
      <c r="AC97" s="266"/>
      <c r="AD97" s="234"/>
      <c r="AE97" s="62"/>
      <c r="AF97" s="62"/>
      <c r="AG97" s="62"/>
      <c r="AH97" s="62"/>
      <c r="AI97" s="62"/>
      <c r="AJ97" s="234"/>
      <c r="AK97" s="212"/>
      <c r="AL97" s="212"/>
      <c r="AM97" s="212"/>
      <c r="AN97" s="212"/>
      <c r="AO97" s="212"/>
      <c r="AP97" s="212"/>
      <c r="AQ97" s="185"/>
    </row>
    <row r="98" spans="1:43" ht="15" x14ac:dyDescent="0.2">
      <c r="A98" s="132" t="s">
        <v>19</v>
      </c>
      <c r="B98" s="113">
        <f>SUM(B93:B97)</f>
        <v>2</v>
      </c>
      <c r="C98" s="113">
        <f>SUM(C93:C97)</f>
        <v>1</v>
      </c>
      <c r="D98" s="113">
        <f>SUM(D93:D97)</f>
        <v>0</v>
      </c>
      <c r="E98" s="265"/>
      <c r="F98" s="64"/>
      <c r="G98" s="62"/>
      <c r="H98" s="62"/>
      <c r="I98" s="62"/>
      <c r="J98" s="62"/>
      <c r="K98" s="112"/>
      <c r="L98" s="104"/>
      <c r="M98" s="62"/>
      <c r="N98" s="62"/>
      <c r="O98" s="62"/>
      <c r="P98" s="62"/>
      <c r="Q98" s="62"/>
      <c r="R98" s="62"/>
      <c r="S98" s="62"/>
      <c r="T98" s="62"/>
      <c r="U98" s="63"/>
      <c r="V98" s="234"/>
      <c r="W98" s="234"/>
      <c r="X98" s="234"/>
      <c r="Y98" s="212"/>
      <c r="Z98" s="212"/>
      <c r="AA98" s="212"/>
      <c r="AB98" s="212"/>
      <c r="AC98" s="266"/>
      <c r="AD98" s="234"/>
      <c r="AE98" s="62"/>
      <c r="AF98" s="62"/>
      <c r="AG98" s="62"/>
      <c r="AH98" s="62"/>
      <c r="AI98" s="62"/>
      <c r="AJ98" s="234"/>
      <c r="AK98" s="212"/>
      <c r="AL98" s="212"/>
      <c r="AM98" s="212"/>
      <c r="AN98" s="212"/>
      <c r="AO98" s="212"/>
      <c r="AP98" s="212"/>
      <c r="AQ98" s="185"/>
    </row>
    <row r="99" spans="1:43" ht="15" x14ac:dyDescent="0.2">
      <c r="A99" s="268" t="s">
        <v>105</v>
      </c>
      <c r="B99" s="269"/>
      <c r="C99" s="269"/>
      <c r="D99" s="269"/>
      <c r="E99" s="270"/>
      <c r="F99" s="270"/>
      <c r="G99" s="271"/>
      <c r="H99" s="271"/>
      <c r="I99" s="271"/>
      <c r="J99" s="197"/>
      <c r="K99" s="272"/>
      <c r="L99" s="197"/>
      <c r="M99" s="197"/>
      <c r="N99" s="62"/>
      <c r="O99" s="62"/>
      <c r="P99" s="62"/>
      <c r="Q99" s="62"/>
      <c r="R99" s="62"/>
      <c r="S99" s="62"/>
      <c r="T99" s="62"/>
      <c r="U99" s="232"/>
      <c r="V99" s="234"/>
      <c r="W99" s="234"/>
      <c r="X99" s="234"/>
      <c r="Y99" s="234"/>
      <c r="Z99" s="234"/>
      <c r="AA99" s="234"/>
      <c r="AB99" s="273"/>
      <c r="AC99" s="234"/>
      <c r="AD99" s="62"/>
      <c r="AE99" s="62"/>
      <c r="AF99" s="62"/>
      <c r="AG99" s="62"/>
      <c r="AH99" s="62"/>
      <c r="AI99" s="234"/>
      <c r="AJ99" s="234"/>
      <c r="AK99" s="234"/>
      <c r="AL99" s="234"/>
      <c r="AM99" s="234"/>
      <c r="AN99" s="234"/>
      <c r="AO99" s="234"/>
      <c r="AP99" s="185"/>
    </row>
    <row r="100" spans="1:43" x14ac:dyDescent="0.2">
      <c r="A100" s="705" t="s">
        <v>26</v>
      </c>
      <c r="B100" s="708" t="s">
        <v>28</v>
      </c>
      <c r="C100" s="709"/>
      <c r="D100" s="680"/>
      <c r="E100" s="713" t="s">
        <v>29</v>
      </c>
      <c r="F100" s="714"/>
      <c r="G100" s="714"/>
      <c r="H100" s="714"/>
      <c r="I100" s="714"/>
      <c r="J100" s="714"/>
      <c r="K100" s="714"/>
      <c r="L100" s="714"/>
      <c r="M100" s="714"/>
      <c r="N100" s="274"/>
      <c r="O100" s="62"/>
      <c r="P100" s="62"/>
      <c r="Q100" s="62"/>
      <c r="R100" s="62"/>
      <c r="S100" s="62"/>
      <c r="T100" s="62"/>
      <c r="U100" s="62"/>
      <c r="V100" s="63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234"/>
      <c r="AK100" s="234"/>
      <c r="AL100" s="234"/>
      <c r="AM100" s="234"/>
      <c r="AN100" s="234"/>
      <c r="AO100" s="234"/>
      <c r="AP100" s="234"/>
      <c r="AQ100" s="185"/>
    </row>
    <row r="101" spans="1:43" x14ac:dyDescent="0.2">
      <c r="A101" s="706"/>
      <c r="B101" s="710"/>
      <c r="C101" s="711"/>
      <c r="D101" s="712"/>
      <c r="E101" s="685" t="s">
        <v>1</v>
      </c>
      <c r="F101" s="686"/>
      <c r="G101" s="683" t="s">
        <v>2</v>
      </c>
      <c r="H101" s="684"/>
      <c r="I101" s="685" t="s">
        <v>3</v>
      </c>
      <c r="J101" s="686"/>
      <c r="K101" s="685" t="s">
        <v>4</v>
      </c>
      <c r="L101" s="686"/>
      <c r="M101" s="685" t="s">
        <v>5</v>
      </c>
      <c r="N101" s="686"/>
      <c r="O101" s="62"/>
      <c r="P101" s="62"/>
      <c r="Q101" s="62"/>
      <c r="R101" s="62"/>
      <c r="S101" s="62"/>
      <c r="T101" s="62"/>
      <c r="U101" s="62"/>
      <c r="V101" s="62"/>
      <c r="W101" s="63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234"/>
      <c r="AK101" s="234"/>
      <c r="AL101" s="234"/>
      <c r="AM101" s="234"/>
      <c r="AN101" s="234"/>
      <c r="AO101" s="234"/>
      <c r="AP101" s="234"/>
      <c r="AQ101" s="185"/>
    </row>
    <row r="102" spans="1:43" x14ac:dyDescent="0.2">
      <c r="A102" s="707"/>
      <c r="B102" s="130" t="s">
        <v>81</v>
      </c>
      <c r="C102" s="31" t="s">
        <v>20</v>
      </c>
      <c r="D102" s="275" t="s">
        <v>18</v>
      </c>
      <c r="E102" s="201" t="s">
        <v>20</v>
      </c>
      <c r="F102" s="135" t="s">
        <v>18</v>
      </c>
      <c r="G102" s="201" t="s">
        <v>20</v>
      </c>
      <c r="H102" s="135" t="s">
        <v>18</v>
      </c>
      <c r="I102" s="201" t="s">
        <v>20</v>
      </c>
      <c r="J102" s="135" t="s">
        <v>18</v>
      </c>
      <c r="K102" s="201" t="s">
        <v>20</v>
      </c>
      <c r="L102" s="135" t="s">
        <v>18</v>
      </c>
      <c r="M102" s="201" t="s">
        <v>20</v>
      </c>
      <c r="N102" s="135" t="s">
        <v>18</v>
      </c>
      <c r="O102" s="276"/>
      <c r="P102" s="62"/>
      <c r="Q102" s="112"/>
      <c r="R102" s="62"/>
      <c r="S102" s="62"/>
      <c r="T102" s="62"/>
      <c r="U102" s="62"/>
      <c r="V102" s="62"/>
      <c r="W102" s="62"/>
      <c r="X102" s="62"/>
      <c r="Y102" s="62"/>
      <c r="Z102" s="62"/>
      <c r="AA102" s="63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</row>
    <row r="103" spans="1:43" ht="17.25" customHeight="1" x14ac:dyDescent="0.2">
      <c r="A103" s="46" t="s">
        <v>106</v>
      </c>
      <c r="B103" s="305">
        <f>SUM(C103:D103)</f>
        <v>0</v>
      </c>
      <c r="C103" s="308">
        <f>SUM(E103+G103+I103+K103+M103)</f>
        <v>0</v>
      </c>
      <c r="D103" s="299">
        <f>SUM(F103+H103+J103+L103+N103)</f>
        <v>0</v>
      </c>
      <c r="E103" s="277"/>
      <c r="F103" s="260"/>
      <c r="G103" s="277"/>
      <c r="H103" s="260"/>
      <c r="I103" s="277"/>
      <c r="J103" s="278"/>
      <c r="K103" s="277"/>
      <c r="L103" s="278"/>
      <c r="M103" s="279"/>
      <c r="N103" s="278"/>
      <c r="O103" s="280"/>
      <c r="P103" s="62"/>
      <c r="Q103" s="112"/>
      <c r="R103" s="62"/>
      <c r="S103" s="62"/>
      <c r="T103" s="62"/>
      <c r="U103" s="62"/>
      <c r="V103" s="62"/>
      <c r="W103" s="62"/>
      <c r="X103" s="62"/>
      <c r="Y103" s="62"/>
      <c r="Z103" s="62"/>
      <c r="AA103" s="63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</row>
    <row r="104" spans="1:43" ht="26.25" customHeight="1" x14ac:dyDescent="0.2">
      <c r="A104" s="46" t="s">
        <v>107</v>
      </c>
      <c r="B104" s="312">
        <f>SUM(C104:D104)</f>
        <v>0</v>
      </c>
      <c r="C104" s="308">
        <f>SUM(E104+G104+I104+K104+M104)</f>
        <v>0</v>
      </c>
      <c r="D104" s="299">
        <f>SUM(F104+H104+J104+L104+N104)</f>
        <v>0</v>
      </c>
      <c r="E104" s="282"/>
      <c r="F104" s="283"/>
      <c r="G104" s="282"/>
      <c r="H104" s="284"/>
      <c r="I104" s="282"/>
      <c r="J104" s="283"/>
      <c r="K104" s="282"/>
      <c r="L104" s="283"/>
      <c r="M104" s="285"/>
      <c r="N104" s="284"/>
      <c r="O104" s="280"/>
      <c r="P104" s="62"/>
      <c r="Q104" s="112"/>
      <c r="R104" s="62"/>
      <c r="S104" s="62"/>
      <c r="T104" s="62"/>
      <c r="U104" s="62"/>
      <c r="V104" s="62"/>
      <c r="W104" s="62"/>
      <c r="X104" s="62"/>
      <c r="Y104" s="62"/>
      <c r="Z104" s="62"/>
      <c r="AA104" s="63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</row>
    <row r="105" spans="1:43" x14ac:dyDescent="0.2">
      <c r="A105" s="269"/>
      <c r="B105" s="62"/>
      <c r="C105" s="112"/>
      <c r="D105" s="62"/>
      <c r="E105" s="62"/>
      <c r="F105" s="62"/>
      <c r="G105" s="62"/>
      <c r="H105" s="62"/>
      <c r="I105" s="62"/>
      <c r="J105" s="62"/>
      <c r="K105" s="62"/>
      <c r="L105" s="62"/>
      <c r="M105" s="63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</row>
    <row r="186" spans="1:2" hidden="1" x14ac:dyDescent="0.2">
      <c r="A186" s="286">
        <f>SUM(C23,C24:C26,C30,C43:C44,C49:C70,B103:B104,B82:B89,B98,C35:C38,C74:J77)</f>
        <v>867</v>
      </c>
      <c r="B186" s="287">
        <f>SUM(CG8:CL104)</f>
        <v>0</v>
      </c>
    </row>
  </sheetData>
  <mergeCells count="123">
    <mergeCell ref="A6:W6"/>
    <mergeCell ref="A10:A12"/>
    <mergeCell ref="B10:B12"/>
    <mergeCell ref="C10:E11"/>
    <mergeCell ref="F10:AM10"/>
    <mergeCell ref="AJ11:AK11"/>
    <mergeCell ref="AL11:AM11"/>
    <mergeCell ref="A13:A23"/>
    <mergeCell ref="A25:A26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37:A38"/>
    <mergeCell ref="A49:A54"/>
    <mergeCell ref="A55:A56"/>
    <mergeCell ref="A57:A60"/>
    <mergeCell ref="A61:A62"/>
    <mergeCell ref="A63:A64"/>
    <mergeCell ref="A65:A70"/>
    <mergeCell ref="A45:M45"/>
    <mergeCell ref="A46:B48"/>
    <mergeCell ref="C46:E47"/>
    <mergeCell ref="F46:AM46"/>
    <mergeCell ref="AJ47:AK47"/>
    <mergeCell ref="AL47:AM47"/>
    <mergeCell ref="A72:B73"/>
    <mergeCell ref="C72:D72"/>
    <mergeCell ref="E72:F72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H28:AI28"/>
    <mergeCell ref="AJ28:AK28"/>
    <mergeCell ref="AL28:AM28"/>
    <mergeCell ref="A33:A34"/>
    <mergeCell ref="B33:B34"/>
    <mergeCell ref="C33:C34"/>
    <mergeCell ref="X28:Y28"/>
    <mergeCell ref="Z28:AA28"/>
    <mergeCell ref="AB28:AC28"/>
    <mergeCell ref="AD28:AE28"/>
    <mergeCell ref="AF28:AG28"/>
    <mergeCell ref="N28:O28"/>
    <mergeCell ref="P28:Q28"/>
    <mergeCell ref="R28:S28"/>
    <mergeCell ref="T28:U28"/>
    <mergeCell ref="V28:W28"/>
    <mergeCell ref="A28:A29"/>
    <mergeCell ref="B28:B29"/>
    <mergeCell ref="C28:E28"/>
    <mergeCell ref="F28:G28"/>
    <mergeCell ref="H28:I28"/>
    <mergeCell ref="J28:K28"/>
    <mergeCell ref="L28:M28"/>
    <mergeCell ref="A35:A36"/>
    <mergeCell ref="A40:B42"/>
    <mergeCell ref="C40:E41"/>
    <mergeCell ref="F40:AM40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L41:AM41"/>
    <mergeCell ref="AB41:AC41"/>
    <mergeCell ref="AD41:AE41"/>
    <mergeCell ref="AF41:AG41"/>
    <mergeCell ref="AH41:AI41"/>
    <mergeCell ref="AJ41:AK41"/>
    <mergeCell ref="G72:H72"/>
    <mergeCell ref="I72:J72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C80:C81"/>
    <mergeCell ref="D80:D81"/>
    <mergeCell ref="A91:A92"/>
    <mergeCell ref="B91:B92"/>
    <mergeCell ref="C91:D91"/>
    <mergeCell ref="A74:B74"/>
    <mergeCell ref="A75:B75"/>
    <mergeCell ref="A76:B76"/>
    <mergeCell ref="A77:B77"/>
    <mergeCell ref="A80:A81"/>
    <mergeCell ref="B80:B81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6"/>
  <sheetViews>
    <sheetView workbookViewId="0">
      <selection activeCell="D4" sqref="D4"/>
    </sheetView>
  </sheetViews>
  <sheetFormatPr baseColWidth="10" defaultRowHeight="14.25" x14ac:dyDescent="0.2"/>
  <cols>
    <col min="1" max="1" width="48.140625" style="314" customWidth="1"/>
    <col min="2" max="2" width="26.7109375" style="314" customWidth="1"/>
    <col min="3" max="3" width="18.85546875" style="314" customWidth="1"/>
    <col min="4" max="4" width="17.7109375" style="314" customWidth="1"/>
    <col min="5" max="74" width="11.42578125" style="314"/>
    <col min="75" max="75" width="0" style="314" hidden="1" customWidth="1"/>
    <col min="76" max="76" width="0" style="315" hidden="1" customWidth="1"/>
    <col min="77" max="93" width="25.42578125" style="315" hidden="1" customWidth="1"/>
    <col min="94" max="101" width="25.42578125" style="314" hidden="1" customWidth="1"/>
    <col min="102" max="102" width="0" style="314" hidden="1" customWidth="1"/>
    <col min="103" max="16384" width="11.42578125" style="314"/>
  </cols>
  <sheetData>
    <row r="1" spans="1:86" x14ac:dyDescent="0.2">
      <c r="A1" s="313" t="s">
        <v>0</v>
      </c>
    </row>
    <row r="2" spans="1:86" x14ac:dyDescent="0.2">
      <c r="A2" s="313" t="str">
        <f>CONCATENATE("COMUNA: ",[5]NOMBRE!B2," - ","( ",[5]NOMBRE!C2,[5]NOMBRE!D2,[5]NOMBRE!E2,[5]NOMBRE!F2,[5]NOMBRE!G2," )")</f>
        <v>COMUNA: Linares - ( 07401 )</v>
      </c>
    </row>
    <row r="3" spans="1:86" x14ac:dyDescent="0.2">
      <c r="A3" s="313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86" x14ac:dyDescent="0.2">
      <c r="A4" s="313" t="str">
        <f>CONCATENATE("MES: ",[5]NOMBRE!B6," - ","( ",[5]NOMBRE!C6,[5]NOMBRE!D6," )")</f>
        <v>MES: MAYO - ( 05 )</v>
      </c>
    </row>
    <row r="5" spans="1:86" x14ac:dyDescent="0.2">
      <c r="A5" s="313" t="str">
        <f>CONCATENATE("AÑO: ",[5]NOMBRE!B7)</f>
        <v>AÑO: 2017</v>
      </c>
    </row>
    <row r="6" spans="1:86" ht="15" x14ac:dyDescent="0.2">
      <c r="A6" s="776" t="s">
        <v>24</v>
      </c>
      <c r="B6" s="776"/>
      <c r="C6" s="776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</row>
    <row r="7" spans="1:86" ht="15" x14ac:dyDescent="0.2">
      <c r="A7" s="317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</row>
    <row r="8" spans="1:86" ht="15" x14ac:dyDescent="0.2">
      <c r="A8" s="318" t="s">
        <v>25</v>
      </c>
      <c r="B8" s="319"/>
      <c r="C8" s="320"/>
      <c r="D8" s="320"/>
      <c r="E8" s="320"/>
      <c r="F8" s="320"/>
      <c r="G8" s="320"/>
      <c r="H8" s="320"/>
      <c r="I8" s="321"/>
      <c r="J8" s="319"/>
      <c r="K8" s="322"/>
      <c r="L8" s="320"/>
      <c r="M8" s="316"/>
      <c r="N8" s="316"/>
      <c r="O8" s="316"/>
      <c r="P8" s="316"/>
      <c r="Q8" s="316"/>
      <c r="R8" s="316"/>
      <c r="S8" s="316"/>
      <c r="T8" s="316"/>
      <c r="U8" s="316"/>
      <c r="V8" s="323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</row>
    <row r="9" spans="1:86" ht="15" x14ac:dyDescent="0.2">
      <c r="A9" s="324" t="s">
        <v>80</v>
      </c>
      <c r="B9" s="325"/>
      <c r="C9" s="325"/>
      <c r="D9" s="325"/>
      <c r="E9" s="325"/>
      <c r="F9" s="325"/>
      <c r="G9" s="325"/>
      <c r="H9" s="325"/>
      <c r="I9" s="325"/>
      <c r="J9" s="325"/>
      <c r="K9" s="326"/>
      <c r="L9" s="325"/>
      <c r="M9" s="327"/>
      <c r="N9" s="327"/>
      <c r="O9" s="316"/>
      <c r="P9" s="316"/>
      <c r="Q9" s="316"/>
      <c r="R9" s="316"/>
      <c r="S9" s="316"/>
      <c r="T9" s="316"/>
      <c r="U9" s="316"/>
      <c r="V9" s="323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</row>
    <row r="10" spans="1:86" ht="14.25" customHeight="1" x14ac:dyDescent="0.2">
      <c r="A10" s="744" t="s">
        <v>26</v>
      </c>
      <c r="B10" s="744" t="s">
        <v>27</v>
      </c>
      <c r="C10" s="747" t="s">
        <v>28</v>
      </c>
      <c r="D10" s="748"/>
      <c r="E10" s="729"/>
      <c r="F10" s="733" t="s">
        <v>29</v>
      </c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742"/>
      <c r="AJ10" s="742"/>
      <c r="AK10" s="742"/>
      <c r="AL10" s="742"/>
      <c r="AM10" s="734"/>
      <c r="AN10" s="729" t="s">
        <v>30</v>
      </c>
    </row>
    <row r="11" spans="1:86" x14ac:dyDescent="0.2">
      <c r="A11" s="745"/>
      <c r="B11" s="745"/>
      <c r="C11" s="749"/>
      <c r="D11" s="750"/>
      <c r="E11" s="731"/>
      <c r="F11" s="733" t="s">
        <v>1</v>
      </c>
      <c r="G11" s="734"/>
      <c r="H11" s="733" t="s">
        <v>2</v>
      </c>
      <c r="I11" s="734"/>
      <c r="J11" s="733" t="s">
        <v>3</v>
      </c>
      <c r="K11" s="734"/>
      <c r="L11" s="733" t="s">
        <v>4</v>
      </c>
      <c r="M11" s="734"/>
      <c r="N11" s="733" t="s">
        <v>5</v>
      </c>
      <c r="O11" s="734"/>
      <c r="P11" s="737" t="s">
        <v>6</v>
      </c>
      <c r="Q11" s="738"/>
      <c r="R11" s="737" t="s">
        <v>7</v>
      </c>
      <c r="S11" s="738"/>
      <c r="T11" s="737" t="s">
        <v>8</v>
      </c>
      <c r="U11" s="738"/>
      <c r="V11" s="737" t="s">
        <v>9</v>
      </c>
      <c r="W11" s="738"/>
      <c r="X11" s="737" t="s">
        <v>10</v>
      </c>
      <c r="Y11" s="738"/>
      <c r="Z11" s="737" t="s">
        <v>11</v>
      </c>
      <c r="AA11" s="738"/>
      <c r="AB11" s="737" t="s">
        <v>12</v>
      </c>
      <c r="AC11" s="738"/>
      <c r="AD11" s="737" t="s">
        <v>13</v>
      </c>
      <c r="AE11" s="738"/>
      <c r="AF11" s="737" t="s">
        <v>14</v>
      </c>
      <c r="AG11" s="738"/>
      <c r="AH11" s="737" t="s">
        <v>15</v>
      </c>
      <c r="AI11" s="738"/>
      <c r="AJ11" s="737" t="s">
        <v>16</v>
      </c>
      <c r="AK11" s="738"/>
      <c r="AL11" s="737" t="s">
        <v>17</v>
      </c>
      <c r="AM11" s="738"/>
      <c r="AN11" s="730"/>
    </row>
    <row r="12" spans="1:86" x14ac:dyDescent="0.2">
      <c r="A12" s="746"/>
      <c r="B12" s="746"/>
      <c r="C12" s="328" t="s">
        <v>81</v>
      </c>
      <c r="D12" s="329" t="s">
        <v>20</v>
      </c>
      <c r="E12" s="330" t="s">
        <v>18</v>
      </c>
      <c r="F12" s="328" t="s">
        <v>20</v>
      </c>
      <c r="G12" s="331" t="s">
        <v>18</v>
      </c>
      <c r="H12" s="328" t="s">
        <v>20</v>
      </c>
      <c r="I12" s="331" t="s">
        <v>18</v>
      </c>
      <c r="J12" s="328" t="s">
        <v>20</v>
      </c>
      <c r="K12" s="331" t="s">
        <v>18</v>
      </c>
      <c r="L12" s="328" t="s">
        <v>20</v>
      </c>
      <c r="M12" s="331" t="s">
        <v>18</v>
      </c>
      <c r="N12" s="328" t="s">
        <v>20</v>
      </c>
      <c r="O12" s="331" t="s">
        <v>18</v>
      </c>
      <c r="P12" s="328" t="s">
        <v>20</v>
      </c>
      <c r="Q12" s="331" t="s">
        <v>18</v>
      </c>
      <c r="R12" s="328" t="s">
        <v>20</v>
      </c>
      <c r="S12" s="331" t="s">
        <v>18</v>
      </c>
      <c r="T12" s="328" t="s">
        <v>20</v>
      </c>
      <c r="U12" s="331" t="s">
        <v>18</v>
      </c>
      <c r="V12" s="328" t="s">
        <v>20</v>
      </c>
      <c r="W12" s="331" t="s">
        <v>18</v>
      </c>
      <c r="X12" s="328" t="s">
        <v>20</v>
      </c>
      <c r="Y12" s="331" t="s">
        <v>18</v>
      </c>
      <c r="Z12" s="328" t="s">
        <v>20</v>
      </c>
      <c r="AA12" s="331" t="s">
        <v>18</v>
      </c>
      <c r="AB12" s="328" t="s">
        <v>20</v>
      </c>
      <c r="AC12" s="331" t="s">
        <v>18</v>
      </c>
      <c r="AD12" s="328" t="s">
        <v>20</v>
      </c>
      <c r="AE12" s="331" t="s">
        <v>18</v>
      </c>
      <c r="AF12" s="328" t="s">
        <v>20</v>
      </c>
      <c r="AG12" s="331" t="s">
        <v>18</v>
      </c>
      <c r="AH12" s="328" t="s">
        <v>20</v>
      </c>
      <c r="AI12" s="331" t="s">
        <v>18</v>
      </c>
      <c r="AJ12" s="328" t="s">
        <v>20</v>
      </c>
      <c r="AK12" s="331" t="s">
        <v>18</v>
      </c>
      <c r="AL12" s="328" t="s">
        <v>20</v>
      </c>
      <c r="AM12" s="331" t="s">
        <v>18</v>
      </c>
      <c r="AN12" s="731"/>
    </row>
    <row r="13" spans="1:86" x14ac:dyDescent="0.2">
      <c r="A13" s="777" t="s">
        <v>82</v>
      </c>
      <c r="B13" s="332" t="s">
        <v>31</v>
      </c>
      <c r="C13" s="333">
        <f t="shared" ref="C13:C26" si="0">SUM(D13+E13)</f>
        <v>0</v>
      </c>
      <c r="D13" s="334">
        <f t="shared" ref="D13:D26" si="1">SUM(F13+H13+J13+L13+N13+P13+R13+T13+V13+X13+Z13+AB13+AD13+AF13+AH13+AJ13+AL13)</f>
        <v>0</v>
      </c>
      <c r="E13" s="335">
        <f t="shared" ref="E13:E26" si="2">SUM(G13+I13+K13+M13+O13+Q13+S13+U13+W13+Y13+AA13+AC13+AE13+AG13+AI13+AK13+AM13)</f>
        <v>0</v>
      </c>
      <c r="F13" s="336"/>
      <c r="G13" s="337"/>
      <c r="H13" s="336"/>
      <c r="I13" s="337"/>
      <c r="J13" s="336"/>
      <c r="K13" s="338"/>
      <c r="L13" s="336"/>
      <c r="M13" s="338"/>
      <c r="N13" s="336"/>
      <c r="O13" s="338"/>
      <c r="P13" s="336"/>
      <c r="Q13" s="338"/>
      <c r="R13" s="336"/>
      <c r="S13" s="338"/>
      <c r="T13" s="336"/>
      <c r="U13" s="338"/>
      <c r="V13" s="336"/>
      <c r="W13" s="338"/>
      <c r="X13" s="336"/>
      <c r="Y13" s="338"/>
      <c r="Z13" s="336"/>
      <c r="AA13" s="338"/>
      <c r="AB13" s="336"/>
      <c r="AC13" s="338"/>
      <c r="AD13" s="336"/>
      <c r="AE13" s="338"/>
      <c r="AF13" s="336"/>
      <c r="AG13" s="338"/>
      <c r="AH13" s="336"/>
      <c r="AI13" s="338"/>
      <c r="AJ13" s="336"/>
      <c r="AK13" s="338"/>
      <c r="AL13" s="339"/>
      <c r="AM13" s="338"/>
      <c r="AN13" s="337"/>
      <c r="AO13" s="340" t="s">
        <v>83</v>
      </c>
      <c r="CG13" s="315">
        <v>0</v>
      </c>
      <c r="CH13" s="315">
        <v>0</v>
      </c>
    </row>
    <row r="14" spans="1:86" x14ac:dyDescent="0.2">
      <c r="A14" s="779"/>
      <c r="B14" s="341" t="s">
        <v>32</v>
      </c>
      <c r="C14" s="342">
        <f t="shared" si="0"/>
        <v>41</v>
      </c>
      <c r="D14" s="343">
        <f t="shared" si="1"/>
        <v>16</v>
      </c>
      <c r="E14" s="344">
        <f t="shared" si="2"/>
        <v>25</v>
      </c>
      <c r="F14" s="345"/>
      <c r="G14" s="346">
        <v>2</v>
      </c>
      <c r="H14" s="345">
        <v>5</v>
      </c>
      <c r="I14" s="346">
        <v>7</v>
      </c>
      <c r="J14" s="345">
        <v>4</v>
      </c>
      <c r="K14" s="347">
        <v>5</v>
      </c>
      <c r="L14" s="345"/>
      <c r="M14" s="347">
        <v>1</v>
      </c>
      <c r="N14" s="345"/>
      <c r="O14" s="347"/>
      <c r="P14" s="345"/>
      <c r="Q14" s="347"/>
      <c r="R14" s="345"/>
      <c r="S14" s="347">
        <v>2</v>
      </c>
      <c r="T14" s="345">
        <v>2</v>
      </c>
      <c r="U14" s="347">
        <v>3</v>
      </c>
      <c r="V14" s="345">
        <v>1</v>
      </c>
      <c r="W14" s="347">
        <v>2</v>
      </c>
      <c r="X14" s="345">
        <v>2</v>
      </c>
      <c r="Y14" s="347">
        <v>1</v>
      </c>
      <c r="Z14" s="345">
        <v>1</v>
      </c>
      <c r="AA14" s="347"/>
      <c r="AB14" s="345"/>
      <c r="AC14" s="347"/>
      <c r="AD14" s="345">
        <v>1</v>
      </c>
      <c r="AE14" s="347">
        <v>1</v>
      </c>
      <c r="AF14" s="345"/>
      <c r="AG14" s="347"/>
      <c r="AH14" s="345"/>
      <c r="AI14" s="347"/>
      <c r="AJ14" s="345"/>
      <c r="AK14" s="347"/>
      <c r="AL14" s="348"/>
      <c r="AM14" s="347">
        <v>1</v>
      </c>
      <c r="AN14" s="346">
        <v>41</v>
      </c>
      <c r="AO14" s="340" t="s">
        <v>83</v>
      </c>
      <c r="CG14" s="315">
        <v>0</v>
      </c>
      <c r="CH14" s="315">
        <v>0</v>
      </c>
    </row>
    <row r="15" spans="1:86" x14ac:dyDescent="0.2">
      <c r="A15" s="779"/>
      <c r="B15" s="341" t="s">
        <v>33</v>
      </c>
      <c r="C15" s="342">
        <f t="shared" si="0"/>
        <v>426</v>
      </c>
      <c r="D15" s="343">
        <f t="shared" si="1"/>
        <v>175</v>
      </c>
      <c r="E15" s="344">
        <f t="shared" si="2"/>
        <v>251</v>
      </c>
      <c r="F15" s="345"/>
      <c r="G15" s="346"/>
      <c r="H15" s="345">
        <v>3</v>
      </c>
      <c r="I15" s="346">
        <v>4</v>
      </c>
      <c r="J15" s="345">
        <v>9</v>
      </c>
      <c r="K15" s="347">
        <v>12</v>
      </c>
      <c r="L15" s="345">
        <v>2</v>
      </c>
      <c r="M15" s="347">
        <v>5</v>
      </c>
      <c r="N15" s="345">
        <v>4</v>
      </c>
      <c r="O15" s="347">
        <v>6</v>
      </c>
      <c r="P15" s="345">
        <v>14</v>
      </c>
      <c r="Q15" s="347">
        <v>14</v>
      </c>
      <c r="R15" s="345">
        <v>7</v>
      </c>
      <c r="S15" s="347">
        <v>14</v>
      </c>
      <c r="T15" s="345">
        <v>15</v>
      </c>
      <c r="U15" s="347">
        <v>12</v>
      </c>
      <c r="V15" s="345">
        <v>20</v>
      </c>
      <c r="W15" s="347">
        <v>25</v>
      </c>
      <c r="X15" s="345">
        <v>16</v>
      </c>
      <c r="Y15" s="347">
        <v>25</v>
      </c>
      <c r="Z15" s="345">
        <v>22</v>
      </c>
      <c r="AA15" s="347">
        <v>33</v>
      </c>
      <c r="AB15" s="345">
        <v>20</v>
      </c>
      <c r="AC15" s="347">
        <v>30</v>
      </c>
      <c r="AD15" s="345">
        <v>20</v>
      </c>
      <c r="AE15" s="347">
        <v>30</v>
      </c>
      <c r="AF15" s="345">
        <v>12</v>
      </c>
      <c r="AG15" s="347">
        <v>20</v>
      </c>
      <c r="AH15" s="345">
        <v>5</v>
      </c>
      <c r="AI15" s="347">
        <v>6</v>
      </c>
      <c r="AJ15" s="345">
        <v>4</v>
      </c>
      <c r="AK15" s="347">
        <v>8</v>
      </c>
      <c r="AL15" s="348">
        <v>2</v>
      </c>
      <c r="AM15" s="347">
        <v>7</v>
      </c>
      <c r="AN15" s="346">
        <v>426</v>
      </c>
      <c r="AO15" s="340" t="s">
        <v>83</v>
      </c>
      <c r="CG15" s="315">
        <v>0</v>
      </c>
      <c r="CH15" s="315">
        <v>0</v>
      </c>
    </row>
    <row r="16" spans="1:86" x14ac:dyDescent="0.2">
      <c r="A16" s="779"/>
      <c r="B16" s="341" t="s">
        <v>34</v>
      </c>
      <c r="C16" s="342">
        <f t="shared" si="0"/>
        <v>0</v>
      </c>
      <c r="D16" s="343">
        <f t="shared" si="1"/>
        <v>0</v>
      </c>
      <c r="E16" s="344">
        <f t="shared" si="2"/>
        <v>0</v>
      </c>
      <c r="F16" s="345"/>
      <c r="G16" s="346"/>
      <c r="H16" s="345"/>
      <c r="I16" s="346"/>
      <c r="J16" s="345"/>
      <c r="K16" s="347"/>
      <c r="L16" s="345"/>
      <c r="M16" s="347"/>
      <c r="N16" s="345"/>
      <c r="O16" s="347"/>
      <c r="P16" s="345"/>
      <c r="Q16" s="347"/>
      <c r="R16" s="345"/>
      <c r="S16" s="347"/>
      <c r="T16" s="345"/>
      <c r="U16" s="347"/>
      <c r="V16" s="345"/>
      <c r="W16" s="347"/>
      <c r="X16" s="345"/>
      <c r="Y16" s="347"/>
      <c r="Z16" s="345"/>
      <c r="AA16" s="347"/>
      <c r="AB16" s="345"/>
      <c r="AC16" s="347"/>
      <c r="AD16" s="345"/>
      <c r="AE16" s="347"/>
      <c r="AF16" s="345"/>
      <c r="AG16" s="347"/>
      <c r="AH16" s="345"/>
      <c r="AI16" s="347"/>
      <c r="AJ16" s="345"/>
      <c r="AK16" s="347"/>
      <c r="AL16" s="348"/>
      <c r="AM16" s="347"/>
      <c r="AN16" s="346"/>
      <c r="AO16" s="340" t="s">
        <v>83</v>
      </c>
      <c r="CG16" s="315">
        <v>0</v>
      </c>
      <c r="CH16" s="315">
        <v>0</v>
      </c>
    </row>
    <row r="17" spans="1:86" x14ac:dyDescent="0.2">
      <c r="A17" s="779"/>
      <c r="B17" s="341" t="s">
        <v>35</v>
      </c>
      <c r="C17" s="342">
        <f t="shared" si="0"/>
        <v>31</v>
      </c>
      <c r="D17" s="343">
        <f t="shared" si="1"/>
        <v>14</v>
      </c>
      <c r="E17" s="344">
        <f t="shared" si="2"/>
        <v>17</v>
      </c>
      <c r="F17" s="345"/>
      <c r="G17" s="346"/>
      <c r="H17" s="345"/>
      <c r="I17" s="346"/>
      <c r="J17" s="345"/>
      <c r="K17" s="347"/>
      <c r="L17" s="345"/>
      <c r="M17" s="347"/>
      <c r="N17" s="345">
        <v>1</v>
      </c>
      <c r="O17" s="347">
        <v>1</v>
      </c>
      <c r="P17" s="345">
        <v>1</v>
      </c>
      <c r="Q17" s="347">
        <v>3</v>
      </c>
      <c r="R17" s="345">
        <v>1</v>
      </c>
      <c r="S17" s="347">
        <v>1</v>
      </c>
      <c r="T17" s="345"/>
      <c r="U17" s="347">
        <v>1</v>
      </c>
      <c r="V17" s="345"/>
      <c r="W17" s="347">
        <v>1</v>
      </c>
      <c r="X17" s="345">
        <v>2</v>
      </c>
      <c r="Y17" s="347">
        <v>2</v>
      </c>
      <c r="Z17" s="345">
        <v>1</v>
      </c>
      <c r="AA17" s="347">
        <v>3</v>
      </c>
      <c r="AB17" s="345">
        <v>3</v>
      </c>
      <c r="AC17" s="347">
        <v>4</v>
      </c>
      <c r="AD17" s="345">
        <v>2</v>
      </c>
      <c r="AE17" s="347">
        <v>1</v>
      </c>
      <c r="AF17" s="345">
        <v>1</v>
      </c>
      <c r="AG17" s="347"/>
      <c r="AH17" s="345">
        <v>2</v>
      </c>
      <c r="AI17" s="347"/>
      <c r="AJ17" s="345"/>
      <c r="AK17" s="347"/>
      <c r="AL17" s="348"/>
      <c r="AM17" s="347"/>
      <c r="AN17" s="346">
        <v>31</v>
      </c>
      <c r="AO17" s="340" t="s">
        <v>83</v>
      </c>
      <c r="CG17" s="315">
        <v>0</v>
      </c>
      <c r="CH17" s="315">
        <v>0</v>
      </c>
    </row>
    <row r="18" spans="1:86" x14ac:dyDescent="0.2">
      <c r="A18" s="779"/>
      <c r="B18" s="341" t="s">
        <v>36</v>
      </c>
      <c r="C18" s="342">
        <f t="shared" si="0"/>
        <v>0</v>
      </c>
      <c r="D18" s="343">
        <f t="shared" si="1"/>
        <v>0</v>
      </c>
      <c r="E18" s="344">
        <f t="shared" si="2"/>
        <v>0</v>
      </c>
      <c r="F18" s="345"/>
      <c r="G18" s="346"/>
      <c r="H18" s="345"/>
      <c r="I18" s="346"/>
      <c r="J18" s="345"/>
      <c r="K18" s="347"/>
      <c r="L18" s="345"/>
      <c r="M18" s="347"/>
      <c r="N18" s="345"/>
      <c r="O18" s="347"/>
      <c r="P18" s="345"/>
      <c r="Q18" s="347"/>
      <c r="R18" s="345"/>
      <c r="S18" s="347"/>
      <c r="T18" s="345"/>
      <c r="U18" s="347"/>
      <c r="V18" s="345"/>
      <c r="W18" s="347"/>
      <c r="X18" s="345"/>
      <c r="Y18" s="347"/>
      <c r="Z18" s="345"/>
      <c r="AA18" s="347"/>
      <c r="AB18" s="345"/>
      <c r="AC18" s="347"/>
      <c r="AD18" s="345"/>
      <c r="AE18" s="347"/>
      <c r="AF18" s="345"/>
      <c r="AG18" s="347"/>
      <c r="AH18" s="345"/>
      <c r="AI18" s="347"/>
      <c r="AJ18" s="345"/>
      <c r="AK18" s="347"/>
      <c r="AL18" s="348"/>
      <c r="AM18" s="347"/>
      <c r="AN18" s="346"/>
      <c r="AO18" s="340" t="s">
        <v>83</v>
      </c>
      <c r="CG18" s="315">
        <v>0</v>
      </c>
      <c r="CH18" s="315">
        <v>0</v>
      </c>
    </row>
    <row r="19" spans="1:86" x14ac:dyDescent="0.2">
      <c r="A19" s="779"/>
      <c r="B19" s="341" t="s">
        <v>37</v>
      </c>
      <c r="C19" s="349">
        <f t="shared" si="0"/>
        <v>0</v>
      </c>
      <c r="D19" s="350">
        <f t="shared" si="1"/>
        <v>0</v>
      </c>
      <c r="E19" s="351">
        <f t="shared" si="2"/>
        <v>0</v>
      </c>
      <c r="F19" s="352"/>
      <c r="G19" s="353"/>
      <c r="H19" s="352"/>
      <c r="I19" s="353"/>
      <c r="J19" s="352"/>
      <c r="K19" s="354"/>
      <c r="L19" s="352"/>
      <c r="M19" s="354"/>
      <c r="N19" s="352"/>
      <c r="O19" s="354"/>
      <c r="P19" s="352"/>
      <c r="Q19" s="354"/>
      <c r="R19" s="352"/>
      <c r="S19" s="354"/>
      <c r="T19" s="352"/>
      <c r="U19" s="354"/>
      <c r="V19" s="352"/>
      <c r="W19" s="354"/>
      <c r="X19" s="352"/>
      <c r="Y19" s="354"/>
      <c r="Z19" s="352"/>
      <c r="AA19" s="354"/>
      <c r="AB19" s="352"/>
      <c r="AC19" s="354"/>
      <c r="AD19" s="352"/>
      <c r="AE19" s="354"/>
      <c r="AF19" s="352"/>
      <c r="AG19" s="354"/>
      <c r="AH19" s="352"/>
      <c r="AI19" s="354"/>
      <c r="AJ19" s="352"/>
      <c r="AK19" s="354"/>
      <c r="AL19" s="355"/>
      <c r="AM19" s="354"/>
      <c r="AN19" s="353"/>
      <c r="AO19" s="340" t="s">
        <v>83</v>
      </c>
      <c r="CG19" s="315">
        <v>0</v>
      </c>
      <c r="CH19" s="315">
        <v>0</v>
      </c>
    </row>
    <row r="20" spans="1:86" ht="26.25" customHeight="1" x14ac:dyDescent="0.2">
      <c r="A20" s="779"/>
      <c r="B20" s="341" t="s">
        <v>38</v>
      </c>
      <c r="C20" s="349">
        <f t="shared" si="0"/>
        <v>0</v>
      </c>
      <c r="D20" s="350">
        <f t="shared" si="1"/>
        <v>0</v>
      </c>
      <c r="E20" s="351">
        <f t="shared" si="2"/>
        <v>0</v>
      </c>
      <c r="F20" s="352"/>
      <c r="G20" s="353"/>
      <c r="H20" s="352"/>
      <c r="I20" s="353"/>
      <c r="J20" s="352"/>
      <c r="K20" s="354"/>
      <c r="L20" s="352"/>
      <c r="M20" s="354"/>
      <c r="N20" s="352"/>
      <c r="O20" s="354"/>
      <c r="P20" s="352"/>
      <c r="Q20" s="354"/>
      <c r="R20" s="352"/>
      <c r="S20" s="354"/>
      <c r="T20" s="352"/>
      <c r="U20" s="354"/>
      <c r="V20" s="352"/>
      <c r="W20" s="354"/>
      <c r="X20" s="352"/>
      <c r="Y20" s="354"/>
      <c r="Z20" s="352"/>
      <c r="AA20" s="354"/>
      <c r="AB20" s="352"/>
      <c r="AC20" s="354"/>
      <c r="AD20" s="352"/>
      <c r="AE20" s="354"/>
      <c r="AF20" s="352"/>
      <c r="AG20" s="354"/>
      <c r="AH20" s="352"/>
      <c r="AI20" s="354"/>
      <c r="AJ20" s="352"/>
      <c r="AK20" s="354"/>
      <c r="AL20" s="355"/>
      <c r="AM20" s="354"/>
      <c r="AN20" s="353"/>
      <c r="AO20" s="340" t="s">
        <v>83</v>
      </c>
      <c r="CG20" s="315">
        <v>0</v>
      </c>
      <c r="CH20" s="315">
        <v>0</v>
      </c>
    </row>
    <row r="21" spans="1:86" ht="15" customHeight="1" x14ac:dyDescent="0.2">
      <c r="A21" s="779"/>
      <c r="B21" s="341" t="s">
        <v>84</v>
      </c>
      <c r="C21" s="349">
        <f t="shared" si="0"/>
        <v>0</v>
      </c>
      <c r="D21" s="350">
        <f t="shared" si="1"/>
        <v>0</v>
      </c>
      <c r="E21" s="351">
        <f t="shared" si="2"/>
        <v>0</v>
      </c>
      <c r="F21" s="352"/>
      <c r="G21" s="353"/>
      <c r="H21" s="352"/>
      <c r="I21" s="353"/>
      <c r="J21" s="352"/>
      <c r="K21" s="354"/>
      <c r="L21" s="352"/>
      <c r="M21" s="354"/>
      <c r="N21" s="352"/>
      <c r="O21" s="354"/>
      <c r="P21" s="352"/>
      <c r="Q21" s="354"/>
      <c r="R21" s="352"/>
      <c r="S21" s="354"/>
      <c r="T21" s="352"/>
      <c r="U21" s="354"/>
      <c r="V21" s="352"/>
      <c r="W21" s="354"/>
      <c r="X21" s="352"/>
      <c r="Y21" s="354"/>
      <c r="Z21" s="352"/>
      <c r="AA21" s="354"/>
      <c r="AB21" s="352"/>
      <c r="AC21" s="354"/>
      <c r="AD21" s="352"/>
      <c r="AE21" s="354"/>
      <c r="AF21" s="352"/>
      <c r="AG21" s="354"/>
      <c r="AH21" s="352"/>
      <c r="AI21" s="354"/>
      <c r="AJ21" s="352"/>
      <c r="AK21" s="354"/>
      <c r="AL21" s="355"/>
      <c r="AM21" s="354"/>
      <c r="AN21" s="353"/>
      <c r="AO21" s="340" t="s">
        <v>83</v>
      </c>
      <c r="CG21" s="315">
        <v>0</v>
      </c>
      <c r="CH21" s="315">
        <v>0</v>
      </c>
    </row>
    <row r="22" spans="1:86" ht="23.25" customHeight="1" x14ac:dyDescent="0.2">
      <c r="A22" s="779"/>
      <c r="B22" s="341" t="s">
        <v>79</v>
      </c>
      <c r="C22" s="349">
        <f t="shared" si="0"/>
        <v>0</v>
      </c>
      <c r="D22" s="356">
        <f t="shared" si="1"/>
        <v>0</v>
      </c>
      <c r="E22" s="351">
        <f t="shared" si="2"/>
        <v>0</v>
      </c>
      <c r="F22" s="352"/>
      <c r="G22" s="353"/>
      <c r="H22" s="352"/>
      <c r="I22" s="353"/>
      <c r="J22" s="352"/>
      <c r="K22" s="354"/>
      <c r="L22" s="352"/>
      <c r="M22" s="354"/>
      <c r="N22" s="352"/>
      <c r="O22" s="354"/>
      <c r="P22" s="352"/>
      <c r="Q22" s="354"/>
      <c r="R22" s="352"/>
      <c r="S22" s="354"/>
      <c r="T22" s="352"/>
      <c r="U22" s="354"/>
      <c r="V22" s="352"/>
      <c r="W22" s="354"/>
      <c r="X22" s="352"/>
      <c r="Y22" s="354"/>
      <c r="Z22" s="352"/>
      <c r="AA22" s="354"/>
      <c r="AB22" s="352"/>
      <c r="AC22" s="354"/>
      <c r="AD22" s="352"/>
      <c r="AE22" s="354"/>
      <c r="AF22" s="352"/>
      <c r="AG22" s="354"/>
      <c r="AH22" s="352"/>
      <c r="AI22" s="354"/>
      <c r="AJ22" s="352"/>
      <c r="AK22" s="354"/>
      <c r="AL22" s="355"/>
      <c r="AM22" s="354"/>
      <c r="AN22" s="353"/>
      <c r="AO22" s="340" t="s">
        <v>83</v>
      </c>
      <c r="CG22" s="315">
        <v>0</v>
      </c>
      <c r="CH22" s="315">
        <v>0</v>
      </c>
    </row>
    <row r="23" spans="1:86" ht="15" customHeight="1" x14ac:dyDescent="0.2">
      <c r="A23" s="778"/>
      <c r="B23" s="357" t="s">
        <v>19</v>
      </c>
      <c r="C23" s="358">
        <f t="shared" si="0"/>
        <v>498</v>
      </c>
      <c r="D23" s="358">
        <f t="shared" si="1"/>
        <v>205</v>
      </c>
      <c r="E23" s="359">
        <f t="shared" si="2"/>
        <v>293</v>
      </c>
      <c r="F23" s="360">
        <f t="shared" ref="F23:AN23" si="3">SUM(F13:F22)</f>
        <v>0</v>
      </c>
      <c r="G23" s="361">
        <f t="shared" si="3"/>
        <v>2</v>
      </c>
      <c r="H23" s="360">
        <f t="shared" si="3"/>
        <v>8</v>
      </c>
      <c r="I23" s="361">
        <f t="shared" si="3"/>
        <v>11</v>
      </c>
      <c r="J23" s="360">
        <f t="shared" si="3"/>
        <v>13</v>
      </c>
      <c r="K23" s="362">
        <f t="shared" si="3"/>
        <v>17</v>
      </c>
      <c r="L23" s="360">
        <f t="shared" si="3"/>
        <v>2</v>
      </c>
      <c r="M23" s="362">
        <f t="shared" si="3"/>
        <v>6</v>
      </c>
      <c r="N23" s="360">
        <f t="shared" si="3"/>
        <v>5</v>
      </c>
      <c r="O23" s="362">
        <f t="shared" si="3"/>
        <v>7</v>
      </c>
      <c r="P23" s="360">
        <f t="shared" si="3"/>
        <v>15</v>
      </c>
      <c r="Q23" s="362">
        <f t="shared" si="3"/>
        <v>17</v>
      </c>
      <c r="R23" s="360">
        <f t="shared" si="3"/>
        <v>8</v>
      </c>
      <c r="S23" s="362">
        <f t="shared" si="3"/>
        <v>17</v>
      </c>
      <c r="T23" s="360">
        <f t="shared" si="3"/>
        <v>17</v>
      </c>
      <c r="U23" s="362">
        <f t="shared" si="3"/>
        <v>16</v>
      </c>
      <c r="V23" s="360">
        <f t="shared" si="3"/>
        <v>21</v>
      </c>
      <c r="W23" s="362">
        <f t="shared" si="3"/>
        <v>28</v>
      </c>
      <c r="X23" s="360">
        <f t="shared" si="3"/>
        <v>20</v>
      </c>
      <c r="Y23" s="362">
        <f t="shared" si="3"/>
        <v>28</v>
      </c>
      <c r="Z23" s="360">
        <f t="shared" si="3"/>
        <v>24</v>
      </c>
      <c r="AA23" s="362">
        <f t="shared" si="3"/>
        <v>36</v>
      </c>
      <c r="AB23" s="360">
        <f t="shared" si="3"/>
        <v>23</v>
      </c>
      <c r="AC23" s="362">
        <f t="shared" si="3"/>
        <v>34</v>
      </c>
      <c r="AD23" s="360">
        <f t="shared" si="3"/>
        <v>23</v>
      </c>
      <c r="AE23" s="362">
        <f t="shared" si="3"/>
        <v>32</v>
      </c>
      <c r="AF23" s="360">
        <f t="shared" si="3"/>
        <v>13</v>
      </c>
      <c r="AG23" s="362">
        <f t="shared" si="3"/>
        <v>20</v>
      </c>
      <c r="AH23" s="360">
        <f t="shared" si="3"/>
        <v>7</v>
      </c>
      <c r="AI23" s="362">
        <f t="shared" si="3"/>
        <v>6</v>
      </c>
      <c r="AJ23" s="360">
        <f t="shared" si="3"/>
        <v>4</v>
      </c>
      <c r="AK23" s="362">
        <f t="shared" si="3"/>
        <v>8</v>
      </c>
      <c r="AL23" s="363">
        <f t="shared" si="3"/>
        <v>2</v>
      </c>
      <c r="AM23" s="362">
        <f t="shared" si="3"/>
        <v>8</v>
      </c>
      <c r="AN23" s="361">
        <f t="shared" si="3"/>
        <v>498</v>
      </c>
      <c r="AO23" s="340"/>
    </row>
    <row r="24" spans="1:86" x14ac:dyDescent="0.2">
      <c r="A24" s="364" t="s">
        <v>39</v>
      </c>
      <c r="B24" s="365" t="s">
        <v>32</v>
      </c>
      <c r="C24" s="366">
        <f t="shared" si="0"/>
        <v>22</v>
      </c>
      <c r="D24" s="367">
        <f t="shared" si="1"/>
        <v>12</v>
      </c>
      <c r="E24" s="368">
        <f t="shared" si="2"/>
        <v>10</v>
      </c>
      <c r="F24" s="369">
        <v>1</v>
      </c>
      <c r="G24" s="370"/>
      <c r="H24" s="369">
        <v>3</v>
      </c>
      <c r="I24" s="370">
        <v>2</v>
      </c>
      <c r="J24" s="369">
        <v>3</v>
      </c>
      <c r="K24" s="371">
        <v>3</v>
      </c>
      <c r="L24" s="369">
        <v>2</v>
      </c>
      <c r="M24" s="371">
        <v>1</v>
      </c>
      <c r="N24" s="369">
        <v>1</v>
      </c>
      <c r="O24" s="371"/>
      <c r="P24" s="369">
        <v>2</v>
      </c>
      <c r="Q24" s="371">
        <v>1</v>
      </c>
      <c r="R24" s="369"/>
      <c r="S24" s="371"/>
      <c r="T24" s="369"/>
      <c r="U24" s="371"/>
      <c r="V24" s="369"/>
      <c r="W24" s="371"/>
      <c r="X24" s="369"/>
      <c r="Y24" s="371"/>
      <c r="Z24" s="369"/>
      <c r="AA24" s="371">
        <v>1</v>
      </c>
      <c r="AB24" s="369"/>
      <c r="AC24" s="371">
        <v>1</v>
      </c>
      <c r="AD24" s="369"/>
      <c r="AE24" s="371"/>
      <c r="AF24" s="369"/>
      <c r="AG24" s="371"/>
      <c r="AH24" s="369"/>
      <c r="AI24" s="371"/>
      <c r="AJ24" s="369"/>
      <c r="AK24" s="371">
        <v>1</v>
      </c>
      <c r="AL24" s="372"/>
      <c r="AM24" s="371"/>
      <c r="AN24" s="370">
        <v>22</v>
      </c>
      <c r="AO24" s="340" t="s">
        <v>83</v>
      </c>
      <c r="CG24" s="315">
        <v>0</v>
      </c>
      <c r="CH24" s="315">
        <v>0</v>
      </c>
    </row>
    <row r="25" spans="1:86" x14ac:dyDescent="0.2">
      <c r="A25" s="777" t="s">
        <v>40</v>
      </c>
      <c r="B25" s="373" t="s">
        <v>32</v>
      </c>
      <c r="C25" s="334">
        <f t="shared" si="0"/>
        <v>248</v>
      </c>
      <c r="D25" s="334">
        <f t="shared" si="1"/>
        <v>107</v>
      </c>
      <c r="E25" s="335">
        <f t="shared" si="2"/>
        <v>141</v>
      </c>
      <c r="F25" s="374">
        <v>2</v>
      </c>
      <c r="G25" s="375">
        <v>3</v>
      </c>
      <c r="H25" s="374">
        <v>10</v>
      </c>
      <c r="I25" s="376">
        <v>20</v>
      </c>
      <c r="J25" s="374">
        <v>17</v>
      </c>
      <c r="K25" s="376">
        <v>28</v>
      </c>
      <c r="L25" s="374">
        <v>15</v>
      </c>
      <c r="M25" s="376">
        <v>28</v>
      </c>
      <c r="N25" s="374">
        <v>4</v>
      </c>
      <c r="O25" s="377">
        <v>4</v>
      </c>
      <c r="P25" s="374">
        <v>4</v>
      </c>
      <c r="Q25" s="375">
        <v>2</v>
      </c>
      <c r="R25" s="378">
        <v>3</v>
      </c>
      <c r="S25" s="376">
        <v>4</v>
      </c>
      <c r="T25" s="374">
        <v>3</v>
      </c>
      <c r="U25" s="376">
        <v>7</v>
      </c>
      <c r="V25" s="374">
        <v>12</v>
      </c>
      <c r="W25" s="376">
        <v>9</v>
      </c>
      <c r="X25" s="374">
        <v>8</v>
      </c>
      <c r="Y25" s="375">
        <v>9</v>
      </c>
      <c r="Z25" s="374">
        <v>9</v>
      </c>
      <c r="AA25" s="375">
        <v>10</v>
      </c>
      <c r="AB25" s="374">
        <v>8</v>
      </c>
      <c r="AC25" s="376">
        <v>10</v>
      </c>
      <c r="AD25" s="374">
        <v>3</v>
      </c>
      <c r="AE25" s="375">
        <v>2</v>
      </c>
      <c r="AF25" s="374">
        <v>5</v>
      </c>
      <c r="AG25" s="375">
        <v>3</v>
      </c>
      <c r="AH25" s="374">
        <v>1</v>
      </c>
      <c r="AI25" s="376">
        <v>1</v>
      </c>
      <c r="AJ25" s="374">
        <v>1</v>
      </c>
      <c r="AK25" s="376"/>
      <c r="AL25" s="379">
        <v>2</v>
      </c>
      <c r="AM25" s="376">
        <v>1</v>
      </c>
      <c r="AN25" s="377">
        <v>248</v>
      </c>
      <c r="AO25" s="340" t="s">
        <v>83</v>
      </c>
      <c r="CG25" s="315">
        <v>0</v>
      </c>
      <c r="CH25" s="315">
        <v>0</v>
      </c>
    </row>
    <row r="26" spans="1:86" x14ac:dyDescent="0.2">
      <c r="A26" s="778"/>
      <c r="B26" s="380" t="s">
        <v>45</v>
      </c>
      <c r="C26" s="381">
        <f t="shared" si="0"/>
        <v>0</v>
      </c>
      <c r="D26" s="382">
        <f t="shared" si="1"/>
        <v>0</v>
      </c>
      <c r="E26" s="383">
        <f t="shared" si="2"/>
        <v>0</v>
      </c>
      <c r="F26" s="374"/>
      <c r="G26" s="375"/>
      <c r="H26" s="374"/>
      <c r="I26" s="376"/>
      <c r="J26" s="374"/>
      <c r="K26" s="376"/>
      <c r="L26" s="374"/>
      <c r="M26" s="376"/>
      <c r="N26" s="374"/>
      <c r="O26" s="377"/>
      <c r="P26" s="374"/>
      <c r="Q26" s="375"/>
      <c r="R26" s="378"/>
      <c r="S26" s="376"/>
      <c r="T26" s="374"/>
      <c r="U26" s="376"/>
      <c r="V26" s="374"/>
      <c r="W26" s="376"/>
      <c r="X26" s="374"/>
      <c r="Y26" s="375"/>
      <c r="Z26" s="374"/>
      <c r="AA26" s="375"/>
      <c r="AB26" s="374"/>
      <c r="AC26" s="376"/>
      <c r="AD26" s="374"/>
      <c r="AE26" s="375"/>
      <c r="AF26" s="374"/>
      <c r="AG26" s="375"/>
      <c r="AH26" s="374"/>
      <c r="AI26" s="376"/>
      <c r="AJ26" s="374"/>
      <c r="AK26" s="376"/>
      <c r="AL26" s="379"/>
      <c r="AM26" s="376"/>
      <c r="AN26" s="377"/>
      <c r="AO26" s="340" t="s">
        <v>83</v>
      </c>
      <c r="CG26" s="315">
        <v>0</v>
      </c>
      <c r="CH26" s="315">
        <v>0</v>
      </c>
    </row>
    <row r="27" spans="1:86" ht="15" x14ac:dyDescent="0.2">
      <c r="A27" s="384" t="s">
        <v>41</v>
      </c>
      <c r="B27" s="385"/>
      <c r="C27" s="386"/>
      <c r="D27" s="385"/>
      <c r="E27" s="325"/>
      <c r="F27" s="325"/>
      <c r="G27" s="325"/>
      <c r="H27" s="325"/>
      <c r="I27" s="325"/>
      <c r="J27" s="325"/>
      <c r="K27" s="325"/>
      <c r="L27" s="325"/>
      <c r="M27" s="327"/>
      <c r="N27" s="327"/>
      <c r="O27" s="316"/>
      <c r="P27" s="316"/>
      <c r="Q27" s="316"/>
      <c r="R27" s="316"/>
      <c r="S27" s="316"/>
      <c r="T27" s="316"/>
      <c r="U27" s="316"/>
      <c r="V27" s="323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1:86" x14ac:dyDescent="0.2">
      <c r="A28" s="777" t="s">
        <v>26</v>
      </c>
      <c r="B28" s="777" t="s">
        <v>42</v>
      </c>
      <c r="C28" s="733" t="s">
        <v>85</v>
      </c>
      <c r="D28" s="742"/>
      <c r="E28" s="734"/>
      <c r="F28" s="733" t="s">
        <v>1</v>
      </c>
      <c r="G28" s="734"/>
      <c r="H28" s="733" t="s">
        <v>2</v>
      </c>
      <c r="I28" s="734"/>
      <c r="J28" s="733" t="s">
        <v>3</v>
      </c>
      <c r="K28" s="734"/>
      <c r="L28" s="733" t="s">
        <v>4</v>
      </c>
      <c r="M28" s="734"/>
      <c r="N28" s="733" t="s">
        <v>5</v>
      </c>
      <c r="O28" s="734"/>
      <c r="P28" s="737" t="s">
        <v>6</v>
      </c>
      <c r="Q28" s="738"/>
      <c r="R28" s="743" t="s">
        <v>7</v>
      </c>
      <c r="S28" s="743"/>
      <c r="T28" s="737" t="s">
        <v>8</v>
      </c>
      <c r="U28" s="738"/>
      <c r="V28" s="737" t="s">
        <v>9</v>
      </c>
      <c r="W28" s="738"/>
      <c r="X28" s="737" t="s">
        <v>10</v>
      </c>
      <c r="Y28" s="738"/>
      <c r="Z28" s="737" t="s">
        <v>11</v>
      </c>
      <c r="AA28" s="738"/>
      <c r="AB28" s="737" t="s">
        <v>12</v>
      </c>
      <c r="AC28" s="738"/>
      <c r="AD28" s="737" t="s">
        <v>13</v>
      </c>
      <c r="AE28" s="738"/>
      <c r="AF28" s="737" t="s">
        <v>14</v>
      </c>
      <c r="AG28" s="738"/>
      <c r="AH28" s="737" t="s">
        <v>15</v>
      </c>
      <c r="AI28" s="738"/>
      <c r="AJ28" s="737" t="s">
        <v>16</v>
      </c>
      <c r="AK28" s="738"/>
      <c r="AL28" s="737" t="s">
        <v>17</v>
      </c>
      <c r="AM28" s="738"/>
      <c r="AN28" s="387"/>
      <c r="AO28" s="388"/>
      <c r="AP28" s="389"/>
    </row>
    <row r="29" spans="1:86" x14ac:dyDescent="0.2">
      <c r="A29" s="778"/>
      <c r="B29" s="778"/>
      <c r="C29" s="390" t="s">
        <v>81</v>
      </c>
      <c r="D29" s="390" t="s">
        <v>20</v>
      </c>
      <c r="E29" s="390" t="s">
        <v>18</v>
      </c>
      <c r="F29" s="364" t="s">
        <v>20</v>
      </c>
      <c r="G29" s="390" t="s">
        <v>18</v>
      </c>
      <c r="H29" s="364" t="s">
        <v>20</v>
      </c>
      <c r="I29" s="390" t="s">
        <v>18</v>
      </c>
      <c r="J29" s="364" t="s">
        <v>20</v>
      </c>
      <c r="K29" s="390" t="s">
        <v>18</v>
      </c>
      <c r="L29" s="364" t="s">
        <v>20</v>
      </c>
      <c r="M29" s="390" t="s">
        <v>18</v>
      </c>
      <c r="N29" s="364" t="s">
        <v>20</v>
      </c>
      <c r="O29" s="390" t="s">
        <v>18</v>
      </c>
      <c r="P29" s="364" t="s">
        <v>20</v>
      </c>
      <c r="Q29" s="390" t="s">
        <v>18</v>
      </c>
      <c r="R29" s="390" t="s">
        <v>20</v>
      </c>
      <c r="S29" s="391" t="s">
        <v>18</v>
      </c>
      <c r="T29" s="364" t="s">
        <v>20</v>
      </c>
      <c r="U29" s="390" t="s">
        <v>18</v>
      </c>
      <c r="V29" s="364" t="s">
        <v>20</v>
      </c>
      <c r="W29" s="390" t="s">
        <v>18</v>
      </c>
      <c r="X29" s="364" t="s">
        <v>20</v>
      </c>
      <c r="Y29" s="390" t="s">
        <v>18</v>
      </c>
      <c r="Z29" s="364" t="s">
        <v>20</v>
      </c>
      <c r="AA29" s="390" t="s">
        <v>18</v>
      </c>
      <c r="AB29" s="364" t="s">
        <v>20</v>
      </c>
      <c r="AC29" s="390" t="s">
        <v>18</v>
      </c>
      <c r="AD29" s="364" t="s">
        <v>20</v>
      </c>
      <c r="AE29" s="390" t="s">
        <v>18</v>
      </c>
      <c r="AF29" s="364" t="s">
        <v>20</v>
      </c>
      <c r="AG29" s="390" t="s">
        <v>18</v>
      </c>
      <c r="AH29" s="364" t="s">
        <v>20</v>
      </c>
      <c r="AI29" s="390" t="s">
        <v>18</v>
      </c>
      <c r="AJ29" s="364" t="s">
        <v>20</v>
      </c>
      <c r="AK29" s="390" t="s">
        <v>18</v>
      </c>
      <c r="AL29" s="364" t="s">
        <v>20</v>
      </c>
      <c r="AM29" s="390" t="s">
        <v>18</v>
      </c>
      <c r="AN29" s="392"/>
      <c r="AO29" s="393"/>
      <c r="AP29" s="394"/>
      <c r="AQ29" s="395"/>
    </row>
    <row r="30" spans="1:86" ht="15.75" customHeight="1" x14ac:dyDescent="0.2">
      <c r="A30" s="373" t="s">
        <v>86</v>
      </c>
      <c r="B30" s="396">
        <v>15</v>
      </c>
      <c r="C30" s="361">
        <f>SUM(D30+E30)</f>
        <v>15</v>
      </c>
      <c r="D30" s="361">
        <f>SUM(F30+H30+J30+L30+N30+P30+R30+T30+V30+X30+Z30+AB30+AD30+AF30+AH30+AJ30+AL30)</f>
        <v>3</v>
      </c>
      <c r="E30" s="361">
        <f>SUM(G30+I30+K30+M30+O30+Q30+S30+U30+W30+Y30+AA30+AC30+AE30+AG30+AI30+AK30+AM30)</f>
        <v>12</v>
      </c>
      <c r="F30" s="374"/>
      <c r="G30" s="375"/>
      <c r="H30" s="374"/>
      <c r="I30" s="376"/>
      <c r="J30" s="374"/>
      <c r="K30" s="376">
        <v>1</v>
      </c>
      <c r="L30" s="374">
        <v>1</v>
      </c>
      <c r="M30" s="376">
        <v>1</v>
      </c>
      <c r="N30" s="374"/>
      <c r="O30" s="377"/>
      <c r="P30" s="374"/>
      <c r="Q30" s="375"/>
      <c r="R30" s="378">
        <v>1</v>
      </c>
      <c r="S30" s="376">
        <v>1</v>
      </c>
      <c r="T30" s="374"/>
      <c r="U30" s="376">
        <v>1</v>
      </c>
      <c r="V30" s="374"/>
      <c r="W30" s="376">
        <v>2</v>
      </c>
      <c r="X30" s="374"/>
      <c r="Y30" s="375">
        <v>1</v>
      </c>
      <c r="Z30" s="374">
        <v>1</v>
      </c>
      <c r="AA30" s="375">
        <v>2</v>
      </c>
      <c r="AB30" s="374"/>
      <c r="AC30" s="376">
        <v>2</v>
      </c>
      <c r="AD30" s="374"/>
      <c r="AE30" s="375"/>
      <c r="AF30" s="374"/>
      <c r="AG30" s="375"/>
      <c r="AH30" s="374"/>
      <c r="AI30" s="376">
        <v>1</v>
      </c>
      <c r="AJ30" s="374"/>
      <c r="AK30" s="376"/>
      <c r="AL30" s="379"/>
      <c r="AM30" s="376"/>
      <c r="AN30" s="397"/>
      <c r="AO30" s="398"/>
      <c r="AP30" s="399"/>
      <c r="AQ30" s="395"/>
    </row>
    <row r="31" spans="1:86" ht="15.75" customHeight="1" x14ac:dyDescent="0.2">
      <c r="A31" s="318" t="s">
        <v>43</v>
      </c>
      <c r="B31" s="319"/>
      <c r="C31" s="320"/>
      <c r="D31" s="320"/>
      <c r="E31" s="320"/>
      <c r="F31" s="320"/>
      <c r="G31" s="320"/>
      <c r="H31" s="320"/>
      <c r="I31" s="321"/>
      <c r="J31" s="319"/>
      <c r="K31" s="325"/>
      <c r="L31" s="325"/>
      <c r="M31" s="327"/>
      <c r="N31" s="400"/>
      <c r="O31" s="316"/>
      <c r="P31" s="316"/>
      <c r="Q31" s="316"/>
      <c r="R31" s="316"/>
      <c r="S31" s="316"/>
      <c r="T31" s="316"/>
      <c r="U31" s="316"/>
      <c r="V31" s="323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</row>
    <row r="32" spans="1:86" ht="15" x14ac:dyDescent="0.2">
      <c r="A32" s="401" t="s">
        <v>87</v>
      </c>
      <c r="B32" s="402"/>
      <c r="C32" s="402"/>
      <c r="D32" s="403"/>
      <c r="E32" s="403"/>
      <c r="F32" s="403"/>
      <c r="G32" s="403"/>
      <c r="H32" s="403"/>
      <c r="I32" s="403"/>
      <c r="J32" s="403"/>
      <c r="K32" s="403"/>
      <c r="L32" s="404"/>
      <c r="M32" s="400"/>
      <c r="N32" s="400"/>
      <c r="O32" s="400"/>
      <c r="P32" s="316"/>
      <c r="Q32" s="316"/>
      <c r="R32" s="316"/>
      <c r="S32" s="316"/>
      <c r="T32" s="316"/>
      <c r="U32" s="316"/>
      <c r="V32" s="323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</row>
    <row r="33" spans="1:86" x14ac:dyDescent="0.2">
      <c r="A33" s="744" t="s">
        <v>26</v>
      </c>
      <c r="B33" s="777" t="s">
        <v>27</v>
      </c>
      <c r="C33" s="777" t="s">
        <v>28</v>
      </c>
      <c r="D33" s="405"/>
      <c r="E33" s="405"/>
      <c r="F33" s="405"/>
      <c r="G33" s="405"/>
      <c r="H33" s="405"/>
      <c r="I33" s="405"/>
      <c r="J33" s="405"/>
      <c r="K33" s="405"/>
      <c r="L33" s="406"/>
      <c r="M33" s="407"/>
      <c r="N33" s="400"/>
      <c r="O33" s="316"/>
      <c r="P33" s="316"/>
      <c r="Q33" s="316"/>
      <c r="R33" s="316"/>
      <c r="S33" s="316"/>
      <c r="T33" s="316"/>
      <c r="U33" s="316"/>
      <c r="V33" s="323"/>
      <c r="W33" s="316"/>
      <c r="X33" s="408"/>
      <c r="Y33" s="394"/>
      <c r="Z33" s="394"/>
      <c r="AA33" s="394"/>
      <c r="AB33" s="394"/>
      <c r="AC33" s="394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</row>
    <row r="34" spans="1:86" x14ac:dyDescent="0.2">
      <c r="A34" s="746"/>
      <c r="B34" s="778"/>
      <c r="C34" s="778"/>
      <c r="D34" s="409"/>
      <c r="E34" s="405"/>
      <c r="F34" s="405"/>
      <c r="G34" s="405"/>
      <c r="H34" s="405"/>
      <c r="I34" s="405"/>
      <c r="J34" s="405"/>
      <c r="K34" s="405"/>
      <c r="L34" s="406"/>
      <c r="M34" s="407"/>
      <c r="N34" s="400"/>
      <c r="O34" s="316"/>
      <c r="P34" s="316"/>
      <c r="Q34" s="316"/>
      <c r="R34" s="316"/>
      <c r="S34" s="316"/>
      <c r="T34" s="316"/>
      <c r="U34" s="316"/>
      <c r="V34" s="323"/>
      <c r="W34" s="316"/>
      <c r="X34" s="408"/>
      <c r="Y34" s="394"/>
      <c r="Z34" s="394"/>
      <c r="AA34" s="394"/>
      <c r="AB34" s="394"/>
      <c r="AC34" s="394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</row>
    <row r="35" spans="1:86" x14ac:dyDescent="0.2">
      <c r="A35" s="777" t="s">
        <v>46</v>
      </c>
      <c r="B35" s="365" t="s">
        <v>45</v>
      </c>
      <c r="C35" s="410">
        <v>4</v>
      </c>
      <c r="D35" s="409"/>
      <c r="E35" s="405"/>
      <c r="F35" s="405"/>
      <c r="G35" s="405"/>
      <c r="H35" s="316"/>
      <c r="I35" s="405"/>
      <c r="J35" s="405"/>
      <c r="K35" s="411"/>
      <c r="L35" s="406"/>
      <c r="M35" s="407"/>
      <c r="N35" s="400"/>
      <c r="O35" s="316"/>
      <c r="P35" s="316"/>
      <c r="Q35" s="316"/>
      <c r="R35" s="316"/>
      <c r="S35" s="316"/>
      <c r="T35" s="316"/>
      <c r="U35" s="316"/>
      <c r="V35" s="323"/>
      <c r="W35" s="316"/>
      <c r="X35" s="408"/>
      <c r="Y35" s="394"/>
      <c r="Z35" s="394"/>
      <c r="AA35" s="394"/>
      <c r="AB35" s="394"/>
      <c r="AC35" s="394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</row>
    <row r="36" spans="1:86" x14ac:dyDescent="0.2">
      <c r="A36" s="778"/>
      <c r="B36" s="412" t="s">
        <v>47</v>
      </c>
      <c r="C36" s="413">
        <v>14</v>
      </c>
      <c r="D36" s="409"/>
      <c r="E36" s="405"/>
      <c r="F36" s="405"/>
      <c r="G36" s="405"/>
      <c r="H36" s="405"/>
      <c r="I36" s="405"/>
      <c r="J36" s="405"/>
      <c r="K36" s="405"/>
      <c r="L36" s="406"/>
      <c r="M36" s="407"/>
      <c r="N36" s="400"/>
      <c r="O36" s="316"/>
      <c r="P36" s="316"/>
      <c r="Q36" s="316"/>
      <c r="R36" s="316"/>
      <c r="S36" s="316"/>
      <c r="T36" s="316"/>
      <c r="U36" s="316"/>
      <c r="V36" s="323"/>
      <c r="W36" s="316"/>
      <c r="X36" s="408"/>
      <c r="Y36" s="394"/>
      <c r="Z36" s="394"/>
      <c r="AA36" s="394"/>
      <c r="AB36" s="394"/>
      <c r="AC36" s="394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</row>
    <row r="37" spans="1:86" x14ac:dyDescent="0.2">
      <c r="A37" s="777" t="s">
        <v>48</v>
      </c>
      <c r="B37" s="365" t="s">
        <v>45</v>
      </c>
      <c r="C37" s="410"/>
      <c r="D37" s="409"/>
      <c r="E37" s="405"/>
      <c r="F37" s="405"/>
      <c r="G37" s="405"/>
      <c r="H37" s="405"/>
      <c r="I37" s="405"/>
      <c r="J37" s="405"/>
      <c r="K37" s="405"/>
      <c r="L37" s="406"/>
      <c r="M37" s="407"/>
      <c r="N37" s="400"/>
      <c r="O37" s="316"/>
      <c r="P37" s="316"/>
      <c r="Q37" s="316"/>
      <c r="R37" s="316"/>
      <c r="S37" s="316"/>
      <c r="T37" s="316"/>
      <c r="U37" s="316"/>
      <c r="V37" s="323"/>
      <c r="W37" s="316"/>
      <c r="X37" s="408"/>
      <c r="Y37" s="394"/>
      <c r="Z37" s="394"/>
      <c r="AA37" s="394"/>
      <c r="AB37" s="394"/>
      <c r="AC37" s="394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</row>
    <row r="38" spans="1:86" x14ac:dyDescent="0.2">
      <c r="A38" s="778"/>
      <c r="B38" s="414" t="s">
        <v>47</v>
      </c>
      <c r="C38" s="415">
        <v>50</v>
      </c>
      <c r="D38" s="416"/>
      <c r="E38" s="405"/>
      <c r="F38" s="405"/>
      <c r="G38" s="405"/>
      <c r="H38" s="405"/>
      <c r="I38" s="405"/>
      <c r="J38" s="405"/>
      <c r="K38" s="405"/>
      <c r="L38" s="406"/>
      <c r="M38" s="407"/>
      <c r="N38" s="400"/>
      <c r="O38" s="316"/>
      <c r="P38" s="316"/>
      <c r="Q38" s="316"/>
      <c r="R38" s="316"/>
      <c r="S38" s="316"/>
      <c r="T38" s="316"/>
      <c r="U38" s="316"/>
      <c r="V38" s="323"/>
      <c r="W38" s="316"/>
      <c r="X38" s="408"/>
      <c r="Y38" s="394"/>
      <c r="Z38" s="394"/>
      <c r="AA38" s="394"/>
      <c r="AB38" s="394"/>
      <c r="AC38" s="394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</row>
    <row r="39" spans="1:86" ht="15" x14ac:dyDescent="0.2">
      <c r="A39" s="384" t="s">
        <v>88</v>
      </c>
      <c r="B39" s="417"/>
      <c r="C39" s="417"/>
      <c r="D39" s="418"/>
      <c r="E39" s="418"/>
      <c r="F39" s="418"/>
      <c r="G39" s="418"/>
      <c r="H39" s="418"/>
      <c r="I39" s="418"/>
      <c r="J39" s="418"/>
      <c r="K39" s="418"/>
      <c r="L39" s="419"/>
      <c r="M39" s="420"/>
      <c r="N39" s="421"/>
      <c r="O39" s="422"/>
      <c r="P39" s="422"/>
      <c r="Q39" s="422"/>
      <c r="R39" s="422"/>
      <c r="S39" s="422"/>
      <c r="T39" s="422"/>
      <c r="U39" s="422"/>
      <c r="V39" s="423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422"/>
      <c r="AK39" s="422"/>
      <c r="AL39" s="422"/>
      <c r="AM39" s="422"/>
      <c r="AN39" s="424"/>
      <c r="AO39" s="425"/>
      <c r="AP39" s="425"/>
    </row>
    <row r="40" spans="1:86" ht="14.25" customHeight="1" x14ac:dyDescent="0.2">
      <c r="A40" s="762" t="s">
        <v>49</v>
      </c>
      <c r="B40" s="763"/>
      <c r="C40" s="768" t="s">
        <v>28</v>
      </c>
      <c r="D40" s="769"/>
      <c r="E40" s="770"/>
      <c r="F40" s="733" t="s">
        <v>21</v>
      </c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42"/>
      <c r="X40" s="742"/>
      <c r="Y40" s="742"/>
      <c r="Z40" s="742"/>
      <c r="AA40" s="74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2"/>
      <c r="AM40" s="742"/>
      <c r="AN40" s="739" t="s">
        <v>30</v>
      </c>
      <c r="AO40" s="315"/>
      <c r="AP40" s="426"/>
    </row>
    <row r="41" spans="1:86" x14ac:dyDescent="0.2">
      <c r="A41" s="764"/>
      <c r="B41" s="765"/>
      <c r="C41" s="771"/>
      <c r="D41" s="772"/>
      <c r="E41" s="773"/>
      <c r="F41" s="733" t="s">
        <v>1</v>
      </c>
      <c r="G41" s="734"/>
      <c r="H41" s="742" t="s">
        <v>2</v>
      </c>
      <c r="I41" s="734"/>
      <c r="J41" s="735" t="s">
        <v>3</v>
      </c>
      <c r="K41" s="736"/>
      <c r="L41" s="733" t="s">
        <v>4</v>
      </c>
      <c r="M41" s="734"/>
      <c r="N41" s="733" t="s">
        <v>5</v>
      </c>
      <c r="O41" s="734"/>
      <c r="P41" s="737" t="s">
        <v>6</v>
      </c>
      <c r="Q41" s="738"/>
      <c r="R41" s="737" t="s">
        <v>7</v>
      </c>
      <c r="S41" s="738"/>
      <c r="T41" s="737" t="s">
        <v>8</v>
      </c>
      <c r="U41" s="738"/>
      <c r="V41" s="737" t="s">
        <v>9</v>
      </c>
      <c r="W41" s="738"/>
      <c r="X41" s="737" t="s">
        <v>10</v>
      </c>
      <c r="Y41" s="738"/>
      <c r="Z41" s="737" t="s">
        <v>11</v>
      </c>
      <c r="AA41" s="738"/>
      <c r="AB41" s="737" t="s">
        <v>12</v>
      </c>
      <c r="AC41" s="738"/>
      <c r="AD41" s="737" t="s">
        <v>13</v>
      </c>
      <c r="AE41" s="738"/>
      <c r="AF41" s="737" t="s">
        <v>14</v>
      </c>
      <c r="AG41" s="738"/>
      <c r="AH41" s="737" t="s">
        <v>15</v>
      </c>
      <c r="AI41" s="738"/>
      <c r="AJ41" s="737" t="s">
        <v>16</v>
      </c>
      <c r="AK41" s="738"/>
      <c r="AL41" s="743" t="s">
        <v>17</v>
      </c>
      <c r="AM41" s="743"/>
      <c r="AN41" s="740"/>
      <c r="AO41" s="315"/>
    </row>
    <row r="42" spans="1:86" x14ac:dyDescent="0.2">
      <c r="A42" s="766"/>
      <c r="B42" s="767"/>
      <c r="C42" s="427" t="s">
        <v>81</v>
      </c>
      <c r="D42" s="427" t="s">
        <v>20</v>
      </c>
      <c r="E42" s="428" t="s">
        <v>18</v>
      </c>
      <c r="F42" s="429" t="s">
        <v>20</v>
      </c>
      <c r="G42" s="390" t="s">
        <v>18</v>
      </c>
      <c r="H42" s="429" t="s">
        <v>20</v>
      </c>
      <c r="I42" s="390" t="s">
        <v>18</v>
      </c>
      <c r="J42" s="429" t="s">
        <v>20</v>
      </c>
      <c r="K42" s="390" t="s">
        <v>18</v>
      </c>
      <c r="L42" s="429" t="s">
        <v>20</v>
      </c>
      <c r="M42" s="390" t="s">
        <v>18</v>
      </c>
      <c r="N42" s="429" t="s">
        <v>20</v>
      </c>
      <c r="O42" s="390" t="s">
        <v>18</v>
      </c>
      <c r="P42" s="429" t="s">
        <v>20</v>
      </c>
      <c r="Q42" s="390" t="s">
        <v>18</v>
      </c>
      <c r="R42" s="429" t="s">
        <v>20</v>
      </c>
      <c r="S42" s="390" t="s">
        <v>18</v>
      </c>
      <c r="T42" s="429" t="s">
        <v>20</v>
      </c>
      <c r="U42" s="390" t="s">
        <v>18</v>
      </c>
      <c r="V42" s="429" t="s">
        <v>20</v>
      </c>
      <c r="W42" s="390" t="s">
        <v>18</v>
      </c>
      <c r="X42" s="429" t="s">
        <v>20</v>
      </c>
      <c r="Y42" s="390" t="s">
        <v>18</v>
      </c>
      <c r="Z42" s="429" t="s">
        <v>20</v>
      </c>
      <c r="AA42" s="390" t="s">
        <v>18</v>
      </c>
      <c r="AB42" s="429" t="s">
        <v>20</v>
      </c>
      <c r="AC42" s="390" t="s">
        <v>18</v>
      </c>
      <c r="AD42" s="429" t="s">
        <v>20</v>
      </c>
      <c r="AE42" s="390" t="s">
        <v>18</v>
      </c>
      <c r="AF42" s="429" t="s">
        <v>20</v>
      </c>
      <c r="AG42" s="390" t="s">
        <v>18</v>
      </c>
      <c r="AH42" s="429" t="s">
        <v>20</v>
      </c>
      <c r="AI42" s="390" t="s">
        <v>18</v>
      </c>
      <c r="AJ42" s="429" t="s">
        <v>20</v>
      </c>
      <c r="AK42" s="390" t="s">
        <v>18</v>
      </c>
      <c r="AL42" s="430" t="s">
        <v>20</v>
      </c>
      <c r="AM42" s="391" t="s">
        <v>18</v>
      </c>
      <c r="AN42" s="741"/>
      <c r="AO42" s="431"/>
    </row>
    <row r="43" spans="1:86" x14ac:dyDescent="0.2">
      <c r="A43" s="432" t="s">
        <v>22</v>
      </c>
      <c r="B43" s="433" t="s">
        <v>89</v>
      </c>
      <c r="C43" s="434">
        <f>SUM(D43+E43)</f>
        <v>0</v>
      </c>
      <c r="D43" s="435">
        <f>SUM(F43+H43+J43+L43+N43+P43+R43+T43+V43+X43+Z43+AB43+AD43+AF43+AH43+AJ43+AL43)</f>
        <v>0</v>
      </c>
      <c r="E43" s="359">
        <f>SUM(G43+I43+K43+M43+O43+Q43+S43+U43+W43+Y43+AA43+AC43+AE43+AG43+AI43+AK43+AM43)</f>
        <v>0</v>
      </c>
      <c r="F43" s="436"/>
      <c r="G43" s="437"/>
      <c r="H43" s="436"/>
      <c r="I43" s="437"/>
      <c r="J43" s="436"/>
      <c r="K43" s="437"/>
      <c r="L43" s="436"/>
      <c r="M43" s="437"/>
      <c r="N43" s="436"/>
      <c r="O43" s="437"/>
      <c r="P43" s="438"/>
      <c r="Q43" s="437"/>
      <c r="R43" s="438"/>
      <c r="S43" s="437"/>
      <c r="T43" s="438"/>
      <c r="U43" s="437"/>
      <c r="V43" s="438"/>
      <c r="W43" s="437"/>
      <c r="X43" s="438"/>
      <c r="Y43" s="437"/>
      <c r="Z43" s="438"/>
      <c r="AA43" s="437"/>
      <c r="AB43" s="438"/>
      <c r="AC43" s="437"/>
      <c r="AD43" s="438"/>
      <c r="AE43" s="437"/>
      <c r="AF43" s="438"/>
      <c r="AG43" s="437"/>
      <c r="AH43" s="438"/>
      <c r="AI43" s="437"/>
      <c r="AJ43" s="438"/>
      <c r="AK43" s="437"/>
      <c r="AL43" s="439"/>
      <c r="AM43" s="440"/>
      <c r="AN43" s="441"/>
      <c r="AO43" s="340" t="s">
        <v>83</v>
      </c>
      <c r="CG43" s="315">
        <v>0</v>
      </c>
      <c r="CH43" s="315">
        <v>0</v>
      </c>
    </row>
    <row r="44" spans="1:86" x14ac:dyDescent="0.2">
      <c r="A44" s="442" t="s">
        <v>23</v>
      </c>
      <c r="B44" s="443" t="s">
        <v>89</v>
      </c>
      <c r="C44" s="382">
        <f>SUM(D44+E44)</f>
        <v>0</v>
      </c>
      <c r="D44" s="444">
        <f>SUM(F44+H44+J44+L44+N44+P44+R44+T44+V44+X44+Z44+AB44+AD44+AF44+AH44+AJ44+AL44)</f>
        <v>0</v>
      </c>
      <c r="E44" s="445">
        <f>SUM(G44+I44+K44+M44+O44+Q44+S44+U44+W44+Y44+AA44+AC44+AE44+AG44+AI44+AK44+AM44)</f>
        <v>0</v>
      </c>
      <c r="F44" s="446"/>
      <c r="G44" s="447"/>
      <c r="H44" s="446"/>
      <c r="I44" s="447"/>
      <c r="J44" s="446"/>
      <c r="K44" s="447"/>
      <c r="L44" s="446"/>
      <c r="M44" s="447"/>
      <c r="N44" s="446"/>
      <c r="O44" s="447"/>
      <c r="P44" s="378"/>
      <c r="Q44" s="447"/>
      <c r="R44" s="378"/>
      <c r="S44" s="447"/>
      <c r="T44" s="378"/>
      <c r="U44" s="447"/>
      <c r="V44" s="378"/>
      <c r="W44" s="447"/>
      <c r="X44" s="378"/>
      <c r="Y44" s="447"/>
      <c r="Z44" s="378"/>
      <c r="AA44" s="447"/>
      <c r="AB44" s="378"/>
      <c r="AC44" s="447"/>
      <c r="AD44" s="378"/>
      <c r="AE44" s="447"/>
      <c r="AF44" s="378"/>
      <c r="AG44" s="447"/>
      <c r="AH44" s="378"/>
      <c r="AI44" s="447"/>
      <c r="AJ44" s="378"/>
      <c r="AK44" s="447"/>
      <c r="AL44" s="448"/>
      <c r="AM44" s="449"/>
      <c r="AN44" s="450"/>
      <c r="AO44" s="340" t="s">
        <v>83</v>
      </c>
      <c r="CG44" s="315">
        <v>0</v>
      </c>
      <c r="CH44" s="315">
        <v>0</v>
      </c>
    </row>
    <row r="45" spans="1:86" x14ac:dyDescent="0.2">
      <c r="A45" s="774" t="s">
        <v>90</v>
      </c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N45" s="451"/>
      <c r="O45" s="424"/>
      <c r="P45" s="424"/>
      <c r="Q45" s="424"/>
      <c r="R45" s="424"/>
      <c r="S45" s="424"/>
      <c r="T45" s="424"/>
      <c r="U45" s="424"/>
      <c r="V45" s="452"/>
      <c r="W45" s="424"/>
      <c r="X45" s="42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4"/>
      <c r="AO45" s="453"/>
      <c r="AP45" s="424"/>
    </row>
    <row r="46" spans="1:86" x14ac:dyDescent="0.2">
      <c r="A46" s="762" t="s">
        <v>26</v>
      </c>
      <c r="B46" s="763"/>
      <c r="C46" s="769" t="s">
        <v>28</v>
      </c>
      <c r="D46" s="769"/>
      <c r="E46" s="770"/>
      <c r="F46" s="735" t="s">
        <v>21</v>
      </c>
      <c r="G46" s="775"/>
      <c r="H46" s="775"/>
      <c r="I46" s="775"/>
      <c r="J46" s="775"/>
      <c r="K46" s="775"/>
      <c r="L46" s="775"/>
      <c r="M46" s="775"/>
      <c r="N46" s="775"/>
      <c r="O46" s="775"/>
      <c r="P46" s="775"/>
      <c r="Q46" s="775"/>
      <c r="R46" s="775"/>
      <c r="S46" s="775"/>
      <c r="T46" s="775"/>
      <c r="U46" s="775"/>
      <c r="V46" s="775"/>
      <c r="W46" s="775"/>
      <c r="X46" s="775"/>
      <c r="Y46" s="775"/>
      <c r="Z46" s="775"/>
      <c r="AA46" s="775"/>
      <c r="AB46" s="775"/>
      <c r="AC46" s="775"/>
      <c r="AD46" s="775"/>
      <c r="AE46" s="775"/>
      <c r="AF46" s="775"/>
      <c r="AG46" s="775"/>
      <c r="AH46" s="775"/>
      <c r="AI46" s="775"/>
      <c r="AJ46" s="775"/>
      <c r="AK46" s="775"/>
      <c r="AL46" s="775"/>
      <c r="AM46" s="736"/>
      <c r="AN46" s="729" t="s">
        <v>30</v>
      </c>
      <c r="AO46" s="453"/>
      <c r="AP46" s="454"/>
    </row>
    <row r="47" spans="1:86" x14ac:dyDescent="0.2">
      <c r="A47" s="764"/>
      <c r="B47" s="765"/>
      <c r="C47" s="772"/>
      <c r="D47" s="772"/>
      <c r="E47" s="773"/>
      <c r="F47" s="732" t="s">
        <v>1</v>
      </c>
      <c r="G47" s="732"/>
      <c r="H47" s="733" t="s">
        <v>2</v>
      </c>
      <c r="I47" s="734"/>
      <c r="J47" s="735" t="s">
        <v>3</v>
      </c>
      <c r="K47" s="736"/>
      <c r="L47" s="733" t="s">
        <v>4</v>
      </c>
      <c r="M47" s="734"/>
      <c r="N47" s="733" t="s">
        <v>5</v>
      </c>
      <c r="O47" s="734"/>
      <c r="P47" s="737" t="s">
        <v>6</v>
      </c>
      <c r="Q47" s="738"/>
      <c r="R47" s="737" t="s">
        <v>7</v>
      </c>
      <c r="S47" s="738"/>
      <c r="T47" s="737" t="s">
        <v>8</v>
      </c>
      <c r="U47" s="738"/>
      <c r="V47" s="737" t="s">
        <v>9</v>
      </c>
      <c r="W47" s="738"/>
      <c r="X47" s="737" t="s">
        <v>10</v>
      </c>
      <c r="Y47" s="738"/>
      <c r="Z47" s="737" t="s">
        <v>11</v>
      </c>
      <c r="AA47" s="738"/>
      <c r="AB47" s="737" t="s">
        <v>12</v>
      </c>
      <c r="AC47" s="738"/>
      <c r="AD47" s="737" t="s">
        <v>13</v>
      </c>
      <c r="AE47" s="738"/>
      <c r="AF47" s="737" t="s">
        <v>14</v>
      </c>
      <c r="AG47" s="738"/>
      <c r="AH47" s="737" t="s">
        <v>15</v>
      </c>
      <c r="AI47" s="738"/>
      <c r="AJ47" s="737" t="s">
        <v>16</v>
      </c>
      <c r="AK47" s="738"/>
      <c r="AL47" s="737" t="s">
        <v>17</v>
      </c>
      <c r="AM47" s="738"/>
      <c r="AN47" s="730"/>
      <c r="AO47" s="453"/>
      <c r="AP47" s="454"/>
    </row>
    <row r="48" spans="1:86" x14ac:dyDescent="0.2">
      <c r="A48" s="766"/>
      <c r="B48" s="767"/>
      <c r="C48" s="455" t="s">
        <v>81</v>
      </c>
      <c r="D48" s="456" t="s">
        <v>20</v>
      </c>
      <c r="E48" s="457" t="s">
        <v>18</v>
      </c>
      <c r="F48" s="458" t="s">
        <v>20</v>
      </c>
      <c r="G48" s="459" t="s">
        <v>18</v>
      </c>
      <c r="H48" s="458" t="s">
        <v>20</v>
      </c>
      <c r="I48" s="459" t="s">
        <v>18</v>
      </c>
      <c r="J48" s="458" t="s">
        <v>20</v>
      </c>
      <c r="K48" s="459" t="s">
        <v>18</v>
      </c>
      <c r="L48" s="458" t="s">
        <v>20</v>
      </c>
      <c r="M48" s="459" t="s">
        <v>18</v>
      </c>
      <c r="N48" s="458" t="s">
        <v>20</v>
      </c>
      <c r="O48" s="459" t="s">
        <v>18</v>
      </c>
      <c r="P48" s="458" t="s">
        <v>20</v>
      </c>
      <c r="Q48" s="459" t="s">
        <v>18</v>
      </c>
      <c r="R48" s="458" t="s">
        <v>20</v>
      </c>
      <c r="S48" s="459" t="s">
        <v>18</v>
      </c>
      <c r="T48" s="458" t="s">
        <v>20</v>
      </c>
      <c r="U48" s="459" t="s">
        <v>18</v>
      </c>
      <c r="V48" s="458" t="s">
        <v>20</v>
      </c>
      <c r="W48" s="459" t="s">
        <v>18</v>
      </c>
      <c r="X48" s="458" t="s">
        <v>20</v>
      </c>
      <c r="Y48" s="459" t="s">
        <v>18</v>
      </c>
      <c r="Z48" s="458" t="s">
        <v>20</v>
      </c>
      <c r="AA48" s="459" t="s">
        <v>18</v>
      </c>
      <c r="AB48" s="458" t="s">
        <v>20</v>
      </c>
      <c r="AC48" s="459" t="s">
        <v>18</v>
      </c>
      <c r="AD48" s="458" t="s">
        <v>20</v>
      </c>
      <c r="AE48" s="459" t="s">
        <v>18</v>
      </c>
      <c r="AF48" s="458" t="s">
        <v>20</v>
      </c>
      <c r="AG48" s="459" t="s">
        <v>18</v>
      </c>
      <c r="AH48" s="458" t="s">
        <v>20</v>
      </c>
      <c r="AI48" s="459" t="s">
        <v>18</v>
      </c>
      <c r="AJ48" s="458" t="s">
        <v>20</v>
      </c>
      <c r="AK48" s="459" t="s">
        <v>18</v>
      </c>
      <c r="AL48" s="460" t="s">
        <v>20</v>
      </c>
      <c r="AM48" s="461" t="s">
        <v>18</v>
      </c>
      <c r="AN48" s="731"/>
      <c r="AO48" s="453"/>
      <c r="AP48" s="454"/>
    </row>
    <row r="49" spans="1:86" x14ac:dyDescent="0.2">
      <c r="A49" s="751" t="s">
        <v>50</v>
      </c>
      <c r="B49" s="462" t="s">
        <v>31</v>
      </c>
      <c r="C49" s="333">
        <f t="shared" ref="C49:C70" si="4">SUM(D49+E49)</f>
        <v>0</v>
      </c>
      <c r="D49" s="334">
        <f t="shared" ref="D49:E54" si="5">SUM(H49+J49+L49+N49+P49+R49+T49+V49+X49+Z49+AB49+AD49+AF49+AH49+AJ49+AL49)</f>
        <v>0</v>
      </c>
      <c r="E49" s="335">
        <f t="shared" si="5"/>
        <v>0</v>
      </c>
      <c r="F49" s="463"/>
      <c r="G49" s="464"/>
      <c r="H49" s="336"/>
      <c r="I49" s="337"/>
      <c r="J49" s="336"/>
      <c r="K49" s="338"/>
      <c r="L49" s="336"/>
      <c r="M49" s="338"/>
      <c r="N49" s="336"/>
      <c r="O49" s="338"/>
      <c r="P49" s="339"/>
      <c r="Q49" s="338"/>
      <c r="R49" s="339"/>
      <c r="S49" s="338"/>
      <c r="T49" s="339"/>
      <c r="U49" s="338"/>
      <c r="V49" s="339"/>
      <c r="W49" s="338"/>
      <c r="X49" s="339"/>
      <c r="Y49" s="338"/>
      <c r="Z49" s="339"/>
      <c r="AA49" s="338"/>
      <c r="AB49" s="339"/>
      <c r="AC49" s="338"/>
      <c r="AD49" s="339"/>
      <c r="AE49" s="338"/>
      <c r="AF49" s="339"/>
      <c r="AG49" s="338"/>
      <c r="AH49" s="339"/>
      <c r="AI49" s="338"/>
      <c r="AJ49" s="339"/>
      <c r="AK49" s="338"/>
      <c r="AL49" s="339"/>
      <c r="AM49" s="338"/>
      <c r="AN49" s="465"/>
      <c r="AO49" s="466" t="s">
        <v>83</v>
      </c>
      <c r="AP49" s="454"/>
      <c r="CG49" s="315">
        <v>0</v>
      </c>
      <c r="CH49" s="315">
        <v>0</v>
      </c>
    </row>
    <row r="50" spans="1:86" x14ac:dyDescent="0.2">
      <c r="A50" s="753"/>
      <c r="B50" s="467" t="s">
        <v>45</v>
      </c>
      <c r="C50" s="343">
        <f t="shared" si="4"/>
        <v>0</v>
      </c>
      <c r="D50" s="343">
        <f t="shared" si="5"/>
        <v>0</v>
      </c>
      <c r="E50" s="344">
        <f t="shared" si="5"/>
        <v>0</v>
      </c>
      <c r="F50" s="468"/>
      <c r="G50" s="469"/>
      <c r="H50" s="345"/>
      <c r="I50" s="346"/>
      <c r="J50" s="345"/>
      <c r="K50" s="347"/>
      <c r="L50" s="345"/>
      <c r="M50" s="347"/>
      <c r="N50" s="345"/>
      <c r="O50" s="347"/>
      <c r="P50" s="348"/>
      <c r="Q50" s="347"/>
      <c r="R50" s="348"/>
      <c r="S50" s="347"/>
      <c r="T50" s="348"/>
      <c r="U50" s="347"/>
      <c r="V50" s="348"/>
      <c r="W50" s="347"/>
      <c r="X50" s="348"/>
      <c r="Y50" s="347"/>
      <c r="Z50" s="348"/>
      <c r="AA50" s="347"/>
      <c r="AB50" s="348"/>
      <c r="AC50" s="347"/>
      <c r="AD50" s="348"/>
      <c r="AE50" s="347"/>
      <c r="AF50" s="348"/>
      <c r="AG50" s="347"/>
      <c r="AH50" s="348"/>
      <c r="AI50" s="347"/>
      <c r="AJ50" s="348"/>
      <c r="AK50" s="347"/>
      <c r="AL50" s="348"/>
      <c r="AM50" s="347"/>
      <c r="AN50" s="470"/>
      <c r="AO50" s="466" t="s">
        <v>83</v>
      </c>
      <c r="AP50" s="454"/>
      <c r="CG50" s="315">
        <v>0</v>
      </c>
      <c r="CH50" s="315">
        <v>0</v>
      </c>
    </row>
    <row r="51" spans="1:86" x14ac:dyDescent="0.2">
      <c r="A51" s="753"/>
      <c r="B51" s="467" t="s">
        <v>32</v>
      </c>
      <c r="C51" s="343">
        <f t="shared" si="4"/>
        <v>0</v>
      </c>
      <c r="D51" s="343">
        <f t="shared" si="5"/>
        <v>0</v>
      </c>
      <c r="E51" s="344">
        <f t="shared" si="5"/>
        <v>0</v>
      </c>
      <c r="F51" s="468"/>
      <c r="G51" s="469"/>
      <c r="H51" s="345"/>
      <c r="I51" s="346"/>
      <c r="J51" s="345"/>
      <c r="K51" s="347"/>
      <c r="L51" s="345"/>
      <c r="M51" s="347"/>
      <c r="N51" s="345"/>
      <c r="O51" s="347"/>
      <c r="P51" s="348"/>
      <c r="Q51" s="347"/>
      <c r="R51" s="348"/>
      <c r="S51" s="347"/>
      <c r="T51" s="348"/>
      <c r="U51" s="347"/>
      <c r="V51" s="348"/>
      <c r="W51" s="347"/>
      <c r="X51" s="348"/>
      <c r="Y51" s="347"/>
      <c r="Z51" s="348"/>
      <c r="AA51" s="347"/>
      <c r="AB51" s="348"/>
      <c r="AC51" s="347"/>
      <c r="AD51" s="348"/>
      <c r="AE51" s="347"/>
      <c r="AF51" s="348"/>
      <c r="AG51" s="347"/>
      <c r="AH51" s="348"/>
      <c r="AI51" s="347"/>
      <c r="AJ51" s="348"/>
      <c r="AK51" s="347"/>
      <c r="AL51" s="348"/>
      <c r="AM51" s="347"/>
      <c r="AN51" s="470"/>
      <c r="AO51" s="466" t="s">
        <v>83</v>
      </c>
      <c r="AP51" s="454"/>
      <c r="CG51" s="315">
        <v>0</v>
      </c>
      <c r="CH51" s="315">
        <v>0</v>
      </c>
    </row>
    <row r="52" spans="1:86" x14ac:dyDescent="0.2">
      <c r="A52" s="753"/>
      <c r="B52" s="467" t="s">
        <v>44</v>
      </c>
      <c r="C52" s="343">
        <f t="shared" si="4"/>
        <v>0</v>
      </c>
      <c r="D52" s="343">
        <f t="shared" si="5"/>
        <v>0</v>
      </c>
      <c r="E52" s="344">
        <f t="shared" si="5"/>
        <v>0</v>
      </c>
      <c r="F52" s="468"/>
      <c r="G52" s="469"/>
      <c r="H52" s="345"/>
      <c r="I52" s="346"/>
      <c r="J52" s="345"/>
      <c r="K52" s="347"/>
      <c r="L52" s="345"/>
      <c r="M52" s="347"/>
      <c r="N52" s="345"/>
      <c r="O52" s="347"/>
      <c r="P52" s="348"/>
      <c r="Q52" s="347"/>
      <c r="R52" s="348"/>
      <c r="S52" s="347"/>
      <c r="T52" s="348"/>
      <c r="U52" s="347"/>
      <c r="V52" s="348"/>
      <c r="W52" s="347"/>
      <c r="X52" s="348"/>
      <c r="Y52" s="347"/>
      <c r="Z52" s="348"/>
      <c r="AA52" s="347"/>
      <c r="AB52" s="348"/>
      <c r="AC52" s="347"/>
      <c r="AD52" s="348"/>
      <c r="AE52" s="347"/>
      <c r="AF52" s="348"/>
      <c r="AG52" s="347"/>
      <c r="AH52" s="348"/>
      <c r="AI52" s="347"/>
      <c r="AJ52" s="348"/>
      <c r="AK52" s="347"/>
      <c r="AL52" s="348"/>
      <c r="AM52" s="347"/>
      <c r="AN52" s="470"/>
      <c r="AO52" s="466" t="s">
        <v>83</v>
      </c>
      <c r="AP52" s="454"/>
      <c r="CG52" s="315">
        <v>0</v>
      </c>
      <c r="CH52" s="315">
        <v>0</v>
      </c>
    </row>
    <row r="53" spans="1:86" x14ac:dyDescent="0.2">
      <c r="A53" s="753"/>
      <c r="B53" s="467" t="s">
        <v>35</v>
      </c>
      <c r="C53" s="343">
        <f t="shared" si="4"/>
        <v>0</v>
      </c>
      <c r="D53" s="343">
        <f t="shared" si="5"/>
        <v>0</v>
      </c>
      <c r="E53" s="344">
        <f t="shared" si="5"/>
        <v>0</v>
      </c>
      <c r="F53" s="468"/>
      <c r="G53" s="469"/>
      <c r="H53" s="345"/>
      <c r="I53" s="346"/>
      <c r="J53" s="345"/>
      <c r="K53" s="347"/>
      <c r="L53" s="345"/>
      <c r="M53" s="347"/>
      <c r="N53" s="345"/>
      <c r="O53" s="347"/>
      <c r="P53" s="348"/>
      <c r="Q53" s="347"/>
      <c r="R53" s="348"/>
      <c r="S53" s="347"/>
      <c r="T53" s="348"/>
      <c r="U53" s="347"/>
      <c r="V53" s="348"/>
      <c r="W53" s="347"/>
      <c r="X53" s="348"/>
      <c r="Y53" s="347"/>
      <c r="Z53" s="348"/>
      <c r="AA53" s="347"/>
      <c r="AB53" s="348"/>
      <c r="AC53" s="347"/>
      <c r="AD53" s="348"/>
      <c r="AE53" s="347"/>
      <c r="AF53" s="348"/>
      <c r="AG53" s="347"/>
      <c r="AH53" s="348"/>
      <c r="AI53" s="347"/>
      <c r="AJ53" s="348"/>
      <c r="AK53" s="347"/>
      <c r="AL53" s="348"/>
      <c r="AM53" s="347"/>
      <c r="AN53" s="470"/>
      <c r="AO53" s="466" t="s">
        <v>83</v>
      </c>
      <c r="AP53" s="454"/>
      <c r="CG53" s="315">
        <v>0</v>
      </c>
      <c r="CH53" s="315">
        <v>0</v>
      </c>
    </row>
    <row r="54" spans="1:86" x14ac:dyDescent="0.2">
      <c r="A54" s="752"/>
      <c r="B54" s="471" t="s">
        <v>36</v>
      </c>
      <c r="C54" s="356">
        <f t="shared" si="4"/>
        <v>0</v>
      </c>
      <c r="D54" s="356">
        <f t="shared" si="5"/>
        <v>0</v>
      </c>
      <c r="E54" s="472">
        <f t="shared" si="5"/>
        <v>0</v>
      </c>
      <c r="F54" s="473"/>
      <c r="G54" s="474"/>
      <c r="H54" s="374"/>
      <c r="I54" s="377"/>
      <c r="J54" s="374"/>
      <c r="K54" s="376"/>
      <c r="L54" s="374"/>
      <c r="M54" s="376"/>
      <c r="N54" s="374"/>
      <c r="O54" s="376"/>
      <c r="P54" s="379"/>
      <c r="Q54" s="376"/>
      <c r="R54" s="379"/>
      <c r="S54" s="376"/>
      <c r="T54" s="379"/>
      <c r="U54" s="376"/>
      <c r="V54" s="379"/>
      <c r="W54" s="376"/>
      <c r="X54" s="379"/>
      <c r="Y54" s="376"/>
      <c r="Z54" s="379"/>
      <c r="AA54" s="376"/>
      <c r="AB54" s="379"/>
      <c r="AC54" s="376"/>
      <c r="AD54" s="379"/>
      <c r="AE54" s="376"/>
      <c r="AF54" s="379"/>
      <c r="AG54" s="376"/>
      <c r="AH54" s="379"/>
      <c r="AI54" s="376"/>
      <c r="AJ54" s="379"/>
      <c r="AK54" s="376"/>
      <c r="AL54" s="379"/>
      <c r="AM54" s="376"/>
      <c r="AN54" s="475"/>
      <c r="AO54" s="466" t="s">
        <v>83</v>
      </c>
      <c r="AP54" s="454"/>
      <c r="CG54" s="315">
        <v>0</v>
      </c>
      <c r="CH54" s="315">
        <v>0</v>
      </c>
    </row>
    <row r="55" spans="1:86" x14ac:dyDescent="0.2">
      <c r="A55" s="751" t="s">
        <v>51</v>
      </c>
      <c r="B55" s="462" t="s">
        <v>32</v>
      </c>
      <c r="C55" s="333">
        <f t="shared" si="4"/>
        <v>0</v>
      </c>
      <c r="D55" s="334">
        <f t="shared" ref="D55:E60" si="6">SUM(J55+L55+N55)</f>
        <v>0</v>
      </c>
      <c r="E55" s="335">
        <f t="shared" si="6"/>
        <v>0</v>
      </c>
      <c r="F55" s="463"/>
      <c r="G55" s="464"/>
      <c r="H55" s="463"/>
      <c r="I55" s="464"/>
      <c r="J55" s="336"/>
      <c r="K55" s="338"/>
      <c r="L55" s="336"/>
      <c r="M55" s="338"/>
      <c r="N55" s="336"/>
      <c r="O55" s="338"/>
      <c r="P55" s="476"/>
      <c r="Q55" s="477"/>
      <c r="R55" s="476"/>
      <c r="S55" s="477"/>
      <c r="T55" s="476"/>
      <c r="U55" s="477"/>
      <c r="V55" s="476"/>
      <c r="W55" s="477"/>
      <c r="X55" s="476"/>
      <c r="Y55" s="477"/>
      <c r="Z55" s="476"/>
      <c r="AA55" s="477"/>
      <c r="AB55" s="476"/>
      <c r="AC55" s="477"/>
      <c r="AD55" s="476"/>
      <c r="AE55" s="477"/>
      <c r="AF55" s="476"/>
      <c r="AG55" s="477"/>
      <c r="AH55" s="476"/>
      <c r="AI55" s="477"/>
      <c r="AJ55" s="463"/>
      <c r="AK55" s="477"/>
      <c r="AL55" s="476"/>
      <c r="AM55" s="477"/>
      <c r="AN55" s="465"/>
      <c r="AO55" s="466" t="s">
        <v>83</v>
      </c>
      <c r="AP55" s="454"/>
      <c r="CG55" s="315">
        <v>0</v>
      </c>
      <c r="CH55" s="315">
        <v>0</v>
      </c>
    </row>
    <row r="56" spans="1:86" x14ac:dyDescent="0.2">
      <c r="A56" s="752"/>
      <c r="B56" s="471" t="s">
        <v>35</v>
      </c>
      <c r="C56" s="356">
        <f t="shared" si="4"/>
        <v>0</v>
      </c>
      <c r="D56" s="356">
        <f t="shared" si="6"/>
        <v>0</v>
      </c>
      <c r="E56" s="472">
        <f t="shared" si="6"/>
        <v>0</v>
      </c>
      <c r="F56" s="473"/>
      <c r="G56" s="474"/>
      <c r="H56" s="473"/>
      <c r="I56" s="474"/>
      <c r="J56" s="374"/>
      <c r="K56" s="376"/>
      <c r="L56" s="374"/>
      <c r="M56" s="376"/>
      <c r="N56" s="374"/>
      <c r="O56" s="376"/>
      <c r="P56" s="478"/>
      <c r="Q56" s="479"/>
      <c r="R56" s="478"/>
      <c r="S56" s="479"/>
      <c r="T56" s="478"/>
      <c r="U56" s="479"/>
      <c r="V56" s="478"/>
      <c r="W56" s="479"/>
      <c r="X56" s="478"/>
      <c r="Y56" s="479"/>
      <c r="Z56" s="478"/>
      <c r="AA56" s="479"/>
      <c r="AB56" s="478"/>
      <c r="AC56" s="479"/>
      <c r="AD56" s="478"/>
      <c r="AE56" s="479"/>
      <c r="AF56" s="478"/>
      <c r="AG56" s="479"/>
      <c r="AH56" s="478"/>
      <c r="AI56" s="479"/>
      <c r="AJ56" s="473"/>
      <c r="AK56" s="479"/>
      <c r="AL56" s="478"/>
      <c r="AM56" s="479"/>
      <c r="AN56" s="475"/>
      <c r="AO56" s="466" t="s">
        <v>83</v>
      </c>
      <c r="AP56" s="454"/>
      <c r="CG56" s="315">
        <v>0</v>
      </c>
      <c r="CH56" s="315">
        <v>0</v>
      </c>
    </row>
    <row r="57" spans="1:86" x14ac:dyDescent="0.2">
      <c r="A57" s="751" t="s">
        <v>52</v>
      </c>
      <c r="B57" s="462" t="s">
        <v>31</v>
      </c>
      <c r="C57" s="333">
        <f t="shared" si="4"/>
        <v>0</v>
      </c>
      <c r="D57" s="334">
        <f t="shared" si="6"/>
        <v>0</v>
      </c>
      <c r="E57" s="335">
        <f t="shared" si="6"/>
        <v>0</v>
      </c>
      <c r="F57" s="463"/>
      <c r="G57" s="464"/>
      <c r="H57" s="463"/>
      <c r="I57" s="464"/>
      <c r="J57" s="336"/>
      <c r="K57" s="338"/>
      <c r="L57" s="336"/>
      <c r="M57" s="338"/>
      <c r="N57" s="336"/>
      <c r="O57" s="338"/>
      <c r="P57" s="476"/>
      <c r="Q57" s="477"/>
      <c r="R57" s="476"/>
      <c r="S57" s="477"/>
      <c r="T57" s="476"/>
      <c r="U57" s="477"/>
      <c r="V57" s="476"/>
      <c r="W57" s="477"/>
      <c r="X57" s="476"/>
      <c r="Y57" s="477"/>
      <c r="Z57" s="476"/>
      <c r="AA57" s="477"/>
      <c r="AB57" s="476"/>
      <c r="AC57" s="477"/>
      <c r="AD57" s="476"/>
      <c r="AE57" s="477"/>
      <c r="AF57" s="476"/>
      <c r="AG57" s="477"/>
      <c r="AH57" s="476"/>
      <c r="AI57" s="477"/>
      <c r="AJ57" s="463"/>
      <c r="AK57" s="477"/>
      <c r="AL57" s="476"/>
      <c r="AM57" s="477"/>
      <c r="AN57" s="465"/>
      <c r="AO57" s="466" t="s">
        <v>83</v>
      </c>
      <c r="AP57" s="454"/>
      <c r="CG57" s="315">
        <v>0</v>
      </c>
      <c r="CH57" s="315">
        <v>0</v>
      </c>
    </row>
    <row r="58" spans="1:86" x14ac:dyDescent="0.2">
      <c r="A58" s="753"/>
      <c r="B58" s="467" t="s">
        <v>45</v>
      </c>
      <c r="C58" s="343">
        <f t="shared" si="4"/>
        <v>0</v>
      </c>
      <c r="D58" s="343">
        <f t="shared" si="6"/>
        <v>0</v>
      </c>
      <c r="E58" s="344">
        <f t="shared" si="6"/>
        <v>0</v>
      </c>
      <c r="F58" s="468"/>
      <c r="G58" s="469"/>
      <c r="H58" s="468"/>
      <c r="I58" s="469"/>
      <c r="J58" s="345"/>
      <c r="K58" s="347"/>
      <c r="L58" s="345"/>
      <c r="M58" s="347"/>
      <c r="N58" s="345"/>
      <c r="O58" s="347"/>
      <c r="P58" s="480"/>
      <c r="Q58" s="481"/>
      <c r="R58" s="480"/>
      <c r="S58" s="481"/>
      <c r="T58" s="480"/>
      <c r="U58" s="481"/>
      <c r="V58" s="480"/>
      <c r="W58" s="481"/>
      <c r="X58" s="480"/>
      <c r="Y58" s="481"/>
      <c r="Z58" s="480"/>
      <c r="AA58" s="481"/>
      <c r="AB58" s="480"/>
      <c r="AC58" s="481"/>
      <c r="AD58" s="480"/>
      <c r="AE58" s="481"/>
      <c r="AF58" s="480"/>
      <c r="AG58" s="481"/>
      <c r="AH58" s="480"/>
      <c r="AI58" s="481"/>
      <c r="AJ58" s="468"/>
      <c r="AK58" s="481"/>
      <c r="AL58" s="480"/>
      <c r="AM58" s="481"/>
      <c r="AN58" s="470"/>
      <c r="AO58" s="466" t="s">
        <v>83</v>
      </c>
      <c r="AP58" s="454"/>
      <c r="CG58" s="315">
        <v>0</v>
      </c>
      <c r="CH58" s="315">
        <v>0</v>
      </c>
    </row>
    <row r="59" spans="1:86" x14ac:dyDescent="0.2">
      <c r="A59" s="753"/>
      <c r="B59" s="467" t="s">
        <v>32</v>
      </c>
      <c r="C59" s="343">
        <f t="shared" si="4"/>
        <v>0</v>
      </c>
      <c r="D59" s="343">
        <f t="shared" si="6"/>
        <v>0</v>
      </c>
      <c r="E59" s="344">
        <f t="shared" si="6"/>
        <v>0</v>
      </c>
      <c r="F59" s="468"/>
      <c r="G59" s="469"/>
      <c r="H59" s="468"/>
      <c r="I59" s="469"/>
      <c r="J59" s="345"/>
      <c r="K59" s="347"/>
      <c r="L59" s="345"/>
      <c r="M59" s="347"/>
      <c r="N59" s="345"/>
      <c r="O59" s="347"/>
      <c r="P59" s="480"/>
      <c r="Q59" s="481"/>
      <c r="R59" s="480"/>
      <c r="S59" s="481"/>
      <c r="T59" s="480"/>
      <c r="U59" s="481"/>
      <c r="V59" s="480"/>
      <c r="W59" s="481"/>
      <c r="X59" s="480"/>
      <c r="Y59" s="481"/>
      <c r="Z59" s="480"/>
      <c r="AA59" s="481"/>
      <c r="AB59" s="480"/>
      <c r="AC59" s="481"/>
      <c r="AD59" s="480"/>
      <c r="AE59" s="481"/>
      <c r="AF59" s="480"/>
      <c r="AG59" s="481"/>
      <c r="AH59" s="480"/>
      <c r="AI59" s="481"/>
      <c r="AJ59" s="468"/>
      <c r="AK59" s="481"/>
      <c r="AL59" s="480"/>
      <c r="AM59" s="481"/>
      <c r="AN59" s="470"/>
      <c r="AO59" s="466" t="s">
        <v>83</v>
      </c>
      <c r="AP59" s="454"/>
      <c r="CG59" s="315">
        <v>0</v>
      </c>
      <c r="CH59" s="315">
        <v>0</v>
      </c>
    </row>
    <row r="60" spans="1:86" x14ac:dyDescent="0.2">
      <c r="A60" s="752"/>
      <c r="B60" s="471" t="s">
        <v>35</v>
      </c>
      <c r="C60" s="356">
        <f t="shared" si="4"/>
        <v>0</v>
      </c>
      <c r="D60" s="356">
        <f t="shared" si="6"/>
        <v>0</v>
      </c>
      <c r="E60" s="472">
        <f t="shared" si="6"/>
        <v>0</v>
      </c>
      <c r="F60" s="473"/>
      <c r="G60" s="474"/>
      <c r="H60" s="473"/>
      <c r="I60" s="474"/>
      <c r="J60" s="374"/>
      <c r="K60" s="376"/>
      <c r="L60" s="374"/>
      <c r="M60" s="376"/>
      <c r="N60" s="374"/>
      <c r="O60" s="376"/>
      <c r="P60" s="478"/>
      <c r="Q60" s="479"/>
      <c r="R60" s="478"/>
      <c r="S60" s="479"/>
      <c r="T60" s="478"/>
      <c r="U60" s="479"/>
      <c r="V60" s="478"/>
      <c r="W60" s="479"/>
      <c r="X60" s="478"/>
      <c r="Y60" s="479"/>
      <c r="Z60" s="478"/>
      <c r="AA60" s="479"/>
      <c r="AB60" s="478"/>
      <c r="AC60" s="479"/>
      <c r="AD60" s="478"/>
      <c r="AE60" s="479"/>
      <c r="AF60" s="478"/>
      <c r="AG60" s="479"/>
      <c r="AH60" s="478"/>
      <c r="AI60" s="479"/>
      <c r="AJ60" s="473"/>
      <c r="AK60" s="479"/>
      <c r="AL60" s="478"/>
      <c r="AM60" s="479"/>
      <c r="AN60" s="475"/>
      <c r="AO60" s="466" t="s">
        <v>83</v>
      </c>
      <c r="AP60" s="454"/>
      <c r="CG60" s="315">
        <v>0</v>
      </c>
      <c r="CH60" s="315">
        <v>0</v>
      </c>
    </row>
    <row r="61" spans="1:86" x14ac:dyDescent="0.2">
      <c r="A61" s="751" t="s">
        <v>53</v>
      </c>
      <c r="B61" s="462" t="s">
        <v>31</v>
      </c>
      <c r="C61" s="333">
        <f t="shared" si="4"/>
        <v>0</v>
      </c>
      <c r="D61" s="334">
        <f t="shared" ref="D61:E70" si="7">SUM(J61+L61+N61+P61+R61+T61+V61+X61+Z61+AB61+AD61+AF61+AH61+AJ61+AL61)</f>
        <v>0</v>
      </c>
      <c r="E61" s="335">
        <f t="shared" si="7"/>
        <v>0</v>
      </c>
      <c r="F61" s="463"/>
      <c r="G61" s="464"/>
      <c r="H61" s="463"/>
      <c r="I61" s="477"/>
      <c r="J61" s="336"/>
      <c r="K61" s="338"/>
      <c r="L61" s="336"/>
      <c r="M61" s="338"/>
      <c r="N61" s="336"/>
      <c r="O61" s="338"/>
      <c r="P61" s="336"/>
      <c r="Q61" s="338"/>
      <c r="R61" s="336"/>
      <c r="S61" s="338"/>
      <c r="T61" s="336"/>
      <c r="U61" s="338"/>
      <c r="V61" s="336"/>
      <c r="W61" s="338"/>
      <c r="X61" s="336"/>
      <c r="Y61" s="338"/>
      <c r="Z61" s="336"/>
      <c r="AA61" s="338"/>
      <c r="AB61" s="336"/>
      <c r="AC61" s="338"/>
      <c r="AD61" s="336"/>
      <c r="AE61" s="338"/>
      <c r="AF61" s="336"/>
      <c r="AG61" s="338"/>
      <c r="AH61" s="336"/>
      <c r="AI61" s="338"/>
      <c r="AJ61" s="336"/>
      <c r="AK61" s="338"/>
      <c r="AL61" s="336"/>
      <c r="AM61" s="338"/>
      <c r="AN61" s="465"/>
      <c r="AO61" s="466" t="s">
        <v>83</v>
      </c>
      <c r="AP61" s="454"/>
      <c r="CG61" s="315">
        <v>0</v>
      </c>
      <c r="CH61" s="315">
        <v>0</v>
      </c>
    </row>
    <row r="62" spans="1:86" x14ac:dyDescent="0.2">
      <c r="A62" s="752"/>
      <c r="B62" s="467" t="s">
        <v>45</v>
      </c>
      <c r="C62" s="350">
        <f t="shared" si="4"/>
        <v>0</v>
      </c>
      <c r="D62" s="350">
        <f t="shared" si="7"/>
        <v>0</v>
      </c>
      <c r="E62" s="472">
        <f t="shared" si="7"/>
        <v>0</v>
      </c>
      <c r="F62" s="473"/>
      <c r="G62" s="474"/>
      <c r="H62" s="473"/>
      <c r="I62" s="479"/>
      <c r="J62" s="374"/>
      <c r="K62" s="376"/>
      <c r="L62" s="374"/>
      <c r="M62" s="376"/>
      <c r="N62" s="374"/>
      <c r="O62" s="376"/>
      <c r="P62" s="374"/>
      <c r="Q62" s="376"/>
      <c r="R62" s="374"/>
      <c r="S62" s="376"/>
      <c r="T62" s="374"/>
      <c r="U62" s="376"/>
      <c r="V62" s="374"/>
      <c r="W62" s="376"/>
      <c r="X62" s="374"/>
      <c r="Y62" s="376"/>
      <c r="Z62" s="374"/>
      <c r="AA62" s="376"/>
      <c r="AB62" s="374"/>
      <c r="AC62" s="376"/>
      <c r="AD62" s="374"/>
      <c r="AE62" s="376"/>
      <c r="AF62" s="374"/>
      <c r="AG62" s="376"/>
      <c r="AH62" s="374"/>
      <c r="AI62" s="376"/>
      <c r="AJ62" s="374"/>
      <c r="AK62" s="376"/>
      <c r="AL62" s="374"/>
      <c r="AM62" s="376"/>
      <c r="AN62" s="475"/>
      <c r="AO62" s="466" t="s">
        <v>83</v>
      </c>
      <c r="AP62" s="454"/>
      <c r="CG62" s="315">
        <v>0</v>
      </c>
      <c r="CH62" s="315">
        <v>0</v>
      </c>
    </row>
    <row r="63" spans="1:86" x14ac:dyDescent="0.2">
      <c r="A63" s="751" t="s">
        <v>54</v>
      </c>
      <c r="B63" s="462" t="s">
        <v>31</v>
      </c>
      <c r="C63" s="333">
        <f t="shared" si="4"/>
        <v>0</v>
      </c>
      <c r="D63" s="334">
        <f t="shared" si="7"/>
        <v>0</v>
      </c>
      <c r="E63" s="335">
        <f t="shared" si="7"/>
        <v>0</v>
      </c>
      <c r="F63" s="463"/>
      <c r="G63" s="464"/>
      <c r="H63" s="463"/>
      <c r="I63" s="464"/>
      <c r="J63" s="336"/>
      <c r="K63" s="338"/>
      <c r="L63" s="336"/>
      <c r="M63" s="338"/>
      <c r="N63" s="336"/>
      <c r="O63" s="338"/>
      <c r="P63" s="336"/>
      <c r="Q63" s="338"/>
      <c r="R63" s="336"/>
      <c r="S63" s="338"/>
      <c r="T63" s="336"/>
      <c r="U63" s="338"/>
      <c r="V63" s="336"/>
      <c r="W63" s="338"/>
      <c r="X63" s="336"/>
      <c r="Y63" s="338"/>
      <c r="Z63" s="336"/>
      <c r="AA63" s="338"/>
      <c r="AB63" s="336"/>
      <c r="AC63" s="338"/>
      <c r="AD63" s="336"/>
      <c r="AE63" s="338"/>
      <c r="AF63" s="336"/>
      <c r="AG63" s="338"/>
      <c r="AH63" s="336"/>
      <c r="AI63" s="338"/>
      <c r="AJ63" s="336"/>
      <c r="AK63" s="338"/>
      <c r="AL63" s="336"/>
      <c r="AM63" s="338"/>
      <c r="AN63" s="465"/>
      <c r="AO63" s="466" t="s">
        <v>83</v>
      </c>
      <c r="AP63" s="454"/>
      <c r="CG63" s="315">
        <v>0</v>
      </c>
      <c r="CH63" s="315">
        <v>0</v>
      </c>
    </row>
    <row r="64" spans="1:86" x14ac:dyDescent="0.2">
      <c r="A64" s="752"/>
      <c r="B64" s="471" t="s">
        <v>45</v>
      </c>
      <c r="C64" s="356">
        <f t="shared" si="4"/>
        <v>0</v>
      </c>
      <c r="D64" s="356">
        <f t="shared" si="7"/>
        <v>0</v>
      </c>
      <c r="E64" s="472">
        <f t="shared" si="7"/>
        <v>0</v>
      </c>
      <c r="F64" s="473"/>
      <c r="G64" s="474"/>
      <c r="H64" s="473"/>
      <c r="I64" s="474"/>
      <c r="J64" s="374"/>
      <c r="K64" s="376"/>
      <c r="L64" s="374"/>
      <c r="M64" s="376"/>
      <c r="N64" s="374"/>
      <c r="O64" s="376"/>
      <c r="P64" s="374"/>
      <c r="Q64" s="376"/>
      <c r="R64" s="374"/>
      <c r="S64" s="376"/>
      <c r="T64" s="374"/>
      <c r="U64" s="376"/>
      <c r="V64" s="374"/>
      <c r="W64" s="376"/>
      <c r="X64" s="374"/>
      <c r="Y64" s="376"/>
      <c r="Z64" s="374"/>
      <c r="AA64" s="376"/>
      <c r="AB64" s="374"/>
      <c r="AC64" s="376"/>
      <c r="AD64" s="374"/>
      <c r="AE64" s="376"/>
      <c r="AF64" s="374"/>
      <c r="AG64" s="376"/>
      <c r="AH64" s="374"/>
      <c r="AI64" s="376"/>
      <c r="AJ64" s="374"/>
      <c r="AK64" s="376"/>
      <c r="AL64" s="374"/>
      <c r="AM64" s="376"/>
      <c r="AN64" s="475"/>
      <c r="AO64" s="466" t="s">
        <v>83</v>
      </c>
      <c r="AP64" s="454"/>
      <c r="CG64" s="315">
        <v>0</v>
      </c>
      <c r="CH64" s="315">
        <v>0</v>
      </c>
    </row>
    <row r="65" spans="1:86" x14ac:dyDescent="0.2">
      <c r="A65" s="751" t="s">
        <v>55</v>
      </c>
      <c r="B65" s="462" t="s">
        <v>31</v>
      </c>
      <c r="C65" s="333">
        <f t="shared" si="4"/>
        <v>0</v>
      </c>
      <c r="D65" s="334">
        <f t="shared" si="7"/>
        <v>0</v>
      </c>
      <c r="E65" s="335">
        <f t="shared" si="7"/>
        <v>0</v>
      </c>
      <c r="F65" s="463"/>
      <c r="G65" s="464"/>
      <c r="H65" s="463"/>
      <c r="I65" s="464"/>
      <c r="J65" s="336"/>
      <c r="K65" s="338"/>
      <c r="L65" s="336"/>
      <c r="M65" s="338"/>
      <c r="N65" s="336"/>
      <c r="O65" s="338"/>
      <c r="P65" s="336"/>
      <c r="Q65" s="338"/>
      <c r="R65" s="336"/>
      <c r="S65" s="338"/>
      <c r="T65" s="336"/>
      <c r="U65" s="338"/>
      <c r="V65" s="336"/>
      <c r="W65" s="338"/>
      <c r="X65" s="336"/>
      <c r="Y65" s="338"/>
      <c r="Z65" s="336"/>
      <c r="AA65" s="338"/>
      <c r="AB65" s="336"/>
      <c r="AC65" s="338"/>
      <c r="AD65" s="336"/>
      <c r="AE65" s="338"/>
      <c r="AF65" s="336"/>
      <c r="AG65" s="338"/>
      <c r="AH65" s="336"/>
      <c r="AI65" s="338"/>
      <c r="AJ65" s="336"/>
      <c r="AK65" s="338"/>
      <c r="AL65" s="336"/>
      <c r="AM65" s="338"/>
      <c r="AN65" s="465"/>
      <c r="AO65" s="466" t="s">
        <v>83</v>
      </c>
      <c r="AP65" s="454"/>
      <c r="CG65" s="315">
        <v>0</v>
      </c>
      <c r="CH65" s="315">
        <v>0</v>
      </c>
    </row>
    <row r="66" spans="1:86" x14ac:dyDescent="0.2">
      <c r="A66" s="753"/>
      <c r="B66" s="467" t="s">
        <v>45</v>
      </c>
      <c r="C66" s="343">
        <f t="shared" si="4"/>
        <v>0</v>
      </c>
      <c r="D66" s="343">
        <f t="shared" si="7"/>
        <v>0</v>
      </c>
      <c r="E66" s="344">
        <f t="shared" si="7"/>
        <v>0</v>
      </c>
      <c r="F66" s="468"/>
      <c r="G66" s="469"/>
      <c r="H66" s="468"/>
      <c r="I66" s="469"/>
      <c r="J66" s="345"/>
      <c r="K66" s="347"/>
      <c r="L66" s="345"/>
      <c r="M66" s="347"/>
      <c r="N66" s="345"/>
      <c r="O66" s="347"/>
      <c r="P66" s="345"/>
      <c r="Q66" s="347"/>
      <c r="R66" s="345"/>
      <c r="S66" s="347"/>
      <c r="T66" s="345"/>
      <c r="U66" s="347"/>
      <c r="V66" s="345"/>
      <c r="W66" s="347"/>
      <c r="X66" s="345"/>
      <c r="Y66" s="347"/>
      <c r="Z66" s="345"/>
      <c r="AA66" s="347"/>
      <c r="AB66" s="345"/>
      <c r="AC66" s="347"/>
      <c r="AD66" s="345"/>
      <c r="AE66" s="347"/>
      <c r="AF66" s="345"/>
      <c r="AG66" s="347"/>
      <c r="AH66" s="345"/>
      <c r="AI66" s="347"/>
      <c r="AJ66" s="345"/>
      <c r="AK66" s="347"/>
      <c r="AL66" s="345"/>
      <c r="AM66" s="347"/>
      <c r="AN66" s="470"/>
      <c r="AO66" s="466" t="s">
        <v>83</v>
      </c>
      <c r="AP66" s="454"/>
      <c r="CG66" s="315">
        <v>0</v>
      </c>
      <c r="CH66" s="315">
        <v>0</v>
      </c>
    </row>
    <row r="67" spans="1:86" x14ac:dyDescent="0.2">
      <c r="A67" s="753"/>
      <c r="B67" s="467" t="s">
        <v>32</v>
      </c>
      <c r="C67" s="343">
        <f t="shared" si="4"/>
        <v>0</v>
      </c>
      <c r="D67" s="343">
        <f t="shared" si="7"/>
        <v>0</v>
      </c>
      <c r="E67" s="344">
        <f t="shared" si="7"/>
        <v>0</v>
      </c>
      <c r="F67" s="468"/>
      <c r="G67" s="469"/>
      <c r="H67" s="468"/>
      <c r="I67" s="469"/>
      <c r="J67" s="345"/>
      <c r="K67" s="347"/>
      <c r="L67" s="345"/>
      <c r="M67" s="347"/>
      <c r="N67" s="345"/>
      <c r="O67" s="347"/>
      <c r="P67" s="345"/>
      <c r="Q67" s="347"/>
      <c r="R67" s="345"/>
      <c r="S67" s="347"/>
      <c r="T67" s="345"/>
      <c r="U67" s="347"/>
      <c r="V67" s="345"/>
      <c r="W67" s="347"/>
      <c r="X67" s="345"/>
      <c r="Y67" s="347"/>
      <c r="Z67" s="345"/>
      <c r="AA67" s="347"/>
      <c r="AB67" s="345"/>
      <c r="AC67" s="347"/>
      <c r="AD67" s="345"/>
      <c r="AE67" s="347"/>
      <c r="AF67" s="345"/>
      <c r="AG67" s="347"/>
      <c r="AH67" s="345"/>
      <c r="AI67" s="347"/>
      <c r="AJ67" s="345"/>
      <c r="AK67" s="347"/>
      <c r="AL67" s="345"/>
      <c r="AM67" s="347"/>
      <c r="AN67" s="470"/>
      <c r="AO67" s="466" t="s">
        <v>83</v>
      </c>
      <c r="AP67" s="454"/>
      <c r="CG67" s="315">
        <v>0</v>
      </c>
      <c r="CH67" s="315">
        <v>0</v>
      </c>
    </row>
    <row r="68" spans="1:86" x14ac:dyDescent="0.2">
      <c r="A68" s="753"/>
      <c r="B68" s="467" t="s">
        <v>44</v>
      </c>
      <c r="C68" s="343">
        <f t="shared" si="4"/>
        <v>0</v>
      </c>
      <c r="D68" s="343">
        <f t="shared" si="7"/>
        <v>0</v>
      </c>
      <c r="E68" s="344">
        <f t="shared" si="7"/>
        <v>0</v>
      </c>
      <c r="F68" s="468"/>
      <c r="G68" s="469"/>
      <c r="H68" s="468"/>
      <c r="I68" s="469"/>
      <c r="J68" s="345"/>
      <c r="K68" s="347"/>
      <c r="L68" s="345"/>
      <c r="M68" s="347"/>
      <c r="N68" s="345"/>
      <c r="O68" s="347"/>
      <c r="P68" s="345"/>
      <c r="Q68" s="347"/>
      <c r="R68" s="345"/>
      <c r="S68" s="347"/>
      <c r="T68" s="345"/>
      <c r="U68" s="347"/>
      <c r="V68" s="345"/>
      <c r="W68" s="347"/>
      <c r="X68" s="345"/>
      <c r="Y68" s="347"/>
      <c r="Z68" s="345"/>
      <c r="AA68" s="347"/>
      <c r="AB68" s="345"/>
      <c r="AC68" s="347"/>
      <c r="AD68" s="345"/>
      <c r="AE68" s="347"/>
      <c r="AF68" s="345"/>
      <c r="AG68" s="347"/>
      <c r="AH68" s="345"/>
      <c r="AI68" s="347"/>
      <c r="AJ68" s="345"/>
      <c r="AK68" s="347"/>
      <c r="AL68" s="345"/>
      <c r="AM68" s="347"/>
      <c r="AN68" s="470"/>
      <c r="AO68" s="466" t="s">
        <v>83</v>
      </c>
      <c r="AP68" s="454"/>
      <c r="CG68" s="315">
        <v>0</v>
      </c>
      <c r="CH68" s="315">
        <v>0</v>
      </c>
    </row>
    <row r="69" spans="1:86" x14ac:dyDescent="0.2">
      <c r="A69" s="753"/>
      <c r="B69" s="467" t="s">
        <v>35</v>
      </c>
      <c r="C69" s="343">
        <f t="shared" si="4"/>
        <v>0</v>
      </c>
      <c r="D69" s="343">
        <f t="shared" si="7"/>
        <v>0</v>
      </c>
      <c r="E69" s="344">
        <f t="shared" si="7"/>
        <v>0</v>
      </c>
      <c r="F69" s="468"/>
      <c r="G69" s="469"/>
      <c r="H69" s="468"/>
      <c r="I69" s="469"/>
      <c r="J69" s="345"/>
      <c r="K69" s="347"/>
      <c r="L69" s="345"/>
      <c r="M69" s="347"/>
      <c r="N69" s="345"/>
      <c r="O69" s="347"/>
      <c r="P69" s="345"/>
      <c r="Q69" s="347"/>
      <c r="R69" s="345"/>
      <c r="S69" s="347"/>
      <c r="T69" s="345"/>
      <c r="U69" s="347"/>
      <c r="V69" s="345"/>
      <c r="W69" s="347"/>
      <c r="X69" s="345"/>
      <c r="Y69" s="347"/>
      <c r="Z69" s="345"/>
      <c r="AA69" s="347"/>
      <c r="AB69" s="345"/>
      <c r="AC69" s="347"/>
      <c r="AD69" s="345"/>
      <c r="AE69" s="347"/>
      <c r="AF69" s="345"/>
      <c r="AG69" s="347"/>
      <c r="AH69" s="345"/>
      <c r="AI69" s="347"/>
      <c r="AJ69" s="345"/>
      <c r="AK69" s="347"/>
      <c r="AL69" s="345"/>
      <c r="AM69" s="347"/>
      <c r="AN69" s="470"/>
      <c r="AO69" s="466" t="s">
        <v>83</v>
      </c>
      <c r="AP69" s="454"/>
      <c r="CG69" s="315">
        <v>0</v>
      </c>
      <c r="CH69" s="315">
        <v>0</v>
      </c>
    </row>
    <row r="70" spans="1:86" x14ac:dyDescent="0.2">
      <c r="A70" s="752"/>
      <c r="B70" s="471" t="s">
        <v>36</v>
      </c>
      <c r="C70" s="356">
        <f t="shared" si="4"/>
        <v>0</v>
      </c>
      <c r="D70" s="356">
        <f t="shared" si="7"/>
        <v>0</v>
      </c>
      <c r="E70" s="472">
        <f t="shared" si="7"/>
        <v>0</v>
      </c>
      <c r="F70" s="473"/>
      <c r="G70" s="474"/>
      <c r="H70" s="473"/>
      <c r="I70" s="474"/>
      <c r="J70" s="374"/>
      <c r="K70" s="376"/>
      <c r="L70" s="374"/>
      <c r="M70" s="376"/>
      <c r="N70" s="374"/>
      <c r="O70" s="376"/>
      <c r="P70" s="374"/>
      <c r="Q70" s="376"/>
      <c r="R70" s="374"/>
      <c r="S70" s="376"/>
      <c r="T70" s="374"/>
      <c r="U70" s="376"/>
      <c r="V70" s="374"/>
      <c r="W70" s="376"/>
      <c r="X70" s="374"/>
      <c r="Y70" s="376"/>
      <c r="Z70" s="374"/>
      <c r="AA70" s="376"/>
      <c r="AB70" s="374"/>
      <c r="AC70" s="376"/>
      <c r="AD70" s="374"/>
      <c r="AE70" s="376"/>
      <c r="AF70" s="374"/>
      <c r="AG70" s="376"/>
      <c r="AH70" s="374"/>
      <c r="AI70" s="376"/>
      <c r="AJ70" s="374"/>
      <c r="AK70" s="376"/>
      <c r="AL70" s="374"/>
      <c r="AM70" s="376"/>
      <c r="AN70" s="475"/>
      <c r="AO70" s="466" t="s">
        <v>83</v>
      </c>
      <c r="AP70" s="482"/>
      <c r="CG70" s="315">
        <v>0</v>
      </c>
      <c r="CH70" s="315">
        <v>0</v>
      </c>
    </row>
    <row r="71" spans="1:86" ht="15" x14ac:dyDescent="0.2">
      <c r="A71" s="483" t="s">
        <v>91</v>
      </c>
      <c r="B71" s="484"/>
      <c r="C71" s="484"/>
      <c r="D71" s="485"/>
      <c r="E71" s="485"/>
      <c r="F71" s="485"/>
      <c r="G71" s="486"/>
      <c r="H71" s="486"/>
      <c r="I71" s="486"/>
      <c r="J71" s="486"/>
      <c r="K71" s="487"/>
      <c r="L71" s="487"/>
      <c r="M71" s="425"/>
      <c r="N71" s="488"/>
      <c r="O71" s="424"/>
      <c r="P71" s="424"/>
      <c r="Q71" s="424"/>
      <c r="R71" s="424"/>
      <c r="S71" s="424"/>
      <c r="T71" s="424"/>
      <c r="U71" s="424"/>
      <c r="V71" s="452"/>
      <c r="W71" s="424"/>
      <c r="X71" s="424"/>
      <c r="Y71" s="424"/>
      <c r="Z71" s="424"/>
      <c r="AA71" s="424"/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24"/>
      <c r="AN71" s="424"/>
      <c r="AO71" s="424"/>
      <c r="AP71" s="424"/>
    </row>
    <row r="72" spans="1:86" ht="29.25" customHeight="1" x14ac:dyDescent="0.2">
      <c r="A72" s="751" t="s">
        <v>56</v>
      </c>
      <c r="B72" s="754"/>
      <c r="C72" s="756" t="s">
        <v>57</v>
      </c>
      <c r="D72" s="757"/>
      <c r="E72" s="756" t="s">
        <v>58</v>
      </c>
      <c r="F72" s="759"/>
      <c r="G72" s="736" t="s">
        <v>59</v>
      </c>
      <c r="H72" s="757"/>
      <c r="I72" s="736" t="s">
        <v>60</v>
      </c>
      <c r="J72" s="757"/>
      <c r="K72" s="489"/>
      <c r="L72" s="425"/>
      <c r="M72" s="425"/>
      <c r="N72" s="425"/>
      <c r="O72" s="425"/>
      <c r="P72" s="425"/>
      <c r="Q72" s="424"/>
      <c r="R72" s="424"/>
      <c r="S72" s="424"/>
      <c r="T72" s="424"/>
      <c r="U72" s="424"/>
      <c r="V72" s="424"/>
      <c r="W72" s="424"/>
      <c r="X72" s="490"/>
      <c r="Y72" s="454"/>
      <c r="Z72" s="454"/>
      <c r="AA72" s="454"/>
      <c r="AB72" s="454"/>
      <c r="AC72" s="45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</row>
    <row r="73" spans="1:86" ht="22.5" customHeight="1" x14ac:dyDescent="0.2">
      <c r="A73" s="755"/>
      <c r="B73" s="755"/>
      <c r="C73" s="491" t="s">
        <v>61</v>
      </c>
      <c r="D73" s="492" t="s">
        <v>62</v>
      </c>
      <c r="E73" s="491" t="s">
        <v>61</v>
      </c>
      <c r="F73" s="493" t="s">
        <v>62</v>
      </c>
      <c r="G73" s="494" t="s">
        <v>61</v>
      </c>
      <c r="H73" s="492" t="s">
        <v>62</v>
      </c>
      <c r="I73" s="494" t="s">
        <v>61</v>
      </c>
      <c r="J73" s="492" t="s">
        <v>62</v>
      </c>
      <c r="K73" s="495"/>
      <c r="L73" s="425"/>
      <c r="M73" s="425"/>
      <c r="N73" s="425"/>
      <c r="O73" s="425"/>
      <c r="P73" s="425"/>
      <c r="Q73" s="424"/>
      <c r="R73" s="424"/>
      <c r="S73" s="424"/>
      <c r="T73" s="424"/>
      <c r="U73" s="424"/>
      <c r="V73" s="424"/>
      <c r="W73" s="424"/>
      <c r="X73" s="490"/>
      <c r="Y73" s="454"/>
      <c r="Z73" s="454"/>
      <c r="AA73" s="454"/>
      <c r="AB73" s="454"/>
      <c r="AC73" s="45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4"/>
      <c r="AN73" s="424"/>
      <c r="AO73" s="424"/>
      <c r="AP73" s="424"/>
    </row>
    <row r="74" spans="1:86" x14ac:dyDescent="0.2">
      <c r="A74" s="760" t="s">
        <v>63</v>
      </c>
      <c r="B74" s="760"/>
      <c r="C74" s="496"/>
      <c r="D74" s="497"/>
      <c r="E74" s="496"/>
      <c r="F74" s="498"/>
      <c r="G74" s="499"/>
      <c r="H74" s="497"/>
      <c r="I74" s="499"/>
      <c r="J74" s="497"/>
      <c r="K74" s="495"/>
      <c r="L74" s="425"/>
      <c r="M74" s="425"/>
      <c r="N74" s="425"/>
      <c r="O74" s="425"/>
      <c r="P74" s="425"/>
      <c r="Q74" s="424"/>
      <c r="R74" s="424"/>
      <c r="S74" s="424"/>
      <c r="T74" s="424"/>
      <c r="U74" s="424"/>
      <c r="V74" s="424"/>
      <c r="W74" s="424"/>
      <c r="X74" s="490"/>
      <c r="Y74" s="454"/>
      <c r="Z74" s="454"/>
      <c r="AA74" s="454"/>
      <c r="AB74" s="454"/>
      <c r="AC74" s="45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4"/>
      <c r="AN74" s="424"/>
      <c r="AO74" s="424"/>
      <c r="AP74" s="424"/>
    </row>
    <row r="75" spans="1:86" x14ac:dyDescent="0.2">
      <c r="A75" s="761" t="s">
        <v>64</v>
      </c>
      <c r="B75" s="761"/>
      <c r="C75" s="500"/>
      <c r="D75" s="501"/>
      <c r="E75" s="500"/>
      <c r="F75" s="502"/>
      <c r="G75" s="503"/>
      <c r="H75" s="501"/>
      <c r="I75" s="503"/>
      <c r="J75" s="501"/>
      <c r="K75" s="495"/>
      <c r="L75" s="425"/>
      <c r="M75" s="425"/>
      <c r="N75" s="425"/>
      <c r="O75" s="425"/>
      <c r="P75" s="425"/>
      <c r="Q75" s="424"/>
      <c r="R75" s="424"/>
      <c r="S75" s="424"/>
      <c r="T75" s="424"/>
      <c r="U75" s="424"/>
      <c r="V75" s="424"/>
      <c r="W75" s="424"/>
      <c r="X75" s="490"/>
      <c r="Y75" s="454"/>
      <c r="Z75" s="454"/>
      <c r="AA75" s="454"/>
      <c r="AB75" s="454"/>
      <c r="AC75" s="454"/>
      <c r="AD75" s="424"/>
      <c r="AE75" s="424"/>
      <c r="AF75" s="424"/>
      <c r="AG75" s="424"/>
      <c r="AH75" s="424"/>
      <c r="AI75" s="424"/>
      <c r="AJ75" s="424"/>
      <c r="AK75" s="424"/>
      <c r="AL75" s="424"/>
      <c r="AM75" s="424"/>
      <c r="AN75" s="424"/>
      <c r="AO75" s="424"/>
      <c r="AP75" s="424"/>
    </row>
    <row r="76" spans="1:86" x14ac:dyDescent="0.2">
      <c r="A76" s="761" t="s">
        <v>65</v>
      </c>
      <c r="B76" s="761"/>
      <c r="C76" s="500"/>
      <c r="D76" s="501"/>
      <c r="E76" s="500"/>
      <c r="F76" s="502"/>
      <c r="G76" s="503"/>
      <c r="H76" s="501"/>
      <c r="I76" s="503"/>
      <c r="J76" s="501"/>
      <c r="K76" s="495"/>
      <c r="L76" s="425"/>
      <c r="M76" s="425"/>
      <c r="N76" s="425"/>
      <c r="O76" s="425"/>
      <c r="P76" s="425"/>
      <c r="Q76" s="424"/>
      <c r="R76" s="424"/>
      <c r="S76" s="424"/>
      <c r="T76" s="424"/>
      <c r="U76" s="424"/>
      <c r="V76" s="424"/>
      <c r="W76" s="424"/>
      <c r="X76" s="490"/>
      <c r="Y76" s="454"/>
      <c r="Z76" s="454"/>
      <c r="AA76" s="454"/>
      <c r="AB76" s="454"/>
      <c r="AC76" s="45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24"/>
    </row>
    <row r="77" spans="1:86" x14ac:dyDescent="0.2">
      <c r="A77" s="758" t="s">
        <v>66</v>
      </c>
      <c r="B77" s="758"/>
      <c r="C77" s="374"/>
      <c r="D77" s="479"/>
      <c r="E77" s="374"/>
      <c r="F77" s="504"/>
      <c r="G77" s="505"/>
      <c r="H77" s="479"/>
      <c r="I77" s="505"/>
      <c r="J77" s="479"/>
      <c r="K77" s="495"/>
      <c r="L77" s="425"/>
      <c r="M77" s="425"/>
      <c r="N77" s="425"/>
      <c r="O77" s="425"/>
      <c r="P77" s="425"/>
      <c r="Q77" s="424"/>
      <c r="R77" s="424"/>
      <c r="S77" s="424"/>
      <c r="T77" s="424"/>
      <c r="U77" s="424"/>
      <c r="V77" s="424"/>
      <c r="W77" s="424"/>
      <c r="X77" s="490"/>
      <c r="Y77" s="454"/>
      <c r="Z77" s="454"/>
      <c r="AA77" s="454"/>
      <c r="AB77" s="454"/>
      <c r="AC77" s="45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</row>
    <row r="78" spans="1:86" ht="15" x14ac:dyDescent="0.2">
      <c r="A78" s="506" t="s">
        <v>67</v>
      </c>
      <c r="B78" s="507"/>
      <c r="C78" s="508"/>
      <c r="D78" s="508"/>
      <c r="E78" s="508"/>
      <c r="F78" s="508"/>
      <c r="G78" s="508"/>
      <c r="H78" s="508"/>
      <c r="I78" s="509"/>
      <c r="J78" s="507"/>
      <c r="K78" s="487"/>
      <c r="L78" s="487"/>
      <c r="M78" s="425"/>
      <c r="N78" s="510"/>
      <c r="O78" s="424"/>
      <c r="P78" s="424"/>
      <c r="Q78" s="424"/>
      <c r="R78" s="424"/>
      <c r="S78" s="424"/>
      <c r="T78" s="424"/>
      <c r="U78" s="424"/>
      <c r="V78" s="452"/>
      <c r="W78" s="424"/>
      <c r="X78" s="511"/>
      <c r="Y78" s="511"/>
      <c r="Z78" s="511"/>
      <c r="AA78" s="511"/>
      <c r="AB78" s="511"/>
      <c r="AC78" s="511"/>
      <c r="AD78" s="424"/>
      <c r="AE78" s="424"/>
      <c r="AF78" s="424"/>
      <c r="AG78" s="424"/>
      <c r="AH78" s="424"/>
      <c r="AI78" s="424"/>
      <c r="AJ78" s="424"/>
      <c r="AK78" s="424"/>
      <c r="AL78" s="424"/>
      <c r="AM78" s="424"/>
      <c r="AN78" s="424"/>
      <c r="AO78" s="424"/>
      <c r="AP78" s="424"/>
    </row>
    <row r="79" spans="1:86" x14ac:dyDescent="0.2">
      <c r="A79" s="384" t="s">
        <v>92</v>
      </c>
      <c r="B79" s="512"/>
      <c r="C79" s="512"/>
      <c r="D79" s="512"/>
      <c r="E79" s="513"/>
      <c r="F79" s="513"/>
      <c r="G79" s="513"/>
      <c r="H79" s="513"/>
      <c r="I79" s="514"/>
      <c r="J79" s="514"/>
      <c r="K79" s="515"/>
      <c r="L79" s="514"/>
      <c r="M79" s="516"/>
      <c r="N79" s="516"/>
      <c r="O79" s="424"/>
      <c r="P79" s="424"/>
      <c r="Q79" s="424"/>
      <c r="R79" s="424"/>
      <c r="S79" s="424"/>
      <c r="T79" s="424"/>
      <c r="U79" s="424"/>
      <c r="V79" s="490"/>
      <c r="W79" s="517"/>
      <c r="X79" s="511"/>
      <c r="Y79" s="511"/>
      <c r="Z79" s="511"/>
      <c r="AA79" s="511"/>
      <c r="AB79" s="511"/>
      <c r="AC79" s="511"/>
      <c r="AD79" s="424"/>
      <c r="AE79" s="424"/>
      <c r="AF79" s="424"/>
      <c r="AG79" s="424"/>
      <c r="AH79" s="511"/>
      <c r="AI79" s="511"/>
      <c r="AJ79" s="511"/>
      <c r="AK79" s="511"/>
      <c r="AL79" s="424"/>
      <c r="AM79" s="424"/>
      <c r="AN79" s="424"/>
      <c r="AO79" s="424"/>
      <c r="AP79" s="424"/>
    </row>
    <row r="80" spans="1:86" ht="15" customHeight="1" x14ac:dyDescent="0.2">
      <c r="A80" s="751" t="s">
        <v>93</v>
      </c>
      <c r="B80" s="751" t="s">
        <v>94</v>
      </c>
      <c r="C80" s="751" t="s">
        <v>95</v>
      </c>
      <c r="D80" s="751" t="s">
        <v>96</v>
      </c>
      <c r="E80" s="518"/>
      <c r="F80" s="519"/>
      <c r="G80" s="520"/>
      <c r="H80" s="520"/>
      <c r="I80" s="424"/>
      <c r="J80" s="424"/>
      <c r="K80" s="424"/>
      <c r="L80" s="424"/>
      <c r="M80" s="424"/>
      <c r="N80" s="424"/>
      <c r="O80" s="424"/>
      <c r="P80" s="424"/>
      <c r="Q80" s="452"/>
      <c r="R80" s="424"/>
      <c r="S80" s="424"/>
      <c r="T80" s="424"/>
      <c r="U80" s="521"/>
      <c r="V80" s="522"/>
      <c r="W80" s="522"/>
      <c r="X80" s="523"/>
      <c r="Y80" s="523"/>
      <c r="Z80" s="524"/>
      <c r="AA80" s="524"/>
      <c r="AB80" s="524"/>
      <c r="AC80" s="424"/>
      <c r="AD80" s="424"/>
      <c r="AE80" s="424"/>
      <c r="AF80" s="424"/>
      <c r="AG80" s="521"/>
      <c r="AH80" s="522"/>
      <c r="AI80" s="522"/>
      <c r="AJ80" s="522"/>
      <c r="AK80" s="395"/>
    </row>
    <row r="81" spans="1:43" ht="33.75" customHeight="1" x14ac:dyDescent="0.2">
      <c r="A81" s="752"/>
      <c r="B81" s="752"/>
      <c r="C81" s="752"/>
      <c r="D81" s="752"/>
      <c r="E81" s="453"/>
      <c r="F81" s="424"/>
      <c r="G81" s="424"/>
      <c r="H81" s="525"/>
      <c r="I81" s="526"/>
      <c r="J81" s="526"/>
      <c r="K81" s="424"/>
      <c r="L81" s="424"/>
      <c r="M81" s="424"/>
      <c r="N81" s="424"/>
      <c r="O81" s="424"/>
      <c r="P81" s="424"/>
      <c r="Q81" s="424"/>
      <c r="R81" s="424"/>
      <c r="S81" s="452"/>
      <c r="T81" s="424"/>
      <c r="U81" s="424"/>
      <c r="V81" s="511"/>
      <c r="W81" s="522"/>
      <c r="X81" s="522"/>
      <c r="Y81" s="522"/>
      <c r="Z81" s="522"/>
      <c r="AA81" s="522"/>
      <c r="AB81" s="511"/>
      <c r="AC81" s="424"/>
      <c r="AD81" s="424"/>
      <c r="AE81" s="424"/>
      <c r="AF81" s="424"/>
      <c r="AG81" s="424"/>
      <c r="AH81" s="511"/>
      <c r="AI81" s="522"/>
      <c r="AJ81" s="522"/>
      <c r="AK81" s="395"/>
    </row>
    <row r="82" spans="1:43" ht="15" x14ac:dyDescent="0.2">
      <c r="A82" s="527" t="s">
        <v>68</v>
      </c>
      <c r="B82" s="528">
        <v>49</v>
      </c>
      <c r="C82" s="528">
        <v>6</v>
      </c>
      <c r="D82" s="529"/>
      <c r="E82" s="453"/>
      <c r="F82" s="424"/>
      <c r="G82" s="424"/>
      <c r="H82" s="525"/>
      <c r="I82" s="526"/>
      <c r="J82" s="526"/>
      <c r="K82" s="424"/>
      <c r="L82" s="424"/>
      <c r="M82" s="424"/>
      <c r="N82" s="424"/>
      <c r="O82" s="424"/>
      <c r="P82" s="424"/>
      <c r="Q82" s="424"/>
      <c r="R82" s="424"/>
      <c r="S82" s="452"/>
      <c r="T82" s="424"/>
      <c r="U82" s="424"/>
      <c r="V82" s="511"/>
      <c r="W82" s="522"/>
      <c r="X82" s="522"/>
      <c r="Y82" s="522"/>
      <c r="Z82" s="522"/>
      <c r="AA82" s="522"/>
      <c r="AB82" s="511"/>
      <c r="AC82" s="424"/>
      <c r="AD82" s="424"/>
      <c r="AE82" s="424"/>
      <c r="AF82" s="424"/>
      <c r="AG82" s="424"/>
      <c r="AH82" s="511"/>
      <c r="AI82" s="522"/>
      <c r="AJ82" s="522"/>
      <c r="AK82" s="395"/>
    </row>
    <row r="83" spans="1:43" ht="15" x14ac:dyDescent="0.2">
      <c r="A83" s="530" t="s">
        <v>69</v>
      </c>
      <c r="B83" s="531">
        <v>76</v>
      </c>
      <c r="C83" s="532">
        <v>22</v>
      </c>
      <c r="D83" s="533">
        <v>5</v>
      </c>
      <c r="E83" s="453"/>
      <c r="F83" s="424"/>
      <c r="G83" s="424"/>
      <c r="H83" s="525"/>
      <c r="I83" s="526"/>
      <c r="J83" s="526"/>
      <c r="K83" s="424"/>
      <c r="L83" s="424"/>
      <c r="M83" s="424"/>
      <c r="N83" s="424"/>
      <c r="O83" s="424"/>
      <c r="P83" s="424"/>
      <c r="Q83" s="424"/>
      <c r="R83" s="424"/>
      <c r="S83" s="452"/>
      <c r="T83" s="424"/>
      <c r="U83" s="424"/>
      <c r="V83" s="511"/>
      <c r="W83" s="522"/>
      <c r="X83" s="522"/>
      <c r="Y83" s="522"/>
      <c r="Z83" s="522"/>
      <c r="AA83" s="522"/>
      <c r="AB83" s="511"/>
      <c r="AC83" s="424"/>
      <c r="AD83" s="424"/>
      <c r="AE83" s="424"/>
      <c r="AF83" s="424"/>
      <c r="AG83" s="424"/>
      <c r="AH83" s="511"/>
      <c r="AI83" s="522"/>
      <c r="AJ83" s="522"/>
      <c r="AK83" s="395"/>
    </row>
    <row r="84" spans="1:43" ht="21" x14ac:dyDescent="0.2">
      <c r="A84" s="534" t="s">
        <v>70</v>
      </c>
      <c r="B84" s="535"/>
      <c r="C84" s="536"/>
      <c r="D84" s="537"/>
      <c r="E84" s="453"/>
      <c r="F84" s="424"/>
      <c r="G84" s="424"/>
      <c r="H84" s="525"/>
      <c r="I84" s="526"/>
      <c r="J84" s="526"/>
      <c r="K84" s="424"/>
      <c r="L84" s="424"/>
      <c r="M84" s="424"/>
      <c r="N84" s="424"/>
      <c r="O84" s="424"/>
      <c r="P84" s="424"/>
      <c r="Q84" s="424"/>
      <c r="R84" s="424"/>
      <c r="S84" s="452"/>
      <c r="T84" s="424"/>
      <c r="U84" s="424"/>
      <c r="V84" s="511"/>
      <c r="W84" s="522"/>
      <c r="X84" s="522"/>
      <c r="Y84" s="522"/>
      <c r="Z84" s="522"/>
      <c r="AA84" s="522"/>
      <c r="AB84" s="511"/>
      <c r="AC84" s="424"/>
      <c r="AD84" s="424"/>
      <c r="AE84" s="424"/>
      <c r="AF84" s="424"/>
      <c r="AG84" s="424"/>
      <c r="AH84" s="511"/>
      <c r="AI84" s="522"/>
      <c r="AJ84" s="522"/>
      <c r="AK84" s="395"/>
    </row>
    <row r="85" spans="1:43" ht="27" customHeight="1" x14ac:dyDescent="0.2">
      <c r="A85" s="534" t="s">
        <v>71</v>
      </c>
      <c r="B85" s="535"/>
      <c r="C85" s="536"/>
      <c r="D85" s="537"/>
      <c r="E85" s="453"/>
      <c r="F85" s="424"/>
      <c r="G85" s="424"/>
      <c r="H85" s="525"/>
      <c r="I85" s="526"/>
      <c r="J85" s="526"/>
      <c r="K85" s="424"/>
      <c r="L85" s="424"/>
      <c r="M85" s="424"/>
      <c r="N85" s="424"/>
      <c r="O85" s="424"/>
      <c r="P85" s="424"/>
      <c r="Q85" s="424"/>
      <c r="R85" s="424"/>
      <c r="S85" s="452"/>
      <c r="T85" s="424"/>
      <c r="U85" s="424"/>
      <c r="V85" s="511"/>
      <c r="W85" s="522"/>
      <c r="X85" s="522"/>
      <c r="Y85" s="522"/>
      <c r="Z85" s="522"/>
      <c r="AA85" s="522"/>
      <c r="AB85" s="511"/>
      <c r="AC85" s="424"/>
      <c r="AD85" s="424"/>
      <c r="AE85" s="424"/>
      <c r="AF85" s="424"/>
      <c r="AG85" s="424"/>
      <c r="AH85" s="511"/>
      <c r="AI85" s="522"/>
      <c r="AJ85" s="522"/>
      <c r="AK85" s="395"/>
    </row>
    <row r="86" spans="1:43" ht="20.25" customHeight="1" x14ac:dyDescent="0.2">
      <c r="A86" s="538" t="s">
        <v>97</v>
      </c>
      <c r="B86" s="535"/>
      <c r="C86" s="536"/>
      <c r="D86" s="537"/>
      <c r="E86" s="453"/>
      <c r="F86" s="424"/>
      <c r="G86" s="424"/>
      <c r="H86" s="525"/>
      <c r="I86" s="526"/>
      <c r="J86" s="526"/>
      <c r="K86" s="424"/>
      <c r="L86" s="424"/>
      <c r="M86" s="424"/>
      <c r="N86" s="424"/>
      <c r="O86" s="424"/>
      <c r="P86" s="424"/>
      <c r="Q86" s="424"/>
      <c r="R86" s="424"/>
      <c r="S86" s="452"/>
      <c r="T86" s="424"/>
      <c r="U86" s="424"/>
      <c r="V86" s="511"/>
      <c r="W86" s="522"/>
      <c r="X86" s="522"/>
      <c r="Y86" s="522"/>
      <c r="Z86" s="522"/>
      <c r="AA86" s="522"/>
      <c r="AB86" s="511"/>
      <c r="AC86" s="424"/>
      <c r="AD86" s="424"/>
      <c r="AE86" s="424"/>
      <c r="AF86" s="424"/>
      <c r="AG86" s="424"/>
      <c r="AH86" s="511"/>
      <c r="AI86" s="522"/>
      <c r="AJ86" s="522"/>
      <c r="AK86" s="395"/>
    </row>
    <row r="87" spans="1:43" ht="26.25" customHeight="1" x14ac:dyDescent="0.2">
      <c r="A87" s="539" t="s">
        <v>98</v>
      </c>
      <c r="B87" s="535"/>
      <c r="C87" s="536"/>
      <c r="D87" s="537"/>
      <c r="E87" s="453"/>
      <c r="F87" s="424"/>
      <c r="G87" s="424"/>
      <c r="H87" s="525"/>
      <c r="I87" s="526"/>
      <c r="J87" s="526"/>
      <c r="K87" s="424"/>
      <c r="L87" s="424"/>
      <c r="M87" s="424"/>
      <c r="N87" s="424"/>
      <c r="O87" s="424"/>
      <c r="P87" s="424"/>
      <c r="Q87" s="424"/>
      <c r="R87" s="424"/>
      <c r="S87" s="452"/>
      <c r="T87" s="424"/>
      <c r="U87" s="424"/>
      <c r="V87" s="511"/>
      <c r="W87" s="522"/>
      <c r="X87" s="522"/>
      <c r="Y87" s="522"/>
      <c r="Z87" s="522"/>
      <c r="AA87" s="522"/>
      <c r="AB87" s="511"/>
      <c r="AC87" s="424"/>
      <c r="AD87" s="424"/>
      <c r="AE87" s="424"/>
      <c r="AF87" s="424"/>
      <c r="AG87" s="424"/>
      <c r="AH87" s="511"/>
      <c r="AI87" s="522"/>
      <c r="AJ87" s="522"/>
      <c r="AK87" s="395"/>
    </row>
    <row r="88" spans="1:43" ht="29.25" customHeight="1" x14ac:dyDescent="0.2">
      <c r="A88" s="539" t="s">
        <v>99</v>
      </c>
      <c r="B88" s="535"/>
      <c r="C88" s="536"/>
      <c r="D88" s="537"/>
      <c r="E88" s="453"/>
      <c r="F88" s="424"/>
      <c r="G88" s="424"/>
      <c r="H88" s="525"/>
      <c r="I88" s="526"/>
      <c r="J88" s="526"/>
      <c r="K88" s="424"/>
      <c r="L88" s="424"/>
      <c r="M88" s="424"/>
      <c r="N88" s="424"/>
      <c r="O88" s="424"/>
      <c r="P88" s="424"/>
      <c r="Q88" s="424"/>
      <c r="R88" s="424"/>
      <c r="S88" s="452"/>
      <c r="T88" s="424"/>
      <c r="U88" s="424"/>
      <c r="V88" s="511"/>
      <c r="W88" s="522"/>
      <c r="X88" s="522"/>
      <c r="Y88" s="522"/>
      <c r="Z88" s="522"/>
      <c r="AA88" s="522"/>
      <c r="AB88" s="511"/>
      <c r="AC88" s="424"/>
      <c r="AD88" s="424"/>
      <c r="AE88" s="424"/>
      <c r="AF88" s="424"/>
      <c r="AG88" s="424"/>
      <c r="AH88" s="511"/>
      <c r="AI88" s="522"/>
      <c r="AJ88" s="540"/>
      <c r="AK88" s="541"/>
    </row>
    <row r="89" spans="1:43" ht="29.25" customHeight="1" x14ac:dyDescent="0.2">
      <c r="A89" s="542" t="s">
        <v>100</v>
      </c>
      <c r="B89" s="543"/>
      <c r="C89" s="544"/>
      <c r="D89" s="545"/>
      <c r="E89" s="453"/>
      <c r="F89" s="424"/>
      <c r="G89" s="424"/>
      <c r="H89" s="525"/>
      <c r="I89" s="526"/>
      <c r="J89" s="526"/>
      <c r="K89" s="424"/>
      <c r="L89" s="424"/>
      <c r="M89" s="424"/>
      <c r="N89" s="424"/>
      <c r="O89" s="424"/>
      <c r="P89" s="424"/>
      <c r="Q89" s="424"/>
      <c r="R89" s="424"/>
      <c r="S89" s="452"/>
      <c r="T89" s="424"/>
      <c r="U89" s="424"/>
      <c r="V89" s="511"/>
      <c r="W89" s="522"/>
      <c r="X89" s="522"/>
      <c r="Y89" s="522"/>
      <c r="Z89" s="522"/>
      <c r="AA89" s="522"/>
      <c r="AB89" s="511"/>
      <c r="AC89" s="424"/>
      <c r="AD89" s="424"/>
      <c r="AE89" s="424"/>
      <c r="AF89" s="424"/>
      <c r="AG89" s="424"/>
      <c r="AH89" s="511"/>
      <c r="AI89" s="546"/>
      <c r="AJ89" s="522"/>
      <c r="AK89" s="395"/>
      <c r="AL89" s="395"/>
      <c r="AM89" s="395"/>
      <c r="AN89" s="395"/>
      <c r="AO89" s="395"/>
      <c r="AP89" s="395"/>
      <c r="AQ89" s="395"/>
    </row>
    <row r="90" spans="1:43" ht="15" x14ac:dyDescent="0.2">
      <c r="A90" s="547" t="s">
        <v>101</v>
      </c>
      <c r="B90" s="487"/>
      <c r="C90" s="487"/>
      <c r="D90" s="487"/>
      <c r="E90" s="548"/>
      <c r="F90" s="487"/>
      <c r="G90" s="487"/>
      <c r="H90" s="424"/>
      <c r="I90" s="424"/>
      <c r="J90" s="424"/>
      <c r="K90" s="525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90"/>
      <c r="W90" s="511"/>
      <c r="X90" s="511"/>
      <c r="Y90" s="511"/>
      <c r="Z90" s="511"/>
      <c r="AA90" s="511"/>
      <c r="AB90" s="511"/>
      <c r="AC90" s="424"/>
      <c r="AD90" s="424"/>
      <c r="AE90" s="424"/>
      <c r="AF90" s="424"/>
      <c r="AG90" s="424"/>
      <c r="AH90" s="424"/>
      <c r="AI90" s="424"/>
      <c r="AJ90" s="511"/>
      <c r="AK90" s="511"/>
      <c r="AL90" s="511"/>
      <c r="AM90" s="511"/>
      <c r="AN90" s="511"/>
      <c r="AO90" s="511"/>
      <c r="AP90" s="511"/>
      <c r="AQ90" s="395"/>
    </row>
    <row r="91" spans="1:43" ht="15" x14ac:dyDescent="0.2">
      <c r="A91" s="751" t="s">
        <v>72</v>
      </c>
      <c r="B91" s="751" t="s">
        <v>73</v>
      </c>
      <c r="C91" s="735" t="s">
        <v>102</v>
      </c>
      <c r="D91" s="736"/>
      <c r="E91" s="495"/>
      <c r="F91" s="425"/>
      <c r="G91" s="424"/>
      <c r="H91" s="424"/>
      <c r="I91" s="424"/>
      <c r="J91" s="525"/>
      <c r="K91" s="549"/>
      <c r="L91" s="526"/>
      <c r="M91" s="424"/>
      <c r="N91" s="424"/>
      <c r="O91" s="424"/>
      <c r="P91" s="424"/>
      <c r="Q91" s="424"/>
      <c r="R91" s="424"/>
      <c r="S91" s="424"/>
      <c r="T91" s="424"/>
      <c r="U91" s="452"/>
      <c r="V91" s="511"/>
      <c r="W91" s="511"/>
      <c r="X91" s="511"/>
      <c r="Y91" s="454"/>
      <c r="Z91" s="454"/>
      <c r="AA91" s="454"/>
      <c r="AB91" s="454"/>
      <c r="AC91" s="550"/>
      <c r="AD91" s="511"/>
      <c r="AE91" s="424"/>
      <c r="AF91" s="424"/>
      <c r="AG91" s="424"/>
      <c r="AH91" s="424"/>
      <c r="AI91" s="424"/>
      <c r="AJ91" s="511"/>
      <c r="AK91" s="454"/>
      <c r="AL91" s="454"/>
      <c r="AM91" s="454"/>
      <c r="AN91" s="454"/>
      <c r="AO91" s="454"/>
      <c r="AP91" s="454"/>
      <c r="AQ91" s="395"/>
    </row>
    <row r="92" spans="1:43" ht="15" x14ac:dyDescent="0.2">
      <c r="A92" s="752"/>
      <c r="B92" s="752"/>
      <c r="C92" s="442" t="s">
        <v>103</v>
      </c>
      <c r="D92" s="442" t="s">
        <v>104</v>
      </c>
      <c r="E92" s="411"/>
      <c r="F92" s="425"/>
      <c r="G92" s="424"/>
      <c r="H92" s="424"/>
      <c r="I92" s="424"/>
      <c r="J92" s="525"/>
      <c r="K92" s="549"/>
      <c r="L92" s="526"/>
      <c r="M92" s="424"/>
      <c r="N92" s="424"/>
      <c r="O92" s="424"/>
      <c r="P92" s="424"/>
      <c r="Q92" s="424"/>
      <c r="R92" s="424"/>
      <c r="S92" s="424"/>
      <c r="T92" s="424"/>
      <c r="U92" s="452"/>
      <c r="V92" s="511"/>
      <c r="W92" s="511"/>
      <c r="X92" s="511"/>
      <c r="Y92" s="454"/>
      <c r="Z92" s="454"/>
      <c r="AA92" s="454"/>
      <c r="AB92" s="454"/>
      <c r="AC92" s="550"/>
      <c r="AD92" s="511"/>
      <c r="AE92" s="424"/>
      <c r="AF92" s="424"/>
      <c r="AG92" s="424"/>
      <c r="AH92" s="424"/>
      <c r="AI92" s="424"/>
      <c r="AJ92" s="511"/>
      <c r="AK92" s="454"/>
      <c r="AL92" s="454"/>
      <c r="AM92" s="454"/>
      <c r="AN92" s="454"/>
      <c r="AO92" s="454"/>
      <c r="AP92" s="454"/>
      <c r="AQ92" s="395"/>
    </row>
    <row r="93" spans="1:43" ht="15" x14ac:dyDescent="0.2">
      <c r="A93" s="462" t="s">
        <v>74</v>
      </c>
      <c r="B93" s="551">
        <v>2</v>
      </c>
      <c r="C93" s="551"/>
      <c r="D93" s="551"/>
      <c r="E93" s="495"/>
      <c r="F93" s="425"/>
      <c r="G93" s="424"/>
      <c r="H93" s="424"/>
      <c r="I93" s="424"/>
      <c r="J93" s="525"/>
      <c r="K93" s="552"/>
      <c r="L93" s="526"/>
      <c r="M93" s="424"/>
      <c r="N93" s="424"/>
      <c r="O93" s="424"/>
      <c r="P93" s="424"/>
      <c r="Q93" s="424"/>
      <c r="R93" s="424"/>
      <c r="S93" s="424"/>
      <c r="T93" s="424"/>
      <c r="U93" s="452"/>
      <c r="V93" s="511"/>
      <c r="W93" s="511"/>
      <c r="X93" s="511"/>
      <c r="Y93" s="454"/>
      <c r="Z93" s="454"/>
      <c r="AA93" s="454"/>
      <c r="AB93" s="454"/>
      <c r="AC93" s="550"/>
      <c r="AD93" s="511"/>
      <c r="AE93" s="424"/>
      <c r="AF93" s="424"/>
      <c r="AG93" s="424"/>
      <c r="AH93" s="424"/>
      <c r="AI93" s="424"/>
      <c r="AJ93" s="511"/>
      <c r="AK93" s="454"/>
      <c r="AL93" s="454"/>
      <c r="AM93" s="454"/>
      <c r="AN93" s="454"/>
      <c r="AO93" s="454"/>
      <c r="AP93" s="454"/>
      <c r="AQ93" s="395"/>
    </row>
    <row r="94" spans="1:43" ht="15" x14ac:dyDescent="0.2">
      <c r="A94" s="467" t="s">
        <v>75</v>
      </c>
      <c r="B94" s="413"/>
      <c r="C94" s="413"/>
      <c r="D94" s="413"/>
      <c r="E94" s="495"/>
      <c r="F94" s="425"/>
      <c r="G94" s="424"/>
      <c r="H94" s="424"/>
      <c r="I94" s="424"/>
      <c r="J94" s="525"/>
      <c r="K94" s="552"/>
      <c r="L94" s="526"/>
      <c r="M94" s="424"/>
      <c r="N94" s="424"/>
      <c r="O94" s="424"/>
      <c r="P94" s="424"/>
      <c r="Q94" s="424"/>
      <c r="R94" s="424"/>
      <c r="S94" s="424"/>
      <c r="T94" s="424"/>
      <c r="U94" s="452"/>
      <c r="V94" s="511"/>
      <c r="W94" s="511"/>
      <c r="X94" s="511"/>
      <c r="Y94" s="454"/>
      <c r="Z94" s="454"/>
      <c r="AA94" s="454"/>
      <c r="AB94" s="454"/>
      <c r="AC94" s="550"/>
      <c r="AD94" s="511"/>
      <c r="AE94" s="424"/>
      <c r="AF94" s="424"/>
      <c r="AG94" s="424"/>
      <c r="AH94" s="424"/>
      <c r="AI94" s="424"/>
      <c r="AJ94" s="511"/>
      <c r="AK94" s="454"/>
      <c r="AL94" s="454"/>
      <c r="AM94" s="454"/>
      <c r="AN94" s="454"/>
      <c r="AO94" s="454"/>
      <c r="AP94" s="454"/>
      <c r="AQ94" s="395"/>
    </row>
    <row r="95" spans="1:43" ht="15" x14ac:dyDescent="0.2">
      <c r="A95" s="467" t="s">
        <v>76</v>
      </c>
      <c r="B95" s="413"/>
      <c r="C95" s="413"/>
      <c r="D95" s="413"/>
      <c r="E95" s="495"/>
      <c r="F95" s="425"/>
      <c r="G95" s="424"/>
      <c r="H95" s="424"/>
      <c r="I95" s="424"/>
      <c r="J95" s="424"/>
      <c r="K95" s="553"/>
      <c r="L95" s="526"/>
      <c r="M95" s="424"/>
      <c r="N95" s="424"/>
      <c r="O95" s="424"/>
      <c r="P95" s="424"/>
      <c r="Q95" s="424"/>
      <c r="R95" s="424"/>
      <c r="S95" s="424"/>
      <c r="T95" s="424"/>
      <c r="U95" s="452"/>
      <c r="V95" s="511"/>
      <c r="W95" s="511"/>
      <c r="X95" s="511"/>
      <c r="Y95" s="454"/>
      <c r="Z95" s="454"/>
      <c r="AA95" s="454"/>
      <c r="AB95" s="454"/>
      <c r="AC95" s="550"/>
      <c r="AD95" s="511"/>
      <c r="AE95" s="424"/>
      <c r="AF95" s="424"/>
      <c r="AG95" s="424"/>
      <c r="AH95" s="424"/>
      <c r="AI95" s="424"/>
      <c r="AJ95" s="511"/>
      <c r="AK95" s="454"/>
      <c r="AL95" s="454"/>
      <c r="AM95" s="454"/>
      <c r="AN95" s="454"/>
      <c r="AO95" s="454"/>
      <c r="AP95" s="454"/>
      <c r="AQ95" s="395"/>
    </row>
    <row r="96" spans="1:43" ht="15" x14ac:dyDescent="0.2">
      <c r="A96" s="467" t="s">
        <v>77</v>
      </c>
      <c r="B96" s="413"/>
      <c r="C96" s="413"/>
      <c r="D96" s="413"/>
      <c r="E96" s="495"/>
      <c r="F96" s="425"/>
      <c r="G96" s="424"/>
      <c r="H96" s="424"/>
      <c r="I96" s="424"/>
      <c r="J96" s="424"/>
      <c r="K96" s="553"/>
      <c r="L96" s="526"/>
      <c r="M96" s="424"/>
      <c r="N96" s="424"/>
      <c r="O96" s="424"/>
      <c r="P96" s="424"/>
      <c r="Q96" s="424"/>
      <c r="R96" s="424"/>
      <c r="S96" s="424"/>
      <c r="T96" s="424"/>
      <c r="U96" s="452"/>
      <c r="V96" s="511"/>
      <c r="W96" s="511"/>
      <c r="X96" s="511"/>
      <c r="Y96" s="454"/>
      <c r="Z96" s="454"/>
      <c r="AA96" s="454"/>
      <c r="AB96" s="454"/>
      <c r="AC96" s="550"/>
      <c r="AD96" s="511"/>
      <c r="AE96" s="424"/>
      <c r="AF96" s="424"/>
      <c r="AG96" s="424"/>
      <c r="AH96" s="424"/>
      <c r="AI96" s="424"/>
      <c r="AJ96" s="511"/>
      <c r="AK96" s="454"/>
      <c r="AL96" s="454"/>
      <c r="AM96" s="454"/>
      <c r="AN96" s="454"/>
      <c r="AO96" s="454"/>
      <c r="AP96" s="454"/>
      <c r="AQ96" s="395"/>
    </row>
    <row r="97" spans="1:43" ht="15" x14ac:dyDescent="0.2">
      <c r="A97" s="467" t="s">
        <v>78</v>
      </c>
      <c r="B97" s="413"/>
      <c r="C97" s="413"/>
      <c r="D97" s="413"/>
      <c r="E97" s="495"/>
      <c r="F97" s="425"/>
      <c r="G97" s="424"/>
      <c r="H97" s="424"/>
      <c r="I97" s="424"/>
      <c r="J97" s="424"/>
      <c r="K97" s="553"/>
      <c r="L97" s="526"/>
      <c r="M97" s="424"/>
      <c r="N97" s="424"/>
      <c r="O97" s="424"/>
      <c r="P97" s="424"/>
      <c r="Q97" s="424"/>
      <c r="R97" s="424"/>
      <c r="S97" s="424"/>
      <c r="T97" s="424"/>
      <c r="U97" s="452"/>
      <c r="V97" s="511"/>
      <c r="W97" s="511"/>
      <c r="X97" s="511"/>
      <c r="Y97" s="454"/>
      <c r="Z97" s="454"/>
      <c r="AA97" s="454"/>
      <c r="AB97" s="454"/>
      <c r="AC97" s="550"/>
      <c r="AD97" s="511"/>
      <c r="AE97" s="424"/>
      <c r="AF97" s="424"/>
      <c r="AG97" s="424"/>
      <c r="AH97" s="424"/>
      <c r="AI97" s="424"/>
      <c r="AJ97" s="511"/>
      <c r="AK97" s="454"/>
      <c r="AL97" s="454"/>
      <c r="AM97" s="454"/>
      <c r="AN97" s="454"/>
      <c r="AO97" s="454"/>
      <c r="AP97" s="454"/>
      <c r="AQ97" s="395"/>
    </row>
    <row r="98" spans="1:43" ht="15" x14ac:dyDescent="0.2">
      <c r="A98" s="554" t="s">
        <v>19</v>
      </c>
      <c r="B98" s="555">
        <f>SUM(B93:B97)</f>
        <v>2</v>
      </c>
      <c r="C98" s="555">
        <f>SUM(C93:C97)</f>
        <v>0</v>
      </c>
      <c r="D98" s="555">
        <f>SUM(D93:D97)</f>
        <v>0</v>
      </c>
      <c r="E98" s="495"/>
      <c r="F98" s="425"/>
      <c r="G98" s="424"/>
      <c r="H98" s="424"/>
      <c r="I98" s="424"/>
      <c r="J98" s="424"/>
      <c r="K98" s="553"/>
      <c r="L98" s="526"/>
      <c r="M98" s="424"/>
      <c r="N98" s="424"/>
      <c r="O98" s="424"/>
      <c r="P98" s="424"/>
      <c r="Q98" s="424"/>
      <c r="R98" s="424"/>
      <c r="S98" s="424"/>
      <c r="T98" s="424"/>
      <c r="U98" s="452"/>
      <c r="V98" s="511"/>
      <c r="W98" s="511"/>
      <c r="X98" s="511"/>
      <c r="Y98" s="454"/>
      <c r="Z98" s="454"/>
      <c r="AA98" s="454"/>
      <c r="AB98" s="454"/>
      <c r="AC98" s="550"/>
      <c r="AD98" s="511"/>
      <c r="AE98" s="424"/>
      <c r="AF98" s="424"/>
      <c r="AG98" s="424"/>
      <c r="AH98" s="424"/>
      <c r="AI98" s="424"/>
      <c r="AJ98" s="511"/>
      <c r="AK98" s="454"/>
      <c r="AL98" s="454"/>
      <c r="AM98" s="454"/>
      <c r="AN98" s="454"/>
      <c r="AO98" s="454"/>
      <c r="AP98" s="454"/>
      <c r="AQ98" s="395"/>
    </row>
    <row r="99" spans="1:43" ht="15" x14ac:dyDescent="0.2">
      <c r="A99" s="556" t="s">
        <v>105</v>
      </c>
      <c r="B99" s="557"/>
      <c r="C99" s="557"/>
      <c r="D99" s="557"/>
      <c r="E99" s="558"/>
      <c r="F99" s="558"/>
      <c r="G99" s="559"/>
      <c r="H99" s="559"/>
      <c r="I99" s="559"/>
      <c r="J99" s="422"/>
      <c r="K99" s="560"/>
      <c r="L99" s="422"/>
      <c r="M99" s="422"/>
      <c r="N99" s="424"/>
      <c r="O99" s="424"/>
      <c r="P99" s="424"/>
      <c r="Q99" s="424"/>
      <c r="R99" s="424"/>
      <c r="S99" s="424"/>
      <c r="T99" s="424"/>
      <c r="U99" s="490"/>
      <c r="V99" s="511"/>
      <c r="W99" s="511"/>
      <c r="X99" s="511"/>
      <c r="Y99" s="511"/>
      <c r="Z99" s="511"/>
      <c r="AA99" s="511"/>
      <c r="AB99" s="561"/>
      <c r="AC99" s="511"/>
      <c r="AD99" s="424"/>
      <c r="AE99" s="424"/>
      <c r="AF99" s="424"/>
      <c r="AG99" s="424"/>
      <c r="AH99" s="424"/>
      <c r="AI99" s="511"/>
      <c r="AJ99" s="511"/>
      <c r="AK99" s="511"/>
      <c r="AL99" s="511"/>
      <c r="AM99" s="511"/>
      <c r="AN99" s="511"/>
      <c r="AO99" s="511"/>
      <c r="AP99" s="395"/>
    </row>
    <row r="100" spans="1:43" x14ac:dyDescent="0.2">
      <c r="A100" s="744" t="s">
        <v>26</v>
      </c>
      <c r="B100" s="747" t="s">
        <v>28</v>
      </c>
      <c r="C100" s="748"/>
      <c r="D100" s="729"/>
      <c r="E100" s="749" t="s">
        <v>29</v>
      </c>
      <c r="F100" s="750"/>
      <c r="G100" s="750"/>
      <c r="H100" s="750"/>
      <c r="I100" s="750"/>
      <c r="J100" s="750"/>
      <c r="K100" s="750"/>
      <c r="L100" s="750"/>
      <c r="M100" s="750"/>
      <c r="N100" s="562"/>
      <c r="O100" s="424"/>
      <c r="P100" s="424"/>
      <c r="Q100" s="424"/>
      <c r="R100" s="424"/>
      <c r="S100" s="424"/>
      <c r="T100" s="424"/>
      <c r="U100" s="424"/>
      <c r="V100" s="452"/>
      <c r="W100" s="424"/>
      <c r="X100" s="424"/>
      <c r="Y100" s="424"/>
      <c r="Z100" s="424"/>
      <c r="AA100" s="424"/>
      <c r="AB100" s="424"/>
      <c r="AC100" s="424"/>
      <c r="AD100" s="424"/>
      <c r="AE100" s="424"/>
      <c r="AF100" s="424"/>
      <c r="AG100" s="424"/>
      <c r="AH100" s="424"/>
      <c r="AI100" s="424"/>
      <c r="AJ100" s="511"/>
      <c r="AK100" s="511"/>
      <c r="AL100" s="511"/>
      <c r="AM100" s="511"/>
      <c r="AN100" s="511"/>
      <c r="AO100" s="511"/>
      <c r="AP100" s="511"/>
      <c r="AQ100" s="395"/>
    </row>
    <row r="101" spans="1:43" x14ac:dyDescent="0.2">
      <c r="A101" s="745"/>
      <c r="B101" s="749"/>
      <c r="C101" s="750"/>
      <c r="D101" s="731"/>
      <c r="E101" s="733" t="s">
        <v>1</v>
      </c>
      <c r="F101" s="734"/>
      <c r="G101" s="733" t="s">
        <v>2</v>
      </c>
      <c r="H101" s="734"/>
      <c r="I101" s="733" t="s">
        <v>3</v>
      </c>
      <c r="J101" s="734"/>
      <c r="K101" s="733" t="s">
        <v>4</v>
      </c>
      <c r="L101" s="734"/>
      <c r="M101" s="733" t="s">
        <v>5</v>
      </c>
      <c r="N101" s="734"/>
      <c r="O101" s="424"/>
      <c r="P101" s="424"/>
      <c r="Q101" s="424"/>
      <c r="R101" s="424"/>
      <c r="S101" s="424"/>
      <c r="T101" s="424"/>
      <c r="U101" s="424"/>
      <c r="V101" s="424"/>
      <c r="W101" s="452"/>
      <c r="X101" s="424"/>
      <c r="Y101" s="424"/>
      <c r="Z101" s="424"/>
      <c r="AA101" s="424"/>
      <c r="AB101" s="424"/>
      <c r="AC101" s="424"/>
      <c r="AD101" s="424"/>
      <c r="AE101" s="424"/>
      <c r="AF101" s="424"/>
      <c r="AG101" s="424"/>
      <c r="AH101" s="424"/>
      <c r="AI101" s="424"/>
      <c r="AJ101" s="511"/>
      <c r="AK101" s="511"/>
      <c r="AL101" s="511"/>
      <c r="AM101" s="511"/>
      <c r="AN101" s="511"/>
      <c r="AO101" s="511"/>
      <c r="AP101" s="511"/>
      <c r="AQ101" s="395"/>
    </row>
    <row r="102" spans="1:43" x14ac:dyDescent="0.2">
      <c r="A102" s="746"/>
      <c r="B102" s="563" t="s">
        <v>81</v>
      </c>
      <c r="C102" s="564" t="s">
        <v>20</v>
      </c>
      <c r="D102" s="565" t="s">
        <v>18</v>
      </c>
      <c r="E102" s="429" t="s">
        <v>20</v>
      </c>
      <c r="F102" s="390" t="s">
        <v>18</v>
      </c>
      <c r="G102" s="429" t="s">
        <v>20</v>
      </c>
      <c r="H102" s="390" t="s">
        <v>18</v>
      </c>
      <c r="I102" s="429" t="s">
        <v>20</v>
      </c>
      <c r="J102" s="390" t="s">
        <v>18</v>
      </c>
      <c r="K102" s="429" t="s">
        <v>20</v>
      </c>
      <c r="L102" s="390" t="s">
        <v>18</v>
      </c>
      <c r="M102" s="429" t="s">
        <v>20</v>
      </c>
      <c r="N102" s="390" t="s">
        <v>18</v>
      </c>
      <c r="O102" s="566"/>
      <c r="P102" s="424"/>
      <c r="Q102" s="553"/>
      <c r="R102" s="424"/>
      <c r="S102" s="424"/>
      <c r="T102" s="424"/>
      <c r="U102" s="424"/>
      <c r="V102" s="424"/>
      <c r="W102" s="424"/>
      <c r="X102" s="424"/>
      <c r="Y102" s="424"/>
      <c r="Z102" s="424"/>
      <c r="AA102" s="452"/>
      <c r="AB102" s="424"/>
      <c r="AC102" s="424"/>
      <c r="AD102" s="424"/>
      <c r="AE102" s="424"/>
      <c r="AF102" s="424"/>
      <c r="AG102" s="424"/>
      <c r="AH102" s="424"/>
      <c r="AI102" s="424"/>
      <c r="AJ102" s="424"/>
      <c r="AK102" s="424"/>
      <c r="AL102" s="424"/>
      <c r="AM102" s="424"/>
      <c r="AN102" s="424"/>
      <c r="AO102" s="424"/>
      <c r="AP102" s="424"/>
    </row>
    <row r="103" spans="1:43" ht="17.25" customHeight="1" x14ac:dyDescent="0.2">
      <c r="A103" s="373" t="s">
        <v>106</v>
      </c>
      <c r="B103" s="382">
        <f>SUM(C103:D103)</f>
        <v>0</v>
      </c>
      <c r="C103" s="435">
        <f>SUM(E103+G103+I103+K103+M103)</f>
        <v>0</v>
      </c>
      <c r="D103" s="359">
        <f>SUM(F103+H103+J103+L103+N103)</f>
        <v>0</v>
      </c>
      <c r="E103" s="567"/>
      <c r="F103" s="544"/>
      <c r="G103" s="567"/>
      <c r="H103" s="544"/>
      <c r="I103" s="567"/>
      <c r="J103" s="568"/>
      <c r="K103" s="567"/>
      <c r="L103" s="568"/>
      <c r="M103" s="569"/>
      <c r="N103" s="568"/>
      <c r="O103" s="570"/>
      <c r="P103" s="424"/>
      <c r="Q103" s="553"/>
      <c r="R103" s="424"/>
      <c r="S103" s="424"/>
      <c r="T103" s="424"/>
      <c r="U103" s="424"/>
      <c r="V103" s="424"/>
      <c r="W103" s="424"/>
      <c r="X103" s="424"/>
      <c r="Y103" s="424"/>
      <c r="Z103" s="424"/>
      <c r="AA103" s="452"/>
      <c r="AB103" s="424"/>
      <c r="AC103" s="424"/>
      <c r="AD103" s="424"/>
      <c r="AE103" s="424"/>
      <c r="AF103" s="424"/>
      <c r="AG103" s="424"/>
      <c r="AH103" s="424"/>
      <c r="AI103" s="424"/>
      <c r="AJ103" s="424"/>
      <c r="AK103" s="424"/>
      <c r="AL103" s="424"/>
      <c r="AM103" s="424"/>
      <c r="AN103" s="424"/>
      <c r="AO103" s="424"/>
      <c r="AP103" s="424"/>
    </row>
    <row r="104" spans="1:43" ht="26.25" customHeight="1" x14ac:dyDescent="0.2">
      <c r="A104" s="373" t="s">
        <v>107</v>
      </c>
      <c r="B104" s="571">
        <f>SUM(C104:D104)</f>
        <v>0</v>
      </c>
      <c r="C104" s="435">
        <f>SUM(E104+G104+I104+K104+M104)</f>
        <v>0</v>
      </c>
      <c r="D104" s="359">
        <f>SUM(F104+H104+J104+L104+N104)</f>
        <v>0</v>
      </c>
      <c r="E104" s="572"/>
      <c r="F104" s="573"/>
      <c r="G104" s="572"/>
      <c r="H104" s="574"/>
      <c r="I104" s="572"/>
      <c r="J104" s="573"/>
      <c r="K104" s="572"/>
      <c r="L104" s="573"/>
      <c r="M104" s="575"/>
      <c r="N104" s="574"/>
      <c r="O104" s="570"/>
      <c r="P104" s="424"/>
      <c r="Q104" s="553"/>
      <c r="R104" s="424"/>
      <c r="S104" s="424"/>
      <c r="T104" s="424"/>
      <c r="U104" s="424"/>
      <c r="V104" s="424"/>
      <c r="W104" s="424"/>
      <c r="X104" s="424"/>
      <c r="Y104" s="424"/>
      <c r="Z104" s="424"/>
      <c r="AA104" s="452"/>
      <c r="AB104" s="42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4"/>
      <c r="AN104" s="424"/>
      <c r="AO104" s="424"/>
      <c r="AP104" s="424"/>
    </row>
    <row r="105" spans="1:43" x14ac:dyDescent="0.2">
      <c r="A105" s="557"/>
      <c r="B105" s="424"/>
      <c r="C105" s="553"/>
      <c r="D105" s="424"/>
      <c r="E105" s="424"/>
      <c r="F105" s="424"/>
      <c r="G105" s="424"/>
      <c r="H105" s="424"/>
      <c r="I105" s="424"/>
      <c r="J105" s="424"/>
      <c r="K105" s="424"/>
      <c r="L105" s="424"/>
      <c r="M105" s="452"/>
      <c r="N105" s="424"/>
      <c r="O105" s="424"/>
      <c r="P105" s="424"/>
      <c r="Q105" s="424"/>
      <c r="R105" s="424"/>
      <c r="S105" s="424"/>
      <c r="T105" s="424"/>
      <c r="U105" s="424"/>
      <c r="V105" s="424"/>
      <c r="W105" s="424"/>
      <c r="X105" s="424"/>
      <c r="Y105" s="424"/>
      <c r="Z105" s="424"/>
      <c r="AA105" s="424"/>
      <c r="AB105" s="424"/>
    </row>
    <row r="186" spans="1:2" hidden="1" x14ac:dyDescent="0.2">
      <c r="A186" s="576">
        <f>SUM(C23,C24:C26,C30,C43:C44,C49:C70,B103:B104,B82:B89,B98,C35:C38,C74:J77)</f>
        <v>978</v>
      </c>
      <c r="B186" s="576">
        <f>SUM(CG8:CL104)</f>
        <v>0</v>
      </c>
    </row>
  </sheetData>
  <mergeCells count="123">
    <mergeCell ref="A6:W6"/>
    <mergeCell ref="A10:A12"/>
    <mergeCell ref="B10:B12"/>
    <mergeCell ref="C10:E11"/>
    <mergeCell ref="F10:AM10"/>
    <mergeCell ref="AJ11:AK11"/>
    <mergeCell ref="AL11:AM11"/>
    <mergeCell ref="A37:A38"/>
    <mergeCell ref="A13:A23"/>
    <mergeCell ref="A25:A26"/>
    <mergeCell ref="A28:A29"/>
    <mergeCell ref="B28:B29"/>
    <mergeCell ref="A35:A36"/>
    <mergeCell ref="C28:E28"/>
    <mergeCell ref="AJ28:AK28"/>
    <mergeCell ref="AL28:AM28"/>
    <mergeCell ref="A33:A34"/>
    <mergeCell ref="B33:B34"/>
    <mergeCell ref="C33:C34"/>
    <mergeCell ref="Z28:AA28"/>
    <mergeCell ref="AB28:AC28"/>
    <mergeCell ref="AD28:AE28"/>
    <mergeCell ref="AF28:AG28"/>
    <mergeCell ref="AH28:AI28"/>
    <mergeCell ref="E72:F72"/>
    <mergeCell ref="G72:H72"/>
    <mergeCell ref="I72:J72"/>
    <mergeCell ref="A74:B74"/>
    <mergeCell ref="A75:B75"/>
    <mergeCell ref="A76:B76"/>
    <mergeCell ref="A57:A60"/>
    <mergeCell ref="A40:B42"/>
    <mergeCell ref="C40:E41"/>
    <mergeCell ref="F40:AM40"/>
    <mergeCell ref="AJ41:AK41"/>
    <mergeCell ref="AL41:AM41"/>
    <mergeCell ref="A45:M45"/>
    <mergeCell ref="A46:B48"/>
    <mergeCell ref="A55:A56"/>
    <mergeCell ref="AF47:AG47"/>
    <mergeCell ref="AH47:AI47"/>
    <mergeCell ref="AJ47:AK47"/>
    <mergeCell ref="AL47:AM47"/>
    <mergeCell ref="A49:A54"/>
    <mergeCell ref="C46:E47"/>
    <mergeCell ref="F46:AM46"/>
    <mergeCell ref="A80:A81"/>
    <mergeCell ref="B80:B81"/>
    <mergeCell ref="C80:C81"/>
    <mergeCell ref="D80:D81"/>
    <mergeCell ref="A61:A62"/>
    <mergeCell ref="A63:A64"/>
    <mergeCell ref="A65:A70"/>
    <mergeCell ref="A72:B73"/>
    <mergeCell ref="C72:D72"/>
    <mergeCell ref="A77:B77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91:A92"/>
    <mergeCell ref="B91:B92"/>
    <mergeCell ref="C91:D91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P28:Q28"/>
    <mergeCell ref="R28:S28"/>
    <mergeCell ref="T28:U28"/>
    <mergeCell ref="V28:W28"/>
    <mergeCell ref="X28:Y28"/>
    <mergeCell ref="F28:G28"/>
    <mergeCell ref="H28:I28"/>
    <mergeCell ref="J28:K28"/>
    <mergeCell ref="L28:M28"/>
    <mergeCell ref="N28:O28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6"/>
  <sheetViews>
    <sheetView workbookViewId="0">
      <selection activeCell="F13" sqref="F13"/>
    </sheetView>
  </sheetViews>
  <sheetFormatPr baseColWidth="10" defaultRowHeight="14.25" x14ac:dyDescent="0.2"/>
  <cols>
    <col min="1" max="1" width="48.140625" style="314" customWidth="1"/>
    <col min="2" max="2" width="26.7109375" style="314" customWidth="1"/>
    <col min="3" max="3" width="18.85546875" style="314" customWidth="1"/>
    <col min="4" max="4" width="17.7109375" style="314" customWidth="1"/>
    <col min="5" max="74" width="11.42578125" style="314"/>
    <col min="75" max="75" width="0" style="314" hidden="1" customWidth="1"/>
    <col min="76" max="76" width="0" style="315" hidden="1" customWidth="1"/>
    <col min="77" max="93" width="25.42578125" style="315" hidden="1" customWidth="1"/>
    <col min="94" max="101" width="25.42578125" style="314" hidden="1" customWidth="1"/>
    <col min="102" max="102" width="0" style="314" hidden="1" customWidth="1"/>
    <col min="103" max="16384" width="11.42578125" style="314"/>
  </cols>
  <sheetData>
    <row r="1" spans="1:86" x14ac:dyDescent="0.2">
      <c r="A1" s="313" t="s">
        <v>0</v>
      </c>
    </row>
    <row r="2" spans="1:86" x14ac:dyDescent="0.2">
      <c r="A2" s="313" t="str">
        <f>CONCATENATE("COMUNA: ",[6]NOMBRE!B2," - ","( ",[6]NOMBRE!C2,[6]NOMBRE!D2,[6]NOMBRE!E2,[6]NOMBRE!F2,[6]NOMBRE!G2," )")</f>
        <v>COMUNA: Linares - ( 07401 )</v>
      </c>
    </row>
    <row r="3" spans="1:86" x14ac:dyDescent="0.2">
      <c r="A3" s="313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86" x14ac:dyDescent="0.2">
      <c r="A4" s="313" t="str">
        <f>CONCATENATE("MES: ",[6]NOMBRE!B6," - ","( ",[6]NOMBRE!C6,[6]NOMBRE!D6," )")</f>
        <v>MES: JUNIO - ( 06 )</v>
      </c>
    </row>
    <row r="5" spans="1:86" x14ac:dyDescent="0.2">
      <c r="A5" s="313" t="str">
        <f>CONCATENATE("AÑO: ",[6]NOMBRE!B7)</f>
        <v>AÑO: 2017</v>
      </c>
    </row>
    <row r="6" spans="1:86" ht="15" x14ac:dyDescent="0.2">
      <c r="A6" s="776" t="s">
        <v>24</v>
      </c>
      <c r="B6" s="776"/>
      <c r="C6" s="776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</row>
    <row r="7" spans="1:86" ht="15" x14ac:dyDescent="0.2">
      <c r="A7" s="317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</row>
    <row r="8" spans="1:86" ht="15" x14ac:dyDescent="0.2">
      <c r="A8" s="318" t="s">
        <v>25</v>
      </c>
      <c r="B8" s="319"/>
      <c r="C8" s="320"/>
      <c r="D8" s="320"/>
      <c r="E8" s="320"/>
      <c r="F8" s="320"/>
      <c r="G8" s="320"/>
      <c r="H8" s="320"/>
      <c r="I8" s="321"/>
      <c r="J8" s="319"/>
      <c r="K8" s="322"/>
      <c r="L8" s="320"/>
      <c r="M8" s="316"/>
      <c r="N8" s="316"/>
      <c r="O8" s="316"/>
      <c r="P8" s="316"/>
      <c r="Q8" s="316"/>
      <c r="R8" s="316"/>
      <c r="S8" s="316"/>
      <c r="T8" s="316"/>
      <c r="U8" s="316"/>
      <c r="V8" s="323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</row>
    <row r="9" spans="1:86" ht="15" x14ac:dyDescent="0.2">
      <c r="A9" s="324" t="s">
        <v>80</v>
      </c>
      <c r="B9" s="325"/>
      <c r="C9" s="325"/>
      <c r="D9" s="325"/>
      <c r="E9" s="325"/>
      <c r="F9" s="325"/>
      <c r="G9" s="325"/>
      <c r="H9" s="325"/>
      <c r="I9" s="325"/>
      <c r="J9" s="325"/>
      <c r="K9" s="326"/>
      <c r="L9" s="325"/>
      <c r="M9" s="327"/>
      <c r="N9" s="327"/>
      <c r="O9" s="316"/>
      <c r="P9" s="316"/>
      <c r="Q9" s="316"/>
      <c r="R9" s="316"/>
      <c r="S9" s="316"/>
      <c r="T9" s="316"/>
      <c r="U9" s="316"/>
      <c r="V9" s="323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</row>
    <row r="10" spans="1:86" ht="14.25" customHeight="1" x14ac:dyDescent="0.2">
      <c r="A10" s="744" t="s">
        <v>26</v>
      </c>
      <c r="B10" s="744" t="s">
        <v>27</v>
      </c>
      <c r="C10" s="747" t="s">
        <v>28</v>
      </c>
      <c r="D10" s="748"/>
      <c r="E10" s="729"/>
      <c r="F10" s="733" t="s">
        <v>29</v>
      </c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742"/>
      <c r="AJ10" s="742"/>
      <c r="AK10" s="742"/>
      <c r="AL10" s="742"/>
      <c r="AM10" s="734"/>
      <c r="AN10" s="729" t="s">
        <v>30</v>
      </c>
    </row>
    <row r="11" spans="1:86" x14ac:dyDescent="0.2">
      <c r="A11" s="745"/>
      <c r="B11" s="745"/>
      <c r="C11" s="749"/>
      <c r="D11" s="750"/>
      <c r="E11" s="731"/>
      <c r="F11" s="733" t="s">
        <v>1</v>
      </c>
      <c r="G11" s="734"/>
      <c r="H11" s="733" t="s">
        <v>2</v>
      </c>
      <c r="I11" s="734"/>
      <c r="J11" s="733" t="s">
        <v>3</v>
      </c>
      <c r="K11" s="734"/>
      <c r="L11" s="733" t="s">
        <v>4</v>
      </c>
      <c r="M11" s="734"/>
      <c r="N11" s="733" t="s">
        <v>5</v>
      </c>
      <c r="O11" s="734"/>
      <c r="P11" s="737" t="s">
        <v>6</v>
      </c>
      <c r="Q11" s="738"/>
      <c r="R11" s="737" t="s">
        <v>7</v>
      </c>
      <c r="S11" s="738"/>
      <c r="T11" s="737" t="s">
        <v>8</v>
      </c>
      <c r="U11" s="738"/>
      <c r="V11" s="737" t="s">
        <v>9</v>
      </c>
      <c r="W11" s="738"/>
      <c r="X11" s="737" t="s">
        <v>10</v>
      </c>
      <c r="Y11" s="738"/>
      <c r="Z11" s="737" t="s">
        <v>11</v>
      </c>
      <c r="AA11" s="738"/>
      <c r="AB11" s="737" t="s">
        <v>12</v>
      </c>
      <c r="AC11" s="738"/>
      <c r="AD11" s="737" t="s">
        <v>13</v>
      </c>
      <c r="AE11" s="738"/>
      <c r="AF11" s="737" t="s">
        <v>14</v>
      </c>
      <c r="AG11" s="738"/>
      <c r="AH11" s="737" t="s">
        <v>15</v>
      </c>
      <c r="AI11" s="738"/>
      <c r="AJ11" s="737" t="s">
        <v>16</v>
      </c>
      <c r="AK11" s="738"/>
      <c r="AL11" s="737" t="s">
        <v>17</v>
      </c>
      <c r="AM11" s="738"/>
      <c r="AN11" s="730"/>
    </row>
    <row r="12" spans="1:86" x14ac:dyDescent="0.2">
      <c r="A12" s="746"/>
      <c r="B12" s="746"/>
      <c r="C12" s="328" t="s">
        <v>81</v>
      </c>
      <c r="D12" s="329" t="s">
        <v>20</v>
      </c>
      <c r="E12" s="330" t="s">
        <v>18</v>
      </c>
      <c r="F12" s="328" t="s">
        <v>20</v>
      </c>
      <c r="G12" s="331" t="s">
        <v>18</v>
      </c>
      <c r="H12" s="328" t="s">
        <v>20</v>
      </c>
      <c r="I12" s="331" t="s">
        <v>18</v>
      </c>
      <c r="J12" s="328" t="s">
        <v>20</v>
      </c>
      <c r="K12" s="331" t="s">
        <v>18</v>
      </c>
      <c r="L12" s="328" t="s">
        <v>20</v>
      </c>
      <c r="M12" s="331" t="s">
        <v>18</v>
      </c>
      <c r="N12" s="328" t="s">
        <v>20</v>
      </c>
      <c r="O12" s="331" t="s">
        <v>18</v>
      </c>
      <c r="P12" s="328" t="s">
        <v>20</v>
      </c>
      <c r="Q12" s="331" t="s">
        <v>18</v>
      </c>
      <c r="R12" s="328" t="s">
        <v>20</v>
      </c>
      <c r="S12" s="331" t="s">
        <v>18</v>
      </c>
      <c r="T12" s="328" t="s">
        <v>20</v>
      </c>
      <c r="U12" s="331" t="s">
        <v>18</v>
      </c>
      <c r="V12" s="328" t="s">
        <v>20</v>
      </c>
      <c r="W12" s="331" t="s">
        <v>18</v>
      </c>
      <c r="X12" s="328" t="s">
        <v>20</v>
      </c>
      <c r="Y12" s="331" t="s">
        <v>18</v>
      </c>
      <c r="Z12" s="328" t="s">
        <v>20</v>
      </c>
      <c r="AA12" s="331" t="s">
        <v>18</v>
      </c>
      <c r="AB12" s="328" t="s">
        <v>20</v>
      </c>
      <c r="AC12" s="331" t="s">
        <v>18</v>
      </c>
      <c r="AD12" s="328" t="s">
        <v>20</v>
      </c>
      <c r="AE12" s="331" t="s">
        <v>18</v>
      </c>
      <c r="AF12" s="328" t="s">
        <v>20</v>
      </c>
      <c r="AG12" s="331" t="s">
        <v>18</v>
      </c>
      <c r="AH12" s="328" t="s">
        <v>20</v>
      </c>
      <c r="AI12" s="331" t="s">
        <v>18</v>
      </c>
      <c r="AJ12" s="328" t="s">
        <v>20</v>
      </c>
      <c r="AK12" s="331" t="s">
        <v>18</v>
      </c>
      <c r="AL12" s="328" t="s">
        <v>20</v>
      </c>
      <c r="AM12" s="331" t="s">
        <v>18</v>
      </c>
      <c r="AN12" s="731"/>
    </row>
    <row r="13" spans="1:86" x14ac:dyDescent="0.2">
      <c r="A13" s="777" t="s">
        <v>82</v>
      </c>
      <c r="B13" s="332" t="s">
        <v>31</v>
      </c>
      <c r="C13" s="333">
        <f t="shared" ref="C13:C26" si="0">SUM(D13+E13)</f>
        <v>0</v>
      </c>
      <c r="D13" s="334">
        <f t="shared" ref="D13:D26" si="1">SUM(F13+H13+J13+L13+N13+P13+R13+T13+V13+X13+Z13+AB13+AD13+AF13+AH13+AJ13+AL13)</f>
        <v>0</v>
      </c>
      <c r="E13" s="335">
        <f t="shared" ref="E13:E26" si="2">SUM(G13+I13+K13+M13+O13+Q13+S13+U13+W13+Y13+AA13+AC13+AE13+AG13+AI13+AK13+AM13)</f>
        <v>0</v>
      </c>
      <c r="F13" s="336"/>
      <c r="G13" s="337"/>
      <c r="H13" s="336"/>
      <c r="I13" s="337"/>
      <c r="J13" s="336"/>
      <c r="K13" s="338"/>
      <c r="L13" s="336"/>
      <c r="M13" s="338"/>
      <c r="N13" s="336"/>
      <c r="O13" s="338"/>
      <c r="P13" s="336"/>
      <c r="Q13" s="338"/>
      <c r="R13" s="336"/>
      <c r="S13" s="338"/>
      <c r="T13" s="336"/>
      <c r="U13" s="338"/>
      <c r="V13" s="336"/>
      <c r="W13" s="338"/>
      <c r="X13" s="336"/>
      <c r="Y13" s="338"/>
      <c r="Z13" s="336"/>
      <c r="AA13" s="338"/>
      <c r="AB13" s="336"/>
      <c r="AC13" s="338"/>
      <c r="AD13" s="336"/>
      <c r="AE13" s="338"/>
      <c r="AF13" s="336"/>
      <c r="AG13" s="338"/>
      <c r="AH13" s="336"/>
      <c r="AI13" s="338"/>
      <c r="AJ13" s="336"/>
      <c r="AK13" s="338"/>
      <c r="AL13" s="339"/>
      <c r="AM13" s="338"/>
      <c r="AN13" s="337"/>
      <c r="AO13" s="340" t="s">
        <v>83</v>
      </c>
      <c r="CG13" s="315">
        <v>0</v>
      </c>
      <c r="CH13" s="315">
        <v>0</v>
      </c>
    </row>
    <row r="14" spans="1:86" x14ac:dyDescent="0.2">
      <c r="A14" s="779"/>
      <c r="B14" s="341" t="s">
        <v>32</v>
      </c>
      <c r="C14" s="342">
        <f t="shared" si="0"/>
        <v>39</v>
      </c>
      <c r="D14" s="343">
        <f t="shared" si="1"/>
        <v>14</v>
      </c>
      <c r="E14" s="344">
        <f t="shared" si="2"/>
        <v>25</v>
      </c>
      <c r="F14" s="345"/>
      <c r="G14" s="346"/>
      <c r="H14" s="345">
        <v>3</v>
      </c>
      <c r="I14" s="346"/>
      <c r="J14" s="345">
        <v>8</v>
      </c>
      <c r="K14" s="347">
        <v>3</v>
      </c>
      <c r="L14" s="345"/>
      <c r="M14" s="347">
        <v>4</v>
      </c>
      <c r="N14" s="345"/>
      <c r="O14" s="347">
        <v>1</v>
      </c>
      <c r="P14" s="345"/>
      <c r="Q14" s="347">
        <v>1</v>
      </c>
      <c r="R14" s="345"/>
      <c r="S14" s="347">
        <v>3</v>
      </c>
      <c r="T14" s="345">
        <v>1</v>
      </c>
      <c r="U14" s="347">
        <v>2</v>
      </c>
      <c r="V14" s="345"/>
      <c r="W14" s="347">
        <v>5</v>
      </c>
      <c r="X14" s="345">
        <v>2</v>
      </c>
      <c r="Y14" s="347">
        <v>2</v>
      </c>
      <c r="Z14" s="345"/>
      <c r="AA14" s="347">
        <v>2</v>
      </c>
      <c r="AB14" s="345"/>
      <c r="AC14" s="347"/>
      <c r="AD14" s="345"/>
      <c r="AE14" s="347">
        <v>2</v>
      </c>
      <c r="AF14" s="345"/>
      <c r="AG14" s="347"/>
      <c r="AH14" s="345"/>
      <c r="AI14" s="347"/>
      <c r="AJ14" s="345"/>
      <c r="AK14" s="347"/>
      <c r="AL14" s="348"/>
      <c r="AM14" s="347"/>
      <c r="AN14" s="346">
        <v>39</v>
      </c>
      <c r="AO14" s="340" t="s">
        <v>83</v>
      </c>
      <c r="CG14" s="315">
        <v>0</v>
      </c>
      <c r="CH14" s="315">
        <v>0</v>
      </c>
    </row>
    <row r="15" spans="1:86" x14ac:dyDescent="0.2">
      <c r="A15" s="779"/>
      <c r="B15" s="341" t="s">
        <v>33</v>
      </c>
      <c r="C15" s="342">
        <f t="shared" si="0"/>
        <v>422</v>
      </c>
      <c r="D15" s="343">
        <f t="shared" si="1"/>
        <v>177</v>
      </c>
      <c r="E15" s="344">
        <f t="shared" si="2"/>
        <v>245</v>
      </c>
      <c r="F15" s="345"/>
      <c r="G15" s="346"/>
      <c r="H15" s="345">
        <v>4</v>
      </c>
      <c r="I15" s="346">
        <v>4</v>
      </c>
      <c r="J15" s="345">
        <v>14</v>
      </c>
      <c r="K15" s="347">
        <v>3</v>
      </c>
      <c r="L15" s="345">
        <v>6</v>
      </c>
      <c r="M15" s="347">
        <v>3</v>
      </c>
      <c r="N15" s="345">
        <v>6</v>
      </c>
      <c r="O15" s="347">
        <v>3</v>
      </c>
      <c r="P15" s="345">
        <v>21</v>
      </c>
      <c r="Q15" s="347">
        <v>8</v>
      </c>
      <c r="R15" s="345">
        <v>18</v>
      </c>
      <c r="S15" s="347">
        <v>10</v>
      </c>
      <c r="T15" s="345">
        <v>14</v>
      </c>
      <c r="U15" s="347">
        <v>11</v>
      </c>
      <c r="V15" s="345">
        <v>12</v>
      </c>
      <c r="W15" s="347">
        <v>37</v>
      </c>
      <c r="X15" s="345">
        <v>19</v>
      </c>
      <c r="Y15" s="347">
        <v>25</v>
      </c>
      <c r="Z15" s="345">
        <v>17</v>
      </c>
      <c r="AA15" s="347">
        <v>41</v>
      </c>
      <c r="AB15" s="345">
        <v>21</v>
      </c>
      <c r="AC15" s="347">
        <v>28</v>
      </c>
      <c r="AD15" s="345">
        <v>11</v>
      </c>
      <c r="AE15" s="347">
        <v>33</v>
      </c>
      <c r="AF15" s="345">
        <v>6</v>
      </c>
      <c r="AG15" s="347">
        <v>14</v>
      </c>
      <c r="AH15" s="345">
        <v>4</v>
      </c>
      <c r="AI15" s="347">
        <v>6</v>
      </c>
      <c r="AJ15" s="345">
        <v>4</v>
      </c>
      <c r="AK15" s="347">
        <v>7</v>
      </c>
      <c r="AL15" s="348"/>
      <c r="AM15" s="347">
        <v>12</v>
      </c>
      <c r="AN15" s="346">
        <v>422</v>
      </c>
      <c r="AO15" s="340" t="s">
        <v>83</v>
      </c>
      <c r="CG15" s="315">
        <v>0</v>
      </c>
      <c r="CH15" s="315">
        <v>0</v>
      </c>
    </row>
    <row r="16" spans="1:86" x14ac:dyDescent="0.2">
      <c r="A16" s="779"/>
      <c r="B16" s="341" t="s">
        <v>34</v>
      </c>
      <c r="C16" s="342">
        <f t="shared" si="0"/>
        <v>0</v>
      </c>
      <c r="D16" s="343">
        <f t="shared" si="1"/>
        <v>0</v>
      </c>
      <c r="E16" s="344">
        <f t="shared" si="2"/>
        <v>0</v>
      </c>
      <c r="F16" s="345"/>
      <c r="G16" s="346"/>
      <c r="H16" s="345"/>
      <c r="I16" s="346"/>
      <c r="J16" s="345"/>
      <c r="K16" s="347"/>
      <c r="L16" s="345"/>
      <c r="M16" s="347"/>
      <c r="N16" s="345"/>
      <c r="O16" s="347"/>
      <c r="P16" s="345"/>
      <c r="Q16" s="347"/>
      <c r="R16" s="345"/>
      <c r="S16" s="347"/>
      <c r="T16" s="345"/>
      <c r="U16" s="347"/>
      <c r="V16" s="345"/>
      <c r="W16" s="347"/>
      <c r="X16" s="345"/>
      <c r="Y16" s="347"/>
      <c r="Z16" s="345"/>
      <c r="AA16" s="347"/>
      <c r="AB16" s="345"/>
      <c r="AC16" s="347"/>
      <c r="AD16" s="345"/>
      <c r="AE16" s="347"/>
      <c r="AF16" s="345"/>
      <c r="AG16" s="347"/>
      <c r="AH16" s="345"/>
      <c r="AI16" s="347"/>
      <c r="AJ16" s="345"/>
      <c r="AK16" s="347"/>
      <c r="AL16" s="348"/>
      <c r="AM16" s="347"/>
      <c r="AN16" s="346"/>
      <c r="AO16" s="340" t="s">
        <v>83</v>
      </c>
      <c r="CG16" s="315">
        <v>0</v>
      </c>
      <c r="CH16" s="315">
        <v>0</v>
      </c>
    </row>
    <row r="17" spans="1:86" x14ac:dyDescent="0.2">
      <c r="A17" s="779"/>
      <c r="B17" s="341" t="s">
        <v>35</v>
      </c>
      <c r="C17" s="342">
        <f t="shared" si="0"/>
        <v>143</v>
      </c>
      <c r="D17" s="343">
        <f t="shared" si="1"/>
        <v>68</v>
      </c>
      <c r="E17" s="344">
        <f t="shared" si="2"/>
        <v>75</v>
      </c>
      <c r="F17" s="345">
        <v>3</v>
      </c>
      <c r="G17" s="346">
        <v>1</v>
      </c>
      <c r="H17" s="345">
        <v>3</v>
      </c>
      <c r="I17" s="346">
        <v>5</v>
      </c>
      <c r="J17" s="345">
        <v>10</v>
      </c>
      <c r="K17" s="347">
        <v>2</v>
      </c>
      <c r="L17" s="345">
        <v>3</v>
      </c>
      <c r="M17" s="347">
        <v>2</v>
      </c>
      <c r="N17" s="345">
        <v>10</v>
      </c>
      <c r="O17" s="347">
        <v>5</v>
      </c>
      <c r="P17" s="345">
        <v>4</v>
      </c>
      <c r="Q17" s="347">
        <v>5</v>
      </c>
      <c r="R17" s="345">
        <v>7</v>
      </c>
      <c r="S17" s="347">
        <v>7</v>
      </c>
      <c r="T17" s="345">
        <v>4</v>
      </c>
      <c r="U17" s="347">
        <v>1</v>
      </c>
      <c r="V17" s="345">
        <v>4</v>
      </c>
      <c r="W17" s="347">
        <v>5</v>
      </c>
      <c r="X17" s="345">
        <v>9</v>
      </c>
      <c r="Y17" s="347">
        <v>1</v>
      </c>
      <c r="Z17" s="345">
        <v>2</v>
      </c>
      <c r="AA17" s="347">
        <v>14</v>
      </c>
      <c r="AB17" s="345">
        <v>2</v>
      </c>
      <c r="AC17" s="347">
        <v>10</v>
      </c>
      <c r="AD17" s="345">
        <v>2</v>
      </c>
      <c r="AE17" s="347">
        <v>10</v>
      </c>
      <c r="AF17" s="345">
        <v>4</v>
      </c>
      <c r="AG17" s="347">
        <v>3</v>
      </c>
      <c r="AH17" s="345">
        <v>1</v>
      </c>
      <c r="AI17" s="347">
        <v>0</v>
      </c>
      <c r="AJ17" s="345"/>
      <c r="AK17" s="347"/>
      <c r="AL17" s="348"/>
      <c r="AM17" s="347">
        <v>4</v>
      </c>
      <c r="AN17" s="346">
        <v>143</v>
      </c>
      <c r="AO17" s="340" t="s">
        <v>83</v>
      </c>
      <c r="CG17" s="315">
        <v>0</v>
      </c>
      <c r="CH17" s="315">
        <v>0</v>
      </c>
    </row>
    <row r="18" spans="1:86" x14ac:dyDescent="0.2">
      <c r="A18" s="779"/>
      <c r="B18" s="341" t="s">
        <v>36</v>
      </c>
      <c r="C18" s="342">
        <f t="shared" si="0"/>
        <v>0</v>
      </c>
      <c r="D18" s="343">
        <f t="shared" si="1"/>
        <v>0</v>
      </c>
      <c r="E18" s="344">
        <f t="shared" si="2"/>
        <v>0</v>
      </c>
      <c r="F18" s="345"/>
      <c r="G18" s="346"/>
      <c r="H18" s="345"/>
      <c r="I18" s="346"/>
      <c r="J18" s="345"/>
      <c r="K18" s="347"/>
      <c r="L18" s="345"/>
      <c r="M18" s="347"/>
      <c r="N18" s="345"/>
      <c r="O18" s="347"/>
      <c r="P18" s="345"/>
      <c r="Q18" s="347"/>
      <c r="R18" s="345"/>
      <c r="S18" s="347"/>
      <c r="T18" s="345"/>
      <c r="U18" s="347"/>
      <c r="V18" s="345"/>
      <c r="W18" s="347"/>
      <c r="X18" s="345"/>
      <c r="Y18" s="347"/>
      <c r="Z18" s="345"/>
      <c r="AA18" s="347"/>
      <c r="AB18" s="345"/>
      <c r="AC18" s="347"/>
      <c r="AD18" s="345"/>
      <c r="AE18" s="347"/>
      <c r="AF18" s="345"/>
      <c r="AG18" s="347"/>
      <c r="AH18" s="345"/>
      <c r="AI18" s="347"/>
      <c r="AJ18" s="345"/>
      <c r="AK18" s="347"/>
      <c r="AL18" s="348"/>
      <c r="AM18" s="347"/>
      <c r="AN18" s="346"/>
      <c r="AO18" s="340" t="s">
        <v>83</v>
      </c>
      <c r="CG18" s="315">
        <v>0</v>
      </c>
      <c r="CH18" s="315">
        <v>0</v>
      </c>
    </row>
    <row r="19" spans="1:86" x14ac:dyDescent="0.2">
      <c r="A19" s="779"/>
      <c r="B19" s="341" t="s">
        <v>37</v>
      </c>
      <c r="C19" s="349">
        <f t="shared" si="0"/>
        <v>0</v>
      </c>
      <c r="D19" s="350">
        <f t="shared" si="1"/>
        <v>0</v>
      </c>
      <c r="E19" s="351">
        <f t="shared" si="2"/>
        <v>0</v>
      </c>
      <c r="F19" s="352"/>
      <c r="G19" s="353"/>
      <c r="H19" s="352"/>
      <c r="I19" s="353"/>
      <c r="J19" s="352"/>
      <c r="K19" s="354"/>
      <c r="L19" s="352"/>
      <c r="M19" s="354"/>
      <c r="N19" s="352"/>
      <c r="O19" s="354"/>
      <c r="P19" s="352"/>
      <c r="Q19" s="354"/>
      <c r="R19" s="352"/>
      <c r="S19" s="354"/>
      <c r="T19" s="352"/>
      <c r="U19" s="354"/>
      <c r="V19" s="352"/>
      <c r="W19" s="354"/>
      <c r="X19" s="352"/>
      <c r="Y19" s="354"/>
      <c r="Z19" s="352"/>
      <c r="AA19" s="354"/>
      <c r="AB19" s="352"/>
      <c r="AC19" s="354"/>
      <c r="AD19" s="352"/>
      <c r="AE19" s="354"/>
      <c r="AF19" s="352"/>
      <c r="AG19" s="354"/>
      <c r="AH19" s="352"/>
      <c r="AI19" s="354"/>
      <c r="AJ19" s="352"/>
      <c r="AK19" s="354"/>
      <c r="AL19" s="355"/>
      <c r="AM19" s="354"/>
      <c r="AN19" s="353"/>
      <c r="AO19" s="340" t="s">
        <v>83</v>
      </c>
      <c r="CG19" s="315">
        <v>0</v>
      </c>
      <c r="CH19" s="315">
        <v>0</v>
      </c>
    </row>
    <row r="20" spans="1:86" ht="26.25" customHeight="1" x14ac:dyDescent="0.2">
      <c r="A20" s="779"/>
      <c r="B20" s="341" t="s">
        <v>38</v>
      </c>
      <c r="C20" s="349">
        <f t="shared" si="0"/>
        <v>0</v>
      </c>
      <c r="D20" s="350">
        <f t="shared" si="1"/>
        <v>0</v>
      </c>
      <c r="E20" s="351">
        <f t="shared" si="2"/>
        <v>0</v>
      </c>
      <c r="F20" s="352"/>
      <c r="G20" s="353"/>
      <c r="H20" s="352"/>
      <c r="I20" s="353"/>
      <c r="J20" s="352"/>
      <c r="K20" s="354"/>
      <c r="L20" s="352"/>
      <c r="M20" s="354"/>
      <c r="N20" s="352"/>
      <c r="O20" s="354"/>
      <c r="P20" s="352"/>
      <c r="Q20" s="354"/>
      <c r="R20" s="352"/>
      <c r="S20" s="354"/>
      <c r="T20" s="352"/>
      <c r="U20" s="354"/>
      <c r="V20" s="352"/>
      <c r="W20" s="354"/>
      <c r="X20" s="352"/>
      <c r="Y20" s="354"/>
      <c r="Z20" s="352"/>
      <c r="AA20" s="354"/>
      <c r="AB20" s="352"/>
      <c r="AC20" s="354"/>
      <c r="AD20" s="352"/>
      <c r="AE20" s="354"/>
      <c r="AF20" s="352"/>
      <c r="AG20" s="354"/>
      <c r="AH20" s="352"/>
      <c r="AI20" s="354"/>
      <c r="AJ20" s="352"/>
      <c r="AK20" s="354"/>
      <c r="AL20" s="355"/>
      <c r="AM20" s="354"/>
      <c r="AN20" s="353"/>
      <c r="AO20" s="340" t="s">
        <v>83</v>
      </c>
      <c r="CG20" s="315">
        <v>0</v>
      </c>
      <c r="CH20" s="315">
        <v>0</v>
      </c>
    </row>
    <row r="21" spans="1:86" ht="15" customHeight="1" x14ac:dyDescent="0.2">
      <c r="A21" s="779"/>
      <c r="B21" s="341" t="s">
        <v>84</v>
      </c>
      <c r="C21" s="349">
        <f t="shared" si="0"/>
        <v>0</v>
      </c>
      <c r="D21" s="350">
        <f t="shared" si="1"/>
        <v>0</v>
      </c>
      <c r="E21" s="351">
        <f t="shared" si="2"/>
        <v>0</v>
      </c>
      <c r="F21" s="352"/>
      <c r="G21" s="353"/>
      <c r="H21" s="352"/>
      <c r="I21" s="353"/>
      <c r="J21" s="352"/>
      <c r="K21" s="354"/>
      <c r="L21" s="352"/>
      <c r="M21" s="354"/>
      <c r="N21" s="352"/>
      <c r="O21" s="354"/>
      <c r="P21" s="352"/>
      <c r="Q21" s="354"/>
      <c r="R21" s="352"/>
      <c r="S21" s="354"/>
      <c r="T21" s="352"/>
      <c r="U21" s="354"/>
      <c r="V21" s="352"/>
      <c r="W21" s="354"/>
      <c r="X21" s="352"/>
      <c r="Y21" s="354"/>
      <c r="Z21" s="352"/>
      <c r="AA21" s="354"/>
      <c r="AB21" s="352"/>
      <c r="AC21" s="354"/>
      <c r="AD21" s="352"/>
      <c r="AE21" s="354"/>
      <c r="AF21" s="352"/>
      <c r="AG21" s="354"/>
      <c r="AH21" s="352"/>
      <c r="AI21" s="354"/>
      <c r="AJ21" s="352"/>
      <c r="AK21" s="354"/>
      <c r="AL21" s="355"/>
      <c r="AM21" s="354"/>
      <c r="AN21" s="353"/>
      <c r="AO21" s="340" t="s">
        <v>83</v>
      </c>
      <c r="CG21" s="315">
        <v>0</v>
      </c>
      <c r="CH21" s="315">
        <v>0</v>
      </c>
    </row>
    <row r="22" spans="1:86" ht="23.25" customHeight="1" x14ac:dyDescent="0.2">
      <c r="A22" s="779"/>
      <c r="B22" s="341" t="s">
        <v>79</v>
      </c>
      <c r="C22" s="349">
        <f t="shared" si="0"/>
        <v>0</v>
      </c>
      <c r="D22" s="356">
        <f t="shared" si="1"/>
        <v>0</v>
      </c>
      <c r="E22" s="351">
        <f t="shared" si="2"/>
        <v>0</v>
      </c>
      <c r="F22" s="352"/>
      <c r="G22" s="353"/>
      <c r="H22" s="352"/>
      <c r="I22" s="353"/>
      <c r="J22" s="352"/>
      <c r="K22" s="354"/>
      <c r="L22" s="352"/>
      <c r="M22" s="354"/>
      <c r="N22" s="352"/>
      <c r="O22" s="354"/>
      <c r="P22" s="352"/>
      <c r="Q22" s="354"/>
      <c r="R22" s="352"/>
      <c r="S22" s="354"/>
      <c r="T22" s="352"/>
      <c r="U22" s="354"/>
      <c r="V22" s="352"/>
      <c r="W22" s="354"/>
      <c r="X22" s="352"/>
      <c r="Y22" s="354"/>
      <c r="Z22" s="352"/>
      <c r="AA22" s="354"/>
      <c r="AB22" s="352"/>
      <c r="AC22" s="354"/>
      <c r="AD22" s="352"/>
      <c r="AE22" s="354"/>
      <c r="AF22" s="352"/>
      <c r="AG22" s="354"/>
      <c r="AH22" s="352"/>
      <c r="AI22" s="354"/>
      <c r="AJ22" s="352"/>
      <c r="AK22" s="354"/>
      <c r="AL22" s="355"/>
      <c r="AM22" s="354"/>
      <c r="AN22" s="353"/>
      <c r="AO22" s="340" t="s">
        <v>83</v>
      </c>
      <c r="CG22" s="315">
        <v>0</v>
      </c>
      <c r="CH22" s="315">
        <v>0</v>
      </c>
    </row>
    <row r="23" spans="1:86" ht="15" customHeight="1" x14ac:dyDescent="0.2">
      <c r="A23" s="778"/>
      <c r="B23" s="357" t="s">
        <v>19</v>
      </c>
      <c r="C23" s="358">
        <f t="shared" si="0"/>
        <v>604</v>
      </c>
      <c r="D23" s="358">
        <f t="shared" si="1"/>
        <v>259</v>
      </c>
      <c r="E23" s="359">
        <f t="shared" si="2"/>
        <v>345</v>
      </c>
      <c r="F23" s="360">
        <f t="shared" ref="F23:AN23" si="3">SUM(F13:F22)</f>
        <v>3</v>
      </c>
      <c r="G23" s="361">
        <f t="shared" si="3"/>
        <v>1</v>
      </c>
      <c r="H23" s="360">
        <f t="shared" si="3"/>
        <v>10</v>
      </c>
      <c r="I23" s="361">
        <f t="shared" si="3"/>
        <v>9</v>
      </c>
      <c r="J23" s="360">
        <f t="shared" si="3"/>
        <v>32</v>
      </c>
      <c r="K23" s="362">
        <f t="shared" si="3"/>
        <v>8</v>
      </c>
      <c r="L23" s="360">
        <f t="shared" si="3"/>
        <v>9</v>
      </c>
      <c r="M23" s="362">
        <f t="shared" si="3"/>
        <v>9</v>
      </c>
      <c r="N23" s="360">
        <f t="shared" si="3"/>
        <v>16</v>
      </c>
      <c r="O23" s="362">
        <f t="shared" si="3"/>
        <v>9</v>
      </c>
      <c r="P23" s="360">
        <f t="shared" si="3"/>
        <v>25</v>
      </c>
      <c r="Q23" s="362">
        <f t="shared" si="3"/>
        <v>14</v>
      </c>
      <c r="R23" s="360">
        <f t="shared" si="3"/>
        <v>25</v>
      </c>
      <c r="S23" s="362">
        <f t="shared" si="3"/>
        <v>20</v>
      </c>
      <c r="T23" s="360">
        <f t="shared" si="3"/>
        <v>19</v>
      </c>
      <c r="U23" s="362">
        <f t="shared" si="3"/>
        <v>14</v>
      </c>
      <c r="V23" s="360">
        <f t="shared" si="3"/>
        <v>16</v>
      </c>
      <c r="W23" s="362">
        <f t="shared" si="3"/>
        <v>47</v>
      </c>
      <c r="X23" s="360">
        <f t="shared" si="3"/>
        <v>30</v>
      </c>
      <c r="Y23" s="362">
        <f t="shared" si="3"/>
        <v>28</v>
      </c>
      <c r="Z23" s="360">
        <f t="shared" si="3"/>
        <v>19</v>
      </c>
      <c r="AA23" s="362">
        <f t="shared" si="3"/>
        <v>57</v>
      </c>
      <c r="AB23" s="360">
        <f t="shared" si="3"/>
        <v>23</v>
      </c>
      <c r="AC23" s="362">
        <f t="shared" si="3"/>
        <v>38</v>
      </c>
      <c r="AD23" s="360">
        <f t="shared" si="3"/>
        <v>13</v>
      </c>
      <c r="AE23" s="362">
        <f t="shared" si="3"/>
        <v>45</v>
      </c>
      <c r="AF23" s="360">
        <f t="shared" si="3"/>
        <v>10</v>
      </c>
      <c r="AG23" s="362">
        <f t="shared" si="3"/>
        <v>17</v>
      </c>
      <c r="AH23" s="360">
        <f t="shared" si="3"/>
        <v>5</v>
      </c>
      <c r="AI23" s="362">
        <f t="shared" si="3"/>
        <v>6</v>
      </c>
      <c r="AJ23" s="360">
        <f t="shared" si="3"/>
        <v>4</v>
      </c>
      <c r="AK23" s="362">
        <f t="shared" si="3"/>
        <v>7</v>
      </c>
      <c r="AL23" s="363">
        <f t="shared" si="3"/>
        <v>0</v>
      </c>
      <c r="AM23" s="362">
        <f t="shared" si="3"/>
        <v>16</v>
      </c>
      <c r="AN23" s="361">
        <f t="shared" si="3"/>
        <v>604</v>
      </c>
      <c r="AO23" s="340"/>
    </row>
    <row r="24" spans="1:86" x14ac:dyDescent="0.2">
      <c r="A24" s="364" t="s">
        <v>39</v>
      </c>
      <c r="B24" s="365" t="s">
        <v>32</v>
      </c>
      <c r="C24" s="366">
        <f t="shared" ca="1" si="0"/>
        <v>15</v>
      </c>
      <c r="D24" s="367">
        <f t="shared" ca="1" si="1"/>
        <v>10</v>
      </c>
      <c r="E24" s="368">
        <f t="shared" si="2"/>
        <v>5</v>
      </c>
      <c r="F24" s="369">
        <f ca="1">+Enero!F24+Febrero!F24+'Marzo '!F24+'Abril '!F24+'Mayo '!F24+Junio!F24</f>
        <v>0</v>
      </c>
      <c r="G24" s="370"/>
      <c r="H24" s="369">
        <v>2</v>
      </c>
      <c r="I24" s="370"/>
      <c r="J24" s="369">
        <v>4</v>
      </c>
      <c r="K24" s="371"/>
      <c r="L24" s="369">
        <v>3</v>
      </c>
      <c r="M24" s="371"/>
      <c r="N24" s="369">
        <v>1</v>
      </c>
      <c r="O24" s="371"/>
      <c r="P24" s="369"/>
      <c r="Q24" s="371"/>
      <c r="R24" s="369"/>
      <c r="S24" s="371"/>
      <c r="T24" s="369"/>
      <c r="U24" s="371">
        <v>1</v>
      </c>
      <c r="V24" s="369"/>
      <c r="W24" s="371">
        <v>3</v>
      </c>
      <c r="X24" s="369"/>
      <c r="Y24" s="371"/>
      <c r="Z24" s="369"/>
      <c r="AA24" s="371"/>
      <c r="AB24" s="369"/>
      <c r="AC24" s="371"/>
      <c r="AD24" s="369"/>
      <c r="AE24" s="371"/>
      <c r="AF24" s="369"/>
      <c r="AG24" s="371">
        <v>1</v>
      </c>
      <c r="AH24" s="369"/>
      <c r="AI24" s="371"/>
      <c r="AJ24" s="369"/>
      <c r="AK24" s="371"/>
      <c r="AL24" s="372"/>
      <c r="AM24" s="371"/>
      <c r="AN24" s="370">
        <v>15</v>
      </c>
      <c r="AO24" s="340" t="s">
        <v>83</v>
      </c>
      <c r="CG24" s="315">
        <v>0</v>
      </c>
      <c r="CH24" s="315">
        <v>0</v>
      </c>
    </row>
    <row r="25" spans="1:86" x14ac:dyDescent="0.2">
      <c r="A25" s="777" t="s">
        <v>40</v>
      </c>
      <c r="B25" s="373" t="s">
        <v>32</v>
      </c>
      <c r="C25" s="334">
        <f t="shared" si="0"/>
        <v>275</v>
      </c>
      <c r="D25" s="334">
        <f t="shared" si="1"/>
        <v>113</v>
      </c>
      <c r="E25" s="335">
        <f t="shared" si="2"/>
        <v>162</v>
      </c>
      <c r="F25" s="336">
        <v>1</v>
      </c>
      <c r="G25" s="337"/>
      <c r="H25" s="336">
        <v>21</v>
      </c>
      <c r="I25" s="337">
        <v>9</v>
      </c>
      <c r="J25" s="336">
        <v>36</v>
      </c>
      <c r="K25" s="338">
        <v>20</v>
      </c>
      <c r="L25" s="336">
        <v>14</v>
      </c>
      <c r="M25" s="338">
        <v>29</v>
      </c>
      <c r="N25" s="336">
        <v>10</v>
      </c>
      <c r="O25" s="338">
        <v>3</v>
      </c>
      <c r="P25" s="336">
        <v>9</v>
      </c>
      <c r="Q25" s="338">
        <v>1</v>
      </c>
      <c r="R25" s="336"/>
      <c r="S25" s="338">
        <v>8</v>
      </c>
      <c r="T25" s="336">
        <v>3</v>
      </c>
      <c r="U25" s="338">
        <v>13</v>
      </c>
      <c r="V25" s="336">
        <v>2</v>
      </c>
      <c r="W25" s="338">
        <v>16</v>
      </c>
      <c r="X25" s="336">
        <v>6</v>
      </c>
      <c r="Y25" s="338">
        <v>15</v>
      </c>
      <c r="Z25" s="336">
        <v>3</v>
      </c>
      <c r="AA25" s="338">
        <v>17</v>
      </c>
      <c r="AB25" s="336">
        <v>3</v>
      </c>
      <c r="AC25" s="338">
        <v>14</v>
      </c>
      <c r="AD25" s="336"/>
      <c r="AE25" s="338">
        <v>6</v>
      </c>
      <c r="AF25" s="336">
        <v>3</v>
      </c>
      <c r="AG25" s="338">
        <v>6</v>
      </c>
      <c r="AH25" s="336"/>
      <c r="AI25" s="338">
        <v>3</v>
      </c>
      <c r="AJ25" s="336"/>
      <c r="AK25" s="338">
        <v>2</v>
      </c>
      <c r="AL25" s="339">
        <v>2</v>
      </c>
      <c r="AM25" s="338"/>
      <c r="AN25" s="337">
        <v>275</v>
      </c>
      <c r="AO25" s="340" t="s">
        <v>83</v>
      </c>
      <c r="CG25" s="315">
        <v>0</v>
      </c>
      <c r="CH25" s="315">
        <v>0</v>
      </c>
    </row>
    <row r="26" spans="1:86" x14ac:dyDescent="0.2">
      <c r="A26" s="778"/>
      <c r="B26" s="380" t="s">
        <v>45</v>
      </c>
      <c r="C26" s="381">
        <f t="shared" si="0"/>
        <v>0</v>
      </c>
      <c r="D26" s="382">
        <f t="shared" si="1"/>
        <v>0</v>
      </c>
      <c r="E26" s="383">
        <f t="shared" si="2"/>
        <v>0</v>
      </c>
      <c r="F26" s="374"/>
      <c r="G26" s="375"/>
      <c r="H26" s="374"/>
      <c r="I26" s="376"/>
      <c r="J26" s="374"/>
      <c r="K26" s="376"/>
      <c r="L26" s="374"/>
      <c r="M26" s="376"/>
      <c r="N26" s="374"/>
      <c r="O26" s="377"/>
      <c r="P26" s="374"/>
      <c r="Q26" s="375"/>
      <c r="R26" s="378"/>
      <c r="S26" s="376"/>
      <c r="T26" s="374"/>
      <c r="U26" s="376"/>
      <c r="V26" s="374"/>
      <c r="W26" s="376"/>
      <c r="X26" s="374"/>
      <c r="Y26" s="375"/>
      <c r="Z26" s="374"/>
      <c r="AA26" s="375"/>
      <c r="AB26" s="374"/>
      <c r="AC26" s="376"/>
      <c r="AD26" s="374"/>
      <c r="AE26" s="375"/>
      <c r="AF26" s="374"/>
      <c r="AG26" s="375"/>
      <c r="AH26" s="374"/>
      <c r="AI26" s="376"/>
      <c r="AJ26" s="374"/>
      <c r="AK26" s="376"/>
      <c r="AL26" s="379"/>
      <c r="AM26" s="376"/>
      <c r="AN26" s="377"/>
      <c r="AO26" s="340" t="s">
        <v>83</v>
      </c>
      <c r="CG26" s="315">
        <v>0</v>
      </c>
      <c r="CH26" s="315">
        <v>0</v>
      </c>
    </row>
    <row r="27" spans="1:86" ht="15" x14ac:dyDescent="0.2">
      <c r="A27" s="384" t="s">
        <v>41</v>
      </c>
      <c r="B27" s="385"/>
      <c r="C27" s="386"/>
      <c r="D27" s="385"/>
      <c r="E27" s="325"/>
      <c r="F27" s="325"/>
      <c r="G27" s="325"/>
      <c r="H27" s="325"/>
      <c r="I27" s="325"/>
      <c r="J27" s="325"/>
      <c r="K27" s="325"/>
      <c r="L27" s="325"/>
      <c r="M27" s="327"/>
      <c r="N27" s="327"/>
      <c r="O27" s="316"/>
      <c r="P27" s="316"/>
      <c r="Q27" s="316"/>
      <c r="R27" s="316"/>
      <c r="S27" s="316"/>
      <c r="T27" s="316"/>
      <c r="U27" s="316"/>
      <c r="V27" s="323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1:86" x14ac:dyDescent="0.2">
      <c r="A28" s="777" t="s">
        <v>26</v>
      </c>
      <c r="B28" s="777" t="s">
        <v>42</v>
      </c>
      <c r="C28" s="733" t="s">
        <v>85</v>
      </c>
      <c r="D28" s="742"/>
      <c r="E28" s="734"/>
      <c r="F28" s="733" t="s">
        <v>1</v>
      </c>
      <c r="G28" s="734"/>
      <c r="H28" s="733" t="s">
        <v>2</v>
      </c>
      <c r="I28" s="734"/>
      <c r="J28" s="733" t="s">
        <v>3</v>
      </c>
      <c r="K28" s="734"/>
      <c r="L28" s="733" t="s">
        <v>4</v>
      </c>
      <c r="M28" s="734"/>
      <c r="N28" s="733" t="s">
        <v>5</v>
      </c>
      <c r="O28" s="734"/>
      <c r="P28" s="737" t="s">
        <v>6</v>
      </c>
      <c r="Q28" s="738"/>
      <c r="R28" s="743" t="s">
        <v>7</v>
      </c>
      <c r="S28" s="743"/>
      <c r="T28" s="737" t="s">
        <v>8</v>
      </c>
      <c r="U28" s="738"/>
      <c r="V28" s="737" t="s">
        <v>9</v>
      </c>
      <c r="W28" s="738"/>
      <c r="X28" s="737" t="s">
        <v>10</v>
      </c>
      <c r="Y28" s="738"/>
      <c r="Z28" s="737" t="s">
        <v>11</v>
      </c>
      <c r="AA28" s="738"/>
      <c r="AB28" s="737" t="s">
        <v>12</v>
      </c>
      <c r="AC28" s="738"/>
      <c r="AD28" s="737" t="s">
        <v>13</v>
      </c>
      <c r="AE28" s="738"/>
      <c r="AF28" s="737" t="s">
        <v>14</v>
      </c>
      <c r="AG28" s="738"/>
      <c r="AH28" s="737" t="s">
        <v>15</v>
      </c>
      <c r="AI28" s="738"/>
      <c r="AJ28" s="737" t="s">
        <v>16</v>
      </c>
      <c r="AK28" s="738"/>
      <c r="AL28" s="737" t="s">
        <v>17</v>
      </c>
      <c r="AM28" s="738"/>
      <c r="AN28" s="387"/>
      <c r="AO28" s="388"/>
      <c r="AP28" s="389"/>
    </row>
    <row r="29" spans="1:86" x14ac:dyDescent="0.2">
      <c r="A29" s="778"/>
      <c r="B29" s="778"/>
      <c r="C29" s="390" t="s">
        <v>81</v>
      </c>
      <c r="D29" s="390" t="s">
        <v>20</v>
      </c>
      <c r="E29" s="390" t="s">
        <v>18</v>
      </c>
      <c r="F29" s="364" t="s">
        <v>20</v>
      </c>
      <c r="G29" s="390" t="s">
        <v>18</v>
      </c>
      <c r="H29" s="364" t="s">
        <v>20</v>
      </c>
      <c r="I29" s="390" t="s">
        <v>18</v>
      </c>
      <c r="J29" s="364" t="s">
        <v>20</v>
      </c>
      <c r="K29" s="390" t="s">
        <v>18</v>
      </c>
      <c r="L29" s="364" t="s">
        <v>20</v>
      </c>
      <c r="M29" s="390" t="s">
        <v>18</v>
      </c>
      <c r="N29" s="364" t="s">
        <v>20</v>
      </c>
      <c r="O29" s="390" t="s">
        <v>18</v>
      </c>
      <c r="P29" s="364" t="s">
        <v>20</v>
      </c>
      <c r="Q29" s="390" t="s">
        <v>18</v>
      </c>
      <c r="R29" s="390" t="s">
        <v>20</v>
      </c>
      <c r="S29" s="391" t="s">
        <v>18</v>
      </c>
      <c r="T29" s="364" t="s">
        <v>20</v>
      </c>
      <c r="U29" s="390" t="s">
        <v>18</v>
      </c>
      <c r="V29" s="364" t="s">
        <v>20</v>
      </c>
      <c r="W29" s="390" t="s">
        <v>18</v>
      </c>
      <c r="X29" s="364" t="s">
        <v>20</v>
      </c>
      <c r="Y29" s="390" t="s">
        <v>18</v>
      </c>
      <c r="Z29" s="364" t="s">
        <v>20</v>
      </c>
      <c r="AA29" s="390" t="s">
        <v>18</v>
      </c>
      <c r="AB29" s="364" t="s">
        <v>20</v>
      </c>
      <c r="AC29" s="390" t="s">
        <v>18</v>
      </c>
      <c r="AD29" s="364" t="s">
        <v>20</v>
      </c>
      <c r="AE29" s="390" t="s">
        <v>18</v>
      </c>
      <c r="AF29" s="364" t="s">
        <v>20</v>
      </c>
      <c r="AG29" s="390" t="s">
        <v>18</v>
      </c>
      <c r="AH29" s="364" t="s">
        <v>20</v>
      </c>
      <c r="AI29" s="390" t="s">
        <v>18</v>
      </c>
      <c r="AJ29" s="364" t="s">
        <v>20</v>
      </c>
      <c r="AK29" s="390" t="s">
        <v>18</v>
      </c>
      <c r="AL29" s="364" t="s">
        <v>20</v>
      </c>
      <c r="AM29" s="390" t="s">
        <v>18</v>
      </c>
      <c r="AN29" s="392"/>
      <c r="AO29" s="393"/>
      <c r="AP29" s="394"/>
      <c r="AQ29" s="395"/>
    </row>
    <row r="30" spans="1:86" ht="15.75" customHeight="1" x14ac:dyDescent="0.2">
      <c r="A30" s="373" t="s">
        <v>86</v>
      </c>
      <c r="B30" s="396">
        <v>17</v>
      </c>
      <c r="C30" s="361">
        <f>SUM(D30+E30)</f>
        <v>17</v>
      </c>
      <c r="D30" s="361">
        <f>SUM(F30+H30+J30+L30+N30+P30+R30+T30+V30+X30+Z30+AB30+AD30+AF30+AH30+AJ30+AL30)</f>
        <v>5</v>
      </c>
      <c r="E30" s="361">
        <f>SUM(G30+I30+K30+M30+O30+Q30+S30+U30+W30+Y30+AA30+AC30+AE30+AG30+AI30+AK30+AM30)</f>
        <v>12</v>
      </c>
      <c r="F30" s="374"/>
      <c r="G30" s="375"/>
      <c r="H30" s="374"/>
      <c r="I30" s="376"/>
      <c r="J30" s="374"/>
      <c r="K30" s="376"/>
      <c r="L30" s="374"/>
      <c r="M30" s="376">
        <v>1</v>
      </c>
      <c r="N30" s="374">
        <v>1</v>
      </c>
      <c r="O30" s="377"/>
      <c r="P30" s="374">
        <v>2</v>
      </c>
      <c r="Q30" s="375">
        <v>2</v>
      </c>
      <c r="R30" s="378"/>
      <c r="S30" s="376">
        <v>1</v>
      </c>
      <c r="T30" s="374"/>
      <c r="U30" s="376">
        <v>1</v>
      </c>
      <c r="V30" s="374"/>
      <c r="W30" s="376">
        <v>4</v>
      </c>
      <c r="X30" s="374"/>
      <c r="Y30" s="375">
        <v>1</v>
      </c>
      <c r="Z30" s="374"/>
      <c r="AA30" s="375">
        <v>2</v>
      </c>
      <c r="AB30" s="374">
        <v>2</v>
      </c>
      <c r="AC30" s="376"/>
      <c r="AD30" s="374"/>
      <c r="AE30" s="375"/>
      <c r="AF30" s="374"/>
      <c r="AG30" s="375"/>
      <c r="AH30" s="374"/>
      <c r="AI30" s="376"/>
      <c r="AJ30" s="374"/>
      <c r="AK30" s="376"/>
      <c r="AL30" s="379"/>
      <c r="AM30" s="376"/>
      <c r="AN30" s="397"/>
      <c r="AO30" s="398"/>
      <c r="AP30" s="399"/>
      <c r="AQ30" s="395"/>
    </row>
    <row r="31" spans="1:86" ht="15.75" customHeight="1" x14ac:dyDescent="0.2">
      <c r="A31" s="318" t="s">
        <v>43</v>
      </c>
      <c r="B31" s="319"/>
      <c r="C31" s="320"/>
      <c r="D31" s="320"/>
      <c r="E31" s="320"/>
      <c r="F31" s="320"/>
      <c r="G31" s="320"/>
      <c r="H31" s="320"/>
      <c r="I31" s="321"/>
      <c r="J31" s="319"/>
      <c r="K31" s="325"/>
      <c r="L31" s="325"/>
      <c r="M31" s="327"/>
      <c r="N31" s="400"/>
      <c r="O31" s="316"/>
      <c r="P31" s="316"/>
      <c r="Q31" s="316"/>
      <c r="R31" s="316"/>
      <c r="S31" s="316"/>
      <c r="T31" s="316"/>
      <c r="U31" s="316"/>
      <c r="V31" s="323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</row>
    <row r="32" spans="1:86" ht="15" x14ac:dyDescent="0.2">
      <c r="A32" s="401" t="s">
        <v>87</v>
      </c>
      <c r="B32" s="402"/>
      <c r="C32" s="402"/>
      <c r="D32" s="403"/>
      <c r="E32" s="403"/>
      <c r="F32" s="403"/>
      <c r="G32" s="403"/>
      <c r="H32" s="403"/>
      <c r="I32" s="403"/>
      <c r="J32" s="403"/>
      <c r="K32" s="403"/>
      <c r="L32" s="404"/>
      <c r="M32" s="400"/>
      <c r="N32" s="400"/>
      <c r="O32" s="400"/>
      <c r="P32" s="316"/>
      <c r="Q32" s="316"/>
      <c r="R32" s="316"/>
      <c r="S32" s="316"/>
      <c r="T32" s="316"/>
      <c r="U32" s="316"/>
      <c r="V32" s="323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</row>
    <row r="33" spans="1:86" x14ac:dyDescent="0.2">
      <c r="A33" s="744" t="s">
        <v>26</v>
      </c>
      <c r="B33" s="777" t="s">
        <v>27</v>
      </c>
      <c r="C33" s="777" t="s">
        <v>28</v>
      </c>
      <c r="D33" s="405"/>
      <c r="E33" s="405"/>
      <c r="F33" s="405"/>
      <c r="G33" s="405"/>
      <c r="H33" s="405"/>
      <c r="I33" s="405"/>
      <c r="J33" s="405"/>
      <c r="K33" s="405"/>
      <c r="L33" s="406"/>
      <c r="M33" s="407"/>
      <c r="N33" s="400"/>
      <c r="O33" s="316"/>
      <c r="P33" s="316"/>
      <c r="Q33" s="316"/>
      <c r="R33" s="316"/>
      <c r="S33" s="316"/>
      <c r="T33" s="316"/>
      <c r="U33" s="316"/>
      <c r="V33" s="323"/>
      <c r="W33" s="316"/>
      <c r="X33" s="408"/>
      <c r="Y33" s="394"/>
      <c r="Z33" s="394"/>
      <c r="AA33" s="394"/>
      <c r="AB33" s="394"/>
      <c r="AC33" s="394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</row>
    <row r="34" spans="1:86" x14ac:dyDescent="0.2">
      <c r="A34" s="746"/>
      <c r="B34" s="778"/>
      <c r="C34" s="778"/>
      <c r="D34" s="409"/>
      <c r="E34" s="405"/>
      <c r="F34" s="405"/>
      <c r="G34" s="405"/>
      <c r="H34" s="405"/>
      <c r="I34" s="405"/>
      <c r="J34" s="405"/>
      <c r="K34" s="405"/>
      <c r="L34" s="406"/>
      <c r="M34" s="407"/>
      <c r="N34" s="400"/>
      <c r="O34" s="316"/>
      <c r="P34" s="316"/>
      <c r="Q34" s="316"/>
      <c r="R34" s="316"/>
      <c r="S34" s="316"/>
      <c r="T34" s="316"/>
      <c r="U34" s="316"/>
      <c r="V34" s="323"/>
      <c r="W34" s="316"/>
      <c r="X34" s="408"/>
      <c r="Y34" s="394"/>
      <c r="Z34" s="394"/>
      <c r="AA34" s="394"/>
      <c r="AB34" s="394"/>
      <c r="AC34" s="394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</row>
    <row r="35" spans="1:86" x14ac:dyDescent="0.2">
      <c r="A35" s="777" t="s">
        <v>46</v>
      </c>
      <c r="B35" s="365" t="s">
        <v>45</v>
      </c>
      <c r="C35" s="410"/>
      <c r="D35" s="409"/>
      <c r="E35" s="405"/>
      <c r="F35" s="405"/>
      <c r="G35" s="405"/>
      <c r="H35" s="316"/>
      <c r="I35" s="405"/>
      <c r="J35" s="405"/>
      <c r="K35" s="411"/>
      <c r="L35" s="406"/>
      <c r="M35" s="407"/>
      <c r="N35" s="400"/>
      <c r="O35" s="316"/>
      <c r="P35" s="316"/>
      <c r="Q35" s="316"/>
      <c r="R35" s="316"/>
      <c r="S35" s="316"/>
      <c r="T35" s="316"/>
      <c r="U35" s="316"/>
      <c r="V35" s="323"/>
      <c r="W35" s="316"/>
      <c r="X35" s="408"/>
      <c r="Y35" s="394"/>
      <c r="Z35" s="394"/>
      <c r="AA35" s="394"/>
      <c r="AB35" s="394"/>
      <c r="AC35" s="394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</row>
    <row r="36" spans="1:86" x14ac:dyDescent="0.2">
      <c r="A36" s="778"/>
      <c r="B36" s="412" t="s">
        <v>47</v>
      </c>
      <c r="C36" s="413">
        <v>20</v>
      </c>
      <c r="D36" s="409"/>
      <c r="E36" s="405"/>
      <c r="F36" s="405"/>
      <c r="G36" s="405"/>
      <c r="H36" s="405"/>
      <c r="I36" s="405"/>
      <c r="J36" s="405"/>
      <c r="K36" s="405"/>
      <c r="L36" s="406"/>
      <c r="M36" s="407"/>
      <c r="N36" s="400"/>
      <c r="O36" s="316"/>
      <c r="P36" s="316"/>
      <c r="Q36" s="316"/>
      <c r="R36" s="316"/>
      <c r="S36" s="316"/>
      <c r="T36" s="316"/>
      <c r="U36" s="316"/>
      <c r="V36" s="323"/>
      <c r="W36" s="316"/>
      <c r="X36" s="408"/>
      <c r="Y36" s="394"/>
      <c r="Z36" s="394"/>
      <c r="AA36" s="394"/>
      <c r="AB36" s="394"/>
      <c r="AC36" s="394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</row>
    <row r="37" spans="1:86" x14ac:dyDescent="0.2">
      <c r="A37" s="777" t="s">
        <v>48</v>
      </c>
      <c r="B37" s="365" t="s">
        <v>45</v>
      </c>
      <c r="C37" s="410"/>
      <c r="D37" s="409"/>
      <c r="E37" s="405"/>
      <c r="F37" s="405"/>
      <c r="G37" s="405"/>
      <c r="H37" s="405"/>
      <c r="I37" s="405"/>
      <c r="J37" s="405"/>
      <c r="K37" s="405"/>
      <c r="L37" s="406"/>
      <c r="M37" s="407"/>
      <c r="N37" s="400"/>
      <c r="O37" s="316"/>
      <c r="P37" s="316"/>
      <c r="Q37" s="316"/>
      <c r="R37" s="316"/>
      <c r="S37" s="316"/>
      <c r="T37" s="316"/>
      <c r="U37" s="316"/>
      <c r="V37" s="323"/>
      <c r="W37" s="316"/>
      <c r="X37" s="408"/>
      <c r="Y37" s="394"/>
      <c r="Z37" s="394"/>
      <c r="AA37" s="394"/>
      <c r="AB37" s="394"/>
      <c r="AC37" s="394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</row>
    <row r="38" spans="1:86" x14ac:dyDescent="0.2">
      <c r="A38" s="778"/>
      <c r="B38" s="414" t="s">
        <v>47</v>
      </c>
      <c r="C38" s="415">
        <v>64</v>
      </c>
      <c r="D38" s="416"/>
      <c r="E38" s="405"/>
      <c r="F38" s="405"/>
      <c r="G38" s="405"/>
      <c r="H38" s="405"/>
      <c r="I38" s="405"/>
      <c r="J38" s="405"/>
      <c r="K38" s="405"/>
      <c r="L38" s="406"/>
      <c r="M38" s="407"/>
      <c r="N38" s="400"/>
      <c r="O38" s="316"/>
      <c r="P38" s="316"/>
      <c r="Q38" s="316"/>
      <c r="R38" s="316"/>
      <c r="S38" s="316"/>
      <c r="T38" s="316"/>
      <c r="U38" s="316"/>
      <c r="V38" s="323"/>
      <c r="W38" s="316"/>
      <c r="X38" s="408"/>
      <c r="Y38" s="394"/>
      <c r="Z38" s="394"/>
      <c r="AA38" s="394"/>
      <c r="AB38" s="394"/>
      <c r="AC38" s="394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</row>
    <row r="39" spans="1:86" ht="15" x14ac:dyDescent="0.2">
      <c r="A39" s="384" t="s">
        <v>88</v>
      </c>
      <c r="B39" s="417"/>
      <c r="C39" s="417"/>
      <c r="D39" s="418"/>
      <c r="E39" s="418"/>
      <c r="F39" s="418"/>
      <c r="G39" s="418"/>
      <c r="H39" s="418"/>
      <c r="I39" s="418"/>
      <c r="J39" s="418"/>
      <c r="K39" s="418"/>
      <c r="L39" s="419"/>
      <c r="M39" s="420"/>
      <c r="N39" s="421"/>
      <c r="O39" s="422"/>
      <c r="P39" s="422"/>
      <c r="Q39" s="422"/>
      <c r="R39" s="422"/>
      <c r="S39" s="422"/>
      <c r="T39" s="422"/>
      <c r="U39" s="422"/>
      <c r="V39" s="423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422"/>
      <c r="AK39" s="422"/>
      <c r="AL39" s="422"/>
      <c r="AM39" s="422"/>
      <c r="AN39" s="424"/>
      <c r="AO39" s="425"/>
      <c r="AP39" s="425"/>
    </row>
    <row r="40" spans="1:86" ht="14.25" customHeight="1" x14ac:dyDescent="0.2">
      <c r="A40" s="762" t="s">
        <v>49</v>
      </c>
      <c r="B40" s="763"/>
      <c r="C40" s="768" t="s">
        <v>28</v>
      </c>
      <c r="D40" s="769"/>
      <c r="E40" s="770"/>
      <c r="F40" s="733" t="s">
        <v>21</v>
      </c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42"/>
      <c r="X40" s="742"/>
      <c r="Y40" s="742"/>
      <c r="Z40" s="742"/>
      <c r="AA40" s="74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2"/>
      <c r="AM40" s="742"/>
      <c r="AN40" s="739" t="s">
        <v>30</v>
      </c>
      <c r="AO40" s="315"/>
      <c r="AP40" s="426"/>
    </row>
    <row r="41" spans="1:86" x14ac:dyDescent="0.2">
      <c r="A41" s="764"/>
      <c r="B41" s="765"/>
      <c r="C41" s="771"/>
      <c r="D41" s="772"/>
      <c r="E41" s="773"/>
      <c r="F41" s="733" t="s">
        <v>1</v>
      </c>
      <c r="G41" s="734"/>
      <c r="H41" s="742" t="s">
        <v>2</v>
      </c>
      <c r="I41" s="734"/>
      <c r="J41" s="735" t="s">
        <v>3</v>
      </c>
      <c r="K41" s="736"/>
      <c r="L41" s="733" t="s">
        <v>4</v>
      </c>
      <c r="M41" s="734"/>
      <c r="N41" s="733" t="s">
        <v>5</v>
      </c>
      <c r="O41" s="734"/>
      <c r="P41" s="737" t="s">
        <v>6</v>
      </c>
      <c r="Q41" s="738"/>
      <c r="R41" s="737" t="s">
        <v>7</v>
      </c>
      <c r="S41" s="738"/>
      <c r="T41" s="737" t="s">
        <v>8</v>
      </c>
      <c r="U41" s="738"/>
      <c r="V41" s="737" t="s">
        <v>9</v>
      </c>
      <c r="W41" s="738"/>
      <c r="X41" s="737" t="s">
        <v>10</v>
      </c>
      <c r="Y41" s="738"/>
      <c r="Z41" s="737" t="s">
        <v>11</v>
      </c>
      <c r="AA41" s="738"/>
      <c r="AB41" s="737" t="s">
        <v>12</v>
      </c>
      <c r="AC41" s="738"/>
      <c r="AD41" s="737" t="s">
        <v>13</v>
      </c>
      <c r="AE41" s="738"/>
      <c r="AF41" s="737" t="s">
        <v>14</v>
      </c>
      <c r="AG41" s="738"/>
      <c r="AH41" s="737" t="s">
        <v>15</v>
      </c>
      <c r="AI41" s="738"/>
      <c r="AJ41" s="737" t="s">
        <v>16</v>
      </c>
      <c r="AK41" s="738"/>
      <c r="AL41" s="743" t="s">
        <v>17</v>
      </c>
      <c r="AM41" s="743"/>
      <c r="AN41" s="740"/>
      <c r="AO41" s="315"/>
    </row>
    <row r="42" spans="1:86" x14ac:dyDescent="0.2">
      <c r="A42" s="766"/>
      <c r="B42" s="767"/>
      <c r="C42" s="427" t="s">
        <v>81</v>
      </c>
      <c r="D42" s="427" t="s">
        <v>20</v>
      </c>
      <c r="E42" s="428" t="s">
        <v>18</v>
      </c>
      <c r="F42" s="429" t="s">
        <v>20</v>
      </c>
      <c r="G42" s="390" t="s">
        <v>18</v>
      </c>
      <c r="H42" s="429" t="s">
        <v>20</v>
      </c>
      <c r="I42" s="390" t="s">
        <v>18</v>
      </c>
      <c r="J42" s="429" t="s">
        <v>20</v>
      </c>
      <c r="K42" s="390" t="s">
        <v>18</v>
      </c>
      <c r="L42" s="429" t="s">
        <v>20</v>
      </c>
      <c r="M42" s="390" t="s">
        <v>18</v>
      </c>
      <c r="N42" s="429" t="s">
        <v>20</v>
      </c>
      <c r="O42" s="390" t="s">
        <v>18</v>
      </c>
      <c r="P42" s="429" t="s">
        <v>20</v>
      </c>
      <c r="Q42" s="390" t="s">
        <v>18</v>
      </c>
      <c r="R42" s="429" t="s">
        <v>20</v>
      </c>
      <c r="S42" s="390" t="s">
        <v>18</v>
      </c>
      <c r="T42" s="429" t="s">
        <v>20</v>
      </c>
      <c r="U42" s="390" t="s">
        <v>18</v>
      </c>
      <c r="V42" s="429" t="s">
        <v>20</v>
      </c>
      <c r="W42" s="390" t="s">
        <v>18</v>
      </c>
      <c r="X42" s="429" t="s">
        <v>20</v>
      </c>
      <c r="Y42" s="390" t="s">
        <v>18</v>
      </c>
      <c r="Z42" s="429" t="s">
        <v>20</v>
      </c>
      <c r="AA42" s="390" t="s">
        <v>18</v>
      </c>
      <c r="AB42" s="429" t="s">
        <v>20</v>
      </c>
      <c r="AC42" s="390" t="s">
        <v>18</v>
      </c>
      <c r="AD42" s="429" t="s">
        <v>20</v>
      </c>
      <c r="AE42" s="390" t="s">
        <v>18</v>
      </c>
      <c r="AF42" s="429" t="s">
        <v>20</v>
      </c>
      <c r="AG42" s="390" t="s">
        <v>18</v>
      </c>
      <c r="AH42" s="429" t="s">
        <v>20</v>
      </c>
      <c r="AI42" s="390" t="s">
        <v>18</v>
      </c>
      <c r="AJ42" s="429" t="s">
        <v>20</v>
      </c>
      <c r="AK42" s="390" t="s">
        <v>18</v>
      </c>
      <c r="AL42" s="430" t="s">
        <v>20</v>
      </c>
      <c r="AM42" s="391" t="s">
        <v>18</v>
      </c>
      <c r="AN42" s="741"/>
      <c r="AO42" s="431"/>
    </row>
    <row r="43" spans="1:86" x14ac:dyDescent="0.2">
      <c r="A43" s="432" t="s">
        <v>22</v>
      </c>
      <c r="B43" s="433" t="s">
        <v>89</v>
      </c>
      <c r="C43" s="434">
        <f>SUM(D43+E43)</f>
        <v>0</v>
      </c>
      <c r="D43" s="435">
        <f>SUM(F43+H43+J43+L43+N43+P43+R43+T43+V43+X43+Z43+AB43+AD43+AF43+AH43+AJ43+AL43)</f>
        <v>0</v>
      </c>
      <c r="E43" s="359">
        <f>SUM(G43+I43+K43+M43+O43+Q43+S43+U43+W43+Y43+AA43+AC43+AE43+AG43+AI43+AK43+AM43)</f>
        <v>0</v>
      </c>
      <c r="F43" s="436"/>
      <c r="G43" s="437"/>
      <c r="H43" s="436"/>
      <c r="I43" s="437"/>
      <c r="J43" s="436"/>
      <c r="K43" s="437"/>
      <c r="L43" s="436"/>
      <c r="M43" s="437"/>
      <c r="N43" s="436"/>
      <c r="O43" s="437"/>
      <c r="P43" s="438"/>
      <c r="Q43" s="437"/>
      <c r="R43" s="438"/>
      <c r="S43" s="437"/>
      <c r="T43" s="438"/>
      <c r="U43" s="437"/>
      <c r="V43" s="438"/>
      <c r="W43" s="437"/>
      <c r="X43" s="438"/>
      <c r="Y43" s="437"/>
      <c r="Z43" s="438"/>
      <c r="AA43" s="437"/>
      <c r="AB43" s="438"/>
      <c r="AC43" s="437"/>
      <c r="AD43" s="438"/>
      <c r="AE43" s="437"/>
      <c r="AF43" s="438"/>
      <c r="AG43" s="437"/>
      <c r="AH43" s="438"/>
      <c r="AI43" s="437"/>
      <c r="AJ43" s="438"/>
      <c r="AK43" s="437"/>
      <c r="AL43" s="439"/>
      <c r="AM43" s="440"/>
      <c r="AN43" s="441"/>
      <c r="AO43" s="340" t="s">
        <v>83</v>
      </c>
      <c r="CG43" s="315">
        <v>0</v>
      </c>
      <c r="CH43" s="315">
        <v>0</v>
      </c>
    </row>
    <row r="44" spans="1:86" x14ac:dyDescent="0.2">
      <c r="A44" s="442" t="s">
        <v>23</v>
      </c>
      <c r="B44" s="443" t="s">
        <v>89</v>
      </c>
      <c r="C44" s="382">
        <f>SUM(D44+E44)</f>
        <v>0</v>
      </c>
      <c r="D44" s="444">
        <f>SUM(F44+H44+J44+L44+N44+P44+R44+T44+V44+X44+Z44+AB44+AD44+AF44+AH44+AJ44+AL44)</f>
        <v>0</v>
      </c>
      <c r="E44" s="445">
        <f>SUM(G44+I44+K44+M44+O44+Q44+S44+U44+W44+Y44+AA44+AC44+AE44+AG44+AI44+AK44+AM44)</f>
        <v>0</v>
      </c>
      <c r="F44" s="446"/>
      <c r="G44" s="447"/>
      <c r="H44" s="446"/>
      <c r="I44" s="447"/>
      <c r="J44" s="446"/>
      <c r="K44" s="447"/>
      <c r="L44" s="446"/>
      <c r="M44" s="447"/>
      <c r="N44" s="446"/>
      <c r="O44" s="447"/>
      <c r="P44" s="378"/>
      <c r="Q44" s="447"/>
      <c r="R44" s="378"/>
      <c r="S44" s="447"/>
      <c r="T44" s="378"/>
      <c r="U44" s="447"/>
      <c r="V44" s="378"/>
      <c r="W44" s="447"/>
      <c r="X44" s="378"/>
      <c r="Y44" s="447"/>
      <c r="Z44" s="378"/>
      <c r="AA44" s="447"/>
      <c r="AB44" s="378"/>
      <c r="AC44" s="447"/>
      <c r="AD44" s="378"/>
      <c r="AE44" s="447"/>
      <c r="AF44" s="378"/>
      <c r="AG44" s="447"/>
      <c r="AH44" s="378"/>
      <c r="AI44" s="447"/>
      <c r="AJ44" s="378"/>
      <c r="AK44" s="447"/>
      <c r="AL44" s="448"/>
      <c r="AM44" s="449"/>
      <c r="AN44" s="450"/>
      <c r="AO44" s="340" t="s">
        <v>83</v>
      </c>
      <c r="CG44" s="315">
        <v>0</v>
      </c>
      <c r="CH44" s="315">
        <v>0</v>
      </c>
    </row>
    <row r="45" spans="1:86" x14ac:dyDescent="0.2">
      <c r="A45" s="774" t="s">
        <v>90</v>
      </c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N45" s="451"/>
      <c r="O45" s="424"/>
      <c r="P45" s="424"/>
      <c r="Q45" s="424"/>
      <c r="R45" s="424"/>
      <c r="S45" s="424"/>
      <c r="T45" s="424"/>
      <c r="U45" s="424"/>
      <c r="V45" s="452"/>
      <c r="W45" s="424"/>
      <c r="X45" s="42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4"/>
      <c r="AO45" s="453"/>
      <c r="AP45" s="424"/>
    </row>
    <row r="46" spans="1:86" x14ac:dyDescent="0.2">
      <c r="A46" s="762" t="s">
        <v>26</v>
      </c>
      <c r="B46" s="763"/>
      <c r="C46" s="769" t="s">
        <v>28</v>
      </c>
      <c r="D46" s="769"/>
      <c r="E46" s="770"/>
      <c r="F46" s="735" t="s">
        <v>21</v>
      </c>
      <c r="G46" s="775"/>
      <c r="H46" s="775"/>
      <c r="I46" s="775"/>
      <c r="J46" s="775"/>
      <c r="K46" s="775"/>
      <c r="L46" s="775"/>
      <c r="M46" s="775"/>
      <c r="N46" s="775"/>
      <c r="O46" s="775"/>
      <c r="P46" s="775"/>
      <c r="Q46" s="775"/>
      <c r="R46" s="775"/>
      <c r="S46" s="775"/>
      <c r="T46" s="775"/>
      <c r="U46" s="775"/>
      <c r="V46" s="775"/>
      <c r="W46" s="775"/>
      <c r="X46" s="775"/>
      <c r="Y46" s="775"/>
      <c r="Z46" s="775"/>
      <c r="AA46" s="775"/>
      <c r="AB46" s="775"/>
      <c r="AC46" s="775"/>
      <c r="AD46" s="775"/>
      <c r="AE46" s="775"/>
      <c r="AF46" s="775"/>
      <c r="AG46" s="775"/>
      <c r="AH46" s="775"/>
      <c r="AI46" s="775"/>
      <c r="AJ46" s="775"/>
      <c r="AK46" s="775"/>
      <c r="AL46" s="775"/>
      <c r="AM46" s="736"/>
      <c r="AN46" s="729" t="s">
        <v>30</v>
      </c>
      <c r="AO46" s="453"/>
      <c r="AP46" s="454"/>
    </row>
    <row r="47" spans="1:86" x14ac:dyDescent="0.2">
      <c r="A47" s="764"/>
      <c r="B47" s="765"/>
      <c r="C47" s="772"/>
      <c r="D47" s="772"/>
      <c r="E47" s="773"/>
      <c r="F47" s="732" t="s">
        <v>1</v>
      </c>
      <c r="G47" s="732"/>
      <c r="H47" s="733" t="s">
        <v>2</v>
      </c>
      <c r="I47" s="734"/>
      <c r="J47" s="735" t="s">
        <v>3</v>
      </c>
      <c r="K47" s="736"/>
      <c r="L47" s="733" t="s">
        <v>4</v>
      </c>
      <c r="M47" s="734"/>
      <c r="N47" s="733" t="s">
        <v>5</v>
      </c>
      <c r="O47" s="734"/>
      <c r="P47" s="737" t="s">
        <v>6</v>
      </c>
      <c r="Q47" s="738"/>
      <c r="R47" s="737" t="s">
        <v>7</v>
      </c>
      <c r="S47" s="738"/>
      <c r="T47" s="737" t="s">
        <v>8</v>
      </c>
      <c r="U47" s="738"/>
      <c r="V47" s="737" t="s">
        <v>9</v>
      </c>
      <c r="W47" s="738"/>
      <c r="X47" s="737" t="s">
        <v>10</v>
      </c>
      <c r="Y47" s="738"/>
      <c r="Z47" s="737" t="s">
        <v>11</v>
      </c>
      <c r="AA47" s="738"/>
      <c r="AB47" s="737" t="s">
        <v>12</v>
      </c>
      <c r="AC47" s="738"/>
      <c r="AD47" s="737" t="s">
        <v>13</v>
      </c>
      <c r="AE47" s="738"/>
      <c r="AF47" s="737" t="s">
        <v>14</v>
      </c>
      <c r="AG47" s="738"/>
      <c r="AH47" s="737" t="s">
        <v>15</v>
      </c>
      <c r="AI47" s="738"/>
      <c r="AJ47" s="737" t="s">
        <v>16</v>
      </c>
      <c r="AK47" s="738"/>
      <c r="AL47" s="737" t="s">
        <v>17</v>
      </c>
      <c r="AM47" s="738"/>
      <c r="AN47" s="730"/>
      <c r="AO47" s="453"/>
      <c r="AP47" s="454"/>
    </row>
    <row r="48" spans="1:86" x14ac:dyDescent="0.2">
      <c r="A48" s="766"/>
      <c r="B48" s="767"/>
      <c r="C48" s="455" t="s">
        <v>81</v>
      </c>
      <c r="D48" s="456" t="s">
        <v>20</v>
      </c>
      <c r="E48" s="457" t="s">
        <v>18</v>
      </c>
      <c r="F48" s="458" t="s">
        <v>20</v>
      </c>
      <c r="G48" s="459" t="s">
        <v>18</v>
      </c>
      <c r="H48" s="458" t="s">
        <v>20</v>
      </c>
      <c r="I48" s="459" t="s">
        <v>18</v>
      </c>
      <c r="J48" s="458" t="s">
        <v>20</v>
      </c>
      <c r="K48" s="459" t="s">
        <v>18</v>
      </c>
      <c r="L48" s="458" t="s">
        <v>20</v>
      </c>
      <c r="M48" s="459" t="s">
        <v>18</v>
      </c>
      <c r="N48" s="458" t="s">
        <v>20</v>
      </c>
      <c r="O48" s="459" t="s">
        <v>18</v>
      </c>
      <c r="P48" s="458" t="s">
        <v>20</v>
      </c>
      <c r="Q48" s="459" t="s">
        <v>18</v>
      </c>
      <c r="R48" s="458" t="s">
        <v>20</v>
      </c>
      <c r="S48" s="459" t="s">
        <v>18</v>
      </c>
      <c r="T48" s="458" t="s">
        <v>20</v>
      </c>
      <c r="U48" s="459" t="s">
        <v>18</v>
      </c>
      <c r="V48" s="458" t="s">
        <v>20</v>
      </c>
      <c r="W48" s="459" t="s">
        <v>18</v>
      </c>
      <c r="X48" s="458" t="s">
        <v>20</v>
      </c>
      <c r="Y48" s="459" t="s">
        <v>18</v>
      </c>
      <c r="Z48" s="458" t="s">
        <v>20</v>
      </c>
      <c r="AA48" s="459" t="s">
        <v>18</v>
      </c>
      <c r="AB48" s="458" t="s">
        <v>20</v>
      </c>
      <c r="AC48" s="459" t="s">
        <v>18</v>
      </c>
      <c r="AD48" s="458" t="s">
        <v>20</v>
      </c>
      <c r="AE48" s="459" t="s">
        <v>18</v>
      </c>
      <c r="AF48" s="458" t="s">
        <v>20</v>
      </c>
      <c r="AG48" s="459" t="s">
        <v>18</v>
      </c>
      <c r="AH48" s="458" t="s">
        <v>20</v>
      </c>
      <c r="AI48" s="459" t="s">
        <v>18</v>
      </c>
      <c r="AJ48" s="458" t="s">
        <v>20</v>
      </c>
      <c r="AK48" s="459" t="s">
        <v>18</v>
      </c>
      <c r="AL48" s="460" t="s">
        <v>20</v>
      </c>
      <c r="AM48" s="461" t="s">
        <v>18</v>
      </c>
      <c r="AN48" s="731"/>
      <c r="AO48" s="453"/>
      <c r="AP48" s="454"/>
    </row>
    <row r="49" spans="1:86" x14ac:dyDescent="0.2">
      <c r="A49" s="751" t="s">
        <v>50</v>
      </c>
      <c r="B49" s="462" t="s">
        <v>31</v>
      </c>
      <c r="C49" s="333">
        <f t="shared" ref="C49:C70" si="4">SUM(D49+E49)</f>
        <v>0</v>
      </c>
      <c r="D49" s="334">
        <f t="shared" ref="D49:E54" si="5">SUM(H49+J49+L49+N49+P49+R49+T49+V49+X49+Z49+AB49+AD49+AF49+AH49+AJ49+AL49)</f>
        <v>0</v>
      </c>
      <c r="E49" s="335">
        <f t="shared" si="5"/>
        <v>0</v>
      </c>
      <c r="F49" s="463"/>
      <c r="G49" s="464"/>
      <c r="H49" s="336"/>
      <c r="I49" s="337"/>
      <c r="J49" s="336"/>
      <c r="K49" s="338"/>
      <c r="L49" s="336"/>
      <c r="M49" s="338"/>
      <c r="N49" s="336"/>
      <c r="O49" s="338"/>
      <c r="P49" s="339"/>
      <c r="Q49" s="338"/>
      <c r="R49" s="339"/>
      <c r="S49" s="338"/>
      <c r="T49" s="339"/>
      <c r="U49" s="338"/>
      <c r="V49" s="339"/>
      <c r="W49" s="338"/>
      <c r="X49" s="339"/>
      <c r="Y49" s="338"/>
      <c r="Z49" s="339"/>
      <c r="AA49" s="338"/>
      <c r="AB49" s="339"/>
      <c r="AC49" s="338"/>
      <c r="AD49" s="339"/>
      <c r="AE49" s="338"/>
      <c r="AF49" s="339"/>
      <c r="AG49" s="338"/>
      <c r="AH49" s="339"/>
      <c r="AI49" s="338"/>
      <c r="AJ49" s="339"/>
      <c r="AK49" s="338"/>
      <c r="AL49" s="339"/>
      <c r="AM49" s="338"/>
      <c r="AN49" s="465"/>
      <c r="AO49" s="466" t="s">
        <v>83</v>
      </c>
      <c r="AP49" s="454"/>
      <c r="CG49" s="315">
        <v>0</v>
      </c>
      <c r="CH49" s="315">
        <v>0</v>
      </c>
    </row>
    <row r="50" spans="1:86" x14ac:dyDescent="0.2">
      <c r="A50" s="753"/>
      <c r="B50" s="467" t="s">
        <v>45</v>
      </c>
      <c r="C50" s="343">
        <f t="shared" si="4"/>
        <v>0</v>
      </c>
      <c r="D50" s="343">
        <f t="shared" si="5"/>
        <v>0</v>
      </c>
      <c r="E50" s="344">
        <f t="shared" si="5"/>
        <v>0</v>
      </c>
      <c r="F50" s="468"/>
      <c r="G50" s="469"/>
      <c r="H50" s="345"/>
      <c r="I50" s="346"/>
      <c r="J50" s="345"/>
      <c r="K50" s="347"/>
      <c r="L50" s="345"/>
      <c r="M50" s="347"/>
      <c r="N50" s="345"/>
      <c r="O50" s="347"/>
      <c r="P50" s="348"/>
      <c r="Q50" s="347"/>
      <c r="R50" s="348"/>
      <c r="S50" s="347"/>
      <c r="T50" s="348"/>
      <c r="U50" s="347"/>
      <c r="V50" s="348"/>
      <c r="W50" s="347"/>
      <c r="X50" s="348"/>
      <c r="Y50" s="347"/>
      <c r="Z50" s="348"/>
      <c r="AA50" s="347"/>
      <c r="AB50" s="348"/>
      <c r="AC50" s="347"/>
      <c r="AD50" s="348"/>
      <c r="AE50" s="347"/>
      <c r="AF50" s="348"/>
      <c r="AG50" s="347"/>
      <c r="AH50" s="348"/>
      <c r="AI50" s="347"/>
      <c r="AJ50" s="348"/>
      <c r="AK50" s="347"/>
      <c r="AL50" s="348"/>
      <c r="AM50" s="347"/>
      <c r="AN50" s="470"/>
      <c r="AO50" s="466" t="s">
        <v>83</v>
      </c>
      <c r="AP50" s="454"/>
      <c r="CG50" s="315">
        <v>0</v>
      </c>
      <c r="CH50" s="315">
        <v>0</v>
      </c>
    </row>
    <row r="51" spans="1:86" x14ac:dyDescent="0.2">
      <c r="A51" s="753"/>
      <c r="B51" s="467" t="s">
        <v>32</v>
      </c>
      <c r="C51" s="343">
        <f t="shared" si="4"/>
        <v>0</v>
      </c>
      <c r="D51" s="343">
        <f t="shared" si="5"/>
        <v>0</v>
      </c>
      <c r="E51" s="344">
        <f t="shared" si="5"/>
        <v>0</v>
      </c>
      <c r="F51" s="468"/>
      <c r="G51" s="469"/>
      <c r="H51" s="345"/>
      <c r="I51" s="346"/>
      <c r="J51" s="345"/>
      <c r="K51" s="347"/>
      <c r="L51" s="345"/>
      <c r="M51" s="347"/>
      <c r="N51" s="345"/>
      <c r="O51" s="347"/>
      <c r="P51" s="348"/>
      <c r="Q51" s="347"/>
      <c r="R51" s="348"/>
      <c r="S51" s="347"/>
      <c r="T51" s="348"/>
      <c r="U51" s="347"/>
      <c r="V51" s="348"/>
      <c r="W51" s="347"/>
      <c r="X51" s="348"/>
      <c r="Y51" s="347"/>
      <c r="Z51" s="348"/>
      <c r="AA51" s="347"/>
      <c r="AB51" s="348"/>
      <c r="AC51" s="347"/>
      <c r="AD51" s="348"/>
      <c r="AE51" s="347"/>
      <c r="AF51" s="348"/>
      <c r="AG51" s="347"/>
      <c r="AH51" s="348"/>
      <c r="AI51" s="347"/>
      <c r="AJ51" s="348"/>
      <c r="AK51" s="347"/>
      <c r="AL51" s="348"/>
      <c r="AM51" s="347"/>
      <c r="AN51" s="470"/>
      <c r="AO51" s="466" t="s">
        <v>83</v>
      </c>
      <c r="AP51" s="454"/>
      <c r="CG51" s="315">
        <v>0</v>
      </c>
      <c r="CH51" s="315">
        <v>0</v>
      </c>
    </row>
    <row r="52" spans="1:86" x14ac:dyDescent="0.2">
      <c r="A52" s="753"/>
      <c r="B52" s="467" t="s">
        <v>44</v>
      </c>
      <c r="C52" s="343">
        <f t="shared" si="4"/>
        <v>0</v>
      </c>
      <c r="D52" s="343">
        <f t="shared" si="5"/>
        <v>0</v>
      </c>
      <c r="E52" s="344">
        <f t="shared" si="5"/>
        <v>0</v>
      </c>
      <c r="F52" s="468"/>
      <c r="G52" s="469"/>
      <c r="H52" s="345"/>
      <c r="I52" s="346"/>
      <c r="J52" s="345"/>
      <c r="K52" s="347"/>
      <c r="L52" s="345"/>
      <c r="M52" s="347"/>
      <c r="N52" s="345"/>
      <c r="O52" s="347"/>
      <c r="P52" s="348"/>
      <c r="Q52" s="347"/>
      <c r="R52" s="348"/>
      <c r="S52" s="347"/>
      <c r="T52" s="348"/>
      <c r="U52" s="347"/>
      <c r="V52" s="348"/>
      <c r="W52" s="347"/>
      <c r="X52" s="348"/>
      <c r="Y52" s="347"/>
      <c r="Z52" s="348"/>
      <c r="AA52" s="347"/>
      <c r="AB52" s="348"/>
      <c r="AC52" s="347"/>
      <c r="AD52" s="348"/>
      <c r="AE52" s="347"/>
      <c r="AF52" s="348"/>
      <c r="AG52" s="347"/>
      <c r="AH52" s="348"/>
      <c r="AI52" s="347"/>
      <c r="AJ52" s="348"/>
      <c r="AK52" s="347"/>
      <c r="AL52" s="348"/>
      <c r="AM52" s="347"/>
      <c r="AN52" s="470"/>
      <c r="AO52" s="466" t="s">
        <v>83</v>
      </c>
      <c r="AP52" s="454"/>
      <c r="CG52" s="315">
        <v>0</v>
      </c>
      <c r="CH52" s="315">
        <v>0</v>
      </c>
    </row>
    <row r="53" spans="1:86" x14ac:dyDescent="0.2">
      <c r="A53" s="753"/>
      <c r="B53" s="467" t="s">
        <v>35</v>
      </c>
      <c r="C53" s="343">
        <f t="shared" si="4"/>
        <v>0</v>
      </c>
      <c r="D53" s="343">
        <f t="shared" si="5"/>
        <v>0</v>
      </c>
      <c r="E53" s="344">
        <f t="shared" si="5"/>
        <v>0</v>
      </c>
      <c r="F53" s="468"/>
      <c r="G53" s="469"/>
      <c r="H53" s="345"/>
      <c r="I53" s="346"/>
      <c r="J53" s="345"/>
      <c r="K53" s="347"/>
      <c r="L53" s="345"/>
      <c r="M53" s="347"/>
      <c r="N53" s="345"/>
      <c r="O53" s="347"/>
      <c r="P53" s="348"/>
      <c r="Q53" s="347"/>
      <c r="R53" s="348"/>
      <c r="S53" s="347"/>
      <c r="T53" s="348"/>
      <c r="U53" s="347"/>
      <c r="V53" s="348"/>
      <c r="W53" s="347"/>
      <c r="X53" s="348"/>
      <c r="Y53" s="347"/>
      <c r="Z53" s="348"/>
      <c r="AA53" s="347"/>
      <c r="AB53" s="348"/>
      <c r="AC53" s="347"/>
      <c r="AD53" s="348"/>
      <c r="AE53" s="347"/>
      <c r="AF53" s="348"/>
      <c r="AG53" s="347"/>
      <c r="AH53" s="348"/>
      <c r="AI53" s="347"/>
      <c r="AJ53" s="348"/>
      <c r="AK53" s="347"/>
      <c r="AL53" s="348"/>
      <c r="AM53" s="347"/>
      <c r="AN53" s="470"/>
      <c r="AO53" s="466" t="s">
        <v>83</v>
      </c>
      <c r="AP53" s="454"/>
      <c r="CG53" s="315">
        <v>0</v>
      </c>
      <c r="CH53" s="315">
        <v>0</v>
      </c>
    </row>
    <row r="54" spans="1:86" x14ac:dyDescent="0.2">
      <c r="A54" s="752"/>
      <c r="B54" s="471" t="s">
        <v>36</v>
      </c>
      <c r="C54" s="356">
        <f t="shared" si="4"/>
        <v>0</v>
      </c>
      <c r="D54" s="356">
        <f t="shared" si="5"/>
        <v>0</v>
      </c>
      <c r="E54" s="472">
        <f t="shared" si="5"/>
        <v>0</v>
      </c>
      <c r="F54" s="473"/>
      <c r="G54" s="474"/>
      <c r="H54" s="374"/>
      <c r="I54" s="377"/>
      <c r="J54" s="374"/>
      <c r="K54" s="376"/>
      <c r="L54" s="374"/>
      <c r="M54" s="376"/>
      <c r="N54" s="374"/>
      <c r="O54" s="376"/>
      <c r="P54" s="379"/>
      <c r="Q54" s="376"/>
      <c r="R54" s="379"/>
      <c r="S54" s="376"/>
      <c r="T54" s="379"/>
      <c r="U54" s="376"/>
      <c r="V54" s="379"/>
      <c r="W54" s="376"/>
      <c r="X54" s="379"/>
      <c r="Y54" s="376"/>
      <c r="Z54" s="379"/>
      <c r="AA54" s="376"/>
      <c r="AB54" s="379"/>
      <c r="AC54" s="376"/>
      <c r="AD54" s="379"/>
      <c r="AE54" s="376"/>
      <c r="AF54" s="379"/>
      <c r="AG54" s="376"/>
      <c r="AH54" s="379"/>
      <c r="AI54" s="376"/>
      <c r="AJ54" s="379"/>
      <c r="AK54" s="376"/>
      <c r="AL54" s="379"/>
      <c r="AM54" s="376"/>
      <c r="AN54" s="475"/>
      <c r="AO54" s="466" t="s">
        <v>83</v>
      </c>
      <c r="AP54" s="454"/>
      <c r="CG54" s="315">
        <v>0</v>
      </c>
      <c r="CH54" s="315">
        <v>0</v>
      </c>
    </row>
    <row r="55" spans="1:86" x14ac:dyDescent="0.2">
      <c r="A55" s="751" t="s">
        <v>51</v>
      </c>
      <c r="B55" s="462" t="s">
        <v>32</v>
      </c>
      <c r="C55" s="333">
        <f t="shared" si="4"/>
        <v>0</v>
      </c>
      <c r="D55" s="334">
        <f t="shared" ref="D55:E60" si="6">SUM(J55+L55+N55)</f>
        <v>0</v>
      </c>
      <c r="E55" s="335">
        <f t="shared" si="6"/>
        <v>0</v>
      </c>
      <c r="F55" s="463"/>
      <c r="G55" s="464"/>
      <c r="H55" s="463"/>
      <c r="I55" s="464"/>
      <c r="J55" s="336"/>
      <c r="K55" s="338"/>
      <c r="L55" s="336"/>
      <c r="M55" s="338"/>
      <c r="N55" s="336"/>
      <c r="O55" s="338"/>
      <c r="P55" s="476"/>
      <c r="Q55" s="477"/>
      <c r="R55" s="476"/>
      <c r="S55" s="477"/>
      <c r="T55" s="476"/>
      <c r="U55" s="477"/>
      <c r="V55" s="476"/>
      <c r="W55" s="477"/>
      <c r="X55" s="476"/>
      <c r="Y55" s="477"/>
      <c r="Z55" s="476"/>
      <c r="AA55" s="477"/>
      <c r="AB55" s="476"/>
      <c r="AC55" s="477"/>
      <c r="AD55" s="476"/>
      <c r="AE55" s="477"/>
      <c r="AF55" s="476"/>
      <c r="AG55" s="477"/>
      <c r="AH55" s="476"/>
      <c r="AI55" s="477"/>
      <c r="AJ55" s="463"/>
      <c r="AK55" s="477"/>
      <c r="AL55" s="476"/>
      <c r="AM55" s="477"/>
      <c r="AN55" s="465"/>
      <c r="AO55" s="466" t="s">
        <v>83</v>
      </c>
      <c r="AP55" s="454"/>
      <c r="CG55" s="315">
        <v>0</v>
      </c>
      <c r="CH55" s="315">
        <v>0</v>
      </c>
    </row>
    <row r="56" spans="1:86" x14ac:dyDescent="0.2">
      <c r="A56" s="752"/>
      <c r="B56" s="471" t="s">
        <v>35</v>
      </c>
      <c r="C56" s="356">
        <f t="shared" si="4"/>
        <v>0</v>
      </c>
      <c r="D56" s="356">
        <f t="shared" si="6"/>
        <v>0</v>
      </c>
      <c r="E56" s="472">
        <f t="shared" si="6"/>
        <v>0</v>
      </c>
      <c r="F56" s="473"/>
      <c r="G56" s="474"/>
      <c r="H56" s="473"/>
      <c r="I56" s="474"/>
      <c r="J56" s="374"/>
      <c r="K56" s="376"/>
      <c r="L56" s="374"/>
      <c r="M56" s="376"/>
      <c r="N56" s="374"/>
      <c r="O56" s="376"/>
      <c r="P56" s="478"/>
      <c r="Q56" s="479"/>
      <c r="R56" s="478"/>
      <c r="S56" s="479"/>
      <c r="T56" s="478"/>
      <c r="U56" s="479"/>
      <c r="V56" s="478"/>
      <c r="W56" s="479"/>
      <c r="X56" s="478"/>
      <c r="Y56" s="479"/>
      <c r="Z56" s="478"/>
      <c r="AA56" s="479"/>
      <c r="AB56" s="478"/>
      <c r="AC56" s="479"/>
      <c r="AD56" s="478"/>
      <c r="AE56" s="479"/>
      <c r="AF56" s="478"/>
      <c r="AG56" s="479"/>
      <c r="AH56" s="478"/>
      <c r="AI56" s="479"/>
      <c r="AJ56" s="473"/>
      <c r="AK56" s="479"/>
      <c r="AL56" s="478"/>
      <c r="AM56" s="479"/>
      <c r="AN56" s="475"/>
      <c r="AO56" s="466" t="s">
        <v>83</v>
      </c>
      <c r="AP56" s="454"/>
      <c r="CG56" s="315">
        <v>0</v>
      </c>
      <c r="CH56" s="315">
        <v>0</v>
      </c>
    </row>
    <row r="57" spans="1:86" x14ac:dyDescent="0.2">
      <c r="A57" s="751" t="s">
        <v>52</v>
      </c>
      <c r="B57" s="462" t="s">
        <v>31</v>
      </c>
      <c r="C57" s="333">
        <f t="shared" si="4"/>
        <v>0</v>
      </c>
      <c r="D57" s="334">
        <f t="shared" si="6"/>
        <v>0</v>
      </c>
      <c r="E57" s="335">
        <f t="shared" si="6"/>
        <v>0</v>
      </c>
      <c r="F57" s="463"/>
      <c r="G57" s="464"/>
      <c r="H57" s="463"/>
      <c r="I57" s="464"/>
      <c r="J57" s="336"/>
      <c r="K57" s="338"/>
      <c r="L57" s="336"/>
      <c r="M57" s="338"/>
      <c r="N57" s="336"/>
      <c r="O57" s="338"/>
      <c r="P57" s="476"/>
      <c r="Q57" s="477"/>
      <c r="R57" s="476"/>
      <c r="S57" s="477"/>
      <c r="T57" s="476"/>
      <c r="U57" s="477"/>
      <c r="V57" s="476"/>
      <c r="W57" s="477"/>
      <c r="X57" s="476"/>
      <c r="Y57" s="477"/>
      <c r="Z57" s="476"/>
      <c r="AA57" s="477"/>
      <c r="AB57" s="476"/>
      <c r="AC57" s="477"/>
      <c r="AD57" s="476"/>
      <c r="AE57" s="477"/>
      <c r="AF57" s="476"/>
      <c r="AG57" s="477"/>
      <c r="AH57" s="476"/>
      <c r="AI57" s="477"/>
      <c r="AJ57" s="463"/>
      <c r="AK57" s="477"/>
      <c r="AL57" s="476"/>
      <c r="AM57" s="477"/>
      <c r="AN57" s="465"/>
      <c r="AO57" s="466" t="s">
        <v>83</v>
      </c>
      <c r="AP57" s="454"/>
      <c r="CG57" s="315">
        <v>0</v>
      </c>
      <c r="CH57" s="315">
        <v>0</v>
      </c>
    </row>
    <row r="58" spans="1:86" x14ac:dyDescent="0.2">
      <c r="A58" s="753"/>
      <c r="B58" s="467" t="s">
        <v>45</v>
      </c>
      <c r="C58" s="343">
        <f t="shared" si="4"/>
        <v>0</v>
      </c>
      <c r="D58" s="343">
        <f t="shared" si="6"/>
        <v>0</v>
      </c>
      <c r="E58" s="344">
        <f t="shared" si="6"/>
        <v>0</v>
      </c>
      <c r="F58" s="468"/>
      <c r="G58" s="469"/>
      <c r="H58" s="468"/>
      <c r="I58" s="469"/>
      <c r="J58" s="345"/>
      <c r="K58" s="347"/>
      <c r="L58" s="345"/>
      <c r="M58" s="347"/>
      <c r="N58" s="345"/>
      <c r="O58" s="347"/>
      <c r="P58" s="480"/>
      <c r="Q58" s="481"/>
      <c r="R58" s="480"/>
      <c r="S58" s="481"/>
      <c r="T58" s="480"/>
      <c r="U58" s="481"/>
      <c r="V58" s="480"/>
      <c r="W58" s="481"/>
      <c r="X58" s="480"/>
      <c r="Y58" s="481"/>
      <c r="Z58" s="480"/>
      <c r="AA58" s="481"/>
      <c r="AB58" s="480"/>
      <c r="AC58" s="481"/>
      <c r="AD58" s="480"/>
      <c r="AE58" s="481"/>
      <c r="AF58" s="480"/>
      <c r="AG58" s="481"/>
      <c r="AH58" s="480"/>
      <c r="AI58" s="481"/>
      <c r="AJ58" s="468"/>
      <c r="AK58" s="481"/>
      <c r="AL58" s="480"/>
      <c r="AM58" s="481"/>
      <c r="AN58" s="470"/>
      <c r="AO58" s="466" t="s">
        <v>83</v>
      </c>
      <c r="AP58" s="454"/>
      <c r="CG58" s="315">
        <v>0</v>
      </c>
      <c r="CH58" s="315">
        <v>0</v>
      </c>
    </row>
    <row r="59" spans="1:86" x14ac:dyDescent="0.2">
      <c r="A59" s="753"/>
      <c r="B59" s="467" t="s">
        <v>32</v>
      </c>
      <c r="C59" s="343">
        <f t="shared" si="4"/>
        <v>0</v>
      </c>
      <c r="D59" s="343">
        <f t="shared" si="6"/>
        <v>0</v>
      </c>
      <c r="E59" s="344">
        <f t="shared" si="6"/>
        <v>0</v>
      </c>
      <c r="F59" s="468"/>
      <c r="G59" s="469"/>
      <c r="H59" s="468"/>
      <c r="I59" s="469"/>
      <c r="J59" s="345"/>
      <c r="K59" s="347"/>
      <c r="L59" s="345"/>
      <c r="M59" s="347"/>
      <c r="N59" s="345"/>
      <c r="O59" s="347"/>
      <c r="P59" s="480"/>
      <c r="Q59" s="481"/>
      <c r="R59" s="480"/>
      <c r="S59" s="481"/>
      <c r="T59" s="480"/>
      <c r="U59" s="481"/>
      <c r="V59" s="480"/>
      <c r="W59" s="481"/>
      <c r="X59" s="480"/>
      <c r="Y59" s="481"/>
      <c r="Z59" s="480"/>
      <c r="AA59" s="481"/>
      <c r="AB59" s="480"/>
      <c r="AC59" s="481"/>
      <c r="AD59" s="480"/>
      <c r="AE59" s="481"/>
      <c r="AF59" s="480"/>
      <c r="AG59" s="481"/>
      <c r="AH59" s="480"/>
      <c r="AI59" s="481"/>
      <c r="AJ59" s="468"/>
      <c r="AK59" s="481"/>
      <c r="AL59" s="480"/>
      <c r="AM59" s="481"/>
      <c r="AN59" s="470"/>
      <c r="AO59" s="466" t="s">
        <v>83</v>
      </c>
      <c r="AP59" s="454"/>
      <c r="CG59" s="315">
        <v>0</v>
      </c>
      <c r="CH59" s="315">
        <v>0</v>
      </c>
    </row>
    <row r="60" spans="1:86" x14ac:dyDescent="0.2">
      <c r="A60" s="752"/>
      <c r="B60" s="471" t="s">
        <v>35</v>
      </c>
      <c r="C60" s="356">
        <f t="shared" si="4"/>
        <v>0</v>
      </c>
      <c r="D60" s="356">
        <f t="shared" si="6"/>
        <v>0</v>
      </c>
      <c r="E60" s="472">
        <f t="shared" si="6"/>
        <v>0</v>
      </c>
      <c r="F60" s="473"/>
      <c r="G60" s="474"/>
      <c r="H60" s="473"/>
      <c r="I60" s="474"/>
      <c r="J60" s="374"/>
      <c r="K60" s="376"/>
      <c r="L60" s="374"/>
      <c r="M60" s="376"/>
      <c r="N60" s="374"/>
      <c r="O60" s="376"/>
      <c r="P60" s="478"/>
      <c r="Q60" s="479"/>
      <c r="R60" s="478"/>
      <c r="S60" s="479"/>
      <c r="T60" s="478"/>
      <c r="U60" s="479"/>
      <c r="V60" s="478"/>
      <c r="W60" s="479"/>
      <c r="X60" s="478"/>
      <c r="Y60" s="479"/>
      <c r="Z60" s="478"/>
      <c r="AA60" s="479"/>
      <c r="AB60" s="478"/>
      <c r="AC60" s="479"/>
      <c r="AD60" s="478"/>
      <c r="AE60" s="479"/>
      <c r="AF60" s="478"/>
      <c r="AG60" s="479"/>
      <c r="AH60" s="478"/>
      <c r="AI60" s="479"/>
      <c r="AJ60" s="473"/>
      <c r="AK60" s="479"/>
      <c r="AL60" s="478"/>
      <c r="AM60" s="479"/>
      <c r="AN60" s="475"/>
      <c r="AO60" s="466" t="s">
        <v>83</v>
      </c>
      <c r="AP60" s="454"/>
      <c r="CG60" s="315">
        <v>0</v>
      </c>
      <c r="CH60" s="315">
        <v>0</v>
      </c>
    </row>
    <row r="61" spans="1:86" x14ac:dyDescent="0.2">
      <c r="A61" s="751" t="s">
        <v>53</v>
      </c>
      <c r="B61" s="462" t="s">
        <v>31</v>
      </c>
      <c r="C61" s="333">
        <f t="shared" si="4"/>
        <v>0</v>
      </c>
      <c r="D61" s="334">
        <f t="shared" ref="D61:E70" si="7">SUM(J61+L61+N61+P61+R61+T61+V61+X61+Z61+AB61+AD61+AF61+AH61+AJ61+AL61)</f>
        <v>0</v>
      </c>
      <c r="E61" s="335">
        <f t="shared" si="7"/>
        <v>0</v>
      </c>
      <c r="F61" s="463"/>
      <c r="G61" s="464"/>
      <c r="H61" s="463"/>
      <c r="I61" s="477"/>
      <c r="J61" s="336"/>
      <c r="K61" s="338"/>
      <c r="L61" s="336"/>
      <c r="M61" s="338"/>
      <c r="N61" s="336"/>
      <c r="O61" s="338"/>
      <c r="P61" s="336"/>
      <c r="Q61" s="338"/>
      <c r="R61" s="336"/>
      <c r="S61" s="338"/>
      <c r="T61" s="336"/>
      <c r="U61" s="338"/>
      <c r="V61" s="336"/>
      <c r="W61" s="338"/>
      <c r="X61" s="336"/>
      <c r="Y61" s="338"/>
      <c r="Z61" s="336"/>
      <c r="AA61" s="338"/>
      <c r="AB61" s="336"/>
      <c r="AC61" s="338"/>
      <c r="AD61" s="336"/>
      <c r="AE61" s="338"/>
      <c r="AF61" s="336"/>
      <c r="AG61" s="338"/>
      <c r="AH61" s="336"/>
      <c r="AI61" s="338"/>
      <c r="AJ61" s="336"/>
      <c r="AK61" s="338"/>
      <c r="AL61" s="336"/>
      <c r="AM61" s="338"/>
      <c r="AN61" s="465"/>
      <c r="AO61" s="466" t="s">
        <v>83</v>
      </c>
      <c r="AP61" s="454"/>
      <c r="CG61" s="315">
        <v>0</v>
      </c>
      <c r="CH61" s="315">
        <v>0</v>
      </c>
    </row>
    <row r="62" spans="1:86" x14ac:dyDescent="0.2">
      <c r="A62" s="752"/>
      <c r="B62" s="467" t="s">
        <v>45</v>
      </c>
      <c r="C62" s="350">
        <f t="shared" si="4"/>
        <v>0</v>
      </c>
      <c r="D62" s="350">
        <f t="shared" si="7"/>
        <v>0</v>
      </c>
      <c r="E62" s="472">
        <f t="shared" si="7"/>
        <v>0</v>
      </c>
      <c r="F62" s="473"/>
      <c r="G62" s="474"/>
      <c r="H62" s="473"/>
      <c r="I62" s="479"/>
      <c r="J62" s="374"/>
      <c r="K62" s="376"/>
      <c r="L62" s="374"/>
      <c r="M62" s="376"/>
      <c r="N62" s="374"/>
      <c r="O62" s="376"/>
      <c r="P62" s="374"/>
      <c r="Q62" s="376"/>
      <c r="R62" s="374"/>
      <c r="S62" s="376"/>
      <c r="T62" s="374"/>
      <c r="U62" s="376"/>
      <c r="V62" s="374"/>
      <c r="W62" s="376"/>
      <c r="X62" s="374"/>
      <c r="Y62" s="376"/>
      <c r="Z62" s="374"/>
      <c r="AA62" s="376"/>
      <c r="AB62" s="374"/>
      <c r="AC62" s="376"/>
      <c r="AD62" s="374"/>
      <c r="AE62" s="376"/>
      <c r="AF62" s="374"/>
      <c r="AG62" s="376"/>
      <c r="AH62" s="374"/>
      <c r="AI62" s="376"/>
      <c r="AJ62" s="374"/>
      <c r="AK62" s="376"/>
      <c r="AL62" s="374"/>
      <c r="AM62" s="376"/>
      <c r="AN62" s="475"/>
      <c r="AO62" s="466" t="s">
        <v>83</v>
      </c>
      <c r="AP62" s="454"/>
      <c r="CG62" s="315">
        <v>0</v>
      </c>
      <c r="CH62" s="315">
        <v>0</v>
      </c>
    </row>
    <row r="63" spans="1:86" x14ac:dyDescent="0.2">
      <c r="A63" s="751" t="s">
        <v>54</v>
      </c>
      <c r="B63" s="462" t="s">
        <v>31</v>
      </c>
      <c r="C63" s="333">
        <f t="shared" si="4"/>
        <v>0</v>
      </c>
      <c r="D63" s="334">
        <f t="shared" si="7"/>
        <v>0</v>
      </c>
      <c r="E63" s="335">
        <f t="shared" si="7"/>
        <v>0</v>
      </c>
      <c r="F63" s="463"/>
      <c r="G63" s="464"/>
      <c r="H63" s="463"/>
      <c r="I63" s="464"/>
      <c r="J63" s="336"/>
      <c r="K63" s="338"/>
      <c r="L63" s="336"/>
      <c r="M63" s="338"/>
      <c r="N63" s="336"/>
      <c r="O63" s="338"/>
      <c r="P63" s="336"/>
      <c r="Q63" s="338"/>
      <c r="R63" s="336"/>
      <c r="S63" s="338"/>
      <c r="T63" s="336"/>
      <c r="U63" s="338"/>
      <c r="V63" s="336"/>
      <c r="W63" s="338"/>
      <c r="X63" s="336"/>
      <c r="Y63" s="338"/>
      <c r="Z63" s="336"/>
      <c r="AA63" s="338"/>
      <c r="AB63" s="336"/>
      <c r="AC63" s="338"/>
      <c r="AD63" s="336"/>
      <c r="AE63" s="338"/>
      <c r="AF63" s="336"/>
      <c r="AG63" s="338"/>
      <c r="AH63" s="336"/>
      <c r="AI63" s="338"/>
      <c r="AJ63" s="336"/>
      <c r="AK63" s="338"/>
      <c r="AL63" s="336"/>
      <c r="AM63" s="338"/>
      <c r="AN63" s="465"/>
      <c r="AO63" s="466" t="s">
        <v>83</v>
      </c>
      <c r="AP63" s="454"/>
      <c r="CG63" s="315">
        <v>0</v>
      </c>
      <c r="CH63" s="315">
        <v>0</v>
      </c>
    </row>
    <row r="64" spans="1:86" x14ac:dyDescent="0.2">
      <c r="A64" s="752"/>
      <c r="B64" s="471" t="s">
        <v>45</v>
      </c>
      <c r="C64" s="356">
        <f t="shared" si="4"/>
        <v>0</v>
      </c>
      <c r="D64" s="356">
        <f t="shared" si="7"/>
        <v>0</v>
      </c>
      <c r="E64" s="472">
        <f t="shared" si="7"/>
        <v>0</v>
      </c>
      <c r="F64" s="473"/>
      <c r="G64" s="474"/>
      <c r="H64" s="473"/>
      <c r="I64" s="474"/>
      <c r="J64" s="374"/>
      <c r="K64" s="376"/>
      <c r="L64" s="374"/>
      <c r="M64" s="376"/>
      <c r="N64" s="374"/>
      <c r="O64" s="376"/>
      <c r="P64" s="374"/>
      <c r="Q64" s="376"/>
      <c r="R64" s="374"/>
      <c r="S64" s="376"/>
      <c r="T64" s="374"/>
      <c r="U64" s="376"/>
      <c r="V64" s="374"/>
      <c r="W64" s="376"/>
      <c r="X64" s="374"/>
      <c r="Y64" s="376"/>
      <c r="Z64" s="374"/>
      <c r="AA64" s="376"/>
      <c r="AB64" s="374"/>
      <c r="AC64" s="376"/>
      <c r="AD64" s="374"/>
      <c r="AE64" s="376"/>
      <c r="AF64" s="374"/>
      <c r="AG64" s="376"/>
      <c r="AH64" s="374"/>
      <c r="AI64" s="376"/>
      <c r="AJ64" s="374"/>
      <c r="AK64" s="376"/>
      <c r="AL64" s="374"/>
      <c r="AM64" s="376"/>
      <c r="AN64" s="475"/>
      <c r="AO64" s="466" t="s">
        <v>83</v>
      </c>
      <c r="AP64" s="454"/>
      <c r="CG64" s="315">
        <v>0</v>
      </c>
      <c r="CH64" s="315">
        <v>0</v>
      </c>
    </row>
    <row r="65" spans="1:86" x14ac:dyDescent="0.2">
      <c r="A65" s="751" t="s">
        <v>55</v>
      </c>
      <c r="B65" s="462" t="s">
        <v>31</v>
      </c>
      <c r="C65" s="333">
        <f t="shared" si="4"/>
        <v>0</v>
      </c>
      <c r="D65" s="334">
        <f t="shared" si="7"/>
        <v>0</v>
      </c>
      <c r="E65" s="335">
        <f t="shared" si="7"/>
        <v>0</v>
      </c>
      <c r="F65" s="463"/>
      <c r="G65" s="464"/>
      <c r="H65" s="463"/>
      <c r="I65" s="464"/>
      <c r="J65" s="336"/>
      <c r="K65" s="338"/>
      <c r="L65" s="336"/>
      <c r="M65" s="338"/>
      <c r="N65" s="336"/>
      <c r="O65" s="338"/>
      <c r="P65" s="336"/>
      <c r="Q65" s="338"/>
      <c r="R65" s="336"/>
      <c r="S65" s="338"/>
      <c r="T65" s="336"/>
      <c r="U65" s="338"/>
      <c r="V65" s="336"/>
      <c r="W65" s="338"/>
      <c r="X65" s="336"/>
      <c r="Y65" s="338"/>
      <c r="Z65" s="336"/>
      <c r="AA65" s="338"/>
      <c r="AB65" s="336"/>
      <c r="AC65" s="338"/>
      <c r="AD65" s="336"/>
      <c r="AE65" s="338"/>
      <c r="AF65" s="336"/>
      <c r="AG65" s="338"/>
      <c r="AH65" s="336"/>
      <c r="AI65" s="338"/>
      <c r="AJ65" s="336"/>
      <c r="AK65" s="338"/>
      <c r="AL65" s="336"/>
      <c r="AM65" s="338"/>
      <c r="AN65" s="465"/>
      <c r="AO65" s="466" t="s">
        <v>83</v>
      </c>
      <c r="AP65" s="454"/>
      <c r="CG65" s="315">
        <v>0</v>
      </c>
      <c r="CH65" s="315">
        <v>0</v>
      </c>
    </row>
    <row r="66" spans="1:86" x14ac:dyDescent="0.2">
      <c r="A66" s="753"/>
      <c r="B66" s="467" t="s">
        <v>45</v>
      </c>
      <c r="C66" s="343">
        <f t="shared" si="4"/>
        <v>0</v>
      </c>
      <c r="D66" s="343">
        <f t="shared" si="7"/>
        <v>0</v>
      </c>
      <c r="E66" s="344">
        <f t="shared" si="7"/>
        <v>0</v>
      </c>
      <c r="F66" s="468"/>
      <c r="G66" s="469"/>
      <c r="H66" s="468"/>
      <c r="I66" s="469"/>
      <c r="J66" s="345"/>
      <c r="K66" s="347"/>
      <c r="L66" s="345"/>
      <c r="M66" s="347"/>
      <c r="N66" s="345"/>
      <c r="O66" s="347"/>
      <c r="P66" s="345"/>
      <c r="Q66" s="347"/>
      <c r="R66" s="345"/>
      <c r="S66" s="347"/>
      <c r="T66" s="345"/>
      <c r="U66" s="347"/>
      <c r="V66" s="345"/>
      <c r="W66" s="347"/>
      <c r="X66" s="345"/>
      <c r="Y66" s="347"/>
      <c r="Z66" s="345"/>
      <c r="AA66" s="347"/>
      <c r="AB66" s="345"/>
      <c r="AC66" s="347"/>
      <c r="AD66" s="345"/>
      <c r="AE66" s="347"/>
      <c r="AF66" s="345"/>
      <c r="AG66" s="347"/>
      <c r="AH66" s="345"/>
      <c r="AI66" s="347"/>
      <c r="AJ66" s="345"/>
      <c r="AK66" s="347"/>
      <c r="AL66" s="345"/>
      <c r="AM66" s="347"/>
      <c r="AN66" s="470"/>
      <c r="AO66" s="466" t="s">
        <v>83</v>
      </c>
      <c r="AP66" s="454"/>
      <c r="CG66" s="315">
        <v>0</v>
      </c>
      <c r="CH66" s="315">
        <v>0</v>
      </c>
    </row>
    <row r="67" spans="1:86" x14ac:dyDescent="0.2">
      <c r="A67" s="753"/>
      <c r="B67" s="467" t="s">
        <v>32</v>
      </c>
      <c r="C67" s="343">
        <f t="shared" si="4"/>
        <v>0</v>
      </c>
      <c r="D67" s="343">
        <f t="shared" si="7"/>
        <v>0</v>
      </c>
      <c r="E67" s="344">
        <f t="shared" si="7"/>
        <v>0</v>
      </c>
      <c r="F67" s="468"/>
      <c r="G67" s="469"/>
      <c r="H67" s="468"/>
      <c r="I67" s="469"/>
      <c r="J67" s="345"/>
      <c r="K67" s="347"/>
      <c r="L67" s="345"/>
      <c r="M67" s="347"/>
      <c r="N67" s="345"/>
      <c r="O67" s="347"/>
      <c r="P67" s="345"/>
      <c r="Q67" s="347"/>
      <c r="R67" s="345"/>
      <c r="S67" s="347"/>
      <c r="T67" s="345"/>
      <c r="U67" s="347"/>
      <c r="V67" s="345"/>
      <c r="W67" s="347"/>
      <c r="X67" s="345"/>
      <c r="Y67" s="347"/>
      <c r="Z67" s="345"/>
      <c r="AA67" s="347"/>
      <c r="AB67" s="345"/>
      <c r="AC67" s="347"/>
      <c r="AD67" s="345"/>
      <c r="AE67" s="347"/>
      <c r="AF67" s="345"/>
      <c r="AG67" s="347"/>
      <c r="AH67" s="345"/>
      <c r="AI67" s="347"/>
      <c r="AJ67" s="345"/>
      <c r="AK67" s="347"/>
      <c r="AL67" s="345"/>
      <c r="AM67" s="347"/>
      <c r="AN67" s="470"/>
      <c r="AO67" s="466" t="s">
        <v>83</v>
      </c>
      <c r="AP67" s="454"/>
      <c r="CG67" s="315">
        <v>0</v>
      </c>
      <c r="CH67" s="315">
        <v>0</v>
      </c>
    </row>
    <row r="68" spans="1:86" x14ac:dyDescent="0.2">
      <c r="A68" s="753"/>
      <c r="B68" s="467" t="s">
        <v>44</v>
      </c>
      <c r="C68" s="343">
        <f t="shared" si="4"/>
        <v>0</v>
      </c>
      <c r="D68" s="343">
        <f t="shared" si="7"/>
        <v>0</v>
      </c>
      <c r="E68" s="344">
        <f t="shared" si="7"/>
        <v>0</v>
      </c>
      <c r="F68" s="468"/>
      <c r="G68" s="469"/>
      <c r="H68" s="468"/>
      <c r="I68" s="469"/>
      <c r="J68" s="345"/>
      <c r="K68" s="347"/>
      <c r="L68" s="345"/>
      <c r="M68" s="347"/>
      <c r="N68" s="345"/>
      <c r="O68" s="347"/>
      <c r="P68" s="345"/>
      <c r="Q68" s="347"/>
      <c r="R68" s="345"/>
      <c r="S68" s="347"/>
      <c r="T68" s="345"/>
      <c r="U68" s="347"/>
      <c r="V68" s="345"/>
      <c r="W68" s="347"/>
      <c r="X68" s="345"/>
      <c r="Y68" s="347"/>
      <c r="Z68" s="345"/>
      <c r="AA68" s="347"/>
      <c r="AB68" s="345"/>
      <c r="AC68" s="347"/>
      <c r="AD68" s="345"/>
      <c r="AE68" s="347"/>
      <c r="AF68" s="345"/>
      <c r="AG68" s="347"/>
      <c r="AH68" s="345"/>
      <c r="AI68" s="347"/>
      <c r="AJ68" s="345"/>
      <c r="AK68" s="347"/>
      <c r="AL68" s="345"/>
      <c r="AM68" s="347"/>
      <c r="AN68" s="470"/>
      <c r="AO68" s="466" t="s">
        <v>83</v>
      </c>
      <c r="AP68" s="454"/>
      <c r="CG68" s="315">
        <v>0</v>
      </c>
      <c r="CH68" s="315">
        <v>0</v>
      </c>
    </row>
    <row r="69" spans="1:86" x14ac:dyDescent="0.2">
      <c r="A69" s="753"/>
      <c r="B69" s="467" t="s">
        <v>35</v>
      </c>
      <c r="C69" s="343">
        <f t="shared" si="4"/>
        <v>0</v>
      </c>
      <c r="D69" s="343">
        <f t="shared" si="7"/>
        <v>0</v>
      </c>
      <c r="E69" s="344">
        <f t="shared" si="7"/>
        <v>0</v>
      </c>
      <c r="F69" s="468"/>
      <c r="G69" s="469"/>
      <c r="H69" s="468"/>
      <c r="I69" s="469"/>
      <c r="J69" s="345"/>
      <c r="K69" s="347"/>
      <c r="L69" s="345"/>
      <c r="M69" s="347"/>
      <c r="N69" s="345"/>
      <c r="O69" s="347"/>
      <c r="P69" s="345"/>
      <c r="Q69" s="347"/>
      <c r="R69" s="345"/>
      <c r="S69" s="347"/>
      <c r="T69" s="345"/>
      <c r="U69" s="347"/>
      <c r="V69" s="345"/>
      <c r="W69" s="347"/>
      <c r="X69" s="345"/>
      <c r="Y69" s="347"/>
      <c r="Z69" s="345"/>
      <c r="AA69" s="347"/>
      <c r="AB69" s="345"/>
      <c r="AC69" s="347"/>
      <c r="AD69" s="345"/>
      <c r="AE69" s="347"/>
      <c r="AF69" s="345"/>
      <c r="AG69" s="347"/>
      <c r="AH69" s="345"/>
      <c r="AI69" s="347"/>
      <c r="AJ69" s="345"/>
      <c r="AK69" s="347"/>
      <c r="AL69" s="345"/>
      <c r="AM69" s="347"/>
      <c r="AN69" s="470"/>
      <c r="AO69" s="466" t="s">
        <v>83</v>
      </c>
      <c r="AP69" s="454"/>
      <c r="CG69" s="315">
        <v>0</v>
      </c>
      <c r="CH69" s="315">
        <v>0</v>
      </c>
    </row>
    <row r="70" spans="1:86" x14ac:dyDescent="0.2">
      <c r="A70" s="752"/>
      <c r="B70" s="471" t="s">
        <v>36</v>
      </c>
      <c r="C70" s="356">
        <f t="shared" si="4"/>
        <v>0</v>
      </c>
      <c r="D70" s="356">
        <f t="shared" si="7"/>
        <v>0</v>
      </c>
      <c r="E70" s="472">
        <f t="shared" si="7"/>
        <v>0</v>
      </c>
      <c r="F70" s="473"/>
      <c r="G70" s="474"/>
      <c r="H70" s="473"/>
      <c r="I70" s="474"/>
      <c r="J70" s="374"/>
      <c r="K70" s="376"/>
      <c r="L70" s="374"/>
      <c r="M70" s="376"/>
      <c r="N70" s="374"/>
      <c r="O70" s="376"/>
      <c r="P70" s="374"/>
      <c r="Q70" s="376"/>
      <c r="R70" s="374"/>
      <c r="S70" s="376"/>
      <c r="T70" s="374"/>
      <c r="U70" s="376"/>
      <c r="V70" s="374"/>
      <c r="W70" s="376"/>
      <c r="X70" s="374"/>
      <c r="Y70" s="376"/>
      <c r="Z70" s="374"/>
      <c r="AA70" s="376"/>
      <c r="AB70" s="374"/>
      <c r="AC70" s="376"/>
      <c r="AD70" s="374"/>
      <c r="AE70" s="376"/>
      <c r="AF70" s="374"/>
      <c r="AG70" s="376"/>
      <c r="AH70" s="374"/>
      <c r="AI70" s="376"/>
      <c r="AJ70" s="374"/>
      <c r="AK70" s="376"/>
      <c r="AL70" s="374"/>
      <c r="AM70" s="376"/>
      <c r="AN70" s="475"/>
      <c r="AO70" s="466" t="s">
        <v>83</v>
      </c>
      <c r="AP70" s="482"/>
      <c r="CG70" s="315">
        <v>0</v>
      </c>
      <c r="CH70" s="315">
        <v>0</v>
      </c>
    </row>
    <row r="71" spans="1:86" ht="15" x14ac:dyDescent="0.2">
      <c r="A71" s="483" t="s">
        <v>91</v>
      </c>
      <c r="B71" s="484"/>
      <c r="C71" s="484"/>
      <c r="D71" s="485"/>
      <c r="E71" s="485"/>
      <c r="F71" s="485"/>
      <c r="G71" s="486"/>
      <c r="H71" s="486"/>
      <c r="I71" s="486"/>
      <c r="J71" s="486"/>
      <c r="K71" s="487"/>
      <c r="L71" s="487"/>
      <c r="M71" s="425"/>
      <c r="N71" s="488"/>
      <c r="O71" s="424"/>
      <c r="P71" s="424"/>
      <c r="Q71" s="424"/>
      <c r="R71" s="424"/>
      <c r="S71" s="424"/>
      <c r="T71" s="424"/>
      <c r="U71" s="424"/>
      <c r="V71" s="452"/>
      <c r="W71" s="424"/>
      <c r="X71" s="424"/>
      <c r="Y71" s="424"/>
      <c r="Z71" s="424"/>
      <c r="AA71" s="424"/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24"/>
      <c r="AN71" s="424"/>
      <c r="AO71" s="424"/>
      <c r="AP71" s="424"/>
    </row>
    <row r="72" spans="1:86" ht="29.25" customHeight="1" x14ac:dyDescent="0.2">
      <c r="A72" s="751" t="s">
        <v>56</v>
      </c>
      <c r="B72" s="754"/>
      <c r="C72" s="756" t="s">
        <v>57</v>
      </c>
      <c r="D72" s="757"/>
      <c r="E72" s="756" t="s">
        <v>58</v>
      </c>
      <c r="F72" s="759"/>
      <c r="G72" s="736" t="s">
        <v>59</v>
      </c>
      <c r="H72" s="757"/>
      <c r="I72" s="736" t="s">
        <v>60</v>
      </c>
      <c r="J72" s="757"/>
      <c r="K72" s="489"/>
      <c r="L72" s="425"/>
      <c r="M72" s="425"/>
      <c r="N72" s="425"/>
      <c r="O72" s="425"/>
      <c r="P72" s="425"/>
      <c r="Q72" s="424"/>
      <c r="R72" s="424"/>
      <c r="S72" s="424"/>
      <c r="T72" s="424"/>
      <c r="U72" s="424"/>
      <c r="V72" s="424"/>
      <c r="W72" s="424"/>
      <c r="X72" s="490"/>
      <c r="Y72" s="454"/>
      <c r="Z72" s="454"/>
      <c r="AA72" s="454"/>
      <c r="AB72" s="454"/>
      <c r="AC72" s="45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</row>
    <row r="73" spans="1:86" ht="22.5" customHeight="1" x14ac:dyDescent="0.2">
      <c r="A73" s="755"/>
      <c r="B73" s="755"/>
      <c r="C73" s="491" t="s">
        <v>61</v>
      </c>
      <c r="D73" s="492" t="s">
        <v>62</v>
      </c>
      <c r="E73" s="491" t="s">
        <v>61</v>
      </c>
      <c r="F73" s="493" t="s">
        <v>62</v>
      </c>
      <c r="G73" s="494" t="s">
        <v>61</v>
      </c>
      <c r="H73" s="492" t="s">
        <v>62</v>
      </c>
      <c r="I73" s="494" t="s">
        <v>61</v>
      </c>
      <c r="J73" s="492" t="s">
        <v>62</v>
      </c>
      <c r="K73" s="495"/>
      <c r="L73" s="425"/>
      <c r="M73" s="425"/>
      <c r="N73" s="425"/>
      <c r="O73" s="425"/>
      <c r="P73" s="425"/>
      <c r="Q73" s="424"/>
      <c r="R73" s="424"/>
      <c r="S73" s="424"/>
      <c r="T73" s="424"/>
      <c r="U73" s="424"/>
      <c r="V73" s="424"/>
      <c r="W73" s="424"/>
      <c r="X73" s="490"/>
      <c r="Y73" s="454"/>
      <c r="Z73" s="454"/>
      <c r="AA73" s="454"/>
      <c r="AB73" s="454"/>
      <c r="AC73" s="45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4"/>
      <c r="AN73" s="424"/>
      <c r="AO73" s="424"/>
      <c r="AP73" s="424"/>
    </row>
    <row r="74" spans="1:86" x14ac:dyDescent="0.2">
      <c r="A74" s="760" t="s">
        <v>63</v>
      </c>
      <c r="B74" s="760"/>
      <c r="C74" s="496"/>
      <c r="D74" s="497"/>
      <c r="E74" s="496"/>
      <c r="F74" s="498"/>
      <c r="G74" s="499"/>
      <c r="H74" s="497"/>
      <c r="I74" s="499"/>
      <c r="J74" s="497"/>
      <c r="K74" s="495"/>
      <c r="L74" s="425"/>
      <c r="M74" s="425"/>
      <c r="N74" s="425"/>
      <c r="O74" s="425"/>
      <c r="P74" s="425"/>
      <c r="Q74" s="424"/>
      <c r="R74" s="424"/>
      <c r="S74" s="424"/>
      <c r="T74" s="424"/>
      <c r="U74" s="424"/>
      <c r="V74" s="424"/>
      <c r="W74" s="424"/>
      <c r="X74" s="490"/>
      <c r="Y74" s="454"/>
      <c r="Z74" s="454"/>
      <c r="AA74" s="454"/>
      <c r="AB74" s="454"/>
      <c r="AC74" s="45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4"/>
      <c r="AN74" s="424"/>
      <c r="AO74" s="424"/>
      <c r="AP74" s="424"/>
    </row>
    <row r="75" spans="1:86" x14ac:dyDescent="0.2">
      <c r="A75" s="761" t="s">
        <v>64</v>
      </c>
      <c r="B75" s="761"/>
      <c r="C75" s="500"/>
      <c r="D75" s="501"/>
      <c r="E75" s="500"/>
      <c r="F75" s="502"/>
      <c r="G75" s="503"/>
      <c r="H75" s="501"/>
      <c r="I75" s="503"/>
      <c r="J75" s="501"/>
      <c r="K75" s="495"/>
      <c r="L75" s="425"/>
      <c r="M75" s="425"/>
      <c r="N75" s="425"/>
      <c r="O75" s="425"/>
      <c r="P75" s="425"/>
      <c r="Q75" s="424"/>
      <c r="R75" s="424"/>
      <c r="S75" s="424"/>
      <c r="T75" s="424"/>
      <c r="U75" s="424"/>
      <c r="V75" s="424"/>
      <c r="W75" s="424"/>
      <c r="X75" s="490"/>
      <c r="Y75" s="454"/>
      <c r="Z75" s="454"/>
      <c r="AA75" s="454"/>
      <c r="AB75" s="454"/>
      <c r="AC75" s="454"/>
      <c r="AD75" s="424"/>
      <c r="AE75" s="424"/>
      <c r="AF75" s="424"/>
      <c r="AG75" s="424"/>
      <c r="AH75" s="424"/>
      <c r="AI75" s="424"/>
      <c r="AJ75" s="424"/>
      <c r="AK75" s="424"/>
      <c r="AL75" s="424"/>
      <c r="AM75" s="424"/>
      <c r="AN75" s="424"/>
      <c r="AO75" s="424"/>
      <c r="AP75" s="424"/>
    </row>
    <row r="76" spans="1:86" x14ac:dyDescent="0.2">
      <c r="A76" s="761" t="s">
        <v>65</v>
      </c>
      <c r="B76" s="761"/>
      <c r="C76" s="500"/>
      <c r="D76" s="501"/>
      <c r="E76" s="500"/>
      <c r="F76" s="502"/>
      <c r="G76" s="503"/>
      <c r="H76" s="501"/>
      <c r="I76" s="503"/>
      <c r="J76" s="501"/>
      <c r="K76" s="495"/>
      <c r="L76" s="425"/>
      <c r="M76" s="425"/>
      <c r="N76" s="425"/>
      <c r="O76" s="425"/>
      <c r="P76" s="425"/>
      <c r="Q76" s="424"/>
      <c r="R76" s="424"/>
      <c r="S76" s="424"/>
      <c r="T76" s="424"/>
      <c r="U76" s="424"/>
      <c r="V76" s="424"/>
      <c r="W76" s="424"/>
      <c r="X76" s="490"/>
      <c r="Y76" s="454"/>
      <c r="Z76" s="454"/>
      <c r="AA76" s="454"/>
      <c r="AB76" s="454"/>
      <c r="AC76" s="45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24"/>
    </row>
    <row r="77" spans="1:86" x14ac:dyDescent="0.2">
      <c r="A77" s="758" t="s">
        <v>66</v>
      </c>
      <c r="B77" s="758"/>
      <c r="C77" s="374"/>
      <c r="D77" s="479"/>
      <c r="E77" s="374"/>
      <c r="F77" s="504"/>
      <c r="G77" s="505"/>
      <c r="H77" s="479"/>
      <c r="I77" s="505"/>
      <c r="J77" s="479"/>
      <c r="K77" s="495"/>
      <c r="L77" s="425"/>
      <c r="M77" s="425"/>
      <c r="N77" s="425"/>
      <c r="O77" s="425"/>
      <c r="P77" s="425"/>
      <c r="Q77" s="424"/>
      <c r="R77" s="424"/>
      <c r="S77" s="424"/>
      <c r="T77" s="424"/>
      <c r="U77" s="424"/>
      <c r="V77" s="424"/>
      <c r="W77" s="424"/>
      <c r="X77" s="490"/>
      <c r="Y77" s="454"/>
      <c r="Z77" s="454"/>
      <c r="AA77" s="454"/>
      <c r="AB77" s="454"/>
      <c r="AC77" s="45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</row>
    <row r="78" spans="1:86" ht="15" x14ac:dyDescent="0.2">
      <c r="A78" s="506" t="s">
        <v>67</v>
      </c>
      <c r="B78" s="507"/>
      <c r="C78" s="508"/>
      <c r="D78" s="508"/>
      <c r="E78" s="508"/>
      <c r="F78" s="508"/>
      <c r="G78" s="508"/>
      <c r="H78" s="508"/>
      <c r="I78" s="509"/>
      <c r="J78" s="507"/>
      <c r="K78" s="487"/>
      <c r="L78" s="487"/>
      <c r="M78" s="425"/>
      <c r="N78" s="510"/>
      <c r="O78" s="424"/>
      <c r="P78" s="424"/>
      <c r="Q78" s="424"/>
      <c r="R78" s="424"/>
      <c r="S78" s="424"/>
      <c r="T78" s="424"/>
      <c r="U78" s="424"/>
      <c r="V78" s="452"/>
      <c r="W78" s="424"/>
      <c r="X78" s="511"/>
      <c r="Y78" s="511"/>
      <c r="Z78" s="511"/>
      <c r="AA78" s="511"/>
      <c r="AB78" s="511"/>
      <c r="AC78" s="511"/>
      <c r="AD78" s="424"/>
      <c r="AE78" s="424"/>
      <c r="AF78" s="424"/>
      <c r="AG78" s="424"/>
      <c r="AH78" s="424"/>
      <c r="AI78" s="424"/>
      <c r="AJ78" s="424"/>
      <c r="AK78" s="424"/>
      <c r="AL78" s="424"/>
      <c r="AM78" s="424"/>
      <c r="AN78" s="424"/>
      <c r="AO78" s="424"/>
      <c r="AP78" s="424"/>
    </row>
    <row r="79" spans="1:86" x14ac:dyDescent="0.2">
      <c r="A79" s="384" t="s">
        <v>92</v>
      </c>
      <c r="B79" s="512"/>
      <c r="C79" s="512"/>
      <c r="D79" s="512"/>
      <c r="E79" s="513"/>
      <c r="F79" s="513"/>
      <c r="G79" s="513"/>
      <c r="H79" s="513"/>
      <c r="I79" s="514"/>
      <c r="J79" s="514"/>
      <c r="K79" s="515"/>
      <c r="L79" s="514"/>
      <c r="M79" s="516"/>
      <c r="N79" s="516"/>
      <c r="O79" s="424"/>
      <c r="P79" s="424"/>
      <c r="Q79" s="424"/>
      <c r="R79" s="424"/>
      <c r="S79" s="424"/>
      <c r="T79" s="424"/>
      <c r="U79" s="424"/>
      <c r="V79" s="490"/>
      <c r="W79" s="517"/>
      <c r="X79" s="511"/>
      <c r="Y79" s="511"/>
      <c r="Z79" s="511"/>
      <c r="AA79" s="511"/>
      <c r="AB79" s="511"/>
      <c r="AC79" s="511"/>
      <c r="AD79" s="424"/>
      <c r="AE79" s="424"/>
      <c r="AF79" s="424"/>
      <c r="AG79" s="424"/>
      <c r="AH79" s="511"/>
      <c r="AI79" s="511"/>
      <c r="AJ79" s="511"/>
      <c r="AK79" s="511"/>
      <c r="AL79" s="424"/>
      <c r="AM79" s="424"/>
      <c r="AN79" s="424"/>
      <c r="AO79" s="424"/>
      <c r="AP79" s="424"/>
    </row>
    <row r="80" spans="1:86" ht="15" customHeight="1" x14ac:dyDescent="0.2">
      <c r="A80" s="751" t="s">
        <v>93</v>
      </c>
      <c r="B80" s="751" t="s">
        <v>94</v>
      </c>
      <c r="C80" s="751" t="s">
        <v>95</v>
      </c>
      <c r="D80" s="751" t="s">
        <v>96</v>
      </c>
      <c r="E80" s="518"/>
      <c r="F80" s="519"/>
      <c r="G80" s="520"/>
      <c r="H80" s="520"/>
      <c r="I80" s="424"/>
      <c r="J80" s="424"/>
      <c r="K80" s="424"/>
      <c r="L80" s="424"/>
      <c r="M80" s="424"/>
      <c r="N80" s="424"/>
      <c r="O80" s="424"/>
      <c r="P80" s="424"/>
      <c r="Q80" s="452"/>
      <c r="R80" s="424"/>
      <c r="S80" s="424"/>
      <c r="T80" s="424"/>
      <c r="U80" s="521"/>
      <c r="V80" s="522"/>
      <c r="W80" s="522"/>
      <c r="X80" s="523"/>
      <c r="Y80" s="523"/>
      <c r="Z80" s="524"/>
      <c r="AA80" s="524"/>
      <c r="AB80" s="524"/>
      <c r="AC80" s="424"/>
      <c r="AD80" s="424"/>
      <c r="AE80" s="424"/>
      <c r="AF80" s="424"/>
      <c r="AG80" s="521"/>
      <c r="AH80" s="522"/>
      <c r="AI80" s="522"/>
      <c r="AJ80" s="522"/>
      <c r="AK80" s="395"/>
    </row>
    <row r="81" spans="1:43" ht="33.75" customHeight="1" x14ac:dyDescent="0.2">
      <c r="A81" s="752"/>
      <c r="B81" s="752"/>
      <c r="C81" s="752"/>
      <c r="D81" s="752"/>
      <c r="E81" s="453"/>
      <c r="F81" s="424"/>
      <c r="G81" s="424"/>
      <c r="H81" s="525"/>
      <c r="I81" s="526"/>
      <c r="J81" s="526"/>
      <c r="K81" s="424"/>
      <c r="L81" s="424"/>
      <c r="M81" s="424"/>
      <c r="N81" s="424"/>
      <c r="O81" s="424"/>
      <c r="P81" s="424"/>
      <c r="Q81" s="424"/>
      <c r="R81" s="424"/>
      <c r="S81" s="452"/>
      <c r="T81" s="424"/>
      <c r="U81" s="424"/>
      <c r="V81" s="511"/>
      <c r="W81" s="522"/>
      <c r="X81" s="522"/>
      <c r="Y81" s="522"/>
      <c r="Z81" s="522"/>
      <c r="AA81" s="522"/>
      <c r="AB81" s="511"/>
      <c r="AC81" s="424"/>
      <c r="AD81" s="424"/>
      <c r="AE81" s="424"/>
      <c r="AF81" s="424"/>
      <c r="AG81" s="424"/>
      <c r="AH81" s="511"/>
      <c r="AI81" s="522"/>
      <c r="AJ81" s="522"/>
      <c r="AK81" s="395"/>
    </row>
    <row r="82" spans="1:43" ht="15" x14ac:dyDescent="0.2">
      <c r="A82" s="527" t="s">
        <v>68</v>
      </c>
      <c r="B82" s="528">
        <v>74</v>
      </c>
      <c r="C82" s="528">
        <v>7</v>
      </c>
      <c r="D82" s="529"/>
      <c r="E82" s="453"/>
      <c r="F82" s="424"/>
      <c r="G82" s="424"/>
      <c r="H82" s="525"/>
      <c r="I82" s="526"/>
      <c r="J82" s="526"/>
      <c r="K82" s="424"/>
      <c r="L82" s="424"/>
      <c r="M82" s="424"/>
      <c r="N82" s="424"/>
      <c r="O82" s="424"/>
      <c r="P82" s="424"/>
      <c r="Q82" s="424"/>
      <c r="R82" s="424"/>
      <c r="S82" s="452"/>
      <c r="T82" s="424"/>
      <c r="U82" s="424"/>
      <c r="V82" s="511"/>
      <c r="W82" s="522"/>
      <c r="X82" s="522"/>
      <c r="Y82" s="522"/>
      <c r="Z82" s="522"/>
      <c r="AA82" s="522"/>
      <c r="AB82" s="511"/>
      <c r="AC82" s="424"/>
      <c r="AD82" s="424"/>
      <c r="AE82" s="424"/>
      <c r="AF82" s="424"/>
      <c r="AG82" s="424"/>
      <c r="AH82" s="511"/>
      <c r="AI82" s="522"/>
      <c r="AJ82" s="522"/>
      <c r="AK82" s="395"/>
    </row>
    <row r="83" spans="1:43" ht="15" x14ac:dyDescent="0.2">
      <c r="A83" s="530" t="s">
        <v>69</v>
      </c>
      <c r="B83" s="531">
        <v>165</v>
      </c>
      <c r="C83" s="532">
        <v>77</v>
      </c>
      <c r="D83" s="533">
        <v>51</v>
      </c>
      <c r="E83" s="453"/>
      <c r="F83" s="424"/>
      <c r="G83" s="424"/>
      <c r="H83" s="525"/>
      <c r="I83" s="526"/>
      <c r="J83" s="526"/>
      <c r="K83" s="424"/>
      <c r="L83" s="424"/>
      <c r="M83" s="424"/>
      <c r="N83" s="424"/>
      <c r="O83" s="424"/>
      <c r="P83" s="424"/>
      <c r="Q83" s="424"/>
      <c r="R83" s="424"/>
      <c r="S83" s="452"/>
      <c r="T83" s="424"/>
      <c r="U83" s="424"/>
      <c r="V83" s="511"/>
      <c r="W83" s="522"/>
      <c r="X83" s="522"/>
      <c r="Y83" s="522"/>
      <c r="Z83" s="522"/>
      <c r="AA83" s="522"/>
      <c r="AB83" s="511"/>
      <c r="AC83" s="424"/>
      <c r="AD83" s="424"/>
      <c r="AE83" s="424"/>
      <c r="AF83" s="424"/>
      <c r="AG83" s="424"/>
      <c r="AH83" s="511"/>
      <c r="AI83" s="522"/>
      <c r="AJ83" s="522"/>
      <c r="AK83" s="395"/>
    </row>
    <row r="84" spans="1:43" ht="21" x14ac:dyDescent="0.2">
      <c r="A84" s="534" t="s">
        <v>70</v>
      </c>
      <c r="B84" s="535"/>
      <c r="C84" s="536"/>
      <c r="D84" s="537"/>
      <c r="E84" s="453"/>
      <c r="F84" s="424"/>
      <c r="G84" s="424"/>
      <c r="H84" s="525"/>
      <c r="I84" s="526"/>
      <c r="J84" s="526"/>
      <c r="K84" s="424"/>
      <c r="L84" s="424"/>
      <c r="M84" s="424"/>
      <c r="N84" s="424"/>
      <c r="O84" s="424"/>
      <c r="P84" s="424"/>
      <c r="Q84" s="424"/>
      <c r="R84" s="424"/>
      <c r="S84" s="452"/>
      <c r="T84" s="424"/>
      <c r="U84" s="424"/>
      <c r="V84" s="511"/>
      <c r="W84" s="522"/>
      <c r="X84" s="522"/>
      <c r="Y84" s="522"/>
      <c r="Z84" s="522"/>
      <c r="AA84" s="522"/>
      <c r="AB84" s="511"/>
      <c r="AC84" s="424"/>
      <c r="AD84" s="424"/>
      <c r="AE84" s="424"/>
      <c r="AF84" s="424"/>
      <c r="AG84" s="424"/>
      <c r="AH84" s="511"/>
      <c r="AI84" s="522"/>
      <c r="AJ84" s="522"/>
      <c r="AK84" s="395"/>
    </row>
    <row r="85" spans="1:43" ht="27" customHeight="1" x14ac:dyDescent="0.2">
      <c r="A85" s="534" t="s">
        <v>71</v>
      </c>
      <c r="B85" s="535"/>
      <c r="C85" s="536"/>
      <c r="D85" s="537"/>
      <c r="E85" s="453"/>
      <c r="F85" s="424"/>
      <c r="G85" s="424"/>
      <c r="H85" s="525"/>
      <c r="I85" s="526"/>
      <c r="J85" s="526"/>
      <c r="K85" s="424"/>
      <c r="L85" s="424"/>
      <c r="M85" s="424"/>
      <c r="N85" s="424"/>
      <c r="O85" s="424"/>
      <c r="P85" s="424"/>
      <c r="Q85" s="424"/>
      <c r="R85" s="424"/>
      <c r="S85" s="452"/>
      <c r="T85" s="424"/>
      <c r="U85" s="424"/>
      <c r="V85" s="511"/>
      <c r="W85" s="522"/>
      <c r="X85" s="522"/>
      <c r="Y85" s="522"/>
      <c r="Z85" s="522"/>
      <c r="AA85" s="522"/>
      <c r="AB85" s="511"/>
      <c r="AC85" s="424"/>
      <c r="AD85" s="424"/>
      <c r="AE85" s="424"/>
      <c r="AF85" s="424"/>
      <c r="AG85" s="424"/>
      <c r="AH85" s="511"/>
      <c r="AI85" s="522"/>
      <c r="AJ85" s="522"/>
      <c r="AK85" s="395"/>
    </row>
    <row r="86" spans="1:43" ht="20.25" customHeight="1" x14ac:dyDescent="0.2">
      <c r="A86" s="538" t="s">
        <v>97</v>
      </c>
      <c r="B86" s="535"/>
      <c r="C86" s="536"/>
      <c r="D86" s="537"/>
      <c r="E86" s="453"/>
      <c r="F86" s="424"/>
      <c r="G86" s="424"/>
      <c r="H86" s="525"/>
      <c r="I86" s="526"/>
      <c r="J86" s="526"/>
      <c r="K86" s="424"/>
      <c r="L86" s="424"/>
      <c r="M86" s="424"/>
      <c r="N86" s="424"/>
      <c r="O86" s="424"/>
      <c r="P86" s="424"/>
      <c r="Q86" s="424"/>
      <c r="R86" s="424"/>
      <c r="S86" s="452"/>
      <c r="T86" s="424"/>
      <c r="U86" s="424"/>
      <c r="V86" s="511"/>
      <c r="W86" s="522"/>
      <c r="X86" s="522"/>
      <c r="Y86" s="522"/>
      <c r="Z86" s="522"/>
      <c r="AA86" s="522"/>
      <c r="AB86" s="511"/>
      <c r="AC86" s="424"/>
      <c r="AD86" s="424"/>
      <c r="AE86" s="424"/>
      <c r="AF86" s="424"/>
      <c r="AG86" s="424"/>
      <c r="AH86" s="511"/>
      <c r="AI86" s="522"/>
      <c r="AJ86" s="522"/>
      <c r="AK86" s="395"/>
    </row>
    <row r="87" spans="1:43" ht="26.25" customHeight="1" x14ac:dyDescent="0.2">
      <c r="A87" s="539" t="s">
        <v>98</v>
      </c>
      <c r="B87" s="535"/>
      <c r="C87" s="536"/>
      <c r="D87" s="537"/>
      <c r="E87" s="453"/>
      <c r="F87" s="424"/>
      <c r="G87" s="424"/>
      <c r="H87" s="525"/>
      <c r="I87" s="526"/>
      <c r="J87" s="526"/>
      <c r="K87" s="424"/>
      <c r="L87" s="424"/>
      <c r="M87" s="424"/>
      <c r="N87" s="424"/>
      <c r="O87" s="424"/>
      <c r="P87" s="424"/>
      <c r="Q87" s="424"/>
      <c r="R87" s="424"/>
      <c r="S87" s="452"/>
      <c r="T87" s="424"/>
      <c r="U87" s="424"/>
      <c r="V87" s="511"/>
      <c r="W87" s="522"/>
      <c r="X87" s="522"/>
      <c r="Y87" s="522"/>
      <c r="Z87" s="522"/>
      <c r="AA87" s="522"/>
      <c r="AB87" s="511"/>
      <c r="AC87" s="424"/>
      <c r="AD87" s="424"/>
      <c r="AE87" s="424"/>
      <c r="AF87" s="424"/>
      <c r="AG87" s="424"/>
      <c r="AH87" s="511"/>
      <c r="AI87" s="522"/>
      <c r="AJ87" s="522"/>
      <c r="AK87" s="395"/>
    </row>
    <row r="88" spans="1:43" ht="29.25" customHeight="1" x14ac:dyDescent="0.2">
      <c r="A88" s="539" t="s">
        <v>99</v>
      </c>
      <c r="B88" s="535"/>
      <c r="C88" s="536"/>
      <c r="D88" s="537"/>
      <c r="E88" s="453"/>
      <c r="F88" s="424"/>
      <c r="G88" s="424"/>
      <c r="H88" s="525"/>
      <c r="I88" s="526"/>
      <c r="J88" s="526"/>
      <c r="K88" s="424"/>
      <c r="L88" s="424"/>
      <c r="M88" s="424"/>
      <c r="N88" s="424"/>
      <c r="O88" s="424"/>
      <c r="P88" s="424"/>
      <c r="Q88" s="424"/>
      <c r="R88" s="424"/>
      <c r="S88" s="452"/>
      <c r="T88" s="424"/>
      <c r="U88" s="424"/>
      <c r="V88" s="511"/>
      <c r="W88" s="522"/>
      <c r="X88" s="522"/>
      <c r="Y88" s="522"/>
      <c r="Z88" s="522"/>
      <c r="AA88" s="522"/>
      <c r="AB88" s="511"/>
      <c r="AC88" s="424"/>
      <c r="AD88" s="424"/>
      <c r="AE88" s="424"/>
      <c r="AF88" s="424"/>
      <c r="AG88" s="424"/>
      <c r="AH88" s="511"/>
      <c r="AI88" s="522"/>
      <c r="AJ88" s="540"/>
      <c r="AK88" s="541"/>
    </row>
    <row r="89" spans="1:43" ht="29.25" customHeight="1" x14ac:dyDescent="0.2">
      <c r="A89" s="542" t="s">
        <v>100</v>
      </c>
      <c r="B89" s="543"/>
      <c r="C89" s="544"/>
      <c r="D89" s="545"/>
      <c r="E89" s="453"/>
      <c r="F89" s="424"/>
      <c r="G89" s="424"/>
      <c r="H89" s="525"/>
      <c r="I89" s="526"/>
      <c r="J89" s="526"/>
      <c r="K89" s="424"/>
      <c r="L89" s="424"/>
      <c r="M89" s="424"/>
      <c r="N89" s="424"/>
      <c r="O89" s="424"/>
      <c r="P89" s="424"/>
      <c r="Q89" s="424"/>
      <c r="R89" s="424"/>
      <c r="S89" s="452"/>
      <c r="T89" s="424"/>
      <c r="U89" s="424"/>
      <c r="V89" s="511"/>
      <c r="W89" s="522"/>
      <c r="X89" s="522"/>
      <c r="Y89" s="522"/>
      <c r="Z89" s="522"/>
      <c r="AA89" s="522"/>
      <c r="AB89" s="511"/>
      <c r="AC89" s="424"/>
      <c r="AD89" s="424"/>
      <c r="AE89" s="424"/>
      <c r="AF89" s="424"/>
      <c r="AG89" s="424"/>
      <c r="AH89" s="511"/>
      <c r="AI89" s="546"/>
      <c r="AJ89" s="522"/>
      <c r="AK89" s="395"/>
      <c r="AL89" s="395"/>
      <c r="AM89" s="395"/>
      <c r="AN89" s="395"/>
      <c r="AO89" s="395"/>
      <c r="AP89" s="395"/>
      <c r="AQ89" s="395"/>
    </row>
    <row r="90" spans="1:43" ht="15" x14ac:dyDescent="0.2">
      <c r="A90" s="547" t="s">
        <v>101</v>
      </c>
      <c r="B90" s="487"/>
      <c r="C90" s="487"/>
      <c r="D90" s="487"/>
      <c r="E90" s="548"/>
      <c r="F90" s="487"/>
      <c r="G90" s="487"/>
      <c r="H90" s="424"/>
      <c r="I90" s="424"/>
      <c r="J90" s="424"/>
      <c r="K90" s="525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90"/>
      <c r="W90" s="511"/>
      <c r="X90" s="511"/>
      <c r="Y90" s="511"/>
      <c r="Z90" s="511"/>
      <c r="AA90" s="511"/>
      <c r="AB90" s="511"/>
      <c r="AC90" s="424"/>
      <c r="AD90" s="424"/>
      <c r="AE90" s="424"/>
      <c r="AF90" s="424"/>
      <c r="AG90" s="424"/>
      <c r="AH90" s="424"/>
      <c r="AI90" s="424"/>
      <c r="AJ90" s="511"/>
      <c r="AK90" s="511"/>
      <c r="AL90" s="511"/>
      <c r="AM90" s="511"/>
      <c r="AN90" s="511"/>
      <c r="AO90" s="511"/>
      <c r="AP90" s="511"/>
      <c r="AQ90" s="395"/>
    </row>
    <row r="91" spans="1:43" ht="15" x14ac:dyDescent="0.2">
      <c r="A91" s="751" t="s">
        <v>72</v>
      </c>
      <c r="B91" s="751" t="s">
        <v>73</v>
      </c>
      <c r="C91" s="735" t="s">
        <v>102</v>
      </c>
      <c r="D91" s="736"/>
      <c r="E91" s="495"/>
      <c r="F91" s="425"/>
      <c r="G91" s="424"/>
      <c r="H91" s="424"/>
      <c r="I91" s="424"/>
      <c r="J91" s="525"/>
      <c r="K91" s="549"/>
      <c r="L91" s="526"/>
      <c r="M91" s="424"/>
      <c r="N91" s="424"/>
      <c r="O91" s="424"/>
      <c r="P91" s="424"/>
      <c r="Q91" s="424"/>
      <c r="R91" s="424"/>
      <c r="S91" s="424"/>
      <c r="T91" s="424"/>
      <c r="U91" s="452"/>
      <c r="V91" s="511"/>
      <c r="W91" s="511"/>
      <c r="X91" s="511"/>
      <c r="Y91" s="454"/>
      <c r="Z91" s="454"/>
      <c r="AA91" s="454"/>
      <c r="AB91" s="454"/>
      <c r="AC91" s="550"/>
      <c r="AD91" s="511"/>
      <c r="AE91" s="424"/>
      <c r="AF91" s="424"/>
      <c r="AG91" s="424"/>
      <c r="AH91" s="424"/>
      <c r="AI91" s="424"/>
      <c r="AJ91" s="511"/>
      <c r="AK91" s="454"/>
      <c r="AL91" s="454"/>
      <c r="AM91" s="454"/>
      <c r="AN91" s="454"/>
      <c r="AO91" s="454"/>
      <c r="AP91" s="454"/>
      <c r="AQ91" s="395"/>
    </row>
    <row r="92" spans="1:43" ht="15" x14ac:dyDescent="0.2">
      <c r="A92" s="752"/>
      <c r="B92" s="752"/>
      <c r="C92" s="442" t="s">
        <v>103</v>
      </c>
      <c r="D92" s="442" t="s">
        <v>104</v>
      </c>
      <c r="E92" s="411"/>
      <c r="F92" s="425"/>
      <c r="G92" s="424"/>
      <c r="H92" s="424"/>
      <c r="I92" s="424"/>
      <c r="J92" s="525"/>
      <c r="K92" s="549"/>
      <c r="L92" s="526"/>
      <c r="M92" s="424"/>
      <c r="N92" s="424"/>
      <c r="O92" s="424"/>
      <c r="P92" s="424"/>
      <c r="Q92" s="424"/>
      <c r="R92" s="424"/>
      <c r="S92" s="424"/>
      <c r="T92" s="424"/>
      <c r="U92" s="452"/>
      <c r="V92" s="511"/>
      <c r="W92" s="511"/>
      <c r="X92" s="511"/>
      <c r="Y92" s="454"/>
      <c r="Z92" s="454"/>
      <c r="AA92" s="454"/>
      <c r="AB92" s="454"/>
      <c r="AC92" s="550"/>
      <c r="AD92" s="511"/>
      <c r="AE92" s="424"/>
      <c r="AF92" s="424"/>
      <c r="AG92" s="424"/>
      <c r="AH92" s="424"/>
      <c r="AI92" s="424"/>
      <c r="AJ92" s="511"/>
      <c r="AK92" s="454"/>
      <c r="AL92" s="454"/>
      <c r="AM92" s="454"/>
      <c r="AN92" s="454"/>
      <c r="AO92" s="454"/>
      <c r="AP92" s="454"/>
      <c r="AQ92" s="395"/>
    </row>
    <row r="93" spans="1:43" ht="15" x14ac:dyDescent="0.2">
      <c r="A93" s="462" t="s">
        <v>74</v>
      </c>
      <c r="B93" s="551">
        <v>5</v>
      </c>
      <c r="C93" s="551"/>
      <c r="D93" s="551"/>
      <c r="E93" s="495"/>
      <c r="F93" s="425"/>
      <c r="G93" s="424"/>
      <c r="H93" s="424"/>
      <c r="I93" s="424"/>
      <c r="J93" s="525"/>
      <c r="K93" s="552"/>
      <c r="L93" s="526"/>
      <c r="M93" s="424"/>
      <c r="N93" s="424"/>
      <c r="O93" s="424"/>
      <c r="P93" s="424"/>
      <c r="Q93" s="424"/>
      <c r="R93" s="424"/>
      <c r="S93" s="424"/>
      <c r="T93" s="424"/>
      <c r="U93" s="452"/>
      <c r="V93" s="511"/>
      <c r="W93" s="511"/>
      <c r="X93" s="511"/>
      <c r="Y93" s="454"/>
      <c r="Z93" s="454"/>
      <c r="AA93" s="454"/>
      <c r="AB93" s="454"/>
      <c r="AC93" s="550"/>
      <c r="AD93" s="511"/>
      <c r="AE93" s="424"/>
      <c r="AF93" s="424"/>
      <c r="AG93" s="424"/>
      <c r="AH93" s="424"/>
      <c r="AI93" s="424"/>
      <c r="AJ93" s="511"/>
      <c r="AK93" s="454"/>
      <c r="AL93" s="454"/>
      <c r="AM93" s="454"/>
      <c r="AN93" s="454"/>
      <c r="AO93" s="454"/>
      <c r="AP93" s="454"/>
      <c r="AQ93" s="395"/>
    </row>
    <row r="94" spans="1:43" ht="15" x14ac:dyDescent="0.2">
      <c r="A94" s="467" t="s">
        <v>75</v>
      </c>
      <c r="B94" s="413"/>
      <c r="C94" s="413"/>
      <c r="D94" s="413"/>
      <c r="E94" s="495"/>
      <c r="F94" s="425"/>
      <c r="G94" s="424"/>
      <c r="H94" s="424"/>
      <c r="I94" s="424"/>
      <c r="J94" s="525"/>
      <c r="K94" s="552"/>
      <c r="L94" s="526"/>
      <c r="M94" s="424"/>
      <c r="N94" s="424"/>
      <c r="O94" s="424"/>
      <c r="P94" s="424"/>
      <c r="Q94" s="424"/>
      <c r="R94" s="424"/>
      <c r="S94" s="424"/>
      <c r="T94" s="424"/>
      <c r="U94" s="452"/>
      <c r="V94" s="511"/>
      <c r="W94" s="511"/>
      <c r="X94" s="511"/>
      <c r="Y94" s="454"/>
      <c r="Z94" s="454"/>
      <c r="AA94" s="454"/>
      <c r="AB94" s="454"/>
      <c r="AC94" s="550"/>
      <c r="AD94" s="511"/>
      <c r="AE94" s="424"/>
      <c r="AF94" s="424"/>
      <c r="AG94" s="424"/>
      <c r="AH94" s="424"/>
      <c r="AI94" s="424"/>
      <c r="AJ94" s="511"/>
      <c r="AK94" s="454"/>
      <c r="AL94" s="454"/>
      <c r="AM94" s="454"/>
      <c r="AN94" s="454"/>
      <c r="AO94" s="454"/>
      <c r="AP94" s="454"/>
      <c r="AQ94" s="395"/>
    </row>
    <row r="95" spans="1:43" ht="15" x14ac:dyDescent="0.2">
      <c r="A95" s="467" t="s">
        <v>76</v>
      </c>
      <c r="B95" s="413"/>
      <c r="C95" s="413"/>
      <c r="D95" s="413"/>
      <c r="E95" s="495"/>
      <c r="F95" s="425"/>
      <c r="G95" s="424"/>
      <c r="H95" s="424"/>
      <c r="I95" s="424"/>
      <c r="J95" s="424"/>
      <c r="K95" s="553"/>
      <c r="L95" s="526"/>
      <c r="M95" s="424"/>
      <c r="N95" s="424"/>
      <c r="O95" s="424"/>
      <c r="P95" s="424"/>
      <c r="Q95" s="424"/>
      <c r="R95" s="424"/>
      <c r="S95" s="424"/>
      <c r="T95" s="424"/>
      <c r="U95" s="452"/>
      <c r="V95" s="511"/>
      <c r="W95" s="511"/>
      <c r="X95" s="511"/>
      <c r="Y95" s="454"/>
      <c r="Z95" s="454"/>
      <c r="AA95" s="454"/>
      <c r="AB95" s="454"/>
      <c r="AC95" s="550"/>
      <c r="AD95" s="511"/>
      <c r="AE95" s="424"/>
      <c r="AF95" s="424"/>
      <c r="AG95" s="424"/>
      <c r="AH95" s="424"/>
      <c r="AI95" s="424"/>
      <c r="AJ95" s="511"/>
      <c r="AK95" s="454"/>
      <c r="AL95" s="454"/>
      <c r="AM95" s="454"/>
      <c r="AN95" s="454"/>
      <c r="AO95" s="454"/>
      <c r="AP95" s="454"/>
      <c r="AQ95" s="395"/>
    </row>
    <row r="96" spans="1:43" ht="15" x14ac:dyDescent="0.2">
      <c r="A96" s="467" t="s">
        <v>77</v>
      </c>
      <c r="B96" s="413"/>
      <c r="C96" s="413"/>
      <c r="D96" s="413"/>
      <c r="E96" s="495"/>
      <c r="F96" s="425"/>
      <c r="G96" s="424"/>
      <c r="H96" s="424"/>
      <c r="I96" s="424"/>
      <c r="J96" s="424"/>
      <c r="K96" s="553"/>
      <c r="L96" s="526"/>
      <c r="M96" s="424"/>
      <c r="N96" s="424"/>
      <c r="O96" s="424"/>
      <c r="P96" s="424"/>
      <c r="Q96" s="424"/>
      <c r="R96" s="424"/>
      <c r="S96" s="424"/>
      <c r="T96" s="424"/>
      <c r="U96" s="452"/>
      <c r="V96" s="511"/>
      <c r="W96" s="511"/>
      <c r="X96" s="511"/>
      <c r="Y96" s="454"/>
      <c r="Z96" s="454"/>
      <c r="AA96" s="454"/>
      <c r="AB96" s="454"/>
      <c r="AC96" s="550"/>
      <c r="AD96" s="511"/>
      <c r="AE96" s="424"/>
      <c r="AF96" s="424"/>
      <c r="AG96" s="424"/>
      <c r="AH96" s="424"/>
      <c r="AI96" s="424"/>
      <c r="AJ96" s="511"/>
      <c r="AK96" s="454"/>
      <c r="AL96" s="454"/>
      <c r="AM96" s="454"/>
      <c r="AN96" s="454"/>
      <c r="AO96" s="454"/>
      <c r="AP96" s="454"/>
      <c r="AQ96" s="395"/>
    </row>
    <row r="97" spans="1:43" ht="15" x14ac:dyDescent="0.2">
      <c r="A97" s="467" t="s">
        <v>78</v>
      </c>
      <c r="B97" s="413"/>
      <c r="C97" s="413"/>
      <c r="D97" s="413"/>
      <c r="E97" s="495"/>
      <c r="F97" s="425"/>
      <c r="G97" s="424"/>
      <c r="H97" s="424"/>
      <c r="I97" s="424"/>
      <c r="J97" s="424"/>
      <c r="K97" s="553"/>
      <c r="L97" s="526"/>
      <c r="M97" s="424"/>
      <c r="N97" s="424"/>
      <c r="O97" s="424"/>
      <c r="P97" s="424"/>
      <c r="Q97" s="424"/>
      <c r="R97" s="424"/>
      <c r="S97" s="424"/>
      <c r="T97" s="424"/>
      <c r="U97" s="452"/>
      <c r="V97" s="511"/>
      <c r="W97" s="511"/>
      <c r="X97" s="511"/>
      <c r="Y97" s="454"/>
      <c r="Z97" s="454"/>
      <c r="AA97" s="454"/>
      <c r="AB97" s="454"/>
      <c r="AC97" s="550"/>
      <c r="AD97" s="511"/>
      <c r="AE97" s="424"/>
      <c r="AF97" s="424"/>
      <c r="AG97" s="424"/>
      <c r="AH97" s="424"/>
      <c r="AI97" s="424"/>
      <c r="AJ97" s="511"/>
      <c r="AK97" s="454"/>
      <c r="AL97" s="454"/>
      <c r="AM97" s="454"/>
      <c r="AN97" s="454"/>
      <c r="AO97" s="454"/>
      <c r="AP97" s="454"/>
      <c r="AQ97" s="395"/>
    </row>
    <row r="98" spans="1:43" ht="15" x14ac:dyDescent="0.2">
      <c r="A98" s="554" t="s">
        <v>19</v>
      </c>
      <c r="B98" s="555">
        <f>SUM(B93:B97)</f>
        <v>5</v>
      </c>
      <c r="C98" s="555">
        <f>SUM(C93:C97)</f>
        <v>0</v>
      </c>
      <c r="D98" s="555">
        <f>SUM(D93:D97)</f>
        <v>0</v>
      </c>
      <c r="E98" s="495"/>
      <c r="F98" s="425"/>
      <c r="G98" s="424"/>
      <c r="H98" s="424"/>
      <c r="I98" s="424"/>
      <c r="J98" s="424"/>
      <c r="K98" s="553"/>
      <c r="L98" s="526"/>
      <c r="M98" s="424"/>
      <c r="N98" s="424"/>
      <c r="O98" s="424"/>
      <c r="P98" s="424"/>
      <c r="Q98" s="424"/>
      <c r="R98" s="424"/>
      <c r="S98" s="424"/>
      <c r="T98" s="424"/>
      <c r="U98" s="452"/>
      <c r="V98" s="511"/>
      <c r="W98" s="511"/>
      <c r="X98" s="511"/>
      <c r="Y98" s="454"/>
      <c r="Z98" s="454"/>
      <c r="AA98" s="454"/>
      <c r="AB98" s="454"/>
      <c r="AC98" s="550"/>
      <c r="AD98" s="511"/>
      <c r="AE98" s="424"/>
      <c r="AF98" s="424"/>
      <c r="AG98" s="424"/>
      <c r="AH98" s="424"/>
      <c r="AI98" s="424"/>
      <c r="AJ98" s="511"/>
      <c r="AK98" s="454"/>
      <c r="AL98" s="454"/>
      <c r="AM98" s="454"/>
      <c r="AN98" s="454"/>
      <c r="AO98" s="454"/>
      <c r="AP98" s="454"/>
      <c r="AQ98" s="395"/>
    </row>
    <row r="99" spans="1:43" ht="15" x14ac:dyDescent="0.2">
      <c r="A99" s="556" t="s">
        <v>105</v>
      </c>
      <c r="B99" s="557"/>
      <c r="C99" s="557"/>
      <c r="D99" s="557"/>
      <c r="E99" s="558"/>
      <c r="F99" s="558"/>
      <c r="G99" s="559"/>
      <c r="H99" s="559"/>
      <c r="I99" s="559"/>
      <c r="J99" s="422"/>
      <c r="K99" s="560"/>
      <c r="L99" s="422"/>
      <c r="M99" s="422"/>
      <c r="N99" s="424"/>
      <c r="O99" s="424"/>
      <c r="P99" s="424"/>
      <c r="Q99" s="424"/>
      <c r="R99" s="424"/>
      <c r="S99" s="424"/>
      <c r="T99" s="424"/>
      <c r="U99" s="490"/>
      <c r="V99" s="511"/>
      <c r="W99" s="511"/>
      <c r="X99" s="511"/>
      <c r="Y99" s="511"/>
      <c r="Z99" s="511"/>
      <c r="AA99" s="511"/>
      <c r="AB99" s="561"/>
      <c r="AC99" s="511"/>
      <c r="AD99" s="424"/>
      <c r="AE99" s="424"/>
      <c r="AF99" s="424"/>
      <c r="AG99" s="424"/>
      <c r="AH99" s="424"/>
      <c r="AI99" s="511"/>
      <c r="AJ99" s="511"/>
      <c r="AK99" s="511"/>
      <c r="AL99" s="511"/>
      <c r="AM99" s="511"/>
      <c r="AN99" s="511"/>
      <c r="AO99" s="511"/>
      <c r="AP99" s="395"/>
    </row>
    <row r="100" spans="1:43" x14ac:dyDescent="0.2">
      <c r="A100" s="744" t="s">
        <v>26</v>
      </c>
      <c r="B100" s="747" t="s">
        <v>28</v>
      </c>
      <c r="C100" s="748"/>
      <c r="D100" s="729"/>
      <c r="E100" s="749" t="s">
        <v>29</v>
      </c>
      <c r="F100" s="750"/>
      <c r="G100" s="750"/>
      <c r="H100" s="750"/>
      <c r="I100" s="750"/>
      <c r="J100" s="750"/>
      <c r="K100" s="750"/>
      <c r="L100" s="750"/>
      <c r="M100" s="750"/>
      <c r="N100" s="562"/>
      <c r="O100" s="424"/>
      <c r="P100" s="424"/>
      <c r="Q100" s="424"/>
      <c r="R100" s="424"/>
      <c r="S100" s="424"/>
      <c r="T100" s="424"/>
      <c r="U100" s="424"/>
      <c r="V100" s="452"/>
      <c r="W100" s="424"/>
      <c r="X100" s="424"/>
      <c r="Y100" s="424"/>
      <c r="Z100" s="424"/>
      <c r="AA100" s="424"/>
      <c r="AB100" s="424"/>
      <c r="AC100" s="424"/>
      <c r="AD100" s="424"/>
      <c r="AE100" s="424"/>
      <c r="AF100" s="424"/>
      <c r="AG100" s="424"/>
      <c r="AH100" s="424"/>
      <c r="AI100" s="424"/>
      <c r="AJ100" s="511"/>
      <c r="AK100" s="511"/>
      <c r="AL100" s="511"/>
      <c r="AM100" s="511"/>
      <c r="AN100" s="511"/>
      <c r="AO100" s="511"/>
      <c r="AP100" s="511"/>
      <c r="AQ100" s="395"/>
    </row>
    <row r="101" spans="1:43" x14ac:dyDescent="0.2">
      <c r="A101" s="745"/>
      <c r="B101" s="749"/>
      <c r="C101" s="750"/>
      <c r="D101" s="731"/>
      <c r="E101" s="733" t="s">
        <v>1</v>
      </c>
      <c r="F101" s="734"/>
      <c r="G101" s="733" t="s">
        <v>2</v>
      </c>
      <c r="H101" s="734"/>
      <c r="I101" s="733" t="s">
        <v>3</v>
      </c>
      <c r="J101" s="734"/>
      <c r="K101" s="733" t="s">
        <v>4</v>
      </c>
      <c r="L101" s="734"/>
      <c r="M101" s="733" t="s">
        <v>5</v>
      </c>
      <c r="N101" s="734"/>
      <c r="O101" s="424"/>
      <c r="P101" s="424"/>
      <c r="Q101" s="424"/>
      <c r="R101" s="424"/>
      <c r="S101" s="424"/>
      <c r="T101" s="424"/>
      <c r="U101" s="424"/>
      <c r="V101" s="424"/>
      <c r="W101" s="452"/>
      <c r="X101" s="424"/>
      <c r="Y101" s="424"/>
      <c r="Z101" s="424"/>
      <c r="AA101" s="424"/>
      <c r="AB101" s="424"/>
      <c r="AC101" s="424"/>
      <c r="AD101" s="424"/>
      <c r="AE101" s="424"/>
      <c r="AF101" s="424"/>
      <c r="AG101" s="424"/>
      <c r="AH101" s="424"/>
      <c r="AI101" s="424"/>
      <c r="AJ101" s="511"/>
      <c r="AK101" s="511"/>
      <c r="AL101" s="511"/>
      <c r="AM101" s="511"/>
      <c r="AN101" s="511"/>
      <c r="AO101" s="511"/>
      <c r="AP101" s="511"/>
      <c r="AQ101" s="395"/>
    </row>
    <row r="102" spans="1:43" x14ac:dyDescent="0.2">
      <c r="A102" s="746"/>
      <c r="B102" s="563" t="s">
        <v>81</v>
      </c>
      <c r="C102" s="564" t="s">
        <v>20</v>
      </c>
      <c r="D102" s="565" t="s">
        <v>18</v>
      </c>
      <c r="E102" s="429" t="s">
        <v>20</v>
      </c>
      <c r="F102" s="390" t="s">
        <v>18</v>
      </c>
      <c r="G102" s="429" t="s">
        <v>20</v>
      </c>
      <c r="H102" s="390" t="s">
        <v>18</v>
      </c>
      <c r="I102" s="429" t="s">
        <v>20</v>
      </c>
      <c r="J102" s="390" t="s">
        <v>18</v>
      </c>
      <c r="K102" s="429" t="s">
        <v>20</v>
      </c>
      <c r="L102" s="390" t="s">
        <v>18</v>
      </c>
      <c r="M102" s="429" t="s">
        <v>20</v>
      </c>
      <c r="N102" s="390" t="s">
        <v>18</v>
      </c>
      <c r="O102" s="566"/>
      <c r="P102" s="424"/>
      <c r="Q102" s="553"/>
      <c r="R102" s="424"/>
      <c r="S102" s="424"/>
      <c r="T102" s="424"/>
      <c r="U102" s="424"/>
      <c r="V102" s="424"/>
      <c r="W102" s="424"/>
      <c r="X102" s="424"/>
      <c r="Y102" s="424"/>
      <c r="Z102" s="424"/>
      <c r="AA102" s="452"/>
      <c r="AB102" s="424"/>
      <c r="AC102" s="424"/>
      <c r="AD102" s="424"/>
      <c r="AE102" s="424"/>
      <c r="AF102" s="424"/>
      <c r="AG102" s="424"/>
      <c r="AH102" s="424"/>
      <c r="AI102" s="424"/>
      <c r="AJ102" s="424"/>
      <c r="AK102" s="424"/>
      <c r="AL102" s="424"/>
      <c r="AM102" s="424"/>
      <c r="AN102" s="424"/>
      <c r="AO102" s="424"/>
      <c r="AP102" s="424"/>
    </row>
    <row r="103" spans="1:43" ht="17.25" customHeight="1" x14ac:dyDescent="0.2">
      <c r="A103" s="373" t="s">
        <v>106</v>
      </c>
      <c r="B103" s="382">
        <f>SUM(C103:D103)</f>
        <v>0</v>
      </c>
      <c r="C103" s="435">
        <f>SUM(E103+G103+I103+K103+M103)</f>
        <v>0</v>
      </c>
      <c r="D103" s="359">
        <f>SUM(F103+H103+J103+L103+N103)</f>
        <v>0</v>
      </c>
      <c r="E103" s="567"/>
      <c r="F103" s="544"/>
      <c r="G103" s="567"/>
      <c r="H103" s="544"/>
      <c r="I103" s="567"/>
      <c r="J103" s="568"/>
      <c r="K103" s="567"/>
      <c r="L103" s="568"/>
      <c r="M103" s="569"/>
      <c r="N103" s="568"/>
      <c r="O103" s="570"/>
      <c r="P103" s="424"/>
      <c r="Q103" s="553"/>
      <c r="R103" s="424"/>
      <c r="S103" s="424"/>
      <c r="T103" s="424"/>
      <c r="U103" s="424"/>
      <c r="V103" s="424"/>
      <c r="W103" s="424"/>
      <c r="X103" s="424"/>
      <c r="Y103" s="424"/>
      <c r="Z103" s="424"/>
      <c r="AA103" s="452"/>
      <c r="AB103" s="424"/>
      <c r="AC103" s="424"/>
      <c r="AD103" s="424"/>
      <c r="AE103" s="424"/>
      <c r="AF103" s="424"/>
      <c r="AG103" s="424"/>
      <c r="AH103" s="424"/>
      <c r="AI103" s="424"/>
      <c r="AJ103" s="424"/>
      <c r="AK103" s="424"/>
      <c r="AL103" s="424"/>
      <c r="AM103" s="424"/>
      <c r="AN103" s="424"/>
      <c r="AO103" s="424"/>
      <c r="AP103" s="424"/>
    </row>
    <row r="104" spans="1:43" ht="26.25" customHeight="1" x14ac:dyDescent="0.2">
      <c r="A104" s="373" t="s">
        <v>107</v>
      </c>
      <c r="B104" s="571">
        <f>SUM(C104:D104)</f>
        <v>0</v>
      </c>
      <c r="C104" s="435">
        <f>SUM(E104+G104+I104+K104+M104)</f>
        <v>0</v>
      </c>
      <c r="D104" s="359">
        <f>SUM(F104+H104+J104+L104+N104)</f>
        <v>0</v>
      </c>
      <c r="E104" s="572"/>
      <c r="F104" s="573"/>
      <c r="G104" s="572"/>
      <c r="H104" s="574"/>
      <c r="I104" s="572"/>
      <c r="J104" s="573"/>
      <c r="K104" s="572"/>
      <c r="L104" s="573"/>
      <c r="M104" s="575"/>
      <c r="N104" s="574"/>
      <c r="O104" s="570"/>
      <c r="P104" s="424"/>
      <c r="Q104" s="553"/>
      <c r="R104" s="424"/>
      <c r="S104" s="424"/>
      <c r="T104" s="424"/>
      <c r="U104" s="424"/>
      <c r="V104" s="424"/>
      <c r="W104" s="424"/>
      <c r="X104" s="424"/>
      <c r="Y104" s="424"/>
      <c r="Z104" s="424"/>
      <c r="AA104" s="452"/>
      <c r="AB104" s="42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4"/>
      <c r="AN104" s="424"/>
      <c r="AO104" s="424"/>
      <c r="AP104" s="424"/>
    </row>
    <row r="105" spans="1:43" x14ac:dyDescent="0.2">
      <c r="A105" s="557"/>
      <c r="B105" s="424"/>
      <c r="C105" s="553"/>
      <c r="D105" s="424"/>
      <c r="E105" s="424"/>
      <c r="F105" s="424"/>
      <c r="G105" s="424"/>
      <c r="H105" s="424"/>
      <c r="I105" s="424"/>
      <c r="J105" s="424"/>
      <c r="K105" s="424"/>
      <c r="L105" s="424"/>
      <c r="M105" s="452"/>
      <c r="N105" s="424"/>
      <c r="O105" s="424"/>
      <c r="P105" s="424"/>
      <c r="Q105" s="424"/>
      <c r="R105" s="424"/>
      <c r="S105" s="424"/>
      <c r="T105" s="424"/>
      <c r="U105" s="424"/>
      <c r="V105" s="424"/>
      <c r="W105" s="424"/>
      <c r="X105" s="424"/>
      <c r="Y105" s="424"/>
      <c r="Z105" s="424"/>
      <c r="AA105" s="424"/>
      <c r="AB105" s="424"/>
    </row>
    <row r="186" spans="1:2" hidden="1" x14ac:dyDescent="0.2">
      <c r="A186" s="576">
        <f ca="1">SUM(C23,C24:C26,C30,C43:C44,C49:C70,B103:B104,B82:B89,B98,C35:C38,C74:J77)</f>
        <v>1239</v>
      </c>
      <c r="B186" s="576">
        <f>SUM(CG8:CL104)</f>
        <v>0</v>
      </c>
    </row>
  </sheetData>
  <mergeCells count="123"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80:A81"/>
    <mergeCell ref="B80:B81"/>
    <mergeCell ref="C80:C81"/>
    <mergeCell ref="D80:D81"/>
    <mergeCell ref="A91:A92"/>
    <mergeCell ref="B91:B92"/>
    <mergeCell ref="C91:D91"/>
    <mergeCell ref="A49:A54"/>
    <mergeCell ref="A55:A56"/>
    <mergeCell ref="A57:A60"/>
    <mergeCell ref="A61:A62"/>
    <mergeCell ref="AB47:AC47"/>
    <mergeCell ref="AD47:AE47"/>
    <mergeCell ref="AF47:AG47"/>
    <mergeCell ref="AH47:AI47"/>
    <mergeCell ref="AJ47:AK47"/>
    <mergeCell ref="A45:M45"/>
    <mergeCell ref="A46:B48"/>
    <mergeCell ref="C46:E47"/>
    <mergeCell ref="F46:AM46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L47:AM47"/>
    <mergeCell ref="AD41:AE41"/>
    <mergeCell ref="AF41:AG41"/>
    <mergeCell ref="AH41:AI41"/>
    <mergeCell ref="AJ41:AK41"/>
    <mergeCell ref="AL41:AM41"/>
    <mergeCell ref="A40:B42"/>
    <mergeCell ref="C40:E41"/>
    <mergeCell ref="F40:AM40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10:A12"/>
    <mergeCell ref="B10:B12"/>
    <mergeCell ref="C10:E11"/>
    <mergeCell ref="AJ28:AK28"/>
    <mergeCell ref="AL28:AM28"/>
    <mergeCell ref="A33:A34"/>
    <mergeCell ref="B33:B34"/>
    <mergeCell ref="C33:C34"/>
    <mergeCell ref="Z28:AA28"/>
    <mergeCell ref="AB28:AC28"/>
    <mergeCell ref="AD28:AE28"/>
    <mergeCell ref="AF28:AG28"/>
    <mergeCell ref="AH28:AI28"/>
    <mergeCell ref="N28:O28"/>
    <mergeCell ref="P28:Q28"/>
    <mergeCell ref="R28:S28"/>
    <mergeCell ref="T28:U28"/>
    <mergeCell ref="V28:W28"/>
    <mergeCell ref="X28:Y28"/>
    <mergeCell ref="AB11:AC11"/>
    <mergeCell ref="AD11:AE11"/>
    <mergeCell ref="AF11:AG11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L11:AM11"/>
    <mergeCell ref="AH11:AI11"/>
    <mergeCell ref="AJ11:AK11"/>
    <mergeCell ref="A76:B76"/>
    <mergeCell ref="A77:B77"/>
    <mergeCell ref="A37:A38"/>
    <mergeCell ref="A35:A36"/>
    <mergeCell ref="A6:W6"/>
    <mergeCell ref="A63:A64"/>
    <mergeCell ref="A65:A70"/>
    <mergeCell ref="A72:B73"/>
    <mergeCell ref="C72:D72"/>
    <mergeCell ref="E72:F72"/>
    <mergeCell ref="G72:H72"/>
    <mergeCell ref="I72:J72"/>
    <mergeCell ref="A74:B74"/>
    <mergeCell ref="A75:B75"/>
    <mergeCell ref="F10:AM10"/>
    <mergeCell ref="A13:A23"/>
    <mergeCell ref="A25:A26"/>
    <mergeCell ref="A28:A29"/>
    <mergeCell ref="B28:B29"/>
    <mergeCell ref="C28:E28"/>
    <mergeCell ref="F28:G28"/>
    <mergeCell ref="H28:I28"/>
    <mergeCell ref="J28:K28"/>
    <mergeCell ref="L28:M2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6"/>
  <sheetViews>
    <sheetView workbookViewId="0">
      <selection activeCell="C21" sqref="C21"/>
    </sheetView>
  </sheetViews>
  <sheetFormatPr baseColWidth="10" defaultRowHeight="14.25" x14ac:dyDescent="0.2"/>
  <cols>
    <col min="1" max="1" width="48.140625" style="314" customWidth="1"/>
    <col min="2" max="2" width="26.7109375" style="314" customWidth="1"/>
    <col min="3" max="3" width="18.85546875" style="314" customWidth="1"/>
    <col min="4" max="4" width="17.7109375" style="314" customWidth="1"/>
    <col min="5" max="74" width="11.42578125" style="314"/>
    <col min="75" max="75" width="0" style="314" hidden="1" customWidth="1"/>
    <col min="76" max="76" width="0" style="315" hidden="1" customWidth="1"/>
    <col min="77" max="93" width="25.42578125" style="315" hidden="1" customWidth="1"/>
    <col min="94" max="101" width="25.42578125" style="314" hidden="1" customWidth="1"/>
    <col min="102" max="102" width="0" style="314" hidden="1" customWidth="1"/>
    <col min="103" max="16384" width="11.42578125" style="314"/>
  </cols>
  <sheetData>
    <row r="1" spans="1:86" x14ac:dyDescent="0.2">
      <c r="A1" s="313" t="s">
        <v>0</v>
      </c>
    </row>
    <row r="2" spans="1:86" x14ac:dyDescent="0.2">
      <c r="A2" s="313" t="str">
        <f>CONCATENATE("COMUNA: ",[7]NOMBRE!B2," - ","( ",[7]NOMBRE!C2,[7]NOMBRE!D2,[7]NOMBRE!E2,[7]NOMBRE!F2,[7]NOMBRE!G2," )")</f>
        <v>COMUNA: Linares - ( 07401 )</v>
      </c>
    </row>
    <row r="3" spans="1:86" x14ac:dyDescent="0.2">
      <c r="A3" s="313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86" x14ac:dyDescent="0.2">
      <c r="A4" s="313" t="str">
        <f>CONCATENATE("MES: ",[7]NOMBRE!B6," - ","( ",[7]NOMBRE!C6,[7]NOMBRE!D6," )")</f>
        <v>MES: JULIO - ( 07 )</v>
      </c>
    </row>
    <row r="5" spans="1:86" x14ac:dyDescent="0.2">
      <c r="A5" s="313" t="str">
        <f>CONCATENATE("AÑO: ",[7]NOMBRE!B7)</f>
        <v>AÑO: 2017</v>
      </c>
    </row>
    <row r="6" spans="1:86" ht="15" x14ac:dyDescent="0.2">
      <c r="A6" s="776" t="s">
        <v>24</v>
      </c>
      <c r="B6" s="776"/>
      <c r="C6" s="776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</row>
    <row r="7" spans="1:86" ht="15" x14ac:dyDescent="0.2">
      <c r="A7" s="613"/>
      <c r="B7" s="613"/>
      <c r="C7" s="613"/>
      <c r="D7" s="613"/>
      <c r="E7" s="613"/>
      <c r="F7" s="613"/>
      <c r="G7" s="613"/>
      <c r="H7" s="613"/>
      <c r="I7" s="613"/>
      <c r="J7" s="613"/>
      <c r="K7" s="613"/>
      <c r="L7" s="613"/>
      <c r="M7" s="613"/>
      <c r="N7" s="613"/>
      <c r="O7" s="613"/>
      <c r="P7" s="613"/>
      <c r="Q7" s="613"/>
      <c r="R7" s="613"/>
      <c r="S7" s="613"/>
      <c r="T7" s="613"/>
      <c r="U7" s="613"/>
      <c r="V7" s="613"/>
      <c r="W7" s="613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</row>
    <row r="8" spans="1:86" ht="15" x14ac:dyDescent="0.2">
      <c r="A8" s="318" t="s">
        <v>25</v>
      </c>
      <c r="B8" s="319"/>
      <c r="C8" s="320"/>
      <c r="D8" s="320"/>
      <c r="E8" s="320"/>
      <c r="F8" s="320"/>
      <c r="G8" s="320"/>
      <c r="H8" s="320"/>
      <c r="I8" s="321"/>
      <c r="J8" s="319"/>
      <c r="K8" s="322"/>
      <c r="L8" s="320"/>
      <c r="M8" s="316"/>
      <c r="N8" s="316"/>
      <c r="O8" s="316"/>
      <c r="P8" s="316"/>
      <c r="Q8" s="316"/>
      <c r="R8" s="316"/>
      <c r="S8" s="316"/>
      <c r="T8" s="316"/>
      <c r="U8" s="316"/>
      <c r="V8" s="323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</row>
    <row r="9" spans="1:86" ht="15" x14ac:dyDescent="0.2">
      <c r="A9" s="324" t="s">
        <v>80</v>
      </c>
      <c r="B9" s="325"/>
      <c r="C9" s="325"/>
      <c r="D9" s="325"/>
      <c r="E9" s="325"/>
      <c r="F9" s="325"/>
      <c r="G9" s="325"/>
      <c r="H9" s="325"/>
      <c r="I9" s="325"/>
      <c r="J9" s="325"/>
      <c r="K9" s="326"/>
      <c r="L9" s="325"/>
      <c r="M9" s="327"/>
      <c r="N9" s="327"/>
      <c r="O9" s="316"/>
      <c r="P9" s="316"/>
      <c r="Q9" s="316"/>
      <c r="R9" s="316"/>
      <c r="S9" s="316"/>
      <c r="T9" s="316"/>
      <c r="U9" s="316"/>
      <c r="V9" s="323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</row>
    <row r="10" spans="1:86" ht="14.25" customHeight="1" x14ac:dyDescent="0.2">
      <c r="A10" s="744" t="s">
        <v>26</v>
      </c>
      <c r="B10" s="744" t="s">
        <v>27</v>
      </c>
      <c r="C10" s="747" t="s">
        <v>28</v>
      </c>
      <c r="D10" s="748"/>
      <c r="E10" s="729"/>
      <c r="F10" s="733" t="s">
        <v>29</v>
      </c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742"/>
      <c r="AJ10" s="742"/>
      <c r="AK10" s="742"/>
      <c r="AL10" s="742"/>
      <c r="AM10" s="734"/>
      <c r="AN10" s="729" t="s">
        <v>30</v>
      </c>
    </row>
    <row r="11" spans="1:86" x14ac:dyDescent="0.2">
      <c r="A11" s="745"/>
      <c r="B11" s="745"/>
      <c r="C11" s="749"/>
      <c r="D11" s="750"/>
      <c r="E11" s="731"/>
      <c r="F11" s="733" t="s">
        <v>1</v>
      </c>
      <c r="G11" s="734"/>
      <c r="H11" s="733" t="s">
        <v>2</v>
      </c>
      <c r="I11" s="734"/>
      <c r="J11" s="733" t="s">
        <v>3</v>
      </c>
      <c r="K11" s="734"/>
      <c r="L11" s="733" t="s">
        <v>4</v>
      </c>
      <c r="M11" s="734"/>
      <c r="N11" s="733" t="s">
        <v>5</v>
      </c>
      <c r="O11" s="734"/>
      <c r="P11" s="737" t="s">
        <v>6</v>
      </c>
      <c r="Q11" s="738"/>
      <c r="R11" s="737" t="s">
        <v>7</v>
      </c>
      <c r="S11" s="738"/>
      <c r="T11" s="737" t="s">
        <v>8</v>
      </c>
      <c r="U11" s="738"/>
      <c r="V11" s="737" t="s">
        <v>9</v>
      </c>
      <c r="W11" s="738"/>
      <c r="X11" s="737" t="s">
        <v>10</v>
      </c>
      <c r="Y11" s="738"/>
      <c r="Z11" s="737" t="s">
        <v>11</v>
      </c>
      <c r="AA11" s="738"/>
      <c r="AB11" s="737" t="s">
        <v>12</v>
      </c>
      <c r="AC11" s="738"/>
      <c r="AD11" s="737" t="s">
        <v>13</v>
      </c>
      <c r="AE11" s="738"/>
      <c r="AF11" s="737" t="s">
        <v>14</v>
      </c>
      <c r="AG11" s="738"/>
      <c r="AH11" s="737" t="s">
        <v>15</v>
      </c>
      <c r="AI11" s="738"/>
      <c r="AJ11" s="737" t="s">
        <v>16</v>
      </c>
      <c r="AK11" s="738"/>
      <c r="AL11" s="737" t="s">
        <v>17</v>
      </c>
      <c r="AM11" s="738"/>
      <c r="AN11" s="730"/>
    </row>
    <row r="12" spans="1:86" x14ac:dyDescent="0.2">
      <c r="A12" s="746"/>
      <c r="B12" s="746"/>
      <c r="C12" s="328" t="s">
        <v>81</v>
      </c>
      <c r="D12" s="614" t="s">
        <v>20</v>
      </c>
      <c r="E12" s="600" t="s">
        <v>18</v>
      </c>
      <c r="F12" s="328" t="s">
        <v>20</v>
      </c>
      <c r="G12" s="615" t="s">
        <v>18</v>
      </c>
      <c r="H12" s="328" t="s">
        <v>20</v>
      </c>
      <c r="I12" s="615" t="s">
        <v>18</v>
      </c>
      <c r="J12" s="328" t="s">
        <v>20</v>
      </c>
      <c r="K12" s="615" t="s">
        <v>18</v>
      </c>
      <c r="L12" s="328" t="s">
        <v>20</v>
      </c>
      <c r="M12" s="615" t="s">
        <v>18</v>
      </c>
      <c r="N12" s="328" t="s">
        <v>20</v>
      </c>
      <c r="O12" s="615" t="s">
        <v>18</v>
      </c>
      <c r="P12" s="328" t="s">
        <v>20</v>
      </c>
      <c r="Q12" s="615" t="s">
        <v>18</v>
      </c>
      <c r="R12" s="328" t="s">
        <v>20</v>
      </c>
      <c r="S12" s="615" t="s">
        <v>18</v>
      </c>
      <c r="T12" s="328" t="s">
        <v>20</v>
      </c>
      <c r="U12" s="615" t="s">
        <v>18</v>
      </c>
      <c r="V12" s="328" t="s">
        <v>20</v>
      </c>
      <c r="W12" s="615" t="s">
        <v>18</v>
      </c>
      <c r="X12" s="328" t="s">
        <v>20</v>
      </c>
      <c r="Y12" s="615" t="s">
        <v>18</v>
      </c>
      <c r="Z12" s="328" t="s">
        <v>20</v>
      </c>
      <c r="AA12" s="615" t="s">
        <v>18</v>
      </c>
      <c r="AB12" s="328" t="s">
        <v>20</v>
      </c>
      <c r="AC12" s="615" t="s">
        <v>18</v>
      </c>
      <c r="AD12" s="328" t="s">
        <v>20</v>
      </c>
      <c r="AE12" s="615" t="s">
        <v>18</v>
      </c>
      <c r="AF12" s="328" t="s">
        <v>20</v>
      </c>
      <c r="AG12" s="615" t="s">
        <v>18</v>
      </c>
      <c r="AH12" s="328" t="s">
        <v>20</v>
      </c>
      <c r="AI12" s="615" t="s">
        <v>18</v>
      </c>
      <c r="AJ12" s="328" t="s">
        <v>20</v>
      </c>
      <c r="AK12" s="615" t="s">
        <v>18</v>
      </c>
      <c r="AL12" s="328" t="s">
        <v>20</v>
      </c>
      <c r="AM12" s="615" t="s">
        <v>18</v>
      </c>
      <c r="AN12" s="731"/>
    </row>
    <row r="13" spans="1:86" x14ac:dyDescent="0.2">
      <c r="A13" s="777" t="s">
        <v>82</v>
      </c>
      <c r="B13" s="332" t="s">
        <v>31</v>
      </c>
      <c r="C13" s="333">
        <f t="shared" ref="C13:C26" si="0">SUM(D13+E13)</f>
        <v>0</v>
      </c>
      <c r="D13" s="334">
        <f t="shared" ref="D13:D26" si="1">SUM(F13+H13+J13+L13+N13+P13+R13+T13+V13+X13+Z13+AB13+AD13+AF13+AH13+AJ13+AL13)</f>
        <v>0</v>
      </c>
      <c r="E13" s="335">
        <f t="shared" ref="E13:E26" si="2">SUM(G13+I13+K13+M13+O13+Q13+S13+U13+W13+Y13+AA13+AC13+AE13+AG13+AI13+AK13+AM13)</f>
        <v>0</v>
      </c>
      <c r="F13" s="336"/>
      <c r="G13" s="337"/>
      <c r="H13" s="336"/>
      <c r="I13" s="337"/>
      <c r="J13" s="336"/>
      <c r="K13" s="338"/>
      <c r="L13" s="336"/>
      <c r="M13" s="338"/>
      <c r="N13" s="336"/>
      <c r="O13" s="338"/>
      <c r="P13" s="336"/>
      <c r="Q13" s="338"/>
      <c r="R13" s="336"/>
      <c r="S13" s="338"/>
      <c r="T13" s="336"/>
      <c r="U13" s="338"/>
      <c r="V13" s="336"/>
      <c r="W13" s="338"/>
      <c r="X13" s="336"/>
      <c r="Y13" s="338"/>
      <c r="Z13" s="336"/>
      <c r="AA13" s="338"/>
      <c r="AB13" s="336"/>
      <c r="AC13" s="338"/>
      <c r="AD13" s="336"/>
      <c r="AE13" s="338"/>
      <c r="AF13" s="336"/>
      <c r="AG13" s="338"/>
      <c r="AH13" s="336"/>
      <c r="AI13" s="338"/>
      <c r="AJ13" s="336"/>
      <c r="AK13" s="338"/>
      <c r="AL13" s="339"/>
      <c r="AM13" s="338"/>
      <c r="AN13" s="337"/>
      <c r="AO13" s="340" t="s">
        <v>83</v>
      </c>
      <c r="CG13" s="315">
        <v>0</v>
      </c>
      <c r="CH13" s="315">
        <v>0</v>
      </c>
    </row>
    <row r="14" spans="1:86" x14ac:dyDescent="0.2">
      <c r="A14" s="779"/>
      <c r="B14" s="341" t="s">
        <v>32</v>
      </c>
      <c r="C14" s="342">
        <f t="shared" si="0"/>
        <v>59</v>
      </c>
      <c r="D14" s="343">
        <f t="shared" si="1"/>
        <v>22</v>
      </c>
      <c r="E14" s="344">
        <f t="shared" si="2"/>
        <v>37</v>
      </c>
      <c r="F14" s="345">
        <v>2</v>
      </c>
      <c r="G14" s="346"/>
      <c r="H14" s="345">
        <v>5</v>
      </c>
      <c r="I14" s="346">
        <v>2</v>
      </c>
      <c r="J14" s="345">
        <v>6</v>
      </c>
      <c r="K14" s="347">
        <v>2</v>
      </c>
      <c r="L14" s="345">
        <v>3</v>
      </c>
      <c r="M14" s="347">
        <v>5</v>
      </c>
      <c r="N14" s="345"/>
      <c r="O14" s="347"/>
      <c r="P14" s="345"/>
      <c r="Q14" s="347">
        <v>1</v>
      </c>
      <c r="R14" s="345">
        <v>2</v>
      </c>
      <c r="S14" s="347">
        <v>4</v>
      </c>
      <c r="T14" s="345">
        <v>1</v>
      </c>
      <c r="U14" s="347">
        <v>8</v>
      </c>
      <c r="V14" s="345"/>
      <c r="W14" s="347">
        <v>4</v>
      </c>
      <c r="X14" s="345"/>
      <c r="Y14" s="347">
        <v>4</v>
      </c>
      <c r="Z14" s="345">
        <v>2</v>
      </c>
      <c r="AA14" s="347">
        <v>1</v>
      </c>
      <c r="AB14" s="345"/>
      <c r="AC14" s="347">
        <v>3</v>
      </c>
      <c r="AD14" s="345"/>
      <c r="AE14" s="347">
        <v>2</v>
      </c>
      <c r="AF14" s="345">
        <v>1</v>
      </c>
      <c r="AG14" s="347">
        <v>1</v>
      </c>
      <c r="AH14" s="345"/>
      <c r="AI14" s="347"/>
      <c r="AJ14" s="345"/>
      <c r="AK14" s="347"/>
      <c r="AL14" s="348"/>
      <c r="AM14" s="347"/>
      <c r="AN14" s="346">
        <v>59</v>
      </c>
      <c r="AO14" s="340" t="s">
        <v>83</v>
      </c>
      <c r="CG14" s="315">
        <v>0</v>
      </c>
      <c r="CH14" s="315">
        <v>0</v>
      </c>
    </row>
    <row r="15" spans="1:86" x14ac:dyDescent="0.2">
      <c r="A15" s="779"/>
      <c r="B15" s="341" t="s">
        <v>33</v>
      </c>
      <c r="C15" s="342">
        <f t="shared" si="0"/>
        <v>420</v>
      </c>
      <c r="D15" s="343">
        <f t="shared" si="1"/>
        <v>167</v>
      </c>
      <c r="E15" s="344">
        <f t="shared" si="2"/>
        <v>253</v>
      </c>
      <c r="F15" s="345"/>
      <c r="G15" s="346"/>
      <c r="H15" s="345">
        <v>1</v>
      </c>
      <c r="I15" s="346">
        <v>3</v>
      </c>
      <c r="J15" s="345">
        <v>11</v>
      </c>
      <c r="K15" s="347">
        <v>2</v>
      </c>
      <c r="L15" s="345">
        <v>8</v>
      </c>
      <c r="M15" s="347">
        <v>4</v>
      </c>
      <c r="N15" s="345">
        <v>9</v>
      </c>
      <c r="O15" s="347">
        <v>2</v>
      </c>
      <c r="P15" s="345">
        <v>18</v>
      </c>
      <c r="Q15" s="347">
        <v>8</v>
      </c>
      <c r="R15" s="345">
        <v>15</v>
      </c>
      <c r="S15" s="347">
        <v>7</v>
      </c>
      <c r="T15" s="345">
        <v>16</v>
      </c>
      <c r="U15" s="347">
        <v>16</v>
      </c>
      <c r="V15" s="345">
        <v>12</v>
      </c>
      <c r="W15" s="347">
        <v>32</v>
      </c>
      <c r="X15" s="345">
        <v>22</v>
      </c>
      <c r="Y15" s="347">
        <v>29</v>
      </c>
      <c r="Z15" s="345">
        <v>7</v>
      </c>
      <c r="AA15" s="347">
        <v>36</v>
      </c>
      <c r="AB15" s="345">
        <v>15</v>
      </c>
      <c r="AC15" s="347">
        <v>39</v>
      </c>
      <c r="AD15" s="345">
        <v>14</v>
      </c>
      <c r="AE15" s="347">
        <v>38</v>
      </c>
      <c r="AF15" s="345">
        <v>11</v>
      </c>
      <c r="AG15" s="347">
        <v>17</v>
      </c>
      <c r="AH15" s="345">
        <v>5</v>
      </c>
      <c r="AI15" s="347">
        <v>5</v>
      </c>
      <c r="AJ15" s="345">
        <v>2</v>
      </c>
      <c r="AK15" s="347">
        <v>7</v>
      </c>
      <c r="AL15" s="348">
        <v>1</v>
      </c>
      <c r="AM15" s="347">
        <v>8</v>
      </c>
      <c r="AN15" s="346">
        <v>420</v>
      </c>
      <c r="AO15" s="340" t="s">
        <v>83</v>
      </c>
      <c r="CG15" s="315">
        <v>0</v>
      </c>
      <c r="CH15" s="315">
        <v>0</v>
      </c>
    </row>
    <row r="16" spans="1:86" x14ac:dyDescent="0.2">
      <c r="A16" s="779"/>
      <c r="B16" s="341" t="s">
        <v>34</v>
      </c>
      <c r="C16" s="342">
        <f t="shared" si="0"/>
        <v>0</v>
      </c>
      <c r="D16" s="343">
        <f t="shared" si="1"/>
        <v>0</v>
      </c>
      <c r="E16" s="344">
        <f t="shared" si="2"/>
        <v>0</v>
      </c>
      <c r="F16" s="345"/>
      <c r="G16" s="346"/>
      <c r="H16" s="345"/>
      <c r="I16" s="346"/>
      <c r="J16" s="345"/>
      <c r="K16" s="347"/>
      <c r="L16" s="345"/>
      <c r="M16" s="347"/>
      <c r="N16" s="345"/>
      <c r="O16" s="347"/>
      <c r="P16" s="345"/>
      <c r="Q16" s="347"/>
      <c r="R16" s="345"/>
      <c r="S16" s="347"/>
      <c r="T16" s="345"/>
      <c r="U16" s="347"/>
      <c r="V16" s="345"/>
      <c r="W16" s="347"/>
      <c r="X16" s="345"/>
      <c r="Y16" s="347"/>
      <c r="Z16" s="345"/>
      <c r="AA16" s="347"/>
      <c r="AB16" s="345"/>
      <c r="AC16" s="347"/>
      <c r="AD16" s="345"/>
      <c r="AE16" s="347"/>
      <c r="AF16" s="345"/>
      <c r="AG16" s="347"/>
      <c r="AH16" s="345"/>
      <c r="AI16" s="347"/>
      <c r="AJ16" s="345"/>
      <c r="AK16" s="347"/>
      <c r="AL16" s="348"/>
      <c r="AM16" s="347"/>
      <c r="AN16" s="346"/>
      <c r="AO16" s="340" t="s">
        <v>83</v>
      </c>
      <c r="CG16" s="315">
        <v>0</v>
      </c>
      <c r="CH16" s="315">
        <v>0</v>
      </c>
    </row>
    <row r="17" spans="1:86" x14ac:dyDescent="0.2">
      <c r="A17" s="779"/>
      <c r="B17" s="341" t="s">
        <v>35</v>
      </c>
      <c r="C17" s="342">
        <f t="shared" si="0"/>
        <v>100</v>
      </c>
      <c r="D17" s="343">
        <f t="shared" si="1"/>
        <v>35</v>
      </c>
      <c r="E17" s="344">
        <f t="shared" si="2"/>
        <v>65</v>
      </c>
      <c r="F17" s="345">
        <v>1</v>
      </c>
      <c r="G17" s="346"/>
      <c r="H17" s="345"/>
      <c r="I17" s="346">
        <v>3</v>
      </c>
      <c r="J17" s="345">
        <v>4</v>
      </c>
      <c r="K17" s="347"/>
      <c r="L17" s="345">
        <v>1</v>
      </c>
      <c r="M17" s="347"/>
      <c r="N17" s="345"/>
      <c r="O17" s="347">
        <v>1</v>
      </c>
      <c r="P17" s="345">
        <v>1</v>
      </c>
      <c r="Q17" s="347">
        <v>5</v>
      </c>
      <c r="R17" s="345">
        <v>5</v>
      </c>
      <c r="S17" s="347">
        <v>6</v>
      </c>
      <c r="T17" s="345">
        <v>2</v>
      </c>
      <c r="U17" s="347">
        <v>8</v>
      </c>
      <c r="V17" s="345">
        <v>1</v>
      </c>
      <c r="W17" s="347">
        <v>3</v>
      </c>
      <c r="X17" s="345">
        <v>4</v>
      </c>
      <c r="Y17" s="347">
        <v>6</v>
      </c>
      <c r="Z17" s="345">
        <v>4</v>
      </c>
      <c r="AA17" s="347">
        <v>11</v>
      </c>
      <c r="AB17" s="345">
        <v>5</v>
      </c>
      <c r="AC17" s="347">
        <v>9</v>
      </c>
      <c r="AD17" s="345">
        <v>2</v>
      </c>
      <c r="AE17" s="347">
        <v>9</v>
      </c>
      <c r="AF17" s="345">
        <v>5</v>
      </c>
      <c r="AG17" s="347">
        <v>1</v>
      </c>
      <c r="AH17" s="345"/>
      <c r="AI17" s="347">
        <v>1</v>
      </c>
      <c r="AJ17" s="345"/>
      <c r="AK17" s="347"/>
      <c r="AL17" s="348"/>
      <c r="AM17" s="347">
        <v>2</v>
      </c>
      <c r="AN17" s="346">
        <v>100</v>
      </c>
      <c r="AO17" s="340" t="s">
        <v>83</v>
      </c>
      <c r="CG17" s="315">
        <v>0</v>
      </c>
      <c r="CH17" s="315">
        <v>0</v>
      </c>
    </row>
    <row r="18" spans="1:86" x14ac:dyDescent="0.2">
      <c r="A18" s="779"/>
      <c r="B18" s="341" t="s">
        <v>36</v>
      </c>
      <c r="C18" s="342">
        <f t="shared" si="0"/>
        <v>0</v>
      </c>
      <c r="D18" s="343">
        <f t="shared" si="1"/>
        <v>0</v>
      </c>
      <c r="E18" s="344">
        <f t="shared" si="2"/>
        <v>0</v>
      </c>
      <c r="F18" s="345"/>
      <c r="G18" s="346"/>
      <c r="H18" s="345"/>
      <c r="I18" s="346"/>
      <c r="J18" s="345"/>
      <c r="K18" s="347"/>
      <c r="L18" s="345"/>
      <c r="M18" s="347"/>
      <c r="N18" s="345"/>
      <c r="O18" s="347"/>
      <c r="P18" s="345"/>
      <c r="Q18" s="347"/>
      <c r="R18" s="345"/>
      <c r="S18" s="347"/>
      <c r="T18" s="345"/>
      <c r="U18" s="347"/>
      <c r="V18" s="345"/>
      <c r="W18" s="347"/>
      <c r="X18" s="345"/>
      <c r="Y18" s="347"/>
      <c r="Z18" s="345"/>
      <c r="AA18" s="347"/>
      <c r="AB18" s="345"/>
      <c r="AC18" s="347"/>
      <c r="AD18" s="345"/>
      <c r="AE18" s="347"/>
      <c r="AF18" s="345"/>
      <c r="AG18" s="347"/>
      <c r="AH18" s="345"/>
      <c r="AI18" s="347"/>
      <c r="AJ18" s="345"/>
      <c r="AK18" s="347"/>
      <c r="AL18" s="348"/>
      <c r="AM18" s="347"/>
      <c r="AN18" s="346"/>
      <c r="AO18" s="340" t="s">
        <v>83</v>
      </c>
      <c r="CG18" s="315">
        <v>0</v>
      </c>
      <c r="CH18" s="315">
        <v>0</v>
      </c>
    </row>
    <row r="19" spans="1:86" x14ac:dyDescent="0.2">
      <c r="A19" s="779"/>
      <c r="B19" s="341" t="s">
        <v>37</v>
      </c>
      <c r="C19" s="349">
        <f t="shared" si="0"/>
        <v>0</v>
      </c>
      <c r="D19" s="350">
        <f t="shared" si="1"/>
        <v>0</v>
      </c>
      <c r="E19" s="351">
        <f t="shared" si="2"/>
        <v>0</v>
      </c>
      <c r="F19" s="352"/>
      <c r="G19" s="353"/>
      <c r="H19" s="352"/>
      <c r="I19" s="353"/>
      <c r="J19" s="352"/>
      <c r="K19" s="354"/>
      <c r="L19" s="352"/>
      <c r="M19" s="354"/>
      <c r="N19" s="352"/>
      <c r="O19" s="354"/>
      <c r="P19" s="352"/>
      <c r="Q19" s="354"/>
      <c r="R19" s="352"/>
      <c r="S19" s="354"/>
      <c r="T19" s="352"/>
      <c r="U19" s="354"/>
      <c r="V19" s="352"/>
      <c r="W19" s="354"/>
      <c r="X19" s="352"/>
      <c r="Y19" s="354"/>
      <c r="Z19" s="352"/>
      <c r="AA19" s="354"/>
      <c r="AB19" s="352"/>
      <c r="AC19" s="354"/>
      <c r="AD19" s="352"/>
      <c r="AE19" s="354"/>
      <c r="AF19" s="352"/>
      <c r="AG19" s="354"/>
      <c r="AH19" s="352"/>
      <c r="AI19" s="354"/>
      <c r="AJ19" s="352"/>
      <c r="AK19" s="354"/>
      <c r="AL19" s="355"/>
      <c r="AM19" s="354"/>
      <c r="AN19" s="353"/>
      <c r="AO19" s="340" t="s">
        <v>83</v>
      </c>
      <c r="CG19" s="315">
        <v>0</v>
      </c>
      <c r="CH19" s="315">
        <v>0</v>
      </c>
    </row>
    <row r="20" spans="1:86" ht="26.25" customHeight="1" x14ac:dyDescent="0.2">
      <c r="A20" s="779"/>
      <c r="B20" s="341" t="s">
        <v>38</v>
      </c>
      <c r="C20" s="349">
        <f t="shared" si="0"/>
        <v>0</v>
      </c>
      <c r="D20" s="350">
        <f t="shared" si="1"/>
        <v>0</v>
      </c>
      <c r="E20" s="351">
        <f t="shared" si="2"/>
        <v>0</v>
      </c>
      <c r="F20" s="352"/>
      <c r="G20" s="353"/>
      <c r="H20" s="352"/>
      <c r="I20" s="353"/>
      <c r="J20" s="352"/>
      <c r="K20" s="354"/>
      <c r="L20" s="352"/>
      <c r="M20" s="354"/>
      <c r="N20" s="352"/>
      <c r="O20" s="354"/>
      <c r="P20" s="352"/>
      <c r="Q20" s="354"/>
      <c r="R20" s="352"/>
      <c r="S20" s="354"/>
      <c r="T20" s="352"/>
      <c r="U20" s="354"/>
      <c r="V20" s="352"/>
      <c r="W20" s="354"/>
      <c r="X20" s="352"/>
      <c r="Y20" s="354"/>
      <c r="Z20" s="352"/>
      <c r="AA20" s="354"/>
      <c r="AB20" s="352"/>
      <c r="AC20" s="354"/>
      <c r="AD20" s="352"/>
      <c r="AE20" s="354"/>
      <c r="AF20" s="352"/>
      <c r="AG20" s="354"/>
      <c r="AH20" s="352"/>
      <c r="AI20" s="354"/>
      <c r="AJ20" s="352"/>
      <c r="AK20" s="354"/>
      <c r="AL20" s="355"/>
      <c r="AM20" s="354"/>
      <c r="AN20" s="353"/>
      <c r="AO20" s="340" t="s">
        <v>83</v>
      </c>
      <c r="CG20" s="315">
        <v>0</v>
      </c>
      <c r="CH20" s="315">
        <v>0</v>
      </c>
    </row>
    <row r="21" spans="1:86" ht="15" customHeight="1" x14ac:dyDescent="0.2">
      <c r="A21" s="779"/>
      <c r="B21" s="341" t="s">
        <v>84</v>
      </c>
      <c r="C21" s="349">
        <f t="shared" si="0"/>
        <v>0</v>
      </c>
      <c r="D21" s="350">
        <f t="shared" si="1"/>
        <v>0</v>
      </c>
      <c r="E21" s="351">
        <f t="shared" si="2"/>
        <v>0</v>
      </c>
      <c r="F21" s="352"/>
      <c r="G21" s="353"/>
      <c r="H21" s="352"/>
      <c r="I21" s="353"/>
      <c r="J21" s="352"/>
      <c r="K21" s="354"/>
      <c r="L21" s="352"/>
      <c r="M21" s="354"/>
      <c r="N21" s="352"/>
      <c r="O21" s="354"/>
      <c r="P21" s="352"/>
      <c r="Q21" s="354"/>
      <c r="R21" s="352"/>
      <c r="S21" s="354"/>
      <c r="T21" s="352"/>
      <c r="U21" s="354"/>
      <c r="V21" s="352"/>
      <c r="W21" s="354"/>
      <c r="X21" s="352"/>
      <c r="Y21" s="354"/>
      <c r="Z21" s="352"/>
      <c r="AA21" s="354"/>
      <c r="AB21" s="352"/>
      <c r="AC21" s="354"/>
      <c r="AD21" s="352"/>
      <c r="AE21" s="354"/>
      <c r="AF21" s="352"/>
      <c r="AG21" s="354"/>
      <c r="AH21" s="352"/>
      <c r="AI21" s="354"/>
      <c r="AJ21" s="352"/>
      <c r="AK21" s="354"/>
      <c r="AL21" s="355"/>
      <c r="AM21" s="354"/>
      <c r="AN21" s="353"/>
      <c r="AO21" s="340" t="s">
        <v>83</v>
      </c>
      <c r="CG21" s="315">
        <v>0</v>
      </c>
      <c r="CH21" s="315">
        <v>0</v>
      </c>
    </row>
    <row r="22" spans="1:86" ht="23.25" customHeight="1" x14ac:dyDescent="0.2">
      <c r="A22" s="779"/>
      <c r="B22" s="341" t="s">
        <v>79</v>
      </c>
      <c r="C22" s="349">
        <f t="shared" si="0"/>
        <v>0</v>
      </c>
      <c r="D22" s="356">
        <f t="shared" si="1"/>
        <v>0</v>
      </c>
      <c r="E22" s="351">
        <f t="shared" si="2"/>
        <v>0</v>
      </c>
      <c r="F22" s="352"/>
      <c r="G22" s="353"/>
      <c r="H22" s="352"/>
      <c r="I22" s="353"/>
      <c r="J22" s="352"/>
      <c r="K22" s="354"/>
      <c r="L22" s="352"/>
      <c r="M22" s="354"/>
      <c r="N22" s="352"/>
      <c r="O22" s="354"/>
      <c r="P22" s="352"/>
      <c r="Q22" s="354"/>
      <c r="R22" s="352"/>
      <c r="S22" s="354"/>
      <c r="T22" s="352"/>
      <c r="U22" s="354"/>
      <c r="V22" s="352"/>
      <c r="W22" s="354"/>
      <c r="X22" s="352"/>
      <c r="Y22" s="354"/>
      <c r="Z22" s="352"/>
      <c r="AA22" s="354"/>
      <c r="AB22" s="352"/>
      <c r="AC22" s="354"/>
      <c r="AD22" s="352"/>
      <c r="AE22" s="354"/>
      <c r="AF22" s="352"/>
      <c r="AG22" s="354"/>
      <c r="AH22" s="352"/>
      <c r="AI22" s="354"/>
      <c r="AJ22" s="352"/>
      <c r="AK22" s="354"/>
      <c r="AL22" s="355"/>
      <c r="AM22" s="354"/>
      <c r="AN22" s="353"/>
      <c r="AO22" s="340" t="s">
        <v>83</v>
      </c>
      <c r="CG22" s="315">
        <v>0</v>
      </c>
      <c r="CH22" s="315">
        <v>0</v>
      </c>
    </row>
    <row r="23" spans="1:86" ht="15" customHeight="1" x14ac:dyDescent="0.2">
      <c r="A23" s="778"/>
      <c r="B23" s="357" t="s">
        <v>19</v>
      </c>
      <c r="C23" s="358">
        <f t="shared" si="0"/>
        <v>579</v>
      </c>
      <c r="D23" s="358">
        <f t="shared" si="1"/>
        <v>224</v>
      </c>
      <c r="E23" s="359">
        <f t="shared" si="2"/>
        <v>355</v>
      </c>
      <c r="F23" s="360">
        <f t="shared" ref="F23:AN23" si="3">SUM(F13:F22)</f>
        <v>3</v>
      </c>
      <c r="G23" s="361">
        <f t="shared" si="3"/>
        <v>0</v>
      </c>
      <c r="H23" s="360">
        <f t="shared" si="3"/>
        <v>6</v>
      </c>
      <c r="I23" s="361">
        <f t="shared" si="3"/>
        <v>8</v>
      </c>
      <c r="J23" s="360">
        <f t="shared" si="3"/>
        <v>21</v>
      </c>
      <c r="K23" s="362">
        <f t="shared" si="3"/>
        <v>4</v>
      </c>
      <c r="L23" s="360">
        <f t="shared" si="3"/>
        <v>12</v>
      </c>
      <c r="M23" s="362">
        <f t="shared" si="3"/>
        <v>9</v>
      </c>
      <c r="N23" s="360">
        <f t="shared" si="3"/>
        <v>9</v>
      </c>
      <c r="O23" s="362">
        <f t="shared" si="3"/>
        <v>3</v>
      </c>
      <c r="P23" s="360">
        <f t="shared" si="3"/>
        <v>19</v>
      </c>
      <c r="Q23" s="362">
        <f t="shared" si="3"/>
        <v>14</v>
      </c>
      <c r="R23" s="360">
        <f t="shared" si="3"/>
        <v>22</v>
      </c>
      <c r="S23" s="362">
        <f t="shared" si="3"/>
        <v>17</v>
      </c>
      <c r="T23" s="360">
        <f t="shared" si="3"/>
        <v>19</v>
      </c>
      <c r="U23" s="362">
        <f t="shared" si="3"/>
        <v>32</v>
      </c>
      <c r="V23" s="360">
        <f t="shared" si="3"/>
        <v>13</v>
      </c>
      <c r="W23" s="362">
        <f t="shared" si="3"/>
        <v>39</v>
      </c>
      <c r="X23" s="360">
        <f t="shared" si="3"/>
        <v>26</v>
      </c>
      <c r="Y23" s="362">
        <f t="shared" si="3"/>
        <v>39</v>
      </c>
      <c r="Z23" s="360">
        <f t="shared" si="3"/>
        <v>13</v>
      </c>
      <c r="AA23" s="362">
        <f t="shared" si="3"/>
        <v>48</v>
      </c>
      <c r="AB23" s="360">
        <f t="shared" si="3"/>
        <v>20</v>
      </c>
      <c r="AC23" s="362">
        <f t="shared" si="3"/>
        <v>51</v>
      </c>
      <c r="AD23" s="360">
        <f t="shared" si="3"/>
        <v>16</v>
      </c>
      <c r="AE23" s="362">
        <f t="shared" si="3"/>
        <v>49</v>
      </c>
      <c r="AF23" s="360">
        <f t="shared" si="3"/>
        <v>17</v>
      </c>
      <c r="AG23" s="362">
        <f t="shared" si="3"/>
        <v>19</v>
      </c>
      <c r="AH23" s="360">
        <f t="shared" si="3"/>
        <v>5</v>
      </c>
      <c r="AI23" s="362">
        <f t="shared" si="3"/>
        <v>6</v>
      </c>
      <c r="AJ23" s="360">
        <f t="shared" si="3"/>
        <v>2</v>
      </c>
      <c r="AK23" s="362">
        <f t="shared" si="3"/>
        <v>7</v>
      </c>
      <c r="AL23" s="363">
        <f t="shared" si="3"/>
        <v>1</v>
      </c>
      <c r="AM23" s="362">
        <f t="shared" si="3"/>
        <v>10</v>
      </c>
      <c r="AN23" s="361">
        <f t="shared" si="3"/>
        <v>579</v>
      </c>
      <c r="AO23" s="340"/>
    </row>
    <row r="24" spans="1:86" x14ac:dyDescent="0.2">
      <c r="A24" s="602" t="s">
        <v>39</v>
      </c>
      <c r="B24" s="365" t="s">
        <v>32</v>
      </c>
      <c r="C24" s="366">
        <f t="shared" si="0"/>
        <v>16</v>
      </c>
      <c r="D24" s="367">
        <f t="shared" si="1"/>
        <v>5</v>
      </c>
      <c r="E24" s="368">
        <f t="shared" si="2"/>
        <v>11</v>
      </c>
      <c r="F24" s="369"/>
      <c r="G24" s="370"/>
      <c r="H24" s="369"/>
      <c r="I24" s="370">
        <v>1</v>
      </c>
      <c r="J24" s="369">
        <v>2</v>
      </c>
      <c r="K24" s="371">
        <v>3</v>
      </c>
      <c r="L24" s="369"/>
      <c r="M24" s="371">
        <v>2</v>
      </c>
      <c r="N24" s="369">
        <v>1</v>
      </c>
      <c r="O24" s="371">
        <v>1</v>
      </c>
      <c r="P24" s="369"/>
      <c r="Q24" s="371"/>
      <c r="R24" s="369">
        <v>2</v>
      </c>
      <c r="S24" s="371">
        <v>3</v>
      </c>
      <c r="T24" s="369"/>
      <c r="U24" s="371">
        <v>1</v>
      </c>
      <c r="V24" s="369"/>
      <c r="W24" s="371"/>
      <c r="X24" s="369"/>
      <c r="Y24" s="371"/>
      <c r="Z24" s="369"/>
      <c r="AA24" s="371"/>
      <c r="AB24" s="369"/>
      <c r="AC24" s="371"/>
      <c r="AD24" s="369"/>
      <c r="AE24" s="371"/>
      <c r="AF24" s="369"/>
      <c r="AG24" s="371"/>
      <c r="AH24" s="369"/>
      <c r="AI24" s="371"/>
      <c r="AJ24" s="369"/>
      <c r="AK24" s="371"/>
      <c r="AL24" s="372"/>
      <c r="AM24" s="371"/>
      <c r="AN24" s="370">
        <v>16</v>
      </c>
      <c r="AO24" s="340" t="s">
        <v>83</v>
      </c>
      <c r="CG24" s="315">
        <v>0</v>
      </c>
      <c r="CH24" s="315">
        <v>0</v>
      </c>
    </row>
    <row r="25" spans="1:86" x14ac:dyDescent="0.2">
      <c r="A25" s="777" t="s">
        <v>40</v>
      </c>
      <c r="B25" s="373" t="s">
        <v>32</v>
      </c>
      <c r="C25" s="334">
        <f t="shared" si="0"/>
        <v>224</v>
      </c>
      <c r="D25" s="334">
        <f t="shared" si="1"/>
        <v>83</v>
      </c>
      <c r="E25" s="335">
        <f t="shared" si="2"/>
        <v>141</v>
      </c>
      <c r="F25" s="336"/>
      <c r="G25" s="337"/>
      <c r="H25" s="336">
        <v>19</v>
      </c>
      <c r="I25" s="337">
        <v>7</v>
      </c>
      <c r="J25" s="336">
        <v>24</v>
      </c>
      <c r="K25" s="338">
        <v>21</v>
      </c>
      <c r="L25" s="336">
        <v>15</v>
      </c>
      <c r="M25" s="338">
        <v>18</v>
      </c>
      <c r="N25" s="336">
        <v>6</v>
      </c>
      <c r="O25" s="338">
        <v>10</v>
      </c>
      <c r="P25" s="336">
        <v>3</v>
      </c>
      <c r="Q25" s="338">
        <v>2</v>
      </c>
      <c r="R25" s="336">
        <v>4</v>
      </c>
      <c r="S25" s="338">
        <v>6</v>
      </c>
      <c r="T25" s="336">
        <v>2</v>
      </c>
      <c r="U25" s="338">
        <v>3</v>
      </c>
      <c r="V25" s="336">
        <v>3</v>
      </c>
      <c r="W25" s="338">
        <v>21</v>
      </c>
      <c r="X25" s="336">
        <v>5</v>
      </c>
      <c r="Y25" s="338">
        <v>13</v>
      </c>
      <c r="Z25" s="336">
        <v>1</v>
      </c>
      <c r="AA25" s="338">
        <v>19</v>
      </c>
      <c r="AB25" s="336">
        <v>1</v>
      </c>
      <c r="AC25" s="338">
        <v>11</v>
      </c>
      <c r="AD25" s="336"/>
      <c r="AE25" s="338">
        <v>3</v>
      </c>
      <c r="AF25" s="336"/>
      <c r="AG25" s="338">
        <v>4</v>
      </c>
      <c r="AH25" s="336"/>
      <c r="AI25" s="338">
        <v>2</v>
      </c>
      <c r="AJ25" s="336"/>
      <c r="AK25" s="338">
        <v>1</v>
      </c>
      <c r="AL25" s="339"/>
      <c r="AM25" s="338"/>
      <c r="AN25" s="337">
        <v>224</v>
      </c>
      <c r="AO25" s="340" t="s">
        <v>83</v>
      </c>
      <c r="CG25" s="315">
        <v>0</v>
      </c>
      <c r="CH25" s="315">
        <v>0</v>
      </c>
    </row>
    <row r="26" spans="1:86" x14ac:dyDescent="0.2">
      <c r="A26" s="778"/>
      <c r="B26" s="380" t="s">
        <v>45</v>
      </c>
      <c r="C26" s="381">
        <f t="shared" si="0"/>
        <v>0</v>
      </c>
      <c r="D26" s="382">
        <f t="shared" si="1"/>
        <v>0</v>
      </c>
      <c r="E26" s="383">
        <f t="shared" si="2"/>
        <v>0</v>
      </c>
      <c r="F26" s="374"/>
      <c r="G26" s="375"/>
      <c r="H26" s="374"/>
      <c r="I26" s="376"/>
      <c r="J26" s="374"/>
      <c r="K26" s="376"/>
      <c r="L26" s="374"/>
      <c r="M26" s="376"/>
      <c r="N26" s="374"/>
      <c r="O26" s="377"/>
      <c r="P26" s="374"/>
      <c r="Q26" s="375"/>
      <c r="R26" s="378"/>
      <c r="S26" s="376"/>
      <c r="T26" s="374"/>
      <c r="U26" s="376"/>
      <c r="V26" s="374"/>
      <c r="W26" s="376"/>
      <c r="X26" s="374"/>
      <c r="Y26" s="375"/>
      <c r="Z26" s="374"/>
      <c r="AA26" s="375"/>
      <c r="AB26" s="374"/>
      <c r="AC26" s="376"/>
      <c r="AD26" s="374"/>
      <c r="AE26" s="375"/>
      <c r="AF26" s="374"/>
      <c r="AG26" s="375"/>
      <c r="AH26" s="374"/>
      <c r="AI26" s="376"/>
      <c r="AJ26" s="374"/>
      <c r="AK26" s="376"/>
      <c r="AL26" s="379"/>
      <c r="AM26" s="376"/>
      <c r="AN26" s="377"/>
      <c r="AO26" s="340" t="s">
        <v>83</v>
      </c>
      <c r="CG26" s="315">
        <v>0</v>
      </c>
      <c r="CH26" s="315">
        <v>0</v>
      </c>
    </row>
    <row r="27" spans="1:86" ht="15" x14ac:dyDescent="0.2">
      <c r="A27" s="384" t="s">
        <v>41</v>
      </c>
      <c r="B27" s="385"/>
      <c r="C27" s="386"/>
      <c r="D27" s="385"/>
      <c r="E27" s="325"/>
      <c r="F27" s="325"/>
      <c r="G27" s="325"/>
      <c r="H27" s="325"/>
      <c r="I27" s="325"/>
      <c r="J27" s="325"/>
      <c r="K27" s="325"/>
      <c r="L27" s="325"/>
      <c r="M27" s="327"/>
      <c r="N27" s="327"/>
      <c r="O27" s="316"/>
      <c r="P27" s="316"/>
      <c r="Q27" s="316"/>
      <c r="R27" s="316"/>
      <c r="S27" s="316"/>
      <c r="T27" s="316"/>
      <c r="U27" s="316"/>
      <c r="V27" s="323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1:86" x14ac:dyDescent="0.2">
      <c r="A28" s="777" t="s">
        <v>26</v>
      </c>
      <c r="B28" s="777" t="s">
        <v>42</v>
      </c>
      <c r="C28" s="733" t="s">
        <v>85</v>
      </c>
      <c r="D28" s="742"/>
      <c r="E28" s="734"/>
      <c r="F28" s="733" t="s">
        <v>1</v>
      </c>
      <c r="G28" s="734"/>
      <c r="H28" s="733" t="s">
        <v>2</v>
      </c>
      <c r="I28" s="734"/>
      <c r="J28" s="733" t="s">
        <v>3</v>
      </c>
      <c r="K28" s="734"/>
      <c r="L28" s="733" t="s">
        <v>4</v>
      </c>
      <c r="M28" s="734"/>
      <c r="N28" s="733" t="s">
        <v>5</v>
      </c>
      <c r="O28" s="734"/>
      <c r="P28" s="737" t="s">
        <v>6</v>
      </c>
      <c r="Q28" s="738"/>
      <c r="R28" s="743" t="s">
        <v>7</v>
      </c>
      <c r="S28" s="743"/>
      <c r="T28" s="737" t="s">
        <v>8</v>
      </c>
      <c r="U28" s="738"/>
      <c r="V28" s="737" t="s">
        <v>9</v>
      </c>
      <c r="W28" s="738"/>
      <c r="X28" s="737" t="s">
        <v>10</v>
      </c>
      <c r="Y28" s="738"/>
      <c r="Z28" s="737" t="s">
        <v>11</v>
      </c>
      <c r="AA28" s="738"/>
      <c r="AB28" s="737" t="s">
        <v>12</v>
      </c>
      <c r="AC28" s="738"/>
      <c r="AD28" s="737" t="s">
        <v>13</v>
      </c>
      <c r="AE28" s="738"/>
      <c r="AF28" s="737" t="s">
        <v>14</v>
      </c>
      <c r="AG28" s="738"/>
      <c r="AH28" s="737" t="s">
        <v>15</v>
      </c>
      <c r="AI28" s="738"/>
      <c r="AJ28" s="737" t="s">
        <v>16</v>
      </c>
      <c r="AK28" s="738"/>
      <c r="AL28" s="737" t="s">
        <v>17</v>
      </c>
      <c r="AM28" s="738"/>
      <c r="AN28" s="387"/>
      <c r="AO28" s="388"/>
      <c r="AP28" s="389"/>
    </row>
    <row r="29" spans="1:86" x14ac:dyDescent="0.2">
      <c r="A29" s="778"/>
      <c r="B29" s="778"/>
      <c r="C29" s="603" t="s">
        <v>81</v>
      </c>
      <c r="D29" s="603" t="s">
        <v>20</v>
      </c>
      <c r="E29" s="603" t="s">
        <v>18</v>
      </c>
      <c r="F29" s="602" t="s">
        <v>20</v>
      </c>
      <c r="G29" s="603" t="s">
        <v>18</v>
      </c>
      <c r="H29" s="602" t="s">
        <v>20</v>
      </c>
      <c r="I29" s="603" t="s">
        <v>18</v>
      </c>
      <c r="J29" s="602" t="s">
        <v>20</v>
      </c>
      <c r="K29" s="603" t="s">
        <v>18</v>
      </c>
      <c r="L29" s="602" t="s">
        <v>20</v>
      </c>
      <c r="M29" s="603" t="s">
        <v>18</v>
      </c>
      <c r="N29" s="602" t="s">
        <v>20</v>
      </c>
      <c r="O29" s="603" t="s">
        <v>18</v>
      </c>
      <c r="P29" s="602" t="s">
        <v>20</v>
      </c>
      <c r="Q29" s="603" t="s">
        <v>18</v>
      </c>
      <c r="R29" s="603" t="s">
        <v>20</v>
      </c>
      <c r="S29" s="605" t="s">
        <v>18</v>
      </c>
      <c r="T29" s="602" t="s">
        <v>20</v>
      </c>
      <c r="U29" s="603" t="s">
        <v>18</v>
      </c>
      <c r="V29" s="602" t="s">
        <v>20</v>
      </c>
      <c r="W29" s="603" t="s">
        <v>18</v>
      </c>
      <c r="X29" s="602" t="s">
        <v>20</v>
      </c>
      <c r="Y29" s="603" t="s">
        <v>18</v>
      </c>
      <c r="Z29" s="602" t="s">
        <v>20</v>
      </c>
      <c r="AA29" s="603" t="s">
        <v>18</v>
      </c>
      <c r="AB29" s="602" t="s">
        <v>20</v>
      </c>
      <c r="AC29" s="603" t="s">
        <v>18</v>
      </c>
      <c r="AD29" s="602" t="s">
        <v>20</v>
      </c>
      <c r="AE29" s="603" t="s">
        <v>18</v>
      </c>
      <c r="AF29" s="602" t="s">
        <v>20</v>
      </c>
      <c r="AG29" s="603" t="s">
        <v>18</v>
      </c>
      <c r="AH29" s="602" t="s">
        <v>20</v>
      </c>
      <c r="AI29" s="603" t="s">
        <v>18</v>
      </c>
      <c r="AJ29" s="602" t="s">
        <v>20</v>
      </c>
      <c r="AK29" s="603" t="s">
        <v>18</v>
      </c>
      <c r="AL29" s="602" t="s">
        <v>20</v>
      </c>
      <c r="AM29" s="603" t="s">
        <v>18</v>
      </c>
      <c r="AN29" s="392"/>
      <c r="AO29" s="393"/>
      <c r="AP29" s="394"/>
      <c r="AQ29" s="395"/>
    </row>
    <row r="30" spans="1:86" ht="15.75" customHeight="1" x14ac:dyDescent="0.2">
      <c r="A30" s="373" t="s">
        <v>86</v>
      </c>
      <c r="B30" s="396">
        <v>11</v>
      </c>
      <c r="C30" s="361">
        <f>SUM(D30+E30)</f>
        <v>11</v>
      </c>
      <c r="D30" s="361">
        <f>SUM(F30+H30+J30+L30+N30+P30+R30+T30+V30+X30+Z30+AB30+AD30+AF30+AH30+AJ30+AL30)</f>
        <v>4</v>
      </c>
      <c r="E30" s="361">
        <f>SUM(G30+I30+K30+M30+O30+Q30+S30+U30+W30+Y30+AA30+AC30+AE30+AG30+AI30+AK30+AM30)</f>
        <v>7</v>
      </c>
      <c r="F30" s="374"/>
      <c r="G30" s="375"/>
      <c r="H30" s="374"/>
      <c r="I30" s="376"/>
      <c r="J30" s="374"/>
      <c r="K30" s="376"/>
      <c r="L30" s="374"/>
      <c r="M30" s="376"/>
      <c r="N30" s="374">
        <v>1</v>
      </c>
      <c r="O30" s="377"/>
      <c r="P30" s="374"/>
      <c r="Q30" s="375">
        <v>2</v>
      </c>
      <c r="R30" s="378">
        <v>1</v>
      </c>
      <c r="S30" s="376"/>
      <c r="T30" s="374"/>
      <c r="U30" s="376">
        <v>1</v>
      </c>
      <c r="V30" s="374"/>
      <c r="W30" s="376"/>
      <c r="X30" s="374"/>
      <c r="Y30" s="375">
        <v>1</v>
      </c>
      <c r="Z30" s="374">
        <v>1</v>
      </c>
      <c r="AA30" s="375">
        <v>2</v>
      </c>
      <c r="AB30" s="374">
        <v>1</v>
      </c>
      <c r="AC30" s="376">
        <v>1</v>
      </c>
      <c r="AD30" s="374"/>
      <c r="AE30" s="375"/>
      <c r="AF30" s="374"/>
      <c r="AG30" s="375"/>
      <c r="AH30" s="374"/>
      <c r="AI30" s="376"/>
      <c r="AJ30" s="374"/>
      <c r="AK30" s="376"/>
      <c r="AL30" s="379"/>
      <c r="AM30" s="376"/>
      <c r="AN30" s="397"/>
      <c r="AO30" s="398"/>
      <c r="AP30" s="399"/>
      <c r="AQ30" s="395"/>
    </row>
    <row r="31" spans="1:86" ht="15.75" customHeight="1" x14ac:dyDescent="0.2">
      <c r="A31" s="318" t="s">
        <v>43</v>
      </c>
      <c r="B31" s="319"/>
      <c r="C31" s="320"/>
      <c r="D31" s="320"/>
      <c r="E31" s="320"/>
      <c r="F31" s="320"/>
      <c r="G31" s="320"/>
      <c r="H31" s="320"/>
      <c r="I31" s="321"/>
      <c r="J31" s="319"/>
      <c r="K31" s="325"/>
      <c r="L31" s="325"/>
      <c r="M31" s="327"/>
      <c r="N31" s="400"/>
      <c r="O31" s="316"/>
      <c r="P31" s="316"/>
      <c r="Q31" s="316"/>
      <c r="R31" s="316"/>
      <c r="S31" s="316"/>
      <c r="T31" s="316"/>
      <c r="U31" s="316"/>
      <c r="V31" s="323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</row>
    <row r="32" spans="1:86" ht="15" x14ac:dyDescent="0.2">
      <c r="A32" s="401" t="s">
        <v>87</v>
      </c>
      <c r="B32" s="402"/>
      <c r="C32" s="402"/>
      <c r="D32" s="403"/>
      <c r="E32" s="403"/>
      <c r="F32" s="403"/>
      <c r="G32" s="403"/>
      <c r="H32" s="403"/>
      <c r="I32" s="403"/>
      <c r="J32" s="403"/>
      <c r="K32" s="403"/>
      <c r="L32" s="404"/>
      <c r="M32" s="400"/>
      <c r="N32" s="400"/>
      <c r="O32" s="400"/>
      <c r="P32" s="316"/>
      <c r="Q32" s="316"/>
      <c r="R32" s="316"/>
      <c r="S32" s="316"/>
      <c r="T32" s="316"/>
      <c r="U32" s="316"/>
      <c r="V32" s="323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</row>
    <row r="33" spans="1:86" x14ac:dyDescent="0.2">
      <c r="A33" s="744" t="s">
        <v>26</v>
      </c>
      <c r="B33" s="777" t="s">
        <v>27</v>
      </c>
      <c r="C33" s="777" t="s">
        <v>28</v>
      </c>
      <c r="D33" s="405"/>
      <c r="E33" s="405"/>
      <c r="F33" s="405"/>
      <c r="G33" s="405"/>
      <c r="H33" s="405"/>
      <c r="I33" s="405"/>
      <c r="J33" s="405"/>
      <c r="K33" s="405"/>
      <c r="L33" s="406"/>
      <c r="M33" s="407"/>
      <c r="N33" s="400"/>
      <c r="O33" s="316"/>
      <c r="P33" s="316"/>
      <c r="Q33" s="316"/>
      <c r="R33" s="316"/>
      <c r="S33" s="316"/>
      <c r="T33" s="316"/>
      <c r="U33" s="316"/>
      <c r="V33" s="323"/>
      <c r="W33" s="316"/>
      <c r="X33" s="408"/>
      <c r="Y33" s="394"/>
      <c r="Z33" s="394"/>
      <c r="AA33" s="394"/>
      <c r="AB33" s="394"/>
      <c r="AC33" s="394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</row>
    <row r="34" spans="1:86" x14ac:dyDescent="0.2">
      <c r="A34" s="746"/>
      <c r="B34" s="778"/>
      <c r="C34" s="778"/>
      <c r="D34" s="409"/>
      <c r="E34" s="405"/>
      <c r="F34" s="405"/>
      <c r="G34" s="405"/>
      <c r="H34" s="405"/>
      <c r="I34" s="405"/>
      <c r="J34" s="405"/>
      <c r="K34" s="405"/>
      <c r="L34" s="406"/>
      <c r="M34" s="407"/>
      <c r="N34" s="400"/>
      <c r="O34" s="316"/>
      <c r="P34" s="316"/>
      <c r="Q34" s="316"/>
      <c r="R34" s="316"/>
      <c r="S34" s="316"/>
      <c r="T34" s="316"/>
      <c r="U34" s="316"/>
      <c r="V34" s="323"/>
      <c r="W34" s="316"/>
      <c r="X34" s="408"/>
      <c r="Y34" s="394"/>
      <c r="Z34" s="394"/>
      <c r="AA34" s="394"/>
      <c r="AB34" s="394"/>
      <c r="AC34" s="394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</row>
    <row r="35" spans="1:86" x14ac:dyDescent="0.2">
      <c r="A35" s="777" t="s">
        <v>46</v>
      </c>
      <c r="B35" s="365" t="s">
        <v>45</v>
      </c>
      <c r="C35" s="410"/>
      <c r="D35" s="409"/>
      <c r="E35" s="405"/>
      <c r="F35" s="405"/>
      <c r="G35" s="405"/>
      <c r="H35" s="316"/>
      <c r="I35" s="405"/>
      <c r="J35" s="405"/>
      <c r="K35" s="411"/>
      <c r="L35" s="406"/>
      <c r="M35" s="407"/>
      <c r="N35" s="400"/>
      <c r="O35" s="316"/>
      <c r="P35" s="316"/>
      <c r="Q35" s="316"/>
      <c r="R35" s="316"/>
      <c r="S35" s="316"/>
      <c r="T35" s="316"/>
      <c r="U35" s="316"/>
      <c r="V35" s="323"/>
      <c r="W35" s="316"/>
      <c r="X35" s="408"/>
      <c r="Y35" s="394"/>
      <c r="Z35" s="394"/>
      <c r="AA35" s="394"/>
      <c r="AB35" s="394"/>
      <c r="AC35" s="394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</row>
    <row r="36" spans="1:86" x14ac:dyDescent="0.2">
      <c r="A36" s="778"/>
      <c r="B36" s="412" t="s">
        <v>47</v>
      </c>
      <c r="C36" s="413">
        <v>12</v>
      </c>
      <c r="D36" s="409"/>
      <c r="E36" s="405"/>
      <c r="F36" s="405"/>
      <c r="G36" s="405"/>
      <c r="H36" s="405"/>
      <c r="I36" s="405"/>
      <c r="J36" s="405"/>
      <c r="K36" s="405"/>
      <c r="L36" s="406"/>
      <c r="M36" s="407"/>
      <c r="N36" s="400"/>
      <c r="O36" s="316"/>
      <c r="P36" s="316"/>
      <c r="Q36" s="316"/>
      <c r="R36" s="316"/>
      <c r="S36" s="316"/>
      <c r="T36" s="316"/>
      <c r="U36" s="316"/>
      <c r="V36" s="323"/>
      <c r="W36" s="316"/>
      <c r="X36" s="408"/>
      <c r="Y36" s="394"/>
      <c r="Z36" s="394"/>
      <c r="AA36" s="394"/>
      <c r="AB36" s="394"/>
      <c r="AC36" s="394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</row>
    <row r="37" spans="1:86" x14ac:dyDescent="0.2">
      <c r="A37" s="777" t="s">
        <v>48</v>
      </c>
      <c r="B37" s="365" t="s">
        <v>45</v>
      </c>
      <c r="C37" s="410"/>
      <c r="D37" s="409"/>
      <c r="E37" s="405"/>
      <c r="F37" s="405"/>
      <c r="G37" s="405"/>
      <c r="H37" s="405"/>
      <c r="I37" s="405"/>
      <c r="J37" s="405"/>
      <c r="K37" s="405"/>
      <c r="L37" s="406"/>
      <c r="M37" s="407"/>
      <c r="N37" s="400"/>
      <c r="O37" s="316"/>
      <c r="P37" s="316"/>
      <c r="Q37" s="316"/>
      <c r="R37" s="316"/>
      <c r="S37" s="316"/>
      <c r="T37" s="316"/>
      <c r="U37" s="316"/>
      <c r="V37" s="323"/>
      <c r="W37" s="316"/>
      <c r="X37" s="408"/>
      <c r="Y37" s="394"/>
      <c r="Z37" s="394"/>
      <c r="AA37" s="394"/>
      <c r="AB37" s="394"/>
      <c r="AC37" s="394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</row>
    <row r="38" spans="1:86" x14ac:dyDescent="0.2">
      <c r="A38" s="778"/>
      <c r="B38" s="414" t="s">
        <v>47</v>
      </c>
      <c r="C38" s="415">
        <v>38</v>
      </c>
      <c r="D38" s="416"/>
      <c r="E38" s="405"/>
      <c r="F38" s="405"/>
      <c r="G38" s="405"/>
      <c r="H38" s="405"/>
      <c r="I38" s="405"/>
      <c r="J38" s="405"/>
      <c r="K38" s="405"/>
      <c r="L38" s="406"/>
      <c r="M38" s="407"/>
      <c r="N38" s="400"/>
      <c r="O38" s="316"/>
      <c r="P38" s="316"/>
      <c r="Q38" s="316"/>
      <c r="R38" s="316"/>
      <c r="S38" s="316"/>
      <c r="T38" s="316"/>
      <c r="U38" s="316"/>
      <c r="V38" s="323"/>
      <c r="W38" s="316"/>
      <c r="X38" s="408"/>
      <c r="Y38" s="394"/>
      <c r="Z38" s="394"/>
      <c r="AA38" s="394"/>
      <c r="AB38" s="394"/>
      <c r="AC38" s="394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</row>
    <row r="39" spans="1:86" ht="15" x14ac:dyDescent="0.2">
      <c r="A39" s="384" t="s">
        <v>88</v>
      </c>
      <c r="B39" s="417"/>
      <c r="C39" s="417"/>
      <c r="D39" s="418"/>
      <c r="E39" s="418"/>
      <c r="F39" s="418"/>
      <c r="G39" s="418"/>
      <c r="H39" s="418"/>
      <c r="I39" s="418"/>
      <c r="J39" s="418"/>
      <c r="K39" s="418"/>
      <c r="L39" s="419"/>
      <c r="M39" s="420"/>
      <c r="N39" s="421"/>
      <c r="O39" s="422"/>
      <c r="P39" s="422"/>
      <c r="Q39" s="422"/>
      <c r="R39" s="422"/>
      <c r="S39" s="422"/>
      <c r="T39" s="422"/>
      <c r="U39" s="422"/>
      <c r="V39" s="423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422"/>
      <c r="AK39" s="422"/>
      <c r="AL39" s="422"/>
      <c r="AM39" s="422"/>
      <c r="AN39" s="424"/>
      <c r="AO39" s="425"/>
      <c r="AP39" s="425"/>
    </row>
    <row r="40" spans="1:86" ht="14.25" customHeight="1" x14ac:dyDescent="0.2">
      <c r="A40" s="762" t="s">
        <v>49</v>
      </c>
      <c r="B40" s="763"/>
      <c r="C40" s="768" t="s">
        <v>28</v>
      </c>
      <c r="D40" s="769"/>
      <c r="E40" s="770"/>
      <c r="F40" s="733" t="s">
        <v>21</v>
      </c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42"/>
      <c r="X40" s="742"/>
      <c r="Y40" s="742"/>
      <c r="Z40" s="742"/>
      <c r="AA40" s="74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2"/>
      <c r="AM40" s="742"/>
      <c r="AN40" s="739" t="s">
        <v>30</v>
      </c>
      <c r="AO40" s="315"/>
      <c r="AP40" s="426"/>
    </row>
    <row r="41" spans="1:86" x14ac:dyDescent="0.2">
      <c r="A41" s="764"/>
      <c r="B41" s="765"/>
      <c r="C41" s="771"/>
      <c r="D41" s="772"/>
      <c r="E41" s="773"/>
      <c r="F41" s="733" t="s">
        <v>1</v>
      </c>
      <c r="G41" s="734"/>
      <c r="H41" s="742" t="s">
        <v>2</v>
      </c>
      <c r="I41" s="734"/>
      <c r="J41" s="735" t="s">
        <v>3</v>
      </c>
      <c r="K41" s="736"/>
      <c r="L41" s="733" t="s">
        <v>4</v>
      </c>
      <c r="M41" s="734"/>
      <c r="N41" s="733" t="s">
        <v>5</v>
      </c>
      <c r="O41" s="734"/>
      <c r="P41" s="737" t="s">
        <v>6</v>
      </c>
      <c r="Q41" s="738"/>
      <c r="R41" s="737" t="s">
        <v>7</v>
      </c>
      <c r="S41" s="738"/>
      <c r="T41" s="737" t="s">
        <v>8</v>
      </c>
      <c r="U41" s="738"/>
      <c r="V41" s="737" t="s">
        <v>9</v>
      </c>
      <c r="W41" s="738"/>
      <c r="X41" s="737" t="s">
        <v>10</v>
      </c>
      <c r="Y41" s="738"/>
      <c r="Z41" s="737" t="s">
        <v>11</v>
      </c>
      <c r="AA41" s="738"/>
      <c r="AB41" s="737" t="s">
        <v>12</v>
      </c>
      <c r="AC41" s="738"/>
      <c r="AD41" s="737" t="s">
        <v>13</v>
      </c>
      <c r="AE41" s="738"/>
      <c r="AF41" s="737" t="s">
        <v>14</v>
      </c>
      <c r="AG41" s="738"/>
      <c r="AH41" s="737" t="s">
        <v>15</v>
      </c>
      <c r="AI41" s="738"/>
      <c r="AJ41" s="737" t="s">
        <v>16</v>
      </c>
      <c r="AK41" s="738"/>
      <c r="AL41" s="743" t="s">
        <v>17</v>
      </c>
      <c r="AM41" s="743"/>
      <c r="AN41" s="740"/>
      <c r="AO41" s="315"/>
    </row>
    <row r="42" spans="1:86" x14ac:dyDescent="0.2">
      <c r="A42" s="766"/>
      <c r="B42" s="767"/>
      <c r="C42" s="612" t="s">
        <v>81</v>
      </c>
      <c r="D42" s="612" t="s">
        <v>20</v>
      </c>
      <c r="E42" s="608" t="s">
        <v>18</v>
      </c>
      <c r="F42" s="429" t="s">
        <v>20</v>
      </c>
      <c r="G42" s="603" t="s">
        <v>18</v>
      </c>
      <c r="H42" s="429" t="s">
        <v>20</v>
      </c>
      <c r="I42" s="603" t="s">
        <v>18</v>
      </c>
      <c r="J42" s="429" t="s">
        <v>20</v>
      </c>
      <c r="K42" s="603" t="s">
        <v>18</v>
      </c>
      <c r="L42" s="429" t="s">
        <v>20</v>
      </c>
      <c r="M42" s="603" t="s">
        <v>18</v>
      </c>
      <c r="N42" s="429" t="s">
        <v>20</v>
      </c>
      <c r="O42" s="603" t="s">
        <v>18</v>
      </c>
      <c r="P42" s="429" t="s">
        <v>20</v>
      </c>
      <c r="Q42" s="603" t="s">
        <v>18</v>
      </c>
      <c r="R42" s="429" t="s">
        <v>20</v>
      </c>
      <c r="S42" s="603" t="s">
        <v>18</v>
      </c>
      <c r="T42" s="429" t="s">
        <v>20</v>
      </c>
      <c r="U42" s="603" t="s">
        <v>18</v>
      </c>
      <c r="V42" s="429" t="s">
        <v>20</v>
      </c>
      <c r="W42" s="603" t="s">
        <v>18</v>
      </c>
      <c r="X42" s="429" t="s">
        <v>20</v>
      </c>
      <c r="Y42" s="603" t="s">
        <v>18</v>
      </c>
      <c r="Z42" s="429" t="s">
        <v>20</v>
      </c>
      <c r="AA42" s="603" t="s">
        <v>18</v>
      </c>
      <c r="AB42" s="429" t="s">
        <v>20</v>
      </c>
      <c r="AC42" s="603" t="s">
        <v>18</v>
      </c>
      <c r="AD42" s="429" t="s">
        <v>20</v>
      </c>
      <c r="AE42" s="603" t="s">
        <v>18</v>
      </c>
      <c r="AF42" s="429" t="s">
        <v>20</v>
      </c>
      <c r="AG42" s="603" t="s">
        <v>18</v>
      </c>
      <c r="AH42" s="429" t="s">
        <v>20</v>
      </c>
      <c r="AI42" s="603" t="s">
        <v>18</v>
      </c>
      <c r="AJ42" s="429" t="s">
        <v>20</v>
      </c>
      <c r="AK42" s="603" t="s">
        <v>18</v>
      </c>
      <c r="AL42" s="430" t="s">
        <v>20</v>
      </c>
      <c r="AM42" s="605" t="s">
        <v>18</v>
      </c>
      <c r="AN42" s="741"/>
      <c r="AO42" s="431"/>
    </row>
    <row r="43" spans="1:86" x14ac:dyDescent="0.2">
      <c r="A43" s="607" t="s">
        <v>22</v>
      </c>
      <c r="B43" s="433" t="s">
        <v>89</v>
      </c>
      <c r="C43" s="434">
        <f>SUM(D43+E43)</f>
        <v>0</v>
      </c>
      <c r="D43" s="435">
        <f>SUM(F43+H43+J43+L43+N43+P43+R43+T43+V43+X43+Z43+AB43+AD43+AF43+AH43+AJ43+AL43)</f>
        <v>0</v>
      </c>
      <c r="E43" s="359">
        <f>SUM(G43+I43+K43+M43+O43+Q43+S43+U43+W43+Y43+AA43+AC43+AE43+AG43+AI43+AK43+AM43)</f>
        <v>0</v>
      </c>
      <c r="F43" s="436"/>
      <c r="G43" s="437"/>
      <c r="H43" s="436"/>
      <c r="I43" s="437"/>
      <c r="J43" s="436"/>
      <c r="K43" s="437"/>
      <c r="L43" s="436"/>
      <c r="M43" s="437"/>
      <c r="N43" s="436"/>
      <c r="O43" s="437"/>
      <c r="P43" s="438"/>
      <c r="Q43" s="437"/>
      <c r="R43" s="438"/>
      <c r="S43" s="437"/>
      <c r="T43" s="438"/>
      <c r="U43" s="437"/>
      <c r="V43" s="438"/>
      <c r="W43" s="437"/>
      <c r="X43" s="438"/>
      <c r="Y43" s="437"/>
      <c r="Z43" s="438"/>
      <c r="AA43" s="437"/>
      <c r="AB43" s="438"/>
      <c r="AC43" s="437"/>
      <c r="AD43" s="438"/>
      <c r="AE43" s="437"/>
      <c r="AF43" s="438"/>
      <c r="AG43" s="437"/>
      <c r="AH43" s="438"/>
      <c r="AI43" s="437"/>
      <c r="AJ43" s="438"/>
      <c r="AK43" s="437"/>
      <c r="AL43" s="439"/>
      <c r="AM43" s="440"/>
      <c r="AN43" s="441"/>
      <c r="AO43" s="340" t="s">
        <v>83</v>
      </c>
      <c r="CG43" s="315">
        <v>0</v>
      </c>
      <c r="CH43" s="315">
        <v>0</v>
      </c>
    </row>
    <row r="44" spans="1:86" x14ac:dyDescent="0.2">
      <c r="A44" s="609" t="s">
        <v>23</v>
      </c>
      <c r="B44" s="443" t="s">
        <v>89</v>
      </c>
      <c r="C44" s="382">
        <f>SUM(D44+E44)</f>
        <v>0</v>
      </c>
      <c r="D44" s="444">
        <f>SUM(F44+H44+J44+L44+N44+P44+R44+T44+V44+X44+Z44+AB44+AD44+AF44+AH44+AJ44+AL44)</f>
        <v>0</v>
      </c>
      <c r="E44" s="445">
        <f>SUM(G44+I44+K44+M44+O44+Q44+S44+U44+W44+Y44+AA44+AC44+AE44+AG44+AI44+AK44+AM44)</f>
        <v>0</v>
      </c>
      <c r="F44" s="446"/>
      <c r="G44" s="447"/>
      <c r="H44" s="446"/>
      <c r="I44" s="447"/>
      <c r="J44" s="446"/>
      <c r="K44" s="447"/>
      <c r="L44" s="446"/>
      <c r="M44" s="447"/>
      <c r="N44" s="446"/>
      <c r="O44" s="447"/>
      <c r="P44" s="378"/>
      <c r="Q44" s="447"/>
      <c r="R44" s="378"/>
      <c r="S44" s="447"/>
      <c r="T44" s="378"/>
      <c r="U44" s="447"/>
      <c r="V44" s="378"/>
      <c r="W44" s="447"/>
      <c r="X44" s="378"/>
      <c r="Y44" s="447"/>
      <c r="Z44" s="378"/>
      <c r="AA44" s="447"/>
      <c r="AB44" s="378"/>
      <c r="AC44" s="447"/>
      <c r="AD44" s="378"/>
      <c r="AE44" s="447"/>
      <c r="AF44" s="378"/>
      <c r="AG44" s="447"/>
      <c r="AH44" s="378"/>
      <c r="AI44" s="447"/>
      <c r="AJ44" s="378"/>
      <c r="AK44" s="447"/>
      <c r="AL44" s="448"/>
      <c r="AM44" s="449"/>
      <c r="AN44" s="450"/>
      <c r="AO44" s="340" t="s">
        <v>83</v>
      </c>
      <c r="CG44" s="315">
        <v>0</v>
      </c>
      <c r="CH44" s="315">
        <v>0</v>
      </c>
    </row>
    <row r="45" spans="1:86" x14ac:dyDescent="0.2">
      <c r="A45" s="774" t="s">
        <v>90</v>
      </c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N45" s="451"/>
      <c r="O45" s="424"/>
      <c r="P45" s="424"/>
      <c r="Q45" s="424"/>
      <c r="R45" s="424"/>
      <c r="S45" s="424"/>
      <c r="T45" s="424"/>
      <c r="U45" s="424"/>
      <c r="V45" s="452"/>
      <c r="W45" s="424"/>
      <c r="X45" s="42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4"/>
      <c r="AO45" s="453"/>
      <c r="AP45" s="424"/>
    </row>
    <row r="46" spans="1:86" x14ac:dyDescent="0.2">
      <c r="A46" s="762" t="s">
        <v>26</v>
      </c>
      <c r="B46" s="763"/>
      <c r="C46" s="769" t="s">
        <v>28</v>
      </c>
      <c r="D46" s="769"/>
      <c r="E46" s="770"/>
      <c r="F46" s="735" t="s">
        <v>21</v>
      </c>
      <c r="G46" s="775"/>
      <c r="H46" s="775"/>
      <c r="I46" s="775"/>
      <c r="J46" s="775"/>
      <c r="K46" s="775"/>
      <c r="L46" s="775"/>
      <c r="M46" s="775"/>
      <c r="N46" s="775"/>
      <c r="O46" s="775"/>
      <c r="P46" s="775"/>
      <c r="Q46" s="775"/>
      <c r="R46" s="775"/>
      <c r="S46" s="775"/>
      <c r="T46" s="775"/>
      <c r="U46" s="775"/>
      <c r="V46" s="775"/>
      <c r="W46" s="775"/>
      <c r="X46" s="775"/>
      <c r="Y46" s="775"/>
      <c r="Z46" s="775"/>
      <c r="AA46" s="775"/>
      <c r="AB46" s="775"/>
      <c r="AC46" s="775"/>
      <c r="AD46" s="775"/>
      <c r="AE46" s="775"/>
      <c r="AF46" s="775"/>
      <c r="AG46" s="775"/>
      <c r="AH46" s="775"/>
      <c r="AI46" s="775"/>
      <c r="AJ46" s="775"/>
      <c r="AK46" s="775"/>
      <c r="AL46" s="775"/>
      <c r="AM46" s="736"/>
      <c r="AN46" s="729" t="s">
        <v>30</v>
      </c>
      <c r="AO46" s="453"/>
      <c r="AP46" s="454"/>
    </row>
    <row r="47" spans="1:86" x14ac:dyDescent="0.2">
      <c r="A47" s="764"/>
      <c r="B47" s="765"/>
      <c r="C47" s="772"/>
      <c r="D47" s="772"/>
      <c r="E47" s="773"/>
      <c r="F47" s="732" t="s">
        <v>1</v>
      </c>
      <c r="G47" s="732"/>
      <c r="H47" s="733" t="s">
        <v>2</v>
      </c>
      <c r="I47" s="734"/>
      <c r="J47" s="735" t="s">
        <v>3</v>
      </c>
      <c r="K47" s="736"/>
      <c r="L47" s="733" t="s">
        <v>4</v>
      </c>
      <c r="M47" s="734"/>
      <c r="N47" s="733" t="s">
        <v>5</v>
      </c>
      <c r="O47" s="734"/>
      <c r="P47" s="737" t="s">
        <v>6</v>
      </c>
      <c r="Q47" s="738"/>
      <c r="R47" s="737" t="s">
        <v>7</v>
      </c>
      <c r="S47" s="738"/>
      <c r="T47" s="737" t="s">
        <v>8</v>
      </c>
      <c r="U47" s="738"/>
      <c r="V47" s="737" t="s">
        <v>9</v>
      </c>
      <c r="W47" s="738"/>
      <c r="X47" s="737" t="s">
        <v>10</v>
      </c>
      <c r="Y47" s="738"/>
      <c r="Z47" s="737" t="s">
        <v>11</v>
      </c>
      <c r="AA47" s="738"/>
      <c r="AB47" s="737" t="s">
        <v>12</v>
      </c>
      <c r="AC47" s="738"/>
      <c r="AD47" s="737" t="s">
        <v>13</v>
      </c>
      <c r="AE47" s="738"/>
      <c r="AF47" s="737" t="s">
        <v>14</v>
      </c>
      <c r="AG47" s="738"/>
      <c r="AH47" s="737" t="s">
        <v>15</v>
      </c>
      <c r="AI47" s="738"/>
      <c r="AJ47" s="737" t="s">
        <v>16</v>
      </c>
      <c r="AK47" s="738"/>
      <c r="AL47" s="737" t="s">
        <v>17</v>
      </c>
      <c r="AM47" s="738"/>
      <c r="AN47" s="730"/>
      <c r="AO47" s="453"/>
      <c r="AP47" s="454"/>
    </row>
    <row r="48" spans="1:86" x14ac:dyDescent="0.2">
      <c r="A48" s="766"/>
      <c r="B48" s="767"/>
      <c r="C48" s="455" t="s">
        <v>81</v>
      </c>
      <c r="D48" s="456" t="s">
        <v>20</v>
      </c>
      <c r="E48" s="457" t="s">
        <v>18</v>
      </c>
      <c r="F48" s="458" t="s">
        <v>20</v>
      </c>
      <c r="G48" s="599" t="s">
        <v>18</v>
      </c>
      <c r="H48" s="458" t="s">
        <v>20</v>
      </c>
      <c r="I48" s="599" t="s">
        <v>18</v>
      </c>
      <c r="J48" s="458" t="s">
        <v>20</v>
      </c>
      <c r="K48" s="599" t="s">
        <v>18</v>
      </c>
      <c r="L48" s="458" t="s">
        <v>20</v>
      </c>
      <c r="M48" s="599" t="s">
        <v>18</v>
      </c>
      <c r="N48" s="458" t="s">
        <v>20</v>
      </c>
      <c r="O48" s="599" t="s">
        <v>18</v>
      </c>
      <c r="P48" s="458" t="s">
        <v>20</v>
      </c>
      <c r="Q48" s="599" t="s">
        <v>18</v>
      </c>
      <c r="R48" s="458" t="s">
        <v>20</v>
      </c>
      <c r="S48" s="599" t="s">
        <v>18</v>
      </c>
      <c r="T48" s="458" t="s">
        <v>20</v>
      </c>
      <c r="U48" s="599" t="s">
        <v>18</v>
      </c>
      <c r="V48" s="458" t="s">
        <v>20</v>
      </c>
      <c r="W48" s="599" t="s">
        <v>18</v>
      </c>
      <c r="X48" s="458" t="s">
        <v>20</v>
      </c>
      <c r="Y48" s="599" t="s">
        <v>18</v>
      </c>
      <c r="Z48" s="458" t="s">
        <v>20</v>
      </c>
      <c r="AA48" s="599" t="s">
        <v>18</v>
      </c>
      <c r="AB48" s="458" t="s">
        <v>20</v>
      </c>
      <c r="AC48" s="599" t="s">
        <v>18</v>
      </c>
      <c r="AD48" s="458" t="s">
        <v>20</v>
      </c>
      <c r="AE48" s="599" t="s">
        <v>18</v>
      </c>
      <c r="AF48" s="458" t="s">
        <v>20</v>
      </c>
      <c r="AG48" s="599" t="s">
        <v>18</v>
      </c>
      <c r="AH48" s="458" t="s">
        <v>20</v>
      </c>
      <c r="AI48" s="599" t="s">
        <v>18</v>
      </c>
      <c r="AJ48" s="458" t="s">
        <v>20</v>
      </c>
      <c r="AK48" s="599" t="s">
        <v>18</v>
      </c>
      <c r="AL48" s="460" t="s">
        <v>20</v>
      </c>
      <c r="AM48" s="461" t="s">
        <v>18</v>
      </c>
      <c r="AN48" s="731"/>
      <c r="AO48" s="453"/>
      <c r="AP48" s="454"/>
    </row>
    <row r="49" spans="1:86" x14ac:dyDescent="0.2">
      <c r="A49" s="751" t="s">
        <v>50</v>
      </c>
      <c r="B49" s="462" t="s">
        <v>31</v>
      </c>
      <c r="C49" s="333">
        <f t="shared" ref="C49:C70" si="4">SUM(D49+E49)</f>
        <v>0</v>
      </c>
      <c r="D49" s="334">
        <f t="shared" ref="D49:E54" si="5">SUM(H49+J49+L49+N49+P49+R49+T49+V49+X49+Z49+AB49+AD49+AF49+AH49+AJ49+AL49)</f>
        <v>0</v>
      </c>
      <c r="E49" s="335">
        <f t="shared" si="5"/>
        <v>0</v>
      </c>
      <c r="F49" s="463"/>
      <c r="G49" s="464"/>
      <c r="H49" s="336"/>
      <c r="I49" s="337"/>
      <c r="J49" s="336"/>
      <c r="K49" s="338"/>
      <c r="L49" s="336"/>
      <c r="M49" s="338"/>
      <c r="N49" s="336"/>
      <c r="O49" s="338"/>
      <c r="P49" s="339"/>
      <c r="Q49" s="338"/>
      <c r="R49" s="339"/>
      <c r="S49" s="338"/>
      <c r="T49" s="339"/>
      <c r="U49" s="338"/>
      <c r="V49" s="339"/>
      <c r="W49" s="338"/>
      <c r="X49" s="339"/>
      <c r="Y49" s="338"/>
      <c r="Z49" s="339"/>
      <c r="AA49" s="338"/>
      <c r="AB49" s="339"/>
      <c r="AC49" s="338"/>
      <c r="AD49" s="339"/>
      <c r="AE49" s="338"/>
      <c r="AF49" s="339"/>
      <c r="AG49" s="338"/>
      <c r="AH49" s="339"/>
      <c r="AI49" s="338"/>
      <c r="AJ49" s="339"/>
      <c r="AK49" s="338"/>
      <c r="AL49" s="339"/>
      <c r="AM49" s="338"/>
      <c r="AN49" s="465"/>
      <c r="AO49" s="466" t="s">
        <v>83</v>
      </c>
      <c r="AP49" s="454"/>
      <c r="CG49" s="315">
        <v>0</v>
      </c>
      <c r="CH49" s="315">
        <v>0</v>
      </c>
    </row>
    <row r="50" spans="1:86" x14ac:dyDescent="0.2">
      <c r="A50" s="753"/>
      <c r="B50" s="611" t="s">
        <v>45</v>
      </c>
      <c r="C50" s="343">
        <f t="shared" si="4"/>
        <v>0</v>
      </c>
      <c r="D50" s="343">
        <f t="shared" si="5"/>
        <v>0</v>
      </c>
      <c r="E50" s="344">
        <f t="shared" si="5"/>
        <v>0</v>
      </c>
      <c r="F50" s="468"/>
      <c r="G50" s="469"/>
      <c r="H50" s="345"/>
      <c r="I50" s="346"/>
      <c r="J50" s="345"/>
      <c r="K50" s="347"/>
      <c r="L50" s="345"/>
      <c r="M50" s="347"/>
      <c r="N50" s="345"/>
      <c r="O50" s="347"/>
      <c r="P50" s="348"/>
      <c r="Q50" s="347"/>
      <c r="R50" s="348"/>
      <c r="S50" s="347"/>
      <c r="T50" s="348"/>
      <c r="U50" s="347"/>
      <c r="V50" s="348"/>
      <c r="W50" s="347"/>
      <c r="X50" s="348"/>
      <c r="Y50" s="347"/>
      <c r="Z50" s="348"/>
      <c r="AA50" s="347"/>
      <c r="AB50" s="348"/>
      <c r="AC50" s="347"/>
      <c r="AD50" s="348"/>
      <c r="AE50" s="347"/>
      <c r="AF50" s="348"/>
      <c r="AG50" s="347"/>
      <c r="AH50" s="348"/>
      <c r="AI50" s="347"/>
      <c r="AJ50" s="348"/>
      <c r="AK50" s="347"/>
      <c r="AL50" s="348"/>
      <c r="AM50" s="347"/>
      <c r="AN50" s="470"/>
      <c r="AO50" s="466" t="s">
        <v>83</v>
      </c>
      <c r="AP50" s="454"/>
      <c r="CG50" s="315">
        <v>0</v>
      </c>
      <c r="CH50" s="315">
        <v>0</v>
      </c>
    </row>
    <row r="51" spans="1:86" x14ac:dyDescent="0.2">
      <c r="A51" s="753"/>
      <c r="B51" s="611" t="s">
        <v>32</v>
      </c>
      <c r="C51" s="343">
        <f t="shared" si="4"/>
        <v>0</v>
      </c>
      <c r="D51" s="343">
        <f t="shared" si="5"/>
        <v>0</v>
      </c>
      <c r="E51" s="344">
        <f t="shared" si="5"/>
        <v>0</v>
      </c>
      <c r="F51" s="468"/>
      <c r="G51" s="469"/>
      <c r="H51" s="345"/>
      <c r="I51" s="346"/>
      <c r="J51" s="345"/>
      <c r="K51" s="347"/>
      <c r="L51" s="345"/>
      <c r="M51" s="347"/>
      <c r="N51" s="345"/>
      <c r="O51" s="347"/>
      <c r="P51" s="348"/>
      <c r="Q51" s="347"/>
      <c r="R51" s="348"/>
      <c r="S51" s="347"/>
      <c r="T51" s="348"/>
      <c r="U51" s="347"/>
      <c r="V51" s="348"/>
      <c r="W51" s="347"/>
      <c r="X51" s="348"/>
      <c r="Y51" s="347"/>
      <c r="Z51" s="348"/>
      <c r="AA51" s="347"/>
      <c r="AB51" s="348"/>
      <c r="AC51" s="347"/>
      <c r="AD51" s="348"/>
      <c r="AE51" s="347"/>
      <c r="AF51" s="348"/>
      <c r="AG51" s="347"/>
      <c r="AH51" s="348"/>
      <c r="AI51" s="347"/>
      <c r="AJ51" s="348"/>
      <c r="AK51" s="347"/>
      <c r="AL51" s="348"/>
      <c r="AM51" s="347"/>
      <c r="AN51" s="470"/>
      <c r="AO51" s="466" t="s">
        <v>83</v>
      </c>
      <c r="AP51" s="454"/>
      <c r="CG51" s="315">
        <v>0</v>
      </c>
      <c r="CH51" s="315">
        <v>0</v>
      </c>
    </row>
    <row r="52" spans="1:86" x14ac:dyDescent="0.2">
      <c r="A52" s="753"/>
      <c r="B52" s="611" t="s">
        <v>44</v>
      </c>
      <c r="C52" s="343">
        <f t="shared" si="4"/>
        <v>0</v>
      </c>
      <c r="D52" s="343">
        <f t="shared" si="5"/>
        <v>0</v>
      </c>
      <c r="E52" s="344">
        <f t="shared" si="5"/>
        <v>0</v>
      </c>
      <c r="F52" s="468"/>
      <c r="G52" s="469"/>
      <c r="H52" s="345"/>
      <c r="I52" s="346"/>
      <c r="J52" s="345"/>
      <c r="K52" s="347"/>
      <c r="L52" s="345"/>
      <c r="M52" s="347"/>
      <c r="N52" s="345"/>
      <c r="O52" s="347"/>
      <c r="P52" s="348"/>
      <c r="Q52" s="347"/>
      <c r="R52" s="348"/>
      <c r="S52" s="347"/>
      <c r="T52" s="348"/>
      <c r="U52" s="347"/>
      <c r="V52" s="348"/>
      <c r="W52" s="347"/>
      <c r="X52" s="348"/>
      <c r="Y52" s="347"/>
      <c r="Z52" s="348"/>
      <c r="AA52" s="347"/>
      <c r="AB52" s="348"/>
      <c r="AC52" s="347"/>
      <c r="AD52" s="348"/>
      <c r="AE52" s="347"/>
      <c r="AF52" s="348"/>
      <c r="AG52" s="347"/>
      <c r="AH52" s="348"/>
      <c r="AI52" s="347"/>
      <c r="AJ52" s="348"/>
      <c r="AK52" s="347"/>
      <c r="AL52" s="348"/>
      <c r="AM52" s="347"/>
      <c r="AN52" s="470"/>
      <c r="AO52" s="466" t="s">
        <v>83</v>
      </c>
      <c r="AP52" s="454"/>
      <c r="CG52" s="315">
        <v>0</v>
      </c>
      <c r="CH52" s="315">
        <v>0</v>
      </c>
    </row>
    <row r="53" spans="1:86" x14ac:dyDescent="0.2">
      <c r="A53" s="753"/>
      <c r="B53" s="611" t="s">
        <v>35</v>
      </c>
      <c r="C53" s="343">
        <f t="shared" si="4"/>
        <v>0</v>
      </c>
      <c r="D53" s="343">
        <f t="shared" si="5"/>
        <v>0</v>
      </c>
      <c r="E53" s="344">
        <f t="shared" si="5"/>
        <v>0</v>
      </c>
      <c r="F53" s="468"/>
      <c r="G53" s="469"/>
      <c r="H53" s="345"/>
      <c r="I53" s="346"/>
      <c r="J53" s="345"/>
      <c r="K53" s="347"/>
      <c r="L53" s="345"/>
      <c r="M53" s="347"/>
      <c r="N53" s="345"/>
      <c r="O53" s="347"/>
      <c r="P53" s="348"/>
      <c r="Q53" s="347"/>
      <c r="R53" s="348"/>
      <c r="S53" s="347"/>
      <c r="T53" s="348"/>
      <c r="U53" s="347"/>
      <c r="V53" s="348"/>
      <c r="W53" s="347"/>
      <c r="X53" s="348"/>
      <c r="Y53" s="347"/>
      <c r="Z53" s="348"/>
      <c r="AA53" s="347"/>
      <c r="AB53" s="348"/>
      <c r="AC53" s="347"/>
      <c r="AD53" s="348"/>
      <c r="AE53" s="347"/>
      <c r="AF53" s="348"/>
      <c r="AG53" s="347"/>
      <c r="AH53" s="348"/>
      <c r="AI53" s="347"/>
      <c r="AJ53" s="348"/>
      <c r="AK53" s="347"/>
      <c r="AL53" s="348"/>
      <c r="AM53" s="347"/>
      <c r="AN53" s="470"/>
      <c r="AO53" s="466" t="s">
        <v>83</v>
      </c>
      <c r="AP53" s="454"/>
      <c r="CG53" s="315">
        <v>0</v>
      </c>
      <c r="CH53" s="315">
        <v>0</v>
      </c>
    </row>
    <row r="54" spans="1:86" x14ac:dyDescent="0.2">
      <c r="A54" s="752"/>
      <c r="B54" s="610" t="s">
        <v>36</v>
      </c>
      <c r="C54" s="356">
        <f t="shared" si="4"/>
        <v>0</v>
      </c>
      <c r="D54" s="356">
        <f t="shared" si="5"/>
        <v>0</v>
      </c>
      <c r="E54" s="472">
        <f t="shared" si="5"/>
        <v>0</v>
      </c>
      <c r="F54" s="473"/>
      <c r="G54" s="474"/>
      <c r="H54" s="374"/>
      <c r="I54" s="377"/>
      <c r="J54" s="374"/>
      <c r="K54" s="376"/>
      <c r="L54" s="374"/>
      <c r="M54" s="376"/>
      <c r="N54" s="374"/>
      <c r="O54" s="376"/>
      <c r="P54" s="379"/>
      <c r="Q54" s="376"/>
      <c r="R54" s="379"/>
      <c r="S54" s="376"/>
      <c r="T54" s="379"/>
      <c r="U54" s="376"/>
      <c r="V54" s="379"/>
      <c r="W54" s="376"/>
      <c r="X54" s="379"/>
      <c r="Y54" s="376"/>
      <c r="Z54" s="379"/>
      <c r="AA54" s="376"/>
      <c r="AB54" s="379"/>
      <c r="AC54" s="376"/>
      <c r="AD54" s="379"/>
      <c r="AE54" s="376"/>
      <c r="AF54" s="379"/>
      <c r="AG54" s="376"/>
      <c r="AH54" s="379"/>
      <c r="AI54" s="376"/>
      <c r="AJ54" s="379"/>
      <c r="AK54" s="376"/>
      <c r="AL54" s="379"/>
      <c r="AM54" s="376"/>
      <c r="AN54" s="475"/>
      <c r="AO54" s="466" t="s">
        <v>83</v>
      </c>
      <c r="AP54" s="454"/>
      <c r="CG54" s="315">
        <v>0</v>
      </c>
      <c r="CH54" s="315">
        <v>0</v>
      </c>
    </row>
    <row r="55" spans="1:86" x14ac:dyDescent="0.2">
      <c r="A55" s="751" t="s">
        <v>51</v>
      </c>
      <c r="B55" s="462" t="s">
        <v>32</v>
      </c>
      <c r="C55" s="333">
        <f t="shared" si="4"/>
        <v>0</v>
      </c>
      <c r="D55" s="334">
        <f t="shared" ref="D55:E60" si="6">SUM(J55+L55+N55)</f>
        <v>0</v>
      </c>
      <c r="E55" s="335">
        <f t="shared" si="6"/>
        <v>0</v>
      </c>
      <c r="F55" s="463"/>
      <c r="G55" s="464"/>
      <c r="H55" s="463"/>
      <c r="I55" s="464"/>
      <c r="J55" s="336"/>
      <c r="K55" s="338"/>
      <c r="L55" s="336"/>
      <c r="M55" s="338"/>
      <c r="N55" s="336"/>
      <c r="O55" s="338"/>
      <c r="P55" s="476"/>
      <c r="Q55" s="477"/>
      <c r="R55" s="476"/>
      <c r="S55" s="477"/>
      <c r="T55" s="476"/>
      <c r="U55" s="477"/>
      <c r="V55" s="476"/>
      <c r="W55" s="477"/>
      <c r="X55" s="476"/>
      <c r="Y55" s="477"/>
      <c r="Z55" s="476"/>
      <c r="AA55" s="477"/>
      <c r="AB55" s="476"/>
      <c r="AC55" s="477"/>
      <c r="AD55" s="476"/>
      <c r="AE55" s="477"/>
      <c r="AF55" s="476"/>
      <c r="AG55" s="477"/>
      <c r="AH55" s="476"/>
      <c r="AI55" s="477"/>
      <c r="AJ55" s="463"/>
      <c r="AK55" s="477"/>
      <c r="AL55" s="476"/>
      <c r="AM55" s="477"/>
      <c r="AN55" s="465"/>
      <c r="AO55" s="466" t="s">
        <v>83</v>
      </c>
      <c r="AP55" s="454"/>
      <c r="CG55" s="315">
        <v>0</v>
      </c>
      <c r="CH55" s="315">
        <v>0</v>
      </c>
    </row>
    <row r="56" spans="1:86" x14ac:dyDescent="0.2">
      <c r="A56" s="752"/>
      <c r="B56" s="610" t="s">
        <v>35</v>
      </c>
      <c r="C56" s="356">
        <f t="shared" si="4"/>
        <v>0</v>
      </c>
      <c r="D56" s="356">
        <f t="shared" si="6"/>
        <v>0</v>
      </c>
      <c r="E56" s="472">
        <f t="shared" si="6"/>
        <v>0</v>
      </c>
      <c r="F56" s="473"/>
      <c r="G56" s="474"/>
      <c r="H56" s="473"/>
      <c r="I56" s="474"/>
      <c r="J56" s="374"/>
      <c r="K56" s="376"/>
      <c r="L56" s="374"/>
      <c r="M56" s="376"/>
      <c r="N56" s="374"/>
      <c r="O56" s="376"/>
      <c r="P56" s="478"/>
      <c r="Q56" s="479"/>
      <c r="R56" s="478"/>
      <c r="S56" s="479"/>
      <c r="T56" s="478"/>
      <c r="U56" s="479"/>
      <c r="V56" s="478"/>
      <c r="W56" s="479"/>
      <c r="X56" s="478"/>
      <c r="Y56" s="479"/>
      <c r="Z56" s="478"/>
      <c r="AA56" s="479"/>
      <c r="AB56" s="478"/>
      <c r="AC56" s="479"/>
      <c r="AD56" s="478"/>
      <c r="AE56" s="479"/>
      <c r="AF56" s="478"/>
      <c r="AG56" s="479"/>
      <c r="AH56" s="478"/>
      <c r="AI56" s="479"/>
      <c r="AJ56" s="473"/>
      <c r="AK56" s="479"/>
      <c r="AL56" s="478"/>
      <c r="AM56" s="479"/>
      <c r="AN56" s="475"/>
      <c r="AO56" s="466" t="s">
        <v>83</v>
      </c>
      <c r="AP56" s="454"/>
      <c r="CG56" s="315">
        <v>0</v>
      </c>
      <c r="CH56" s="315">
        <v>0</v>
      </c>
    </row>
    <row r="57" spans="1:86" x14ac:dyDescent="0.2">
      <c r="A57" s="751" t="s">
        <v>52</v>
      </c>
      <c r="B57" s="462" t="s">
        <v>31</v>
      </c>
      <c r="C57" s="333">
        <f t="shared" si="4"/>
        <v>0</v>
      </c>
      <c r="D57" s="334">
        <f t="shared" si="6"/>
        <v>0</v>
      </c>
      <c r="E57" s="335">
        <f t="shared" si="6"/>
        <v>0</v>
      </c>
      <c r="F57" s="463"/>
      <c r="G57" s="464"/>
      <c r="H57" s="463"/>
      <c r="I57" s="464"/>
      <c r="J57" s="336"/>
      <c r="K57" s="338"/>
      <c r="L57" s="336"/>
      <c r="M57" s="338"/>
      <c r="N57" s="336"/>
      <c r="O57" s="338"/>
      <c r="P57" s="476"/>
      <c r="Q57" s="477"/>
      <c r="R57" s="476"/>
      <c r="S57" s="477"/>
      <c r="T57" s="476"/>
      <c r="U57" s="477"/>
      <c r="V57" s="476"/>
      <c r="W57" s="477"/>
      <c r="X57" s="476"/>
      <c r="Y57" s="477"/>
      <c r="Z57" s="476"/>
      <c r="AA57" s="477"/>
      <c r="AB57" s="476"/>
      <c r="AC57" s="477"/>
      <c r="AD57" s="476"/>
      <c r="AE57" s="477"/>
      <c r="AF57" s="476"/>
      <c r="AG57" s="477"/>
      <c r="AH57" s="476"/>
      <c r="AI57" s="477"/>
      <c r="AJ57" s="463"/>
      <c r="AK57" s="477"/>
      <c r="AL57" s="476"/>
      <c r="AM57" s="477"/>
      <c r="AN57" s="465"/>
      <c r="AO57" s="466" t="s">
        <v>83</v>
      </c>
      <c r="AP57" s="454"/>
      <c r="CG57" s="315">
        <v>0</v>
      </c>
      <c r="CH57" s="315">
        <v>0</v>
      </c>
    </row>
    <row r="58" spans="1:86" x14ac:dyDescent="0.2">
      <c r="A58" s="753"/>
      <c r="B58" s="611" t="s">
        <v>45</v>
      </c>
      <c r="C58" s="343">
        <f t="shared" si="4"/>
        <v>0</v>
      </c>
      <c r="D58" s="343">
        <f t="shared" si="6"/>
        <v>0</v>
      </c>
      <c r="E58" s="344">
        <f t="shared" si="6"/>
        <v>0</v>
      </c>
      <c r="F58" s="468"/>
      <c r="G58" s="469"/>
      <c r="H58" s="468"/>
      <c r="I58" s="469"/>
      <c r="J58" s="345"/>
      <c r="K58" s="347"/>
      <c r="L58" s="345"/>
      <c r="M58" s="347"/>
      <c r="N58" s="345"/>
      <c r="O58" s="347"/>
      <c r="P58" s="480"/>
      <c r="Q58" s="481"/>
      <c r="R58" s="480"/>
      <c r="S58" s="481"/>
      <c r="T58" s="480"/>
      <c r="U58" s="481"/>
      <c r="V58" s="480"/>
      <c r="W58" s="481"/>
      <c r="X58" s="480"/>
      <c r="Y58" s="481"/>
      <c r="Z58" s="480"/>
      <c r="AA58" s="481"/>
      <c r="AB58" s="480"/>
      <c r="AC58" s="481"/>
      <c r="AD58" s="480"/>
      <c r="AE58" s="481"/>
      <c r="AF58" s="480"/>
      <c r="AG58" s="481"/>
      <c r="AH58" s="480"/>
      <c r="AI58" s="481"/>
      <c r="AJ58" s="468"/>
      <c r="AK58" s="481"/>
      <c r="AL58" s="480"/>
      <c r="AM58" s="481"/>
      <c r="AN58" s="470"/>
      <c r="AO58" s="466" t="s">
        <v>83</v>
      </c>
      <c r="AP58" s="454"/>
      <c r="CG58" s="315">
        <v>0</v>
      </c>
      <c r="CH58" s="315">
        <v>0</v>
      </c>
    </row>
    <row r="59" spans="1:86" x14ac:dyDescent="0.2">
      <c r="A59" s="753"/>
      <c r="B59" s="611" t="s">
        <v>32</v>
      </c>
      <c r="C59" s="343">
        <f t="shared" si="4"/>
        <v>0</v>
      </c>
      <c r="D59" s="343">
        <f t="shared" si="6"/>
        <v>0</v>
      </c>
      <c r="E59" s="344">
        <f t="shared" si="6"/>
        <v>0</v>
      </c>
      <c r="F59" s="468"/>
      <c r="G59" s="469"/>
      <c r="H59" s="468"/>
      <c r="I59" s="469"/>
      <c r="J59" s="345"/>
      <c r="K59" s="347"/>
      <c r="L59" s="345"/>
      <c r="M59" s="347"/>
      <c r="N59" s="345"/>
      <c r="O59" s="347"/>
      <c r="P59" s="480"/>
      <c r="Q59" s="481"/>
      <c r="R59" s="480"/>
      <c r="S59" s="481"/>
      <c r="T59" s="480"/>
      <c r="U59" s="481"/>
      <c r="V59" s="480"/>
      <c r="W59" s="481"/>
      <c r="X59" s="480"/>
      <c r="Y59" s="481"/>
      <c r="Z59" s="480"/>
      <c r="AA59" s="481"/>
      <c r="AB59" s="480"/>
      <c r="AC59" s="481"/>
      <c r="AD59" s="480"/>
      <c r="AE59" s="481"/>
      <c r="AF59" s="480"/>
      <c r="AG59" s="481"/>
      <c r="AH59" s="480"/>
      <c r="AI59" s="481"/>
      <c r="AJ59" s="468"/>
      <c r="AK59" s="481"/>
      <c r="AL59" s="480"/>
      <c r="AM59" s="481"/>
      <c r="AN59" s="470"/>
      <c r="AO59" s="466" t="s">
        <v>83</v>
      </c>
      <c r="AP59" s="454"/>
      <c r="CG59" s="315">
        <v>0</v>
      </c>
      <c r="CH59" s="315">
        <v>0</v>
      </c>
    </row>
    <row r="60" spans="1:86" x14ac:dyDescent="0.2">
      <c r="A60" s="752"/>
      <c r="B60" s="610" t="s">
        <v>35</v>
      </c>
      <c r="C60" s="356">
        <f t="shared" si="4"/>
        <v>0</v>
      </c>
      <c r="D60" s="356">
        <f t="shared" si="6"/>
        <v>0</v>
      </c>
      <c r="E60" s="472">
        <f t="shared" si="6"/>
        <v>0</v>
      </c>
      <c r="F60" s="473"/>
      <c r="G60" s="474"/>
      <c r="H60" s="473"/>
      <c r="I60" s="474"/>
      <c r="J60" s="374"/>
      <c r="K60" s="376"/>
      <c r="L60" s="374"/>
      <c r="M60" s="376"/>
      <c r="N60" s="374"/>
      <c r="O60" s="376"/>
      <c r="P60" s="478"/>
      <c r="Q60" s="479"/>
      <c r="R60" s="478"/>
      <c r="S60" s="479"/>
      <c r="T60" s="478"/>
      <c r="U60" s="479"/>
      <c r="V60" s="478"/>
      <c r="W60" s="479"/>
      <c r="X60" s="478"/>
      <c r="Y60" s="479"/>
      <c r="Z60" s="478"/>
      <c r="AA60" s="479"/>
      <c r="AB60" s="478"/>
      <c r="AC60" s="479"/>
      <c r="AD60" s="478"/>
      <c r="AE60" s="479"/>
      <c r="AF60" s="478"/>
      <c r="AG60" s="479"/>
      <c r="AH60" s="478"/>
      <c r="AI60" s="479"/>
      <c r="AJ60" s="473"/>
      <c r="AK60" s="479"/>
      <c r="AL60" s="478"/>
      <c r="AM60" s="479"/>
      <c r="AN60" s="475"/>
      <c r="AO60" s="466" t="s">
        <v>83</v>
      </c>
      <c r="AP60" s="454"/>
      <c r="CG60" s="315">
        <v>0</v>
      </c>
      <c r="CH60" s="315">
        <v>0</v>
      </c>
    </row>
    <row r="61" spans="1:86" x14ac:dyDescent="0.2">
      <c r="A61" s="751" t="s">
        <v>53</v>
      </c>
      <c r="B61" s="462" t="s">
        <v>31</v>
      </c>
      <c r="C61" s="333">
        <f t="shared" si="4"/>
        <v>0</v>
      </c>
      <c r="D61" s="334">
        <f t="shared" ref="D61:E70" si="7">SUM(J61+L61+N61+P61+R61+T61+V61+X61+Z61+AB61+AD61+AF61+AH61+AJ61+AL61)</f>
        <v>0</v>
      </c>
      <c r="E61" s="335">
        <f t="shared" si="7"/>
        <v>0</v>
      </c>
      <c r="F61" s="463"/>
      <c r="G61" s="464"/>
      <c r="H61" s="463"/>
      <c r="I61" s="477"/>
      <c r="J61" s="336"/>
      <c r="K61" s="338"/>
      <c r="L61" s="336"/>
      <c r="M61" s="338"/>
      <c r="N61" s="336"/>
      <c r="O61" s="338"/>
      <c r="P61" s="336"/>
      <c r="Q61" s="338"/>
      <c r="R61" s="336"/>
      <c r="S61" s="338"/>
      <c r="T61" s="336"/>
      <c r="U61" s="338"/>
      <c r="V61" s="336"/>
      <c r="W61" s="338"/>
      <c r="X61" s="336"/>
      <c r="Y61" s="338"/>
      <c r="Z61" s="336"/>
      <c r="AA61" s="338"/>
      <c r="AB61" s="336"/>
      <c r="AC61" s="338"/>
      <c r="AD61" s="336"/>
      <c r="AE61" s="338"/>
      <c r="AF61" s="336"/>
      <c r="AG61" s="338"/>
      <c r="AH61" s="336"/>
      <c r="AI61" s="338"/>
      <c r="AJ61" s="336"/>
      <c r="AK61" s="338"/>
      <c r="AL61" s="336"/>
      <c r="AM61" s="338"/>
      <c r="AN61" s="465"/>
      <c r="AO61" s="466" t="s">
        <v>83</v>
      </c>
      <c r="AP61" s="454"/>
      <c r="CG61" s="315">
        <v>0</v>
      </c>
      <c r="CH61" s="315">
        <v>0</v>
      </c>
    </row>
    <row r="62" spans="1:86" x14ac:dyDescent="0.2">
      <c r="A62" s="752"/>
      <c r="B62" s="611" t="s">
        <v>45</v>
      </c>
      <c r="C62" s="350">
        <f t="shared" si="4"/>
        <v>0</v>
      </c>
      <c r="D62" s="350">
        <f t="shared" si="7"/>
        <v>0</v>
      </c>
      <c r="E62" s="472">
        <f t="shared" si="7"/>
        <v>0</v>
      </c>
      <c r="F62" s="473"/>
      <c r="G62" s="474"/>
      <c r="H62" s="473"/>
      <c r="I62" s="479"/>
      <c r="J62" s="374"/>
      <c r="K62" s="376"/>
      <c r="L62" s="374"/>
      <c r="M62" s="376"/>
      <c r="N62" s="374"/>
      <c r="O62" s="376"/>
      <c r="P62" s="374"/>
      <c r="Q62" s="376"/>
      <c r="R62" s="374"/>
      <c r="S62" s="376"/>
      <c r="T62" s="374"/>
      <c r="U62" s="376"/>
      <c r="V62" s="374"/>
      <c r="W62" s="376"/>
      <c r="X62" s="374"/>
      <c r="Y62" s="376"/>
      <c r="Z62" s="374"/>
      <c r="AA62" s="376"/>
      <c r="AB62" s="374"/>
      <c r="AC62" s="376"/>
      <c r="AD62" s="374"/>
      <c r="AE62" s="376"/>
      <c r="AF62" s="374"/>
      <c r="AG62" s="376"/>
      <c r="AH62" s="374"/>
      <c r="AI62" s="376"/>
      <c r="AJ62" s="374"/>
      <c r="AK62" s="376"/>
      <c r="AL62" s="374"/>
      <c r="AM62" s="376"/>
      <c r="AN62" s="475"/>
      <c r="AO62" s="466" t="s">
        <v>83</v>
      </c>
      <c r="AP62" s="454"/>
      <c r="CG62" s="315">
        <v>0</v>
      </c>
      <c r="CH62" s="315">
        <v>0</v>
      </c>
    </row>
    <row r="63" spans="1:86" x14ac:dyDescent="0.2">
      <c r="A63" s="751" t="s">
        <v>54</v>
      </c>
      <c r="B63" s="462" t="s">
        <v>31</v>
      </c>
      <c r="C63" s="333">
        <f t="shared" si="4"/>
        <v>0</v>
      </c>
      <c r="D63" s="334">
        <f t="shared" si="7"/>
        <v>0</v>
      </c>
      <c r="E63" s="335">
        <f t="shared" si="7"/>
        <v>0</v>
      </c>
      <c r="F63" s="463"/>
      <c r="G63" s="464"/>
      <c r="H63" s="463"/>
      <c r="I63" s="464"/>
      <c r="J63" s="336"/>
      <c r="K63" s="338"/>
      <c r="L63" s="336"/>
      <c r="M63" s="338"/>
      <c r="N63" s="336"/>
      <c r="O63" s="338"/>
      <c r="P63" s="336"/>
      <c r="Q63" s="338"/>
      <c r="R63" s="336"/>
      <c r="S63" s="338"/>
      <c r="T63" s="336"/>
      <c r="U63" s="338"/>
      <c r="V63" s="336"/>
      <c r="W63" s="338"/>
      <c r="X63" s="336"/>
      <c r="Y63" s="338"/>
      <c r="Z63" s="336"/>
      <c r="AA63" s="338"/>
      <c r="AB63" s="336"/>
      <c r="AC63" s="338"/>
      <c r="AD63" s="336"/>
      <c r="AE63" s="338"/>
      <c r="AF63" s="336"/>
      <c r="AG63" s="338"/>
      <c r="AH63" s="336"/>
      <c r="AI63" s="338"/>
      <c r="AJ63" s="336"/>
      <c r="AK63" s="338"/>
      <c r="AL63" s="336"/>
      <c r="AM63" s="338"/>
      <c r="AN63" s="465"/>
      <c r="AO63" s="466" t="s">
        <v>83</v>
      </c>
      <c r="AP63" s="454"/>
      <c r="CG63" s="315">
        <v>0</v>
      </c>
      <c r="CH63" s="315">
        <v>0</v>
      </c>
    </row>
    <row r="64" spans="1:86" x14ac:dyDescent="0.2">
      <c r="A64" s="752"/>
      <c r="B64" s="610" t="s">
        <v>45</v>
      </c>
      <c r="C64" s="356">
        <f t="shared" si="4"/>
        <v>0</v>
      </c>
      <c r="D64" s="356">
        <f t="shared" si="7"/>
        <v>0</v>
      </c>
      <c r="E64" s="472">
        <f t="shared" si="7"/>
        <v>0</v>
      </c>
      <c r="F64" s="473"/>
      <c r="G64" s="474"/>
      <c r="H64" s="473"/>
      <c r="I64" s="474"/>
      <c r="J64" s="374"/>
      <c r="K64" s="376"/>
      <c r="L64" s="374"/>
      <c r="M64" s="376"/>
      <c r="N64" s="374"/>
      <c r="O64" s="376"/>
      <c r="P64" s="374"/>
      <c r="Q64" s="376"/>
      <c r="R64" s="374"/>
      <c r="S64" s="376"/>
      <c r="T64" s="374"/>
      <c r="U64" s="376"/>
      <c r="V64" s="374"/>
      <c r="W64" s="376"/>
      <c r="X64" s="374"/>
      <c r="Y64" s="376"/>
      <c r="Z64" s="374"/>
      <c r="AA64" s="376"/>
      <c r="AB64" s="374"/>
      <c r="AC64" s="376"/>
      <c r="AD64" s="374"/>
      <c r="AE64" s="376"/>
      <c r="AF64" s="374"/>
      <c r="AG64" s="376"/>
      <c r="AH64" s="374"/>
      <c r="AI64" s="376"/>
      <c r="AJ64" s="374"/>
      <c r="AK64" s="376"/>
      <c r="AL64" s="374"/>
      <c r="AM64" s="376"/>
      <c r="AN64" s="475"/>
      <c r="AO64" s="466" t="s">
        <v>83</v>
      </c>
      <c r="AP64" s="454"/>
      <c r="CG64" s="315">
        <v>0</v>
      </c>
      <c r="CH64" s="315">
        <v>0</v>
      </c>
    </row>
    <row r="65" spans="1:86" x14ac:dyDescent="0.2">
      <c r="A65" s="751" t="s">
        <v>55</v>
      </c>
      <c r="B65" s="462" t="s">
        <v>31</v>
      </c>
      <c r="C65" s="333">
        <f t="shared" si="4"/>
        <v>0</v>
      </c>
      <c r="D65" s="334">
        <f t="shared" si="7"/>
        <v>0</v>
      </c>
      <c r="E65" s="335">
        <f t="shared" si="7"/>
        <v>0</v>
      </c>
      <c r="F65" s="463"/>
      <c r="G65" s="464"/>
      <c r="H65" s="463"/>
      <c r="I65" s="464"/>
      <c r="J65" s="336"/>
      <c r="K65" s="338"/>
      <c r="L65" s="336"/>
      <c r="M65" s="338"/>
      <c r="N65" s="336"/>
      <c r="O65" s="338"/>
      <c r="P65" s="336"/>
      <c r="Q65" s="338"/>
      <c r="R65" s="336"/>
      <c r="S65" s="338"/>
      <c r="T65" s="336"/>
      <c r="U65" s="338"/>
      <c r="V65" s="336"/>
      <c r="W65" s="338"/>
      <c r="X65" s="336"/>
      <c r="Y65" s="338"/>
      <c r="Z65" s="336"/>
      <c r="AA65" s="338"/>
      <c r="AB65" s="336"/>
      <c r="AC65" s="338"/>
      <c r="AD65" s="336"/>
      <c r="AE65" s="338"/>
      <c r="AF65" s="336"/>
      <c r="AG65" s="338"/>
      <c r="AH65" s="336"/>
      <c r="AI65" s="338"/>
      <c r="AJ65" s="336"/>
      <c r="AK65" s="338"/>
      <c r="AL65" s="336"/>
      <c r="AM65" s="338"/>
      <c r="AN65" s="465"/>
      <c r="AO65" s="466" t="s">
        <v>83</v>
      </c>
      <c r="AP65" s="454"/>
      <c r="CG65" s="315">
        <v>0</v>
      </c>
      <c r="CH65" s="315">
        <v>0</v>
      </c>
    </row>
    <row r="66" spans="1:86" x14ac:dyDescent="0.2">
      <c r="A66" s="753"/>
      <c r="B66" s="611" t="s">
        <v>45</v>
      </c>
      <c r="C66" s="343">
        <f t="shared" si="4"/>
        <v>0</v>
      </c>
      <c r="D66" s="343">
        <f t="shared" si="7"/>
        <v>0</v>
      </c>
      <c r="E66" s="344">
        <f t="shared" si="7"/>
        <v>0</v>
      </c>
      <c r="F66" s="468"/>
      <c r="G66" s="469"/>
      <c r="H66" s="468"/>
      <c r="I66" s="469"/>
      <c r="J66" s="345"/>
      <c r="K66" s="347"/>
      <c r="L66" s="345"/>
      <c r="M66" s="347"/>
      <c r="N66" s="345"/>
      <c r="O66" s="347"/>
      <c r="P66" s="345"/>
      <c r="Q66" s="347"/>
      <c r="R66" s="345"/>
      <c r="S66" s="347"/>
      <c r="T66" s="345"/>
      <c r="U66" s="347"/>
      <c r="V66" s="345"/>
      <c r="W66" s="347"/>
      <c r="X66" s="345"/>
      <c r="Y66" s="347"/>
      <c r="Z66" s="345"/>
      <c r="AA66" s="347"/>
      <c r="AB66" s="345"/>
      <c r="AC66" s="347"/>
      <c r="AD66" s="345"/>
      <c r="AE66" s="347"/>
      <c r="AF66" s="345"/>
      <c r="AG66" s="347"/>
      <c r="AH66" s="345"/>
      <c r="AI66" s="347"/>
      <c r="AJ66" s="345"/>
      <c r="AK66" s="347"/>
      <c r="AL66" s="345"/>
      <c r="AM66" s="347"/>
      <c r="AN66" s="470"/>
      <c r="AO66" s="466" t="s">
        <v>83</v>
      </c>
      <c r="AP66" s="454"/>
      <c r="CG66" s="315">
        <v>0</v>
      </c>
      <c r="CH66" s="315">
        <v>0</v>
      </c>
    </row>
    <row r="67" spans="1:86" x14ac:dyDescent="0.2">
      <c r="A67" s="753"/>
      <c r="B67" s="611" t="s">
        <v>32</v>
      </c>
      <c r="C67" s="343">
        <f t="shared" si="4"/>
        <v>0</v>
      </c>
      <c r="D67" s="343">
        <f t="shared" si="7"/>
        <v>0</v>
      </c>
      <c r="E67" s="344">
        <f t="shared" si="7"/>
        <v>0</v>
      </c>
      <c r="F67" s="468"/>
      <c r="G67" s="469"/>
      <c r="H67" s="468"/>
      <c r="I67" s="469"/>
      <c r="J67" s="345"/>
      <c r="K67" s="347"/>
      <c r="L67" s="345"/>
      <c r="M67" s="347"/>
      <c r="N67" s="345"/>
      <c r="O67" s="347"/>
      <c r="P67" s="345"/>
      <c r="Q67" s="347"/>
      <c r="R67" s="345"/>
      <c r="S67" s="347"/>
      <c r="T67" s="345"/>
      <c r="U67" s="347"/>
      <c r="V67" s="345"/>
      <c r="W67" s="347"/>
      <c r="X67" s="345"/>
      <c r="Y67" s="347"/>
      <c r="Z67" s="345"/>
      <c r="AA67" s="347"/>
      <c r="AB67" s="345"/>
      <c r="AC67" s="347"/>
      <c r="AD67" s="345"/>
      <c r="AE67" s="347"/>
      <c r="AF67" s="345"/>
      <c r="AG67" s="347"/>
      <c r="AH67" s="345"/>
      <c r="AI67" s="347"/>
      <c r="AJ67" s="345"/>
      <c r="AK67" s="347"/>
      <c r="AL67" s="345"/>
      <c r="AM67" s="347"/>
      <c r="AN67" s="470"/>
      <c r="AO67" s="466" t="s">
        <v>83</v>
      </c>
      <c r="AP67" s="454"/>
      <c r="CG67" s="315">
        <v>0</v>
      </c>
      <c r="CH67" s="315">
        <v>0</v>
      </c>
    </row>
    <row r="68" spans="1:86" x14ac:dyDescent="0.2">
      <c r="A68" s="753"/>
      <c r="B68" s="611" t="s">
        <v>44</v>
      </c>
      <c r="C68" s="343">
        <f t="shared" si="4"/>
        <v>0</v>
      </c>
      <c r="D68" s="343">
        <f t="shared" si="7"/>
        <v>0</v>
      </c>
      <c r="E68" s="344">
        <f t="shared" si="7"/>
        <v>0</v>
      </c>
      <c r="F68" s="468"/>
      <c r="G68" s="469"/>
      <c r="H68" s="468"/>
      <c r="I68" s="469"/>
      <c r="J68" s="345"/>
      <c r="K68" s="347"/>
      <c r="L68" s="345"/>
      <c r="M68" s="347"/>
      <c r="N68" s="345"/>
      <c r="O68" s="347"/>
      <c r="P68" s="345"/>
      <c r="Q68" s="347"/>
      <c r="R68" s="345"/>
      <c r="S68" s="347"/>
      <c r="T68" s="345"/>
      <c r="U68" s="347"/>
      <c r="V68" s="345"/>
      <c r="W68" s="347"/>
      <c r="X68" s="345"/>
      <c r="Y68" s="347"/>
      <c r="Z68" s="345"/>
      <c r="AA68" s="347"/>
      <c r="AB68" s="345"/>
      <c r="AC68" s="347"/>
      <c r="AD68" s="345"/>
      <c r="AE68" s="347"/>
      <c r="AF68" s="345"/>
      <c r="AG68" s="347"/>
      <c r="AH68" s="345"/>
      <c r="AI68" s="347"/>
      <c r="AJ68" s="345"/>
      <c r="AK68" s="347"/>
      <c r="AL68" s="345"/>
      <c r="AM68" s="347"/>
      <c r="AN68" s="470"/>
      <c r="AO68" s="466" t="s">
        <v>83</v>
      </c>
      <c r="AP68" s="454"/>
      <c r="CG68" s="315">
        <v>0</v>
      </c>
      <c r="CH68" s="315">
        <v>0</v>
      </c>
    </row>
    <row r="69" spans="1:86" x14ac:dyDescent="0.2">
      <c r="A69" s="753"/>
      <c r="B69" s="611" t="s">
        <v>35</v>
      </c>
      <c r="C69" s="343">
        <f t="shared" si="4"/>
        <v>0</v>
      </c>
      <c r="D69" s="343">
        <f t="shared" si="7"/>
        <v>0</v>
      </c>
      <c r="E69" s="344">
        <f t="shared" si="7"/>
        <v>0</v>
      </c>
      <c r="F69" s="468"/>
      <c r="G69" s="469"/>
      <c r="H69" s="468"/>
      <c r="I69" s="469"/>
      <c r="J69" s="345"/>
      <c r="K69" s="347"/>
      <c r="L69" s="345"/>
      <c r="M69" s="347"/>
      <c r="N69" s="345"/>
      <c r="O69" s="347"/>
      <c r="P69" s="345"/>
      <c r="Q69" s="347"/>
      <c r="R69" s="345"/>
      <c r="S69" s="347"/>
      <c r="T69" s="345"/>
      <c r="U69" s="347"/>
      <c r="V69" s="345"/>
      <c r="W69" s="347"/>
      <c r="X69" s="345"/>
      <c r="Y69" s="347"/>
      <c r="Z69" s="345"/>
      <c r="AA69" s="347"/>
      <c r="AB69" s="345"/>
      <c r="AC69" s="347"/>
      <c r="AD69" s="345"/>
      <c r="AE69" s="347"/>
      <c r="AF69" s="345"/>
      <c r="AG69" s="347"/>
      <c r="AH69" s="345"/>
      <c r="AI69" s="347"/>
      <c r="AJ69" s="345"/>
      <c r="AK69" s="347"/>
      <c r="AL69" s="345"/>
      <c r="AM69" s="347"/>
      <c r="AN69" s="470"/>
      <c r="AO69" s="466" t="s">
        <v>83</v>
      </c>
      <c r="AP69" s="454"/>
      <c r="CG69" s="315">
        <v>0</v>
      </c>
      <c r="CH69" s="315">
        <v>0</v>
      </c>
    </row>
    <row r="70" spans="1:86" x14ac:dyDescent="0.2">
      <c r="A70" s="752"/>
      <c r="B70" s="610" t="s">
        <v>36</v>
      </c>
      <c r="C70" s="356">
        <f t="shared" si="4"/>
        <v>0</v>
      </c>
      <c r="D70" s="356">
        <f t="shared" si="7"/>
        <v>0</v>
      </c>
      <c r="E70" s="472">
        <f t="shared" si="7"/>
        <v>0</v>
      </c>
      <c r="F70" s="473"/>
      <c r="G70" s="474"/>
      <c r="H70" s="473"/>
      <c r="I70" s="474"/>
      <c r="J70" s="374"/>
      <c r="K70" s="376"/>
      <c r="L70" s="374"/>
      <c r="M70" s="376"/>
      <c r="N70" s="374"/>
      <c r="O70" s="376"/>
      <c r="P70" s="374"/>
      <c r="Q70" s="376"/>
      <c r="R70" s="374"/>
      <c r="S70" s="376"/>
      <c r="T70" s="374"/>
      <c r="U70" s="376"/>
      <c r="V70" s="374"/>
      <c r="W70" s="376"/>
      <c r="X70" s="374"/>
      <c r="Y70" s="376"/>
      <c r="Z70" s="374"/>
      <c r="AA70" s="376"/>
      <c r="AB70" s="374"/>
      <c r="AC70" s="376"/>
      <c r="AD70" s="374"/>
      <c r="AE70" s="376"/>
      <c r="AF70" s="374"/>
      <c r="AG70" s="376"/>
      <c r="AH70" s="374"/>
      <c r="AI70" s="376"/>
      <c r="AJ70" s="374"/>
      <c r="AK70" s="376"/>
      <c r="AL70" s="374"/>
      <c r="AM70" s="376"/>
      <c r="AN70" s="475"/>
      <c r="AO70" s="466" t="s">
        <v>83</v>
      </c>
      <c r="AP70" s="482"/>
      <c r="CG70" s="315">
        <v>0</v>
      </c>
      <c r="CH70" s="315">
        <v>0</v>
      </c>
    </row>
    <row r="71" spans="1:86" ht="15" x14ac:dyDescent="0.2">
      <c r="A71" s="483" t="s">
        <v>91</v>
      </c>
      <c r="B71" s="484"/>
      <c r="C71" s="484"/>
      <c r="D71" s="485"/>
      <c r="E71" s="485"/>
      <c r="F71" s="485"/>
      <c r="G71" s="486"/>
      <c r="H71" s="486"/>
      <c r="I71" s="486"/>
      <c r="J71" s="486"/>
      <c r="K71" s="487"/>
      <c r="L71" s="487"/>
      <c r="M71" s="425"/>
      <c r="N71" s="488"/>
      <c r="O71" s="424"/>
      <c r="P71" s="424"/>
      <c r="Q71" s="424"/>
      <c r="R71" s="424"/>
      <c r="S71" s="424"/>
      <c r="T71" s="424"/>
      <c r="U71" s="424"/>
      <c r="V71" s="452"/>
      <c r="W71" s="424"/>
      <c r="X71" s="424"/>
      <c r="Y71" s="424"/>
      <c r="Z71" s="424"/>
      <c r="AA71" s="424"/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24"/>
      <c r="AN71" s="424"/>
      <c r="AO71" s="424"/>
      <c r="AP71" s="424"/>
    </row>
    <row r="72" spans="1:86" ht="29.25" customHeight="1" x14ac:dyDescent="0.2">
      <c r="A72" s="751" t="s">
        <v>56</v>
      </c>
      <c r="B72" s="754"/>
      <c r="C72" s="756" t="s">
        <v>57</v>
      </c>
      <c r="D72" s="757"/>
      <c r="E72" s="756" t="s">
        <v>58</v>
      </c>
      <c r="F72" s="759"/>
      <c r="G72" s="736" t="s">
        <v>59</v>
      </c>
      <c r="H72" s="757"/>
      <c r="I72" s="736" t="s">
        <v>60</v>
      </c>
      <c r="J72" s="757"/>
      <c r="K72" s="489"/>
      <c r="L72" s="425"/>
      <c r="M72" s="425"/>
      <c r="N72" s="425"/>
      <c r="O72" s="425"/>
      <c r="P72" s="425"/>
      <c r="Q72" s="424"/>
      <c r="R72" s="424"/>
      <c r="S72" s="424"/>
      <c r="T72" s="424"/>
      <c r="U72" s="424"/>
      <c r="V72" s="424"/>
      <c r="W72" s="424"/>
      <c r="X72" s="490"/>
      <c r="Y72" s="454"/>
      <c r="Z72" s="454"/>
      <c r="AA72" s="454"/>
      <c r="AB72" s="454"/>
      <c r="AC72" s="45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</row>
    <row r="73" spans="1:86" ht="22.5" customHeight="1" x14ac:dyDescent="0.2">
      <c r="A73" s="755"/>
      <c r="B73" s="755"/>
      <c r="C73" s="491" t="s">
        <v>61</v>
      </c>
      <c r="D73" s="492" t="s">
        <v>62</v>
      </c>
      <c r="E73" s="491" t="s">
        <v>61</v>
      </c>
      <c r="F73" s="493" t="s">
        <v>62</v>
      </c>
      <c r="G73" s="494" t="s">
        <v>61</v>
      </c>
      <c r="H73" s="492" t="s">
        <v>62</v>
      </c>
      <c r="I73" s="494" t="s">
        <v>61</v>
      </c>
      <c r="J73" s="492" t="s">
        <v>62</v>
      </c>
      <c r="K73" s="495"/>
      <c r="L73" s="425"/>
      <c r="M73" s="425"/>
      <c r="N73" s="425"/>
      <c r="O73" s="425"/>
      <c r="P73" s="425"/>
      <c r="Q73" s="424"/>
      <c r="R73" s="424"/>
      <c r="S73" s="424"/>
      <c r="T73" s="424"/>
      <c r="U73" s="424"/>
      <c r="V73" s="424"/>
      <c r="W73" s="424"/>
      <c r="X73" s="490"/>
      <c r="Y73" s="454"/>
      <c r="Z73" s="454"/>
      <c r="AA73" s="454"/>
      <c r="AB73" s="454"/>
      <c r="AC73" s="45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4"/>
      <c r="AN73" s="424"/>
      <c r="AO73" s="424"/>
      <c r="AP73" s="424"/>
    </row>
    <row r="74" spans="1:86" x14ac:dyDescent="0.2">
      <c r="A74" s="760" t="s">
        <v>63</v>
      </c>
      <c r="B74" s="760"/>
      <c r="C74" s="496"/>
      <c r="D74" s="497"/>
      <c r="E74" s="496"/>
      <c r="F74" s="498"/>
      <c r="G74" s="499"/>
      <c r="H74" s="497"/>
      <c r="I74" s="499"/>
      <c r="J74" s="497"/>
      <c r="K74" s="495"/>
      <c r="L74" s="425"/>
      <c r="M74" s="425"/>
      <c r="N74" s="425"/>
      <c r="O74" s="425"/>
      <c r="P74" s="425"/>
      <c r="Q74" s="424"/>
      <c r="R74" s="424"/>
      <c r="S74" s="424"/>
      <c r="T74" s="424"/>
      <c r="U74" s="424"/>
      <c r="V74" s="424"/>
      <c r="W74" s="424"/>
      <c r="X74" s="490"/>
      <c r="Y74" s="454"/>
      <c r="Z74" s="454"/>
      <c r="AA74" s="454"/>
      <c r="AB74" s="454"/>
      <c r="AC74" s="45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4"/>
      <c r="AN74" s="424"/>
      <c r="AO74" s="424"/>
      <c r="AP74" s="424"/>
    </row>
    <row r="75" spans="1:86" x14ac:dyDescent="0.2">
      <c r="A75" s="761" t="s">
        <v>64</v>
      </c>
      <c r="B75" s="761"/>
      <c r="C75" s="500"/>
      <c r="D75" s="501"/>
      <c r="E75" s="500"/>
      <c r="F75" s="502"/>
      <c r="G75" s="503"/>
      <c r="H75" s="501"/>
      <c r="I75" s="503"/>
      <c r="J75" s="501"/>
      <c r="K75" s="495"/>
      <c r="L75" s="425"/>
      <c r="M75" s="425"/>
      <c r="N75" s="425"/>
      <c r="O75" s="425"/>
      <c r="P75" s="425"/>
      <c r="Q75" s="424"/>
      <c r="R75" s="424"/>
      <c r="S75" s="424"/>
      <c r="T75" s="424"/>
      <c r="U75" s="424"/>
      <c r="V75" s="424"/>
      <c r="W75" s="424"/>
      <c r="X75" s="490"/>
      <c r="Y75" s="454"/>
      <c r="Z75" s="454"/>
      <c r="AA75" s="454"/>
      <c r="AB75" s="454"/>
      <c r="AC75" s="454"/>
      <c r="AD75" s="424"/>
      <c r="AE75" s="424"/>
      <c r="AF75" s="424"/>
      <c r="AG75" s="424"/>
      <c r="AH75" s="424"/>
      <c r="AI75" s="424"/>
      <c r="AJ75" s="424"/>
      <c r="AK75" s="424"/>
      <c r="AL75" s="424"/>
      <c r="AM75" s="424"/>
      <c r="AN75" s="424"/>
      <c r="AO75" s="424"/>
      <c r="AP75" s="424"/>
    </row>
    <row r="76" spans="1:86" x14ac:dyDescent="0.2">
      <c r="A76" s="761" t="s">
        <v>65</v>
      </c>
      <c r="B76" s="761"/>
      <c r="C76" s="500"/>
      <c r="D76" s="501"/>
      <c r="E76" s="500"/>
      <c r="F76" s="502"/>
      <c r="G76" s="503"/>
      <c r="H76" s="501"/>
      <c r="I76" s="503"/>
      <c r="J76" s="501"/>
      <c r="K76" s="495"/>
      <c r="L76" s="425"/>
      <c r="M76" s="425"/>
      <c r="N76" s="425"/>
      <c r="O76" s="425"/>
      <c r="P76" s="425"/>
      <c r="Q76" s="424"/>
      <c r="R76" s="424"/>
      <c r="S76" s="424"/>
      <c r="T76" s="424"/>
      <c r="U76" s="424"/>
      <c r="V76" s="424"/>
      <c r="W76" s="424"/>
      <c r="X76" s="490"/>
      <c r="Y76" s="454"/>
      <c r="Z76" s="454"/>
      <c r="AA76" s="454"/>
      <c r="AB76" s="454"/>
      <c r="AC76" s="45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24"/>
    </row>
    <row r="77" spans="1:86" x14ac:dyDescent="0.2">
      <c r="A77" s="758" t="s">
        <v>66</v>
      </c>
      <c r="B77" s="758"/>
      <c r="C77" s="374"/>
      <c r="D77" s="479"/>
      <c r="E77" s="374"/>
      <c r="F77" s="504"/>
      <c r="G77" s="505"/>
      <c r="H77" s="479"/>
      <c r="I77" s="505"/>
      <c r="J77" s="479"/>
      <c r="K77" s="495"/>
      <c r="L77" s="425"/>
      <c r="M77" s="425"/>
      <c r="N77" s="425"/>
      <c r="O77" s="425"/>
      <c r="P77" s="425"/>
      <c r="Q77" s="424"/>
      <c r="R77" s="424"/>
      <c r="S77" s="424"/>
      <c r="T77" s="424"/>
      <c r="U77" s="424"/>
      <c r="V77" s="424"/>
      <c r="W77" s="424"/>
      <c r="X77" s="490"/>
      <c r="Y77" s="454"/>
      <c r="Z77" s="454"/>
      <c r="AA77" s="454"/>
      <c r="AB77" s="454"/>
      <c r="AC77" s="45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</row>
    <row r="78" spans="1:86" ht="15" x14ac:dyDescent="0.2">
      <c r="A78" s="506" t="s">
        <v>67</v>
      </c>
      <c r="B78" s="507"/>
      <c r="C78" s="508"/>
      <c r="D78" s="508"/>
      <c r="E78" s="508"/>
      <c r="F78" s="508"/>
      <c r="G78" s="508"/>
      <c r="H78" s="508"/>
      <c r="I78" s="509"/>
      <c r="J78" s="507"/>
      <c r="K78" s="487"/>
      <c r="L78" s="487"/>
      <c r="M78" s="425"/>
      <c r="N78" s="510"/>
      <c r="O78" s="424"/>
      <c r="P78" s="424"/>
      <c r="Q78" s="424"/>
      <c r="R78" s="424"/>
      <c r="S78" s="424"/>
      <c r="T78" s="424"/>
      <c r="U78" s="424"/>
      <c r="V78" s="452"/>
      <c r="W78" s="424"/>
      <c r="X78" s="511"/>
      <c r="Y78" s="511"/>
      <c r="Z78" s="511"/>
      <c r="AA78" s="511"/>
      <c r="AB78" s="511"/>
      <c r="AC78" s="511"/>
      <c r="AD78" s="424"/>
      <c r="AE78" s="424"/>
      <c r="AF78" s="424"/>
      <c r="AG78" s="424"/>
      <c r="AH78" s="424"/>
      <c r="AI78" s="424"/>
      <c r="AJ78" s="424"/>
      <c r="AK78" s="424"/>
      <c r="AL78" s="424"/>
      <c r="AM78" s="424"/>
      <c r="AN78" s="424"/>
      <c r="AO78" s="424"/>
      <c r="AP78" s="424"/>
    </row>
    <row r="79" spans="1:86" x14ac:dyDescent="0.2">
      <c r="A79" s="384" t="s">
        <v>92</v>
      </c>
      <c r="B79" s="512"/>
      <c r="C79" s="512"/>
      <c r="D79" s="512"/>
      <c r="E79" s="513"/>
      <c r="F79" s="513"/>
      <c r="G79" s="513"/>
      <c r="H79" s="513"/>
      <c r="I79" s="514"/>
      <c r="J79" s="514"/>
      <c r="K79" s="515"/>
      <c r="L79" s="514"/>
      <c r="M79" s="516"/>
      <c r="N79" s="516"/>
      <c r="O79" s="424"/>
      <c r="P79" s="424"/>
      <c r="Q79" s="424"/>
      <c r="R79" s="424"/>
      <c r="S79" s="424"/>
      <c r="T79" s="424"/>
      <c r="U79" s="424"/>
      <c r="V79" s="490"/>
      <c r="W79" s="517"/>
      <c r="X79" s="511"/>
      <c r="Y79" s="511"/>
      <c r="Z79" s="511"/>
      <c r="AA79" s="511"/>
      <c r="AB79" s="511"/>
      <c r="AC79" s="511"/>
      <c r="AD79" s="424"/>
      <c r="AE79" s="424"/>
      <c r="AF79" s="424"/>
      <c r="AG79" s="424"/>
      <c r="AH79" s="511"/>
      <c r="AI79" s="511"/>
      <c r="AJ79" s="511"/>
      <c r="AK79" s="511"/>
      <c r="AL79" s="424"/>
      <c r="AM79" s="424"/>
      <c r="AN79" s="424"/>
      <c r="AO79" s="424"/>
      <c r="AP79" s="424"/>
    </row>
    <row r="80" spans="1:86" ht="15" customHeight="1" x14ac:dyDescent="0.2">
      <c r="A80" s="751" t="s">
        <v>93</v>
      </c>
      <c r="B80" s="751" t="s">
        <v>94</v>
      </c>
      <c r="C80" s="751" t="s">
        <v>95</v>
      </c>
      <c r="D80" s="751" t="s">
        <v>96</v>
      </c>
      <c r="E80" s="518"/>
      <c r="F80" s="519"/>
      <c r="G80" s="520"/>
      <c r="H80" s="520"/>
      <c r="I80" s="424"/>
      <c r="J80" s="424"/>
      <c r="K80" s="424"/>
      <c r="L80" s="424"/>
      <c r="M80" s="424"/>
      <c r="N80" s="424"/>
      <c r="O80" s="424"/>
      <c r="P80" s="424"/>
      <c r="Q80" s="452"/>
      <c r="R80" s="424"/>
      <c r="S80" s="424"/>
      <c r="T80" s="424"/>
      <c r="U80" s="521"/>
      <c r="V80" s="522"/>
      <c r="W80" s="522"/>
      <c r="X80" s="523"/>
      <c r="Y80" s="523"/>
      <c r="Z80" s="524"/>
      <c r="AA80" s="524"/>
      <c r="AB80" s="524"/>
      <c r="AC80" s="424"/>
      <c r="AD80" s="424"/>
      <c r="AE80" s="424"/>
      <c r="AF80" s="424"/>
      <c r="AG80" s="521"/>
      <c r="AH80" s="522"/>
      <c r="AI80" s="522"/>
      <c r="AJ80" s="522"/>
      <c r="AK80" s="395"/>
    </row>
    <row r="81" spans="1:43" ht="33.75" customHeight="1" x14ac:dyDescent="0.2">
      <c r="A81" s="752"/>
      <c r="B81" s="752"/>
      <c r="C81" s="752"/>
      <c r="D81" s="752"/>
      <c r="E81" s="453"/>
      <c r="F81" s="424"/>
      <c r="G81" s="424"/>
      <c r="H81" s="525"/>
      <c r="I81" s="526"/>
      <c r="J81" s="526"/>
      <c r="K81" s="424"/>
      <c r="L81" s="424"/>
      <c r="M81" s="424"/>
      <c r="N81" s="424"/>
      <c r="O81" s="424"/>
      <c r="P81" s="424"/>
      <c r="Q81" s="424"/>
      <c r="R81" s="424"/>
      <c r="S81" s="452"/>
      <c r="T81" s="424"/>
      <c r="U81" s="424"/>
      <c r="V81" s="511"/>
      <c r="W81" s="522"/>
      <c r="X81" s="522"/>
      <c r="Y81" s="522"/>
      <c r="Z81" s="522"/>
      <c r="AA81" s="522"/>
      <c r="AB81" s="511"/>
      <c r="AC81" s="424"/>
      <c r="AD81" s="424"/>
      <c r="AE81" s="424"/>
      <c r="AF81" s="424"/>
      <c r="AG81" s="424"/>
      <c r="AH81" s="511"/>
      <c r="AI81" s="522"/>
      <c r="AJ81" s="522"/>
      <c r="AK81" s="395"/>
    </row>
    <row r="82" spans="1:43" ht="15" x14ac:dyDescent="0.2">
      <c r="A82" s="527" t="s">
        <v>68</v>
      </c>
      <c r="B82" s="528">
        <v>85</v>
      </c>
      <c r="C82" s="528">
        <v>9</v>
      </c>
      <c r="D82" s="529"/>
      <c r="E82" s="453"/>
      <c r="F82" s="424"/>
      <c r="G82" s="424"/>
      <c r="H82" s="525"/>
      <c r="I82" s="526"/>
      <c r="J82" s="526"/>
      <c r="K82" s="424"/>
      <c r="L82" s="424"/>
      <c r="M82" s="424"/>
      <c r="N82" s="424"/>
      <c r="O82" s="424"/>
      <c r="P82" s="424"/>
      <c r="Q82" s="424"/>
      <c r="R82" s="424"/>
      <c r="S82" s="452"/>
      <c r="T82" s="424"/>
      <c r="U82" s="424"/>
      <c r="V82" s="511"/>
      <c r="W82" s="522"/>
      <c r="X82" s="522"/>
      <c r="Y82" s="522"/>
      <c r="Z82" s="522"/>
      <c r="AA82" s="522"/>
      <c r="AB82" s="511"/>
      <c r="AC82" s="424"/>
      <c r="AD82" s="424"/>
      <c r="AE82" s="424"/>
      <c r="AF82" s="424"/>
      <c r="AG82" s="424"/>
      <c r="AH82" s="511"/>
      <c r="AI82" s="522"/>
      <c r="AJ82" s="522"/>
      <c r="AK82" s="395"/>
    </row>
    <row r="83" spans="1:43" ht="15" x14ac:dyDescent="0.2">
      <c r="A83" s="530" t="s">
        <v>69</v>
      </c>
      <c r="B83" s="531">
        <v>178</v>
      </c>
      <c r="C83" s="532">
        <v>46</v>
      </c>
      <c r="D83" s="533">
        <v>45</v>
      </c>
      <c r="E83" s="453"/>
      <c r="F83" s="424"/>
      <c r="G83" s="424"/>
      <c r="H83" s="525"/>
      <c r="I83" s="526"/>
      <c r="J83" s="526"/>
      <c r="K83" s="424"/>
      <c r="L83" s="424"/>
      <c r="M83" s="424"/>
      <c r="N83" s="424"/>
      <c r="O83" s="424"/>
      <c r="P83" s="424"/>
      <c r="Q83" s="424"/>
      <c r="R83" s="424"/>
      <c r="S83" s="452"/>
      <c r="T83" s="424"/>
      <c r="U83" s="424"/>
      <c r="V83" s="511"/>
      <c r="W83" s="522"/>
      <c r="X83" s="522"/>
      <c r="Y83" s="522"/>
      <c r="Z83" s="522"/>
      <c r="AA83" s="522"/>
      <c r="AB83" s="511"/>
      <c r="AC83" s="424"/>
      <c r="AD83" s="424"/>
      <c r="AE83" s="424"/>
      <c r="AF83" s="424"/>
      <c r="AG83" s="424"/>
      <c r="AH83" s="511"/>
      <c r="AI83" s="522"/>
      <c r="AJ83" s="522"/>
      <c r="AK83" s="395"/>
    </row>
    <row r="84" spans="1:43" ht="21" x14ac:dyDescent="0.2">
      <c r="A84" s="534" t="s">
        <v>70</v>
      </c>
      <c r="B84" s="535"/>
      <c r="C84" s="536"/>
      <c r="D84" s="537"/>
      <c r="E84" s="453"/>
      <c r="F84" s="424"/>
      <c r="G84" s="424"/>
      <c r="H84" s="525"/>
      <c r="I84" s="526"/>
      <c r="J84" s="526"/>
      <c r="K84" s="424"/>
      <c r="L84" s="424"/>
      <c r="M84" s="424"/>
      <c r="N84" s="424"/>
      <c r="O84" s="424"/>
      <c r="P84" s="424"/>
      <c r="Q84" s="424"/>
      <c r="R84" s="424"/>
      <c r="S84" s="452"/>
      <c r="T84" s="424"/>
      <c r="U84" s="424"/>
      <c r="V84" s="511"/>
      <c r="W84" s="522"/>
      <c r="X84" s="522"/>
      <c r="Y84" s="522"/>
      <c r="Z84" s="522"/>
      <c r="AA84" s="522"/>
      <c r="AB84" s="511"/>
      <c r="AC84" s="424"/>
      <c r="AD84" s="424"/>
      <c r="AE84" s="424"/>
      <c r="AF84" s="424"/>
      <c r="AG84" s="424"/>
      <c r="AH84" s="511"/>
      <c r="AI84" s="522"/>
      <c r="AJ84" s="522"/>
      <c r="AK84" s="395"/>
    </row>
    <row r="85" spans="1:43" ht="27" customHeight="1" x14ac:dyDescent="0.2">
      <c r="A85" s="534" t="s">
        <v>71</v>
      </c>
      <c r="B85" s="535"/>
      <c r="C85" s="536"/>
      <c r="D85" s="537"/>
      <c r="E85" s="453"/>
      <c r="F85" s="424"/>
      <c r="G85" s="424"/>
      <c r="H85" s="525"/>
      <c r="I85" s="526"/>
      <c r="J85" s="526"/>
      <c r="K85" s="424"/>
      <c r="L85" s="424"/>
      <c r="M85" s="424"/>
      <c r="N85" s="424"/>
      <c r="O85" s="424"/>
      <c r="P85" s="424"/>
      <c r="Q85" s="424"/>
      <c r="R85" s="424"/>
      <c r="S85" s="452"/>
      <c r="T85" s="424"/>
      <c r="U85" s="424"/>
      <c r="V85" s="511"/>
      <c r="W85" s="522"/>
      <c r="X85" s="522"/>
      <c r="Y85" s="522"/>
      <c r="Z85" s="522"/>
      <c r="AA85" s="522"/>
      <c r="AB85" s="511"/>
      <c r="AC85" s="424"/>
      <c r="AD85" s="424"/>
      <c r="AE85" s="424"/>
      <c r="AF85" s="424"/>
      <c r="AG85" s="424"/>
      <c r="AH85" s="511"/>
      <c r="AI85" s="522"/>
      <c r="AJ85" s="522"/>
      <c r="AK85" s="395"/>
    </row>
    <row r="86" spans="1:43" ht="20.25" customHeight="1" x14ac:dyDescent="0.2">
      <c r="A86" s="538" t="s">
        <v>97</v>
      </c>
      <c r="B86" s="535"/>
      <c r="C86" s="536"/>
      <c r="D86" s="537"/>
      <c r="E86" s="453"/>
      <c r="F86" s="424"/>
      <c r="G86" s="424"/>
      <c r="H86" s="525"/>
      <c r="I86" s="526"/>
      <c r="J86" s="526"/>
      <c r="K86" s="424"/>
      <c r="L86" s="424"/>
      <c r="M86" s="424"/>
      <c r="N86" s="424"/>
      <c r="O86" s="424"/>
      <c r="P86" s="424"/>
      <c r="Q86" s="424"/>
      <c r="R86" s="424"/>
      <c r="S86" s="452"/>
      <c r="T86" s="424"/>
      <c r="U86" s="424"/>
      <c r="V86" s="511"/>
      <c r="W86" s="522"/>
      <c r="X86" s="522"/>
      <c r="Y86" s="522"/>
      <c r="Z86" s="522"/>
      <c r="AA86" s="522"/>
      <c r="AB86" s="511"/>
      <c r="AC86" s="424"/>
      <c r="AD86" s="424"/>
      <c r="AE86" s="424"/>
      <c r="AF86" s="424"/>
      <c r="AG86" s="424"/>
      <c r="AH86" s="511"/>
      <c r="AI86" s="522"/>
      <c r="AJ86" s="522"/>
      <c r="AK86" s="395"/>
    </row>
    <row r="87" spans="1:43" ht="26.25" customHeight="1" x14ac:dyDescent="0.2">
      <c r="A87" s="539" t="s">
        <v>98</v>
      </c>
      <c r="B87" s="535"/>
      <c r="C87" s="536"/>
      <c r="D87" s="537"/>
      <c r="E87" s="453"/>
      <c r="F87" s="424"/>
      <c r="G87" s="424"/>
      <c r="H87" s="525"/>
      <c r="I87" s="526"/>
      <c r="J87" s="526"/>
      <c r="K87" s="424"/>
      <c r="L87" s="424"/>
      <c r="M87" s="424"/>
      <c r="N87" s="424"/>
      <c r="O87" s="424"/>
      <c r="P87" s="424"/>
      <c r="Q87" s="424"/>
      <c r="R87" s="424"/>
      <c r="S87" s="452"/>
      <c r="T87" s="424"/>
      <c r="U87" s="424"/>
      <c r="V87" s="511"/>
      <c r="W87" s="522"/>
      <c r="X87" s="522"/>
      <c r="Y87" s="522"/>
      <c r="Z87" s="522"/>
      <c r="AA87" s="522"/>
      <c r="AB87" s="511"/>
      <c r="AC87" s="424"/>
      <c r="AD87" s="424"/>
      <c r="AE87" s="424"/>
      <c r="AF87" s="424"/>
      <c r="AG87" s="424"/>
      <c r="AH87" s="511"/>
      <c r="AI87" s="522"/>
      <c r="AJ87" s="522"/>
      <c r="AK87" s="395"/>
    </row>
    <row r="88" spans="1:43" ht="29.25" customHeight="1" x14ac:dyDescent="0.2">
      <c r="A88" s="539" t="s">
        <v>99</v>
      </c>
      <c r="B88" s="535"/>
      <c r="C88" s="536"/>
      <c r="D88" s="537"/>
      <c r="E88" s="453"/>
      <c r="F88" s="424"/>
      <c r="G88" s="424"/>
      <c r="H88" s="525"/>
      <c r="I88" s="526"/>
      <c r="J88" s="526"/>
      <c r="K88" s="424"/>
      <c r="L88" s="424"/>
      <c r="M88" s="424"/>
      <c r="N88" s="424"/>
      <c r="O88" s="424"/>
      <c r="P88" s="424"/>
      <c r="Q88" s="424"/>
      <c r="R88" s="424"/>
      <c r="S88" s="452"/>
      <c r="T88" s="424"/>
      <c r="U88" s="424"/>
      <c r="V88" s="511"/>
      <c r="W88" s="522"/>
      <c r="X88" s="522"/>
      <c r="Y88" s="522"/>
      <c r="Z88" s="522"/>
      <c r="AA88" s="522"/>
      <c r="AB88" s="511"/>
      <c r="AC88" s="424"/>
      <c r="AD88" s="424"/>
      <c r="AE88" s="424"/>
      <c r="AF88" s="424"/>
      <c r="AG88" s="424"/>
      <c r="AH88" s="511"/>
      <c r="AI88" s="522"/>
      <c r="AJ88" s="540"/>
      <c r="AK88" s="541"/>
    </row>
    <row r="89" spans="1:43" ht="29.25" customHeight="1" x14ac:dyDescent="0.2">
      <c r="A89" s="542" t="s">
        <v>100</v>
      </c>
      <c r="B89" s="543"/>
      <c r="C89" s="544"/>
      <c r="D89" s="545"/>
      <c r="E89" s="453"/>
      <c r="F89" s="424"/>
      <c r="G89" s="424"/>
      <c r="H89" s="525"/>
      <c r="I89" s="526"/>
      <c r="J89" s="526"/>
      <c r="K89" s="424"/>
      <c r="L89" s="424"/>
      <c r="M89" s="424"/>
      <c r="N89" s="424"/>
      <c r="O89" s="424"/>
      <c r="P89" s="424"/>
      <c r="Q89" s="424"/>
      <c r="R89" s="424"/>
      <c r="S89" s="452"/>
      <c r="T89" s="424"/>
      <c r="U89" s="424"/>
      <c r="V89" s="511"/>
      <c r="W89" s="522"/>
      <c r="X89" s="522"/>
      <c r="Y89" s="522"/>
      <c r="Z89" s="522"/>
      <c r="AA89" s="522"/>
      <c r="AB89" s="511"/>
      <c r="AC89" s="424"/>
      <c r="AD89" s="424"/>
      <c r="AE89" s="424"/>
      <c r="AF89" s="424"/>
      <c r="AG89" s="424"/>
      <c r="AH89" s="511"/>
      <c r="AI89" s="546"/>
      <c r="AJ89" s="522"/>
      <c r="AK89" s="395"/>
      <c r="AL89" s="395"/>
      <c r="AM89" s="395"/>
      <c r="AN89" s="395"/>
      <c r="AO89" s="395"/>
      <c r="AP89" s="395"/>
      <c r="AQ89" s="395"/>
    </row>
    <row r="90" spans="1:43" ht="15" x14ac:dyDescent="0.2">
      <c r="A90" s="547" t="s">
        <v>101</v>
      </c>
      <c r="B90" s="487"/>
      <c r="C90" s="487"/>
      <c r="D90" s="487"/>
      <c r="E90" s="548"/>
      <c r="F90" s="487"/>
      <c r="G90" s="487"/>
      <c r="H90" s="424"/>
      <c r="I90" s="424"/>
      <c r="J90" s="424"/>
      <c r="K90" s="525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90"/>
      <c r="W90" s="511"/>
      <c r="X90" s="511"/>
      <c r="Y90" s="511"/>
      <c r="Z90" s="511"/>
      <c r="AA90" s="511"/>
      <c r="AB90" s="511"/>
      <c r="AC90" s="424"/>
      <c r="AD90" s="424"/>
      <c r="AE90" s="424"/>
      <c r="AF90" s="424"/>
      <c r="AG90" s="424"/>
      <c r="AH90" s="424"/>
      <c r="AI90" s="424"/>
      <c r="AJ90" s="511"/>
      <c r="AK90" s="511"/>
      <c r="AL90" s="511"/>
      <c r="AM90" s="511"/>
      <c r="AN90" s="511"/>
      <c r="AO90" s="511"/>
      <c r="AP90" s="511"/>
      <c r="AQ90" s="395"/>
    </row>
    <row r="91" spans="1:43" ht="15" x14ac:dyDescent="0.2">
      <c r="A91" s="751" t="s">
        <v>72</v>
      </c>
      <c r="B91" s="751" t="s">
        <v>73</v>
      </c>
      <c r="C91" s="735" t="s">
        <v>102</v>
      </c>
      <c r="D91" s="736"/>
      <c r="E91" s="495"/>
      <c r="F91" s="425"/>
      <c r="G91" s="424"/>
      <c r="H91" s="424"/>
      <c r="I91" s="424"/>
      <c r="J91" s="525"/>
      <c r="K91" s="549"/>
      <c r="L91" s="526"/>
      <c r="M91" s="424"/>
      <c r="N91" s="424"/>
      <c r="O91" s="424"/>
      <c r="P91" s="424"/>
      <c r="Q91" s="424"/>
      <c r="R91" s="424"/>
      <c r="S91" s="424"/>
      <c r="T91" s="424"/>
      <c r="U91" s="452"/>
      <c r="V91" s="511"/>
      <c r="W91" s="511"/>
      <c r="X91" s="511"/>
      <c r="Y91" s="454"/>
      <c r="Z91" s="454"/>
      <c r="AA91" s="454"/>
      <c r="AB91" s="454"/>
      <c r="AC91" s="550"/>
      <c r="AD91" s="511"/>
      <c r="AE91" s="424"/>
      <c r="AF91" s="424"/>
      <c r="AG91" s="424"/>
      <c r="AH91" s="424"/>
      <c r="AI91" s="424"/>
      <c r="AJ91" s="511"/>
      <c r="AK91" s="454"/>
      <c r="AL91" s="454"/>
      <c r="AM91" s="454"/>
      <c r="AN91" s="454"/>
      <c r="AO91" s="454"/>
      <c r="AP91" s="454"/>
      <c r="AQ91" s="395"/>
    </row>
    <row r="92" spans="1:43" ht="15" x14ac:dyDescent="0.2">
      <c r="A92" s="752"/>
      <c r="B92" s="752"/>
      <c r="C92" s="609" t="s">
        <v>103</v>
      </c>
      <c r="D92" s="609" t="s">
        <v>104</v>
      </c>
      <c r="E92" s="411"/>
      <c r="F92" s="425"/>
      <c r="G92" s="424"/>
      <c r="H92" s="424"/>
      <c r="I92" s="424"/>
      <c r="J92" s="525"/>
      <c r="K92" s="549"/>
      <c r="L92" s="526"/>
      <c r="M92" s="424"/>
      <c r="N92" s="424"/>
      <c r="O92" s="424"/>
      <c r="P92" s="424"/>
      <c r="Q92" s="424"/>
      <c r="R92" s="424"/>
      <c r="S92" s="424"/>
      <c r="T92" s="424"/>
      <c r="U92" s="452"/>
      <c r="V92" s="511"/>
      <c r="W92" s="511"/>
      <c r="X92" s="511"/>
      <c r="Y92" s="454"/>
      <c r="Z92" s="454"/>
      <c r="AA92" s="454"/>
      <c r="AB92" s="454"/>
      <c r="AC92" s="550"/>
      <c r="AD92" s="511"/>
      <c r="AE92" s="424"/>
      <c r="AF92" s="424"/>
      <c r="AG92" s="424"/>
      <c r="AH92" s="424"/>
      <c r="AI92" s="424"/>
      <c r="AJ92" s="511"/>
      <c r="AK92" s="454"/>
      <c r="AL92" s="454"/>
      <c r="AM92" s="454"/>
      <c r="AN92" s="454"/>
      <c r="AO92" s="454"/>
      <c r="AP92" s="454"/>
      <c r="AQ92" s="395"/>
    </row>
    <row r="93" spans="1:43" ht="15" x14ac:dyDescent="0.2">
      <c r="A93" s="462" t="s">
        <v>74</v>
      </c>
      <c r="B93" s="551"/>
      <c r="C93" s="551"/>
      <c r="D93" s="551"/>
      <c r="E93" s="495"/>
      <c r="F93" s="425"/>
      <c r="G93" s="424"/>
      <c r="H93" s="424"/>
      <c r="I93" s="424"/>
      <c r="J93" s="525"/>
      <c r="K93" s="552"/>
      <c r="L93" s="526"/>
      <c r="M93" s="424"/>
      <c r="N93" s="424"/>
      <c r="O93" s="424"/>
      <c r="P93" s="424"/>
      <c r="Q93" s="424"/>
      <c r="R93" s="424"/>
      <c r="S93" s="424"/>
      <c r="T93" s="424"/>
      <c r="U93" s="452"/>
      <c r="V93" s="511"/>
      <c r="W93" s="511"/>
      <c r="X93" s="511"/>
      <c r="Y93" s="454"/>
      <c r="Z93" s="454"/>
      <c r="AA93" s="454"/>
      <c r="AB93" s="454"/>
      <c r="AC93" s="550"/>
      <c r="AD93" s="511"/>
      <c r="AE93" s="424"/>
      <c r="AF93" s="424"/>
      <c r="AG93" s="424"/>
      <c r="AH93" s="424"/>
      <c r="AI93" s="424"/>
      <c r="AJ93" s="511"/>
      <c r="AK93" s="454"/>
      <c r="AL93" s="454"/>
      <c r="AM93" s="454"/>
      <c r="AN93" s="454"/>
      <c r="AO93" s="454"/>
      <c r="AP93" s="454"/>
      <c r="AQ93" s="395"/>
    </row>
    <row r="94" spans="1:43" ht="15" x14ac:dyDescent="0.2">
      <c r="A94" s="611" t="s">
        <v>75</v>
      </c>
      <c r="B94" s="413"/>
      <c r="C94" s="413"/>
      <c r="D94" s="413"/>
      <c r="E94" s="495"/>
      <c r="F94" s="425"/>
      <c r="G94" s="424"/>
      <c r="H94" s="424"/>
      <c r="I94" s="424"/>
      <c r="J94" s="525"/>
      <c r="K94" s="552"/>
      <c r="L94" s="526"/>
      <c r="M94" s="424"/>
      <c r="N94" s="424"/>
      <c r="O94" s="424"/>
      <c r="P94" s="424"/>
      <c r="Q94" s="424"/>
      <c r="R94" s="424"/>
      <c r="S94" s="424"/>
      <c r="T94" s="424"/>
      <c r="U94" s="452"/>
      <c r="V94" s="511"/>
      <c r="W94" s="511"/>
      <c r="X94" s="511"/>
      <c r="Y94" s="454"/>
      <c r="Z94" s="454"/>
      <c r="AA94" s="454"/>
      <c r="AB94" s="454"/>
      <c r="AC94" s="550"/>
      <c r="AD94" s="511"/>
      <c r="AE94" s="424"/>
      <c r="AF94" s="424"/>
      <c r="AG94" s="424"/>
      <c r="AH94" s="424"/>
      <c r="AI94" s="424"/>
      <c r="AJ94" s="511"/>
      <c r="AK94" s="454"/>
      <c r="AL94" s="454"/>
      <c r="AM94" s="454"/>
      <c r="AN94" s="454"/>
      <c r="AO94" s="454"/>
      <c r="AP94" s="454"/>
      <c r="AQ94" s="395"/>
    </row>
    <row r="95" spans="1:43" ht="15" x14ac:dyDescent="0.2">
      <c r="A95" s="611" t="s">
        <v>76</v>
      </c>
      <c r="B95" s="413"/>
      <c r="C95" s="413"/>
      <c r="D95" s="413"/>
      <c r="E95" s="495"/>
      <c r="F95" s="425"/>
      <c r="G95" s="424"/>
      <c r="H95" s="424"/>
      <c r="I95" s="424"/>
      <c r="J95" s="424"/>
      <c r="K95" s="553"/>
      <c r="L95" s="526"/>
      <c r="M95" s="424"/>
      <c r="N95" s="424"/>
      <c r="O95" s="424"/>
      <c r="P95" s="424"/>
      <c r="Q95" s="424"/>
      <c r="R95" s="424"/>
      <c r="S95" s="424"/>
      <c r="T95" s="424"/>
      <c r="U95" s="452"/>
      <c r="V95" s="511"/>
      <c r="W95" s="511"/>
      <c r="X95" s="511"/>
      <c r="Y95" s="454"/>
      <c r="Z95" s="454"/>
      <c r="AA95" s="454"/>
      <c r="AB95" s="454"/>
      <c r="AC95" s="550"/>
      <c r="AD95" s="511"/>
      <c r="AE95" s="424"/>
      <c r="AF95" s="424"/>
      <c r="AG95" s="424"/>
      <c r="AH95" s="424"/>
      <c r="AI95" s="424"/>
      <c r="AJ95" s="511"/>
      <c r="AK95" s="454"/>
      <c r="AL95" s="454"/>
      <c r="AM95" s="454"/>
      <c r="AN95" s="454"/>
      <c r="AO95" s="454"/>
      <c r="AP95" s="454"/>
      <c r="AQ95" s="395"/>
    </row>
    <row r="96" spans="1:43" ht="15" x14ac:dyDescent="0.2">
      <c r="A96" s="611" t="s">
        <v>77</v>
      </c>
      <c r="B96" s="413"/>
      <c r="C96" s="413"/>
      <c r="D96" s="413"/>
      <c r="E96" s="495"/>
      <c r="F96" s="425"/>
      <c r="G96" s="424"/>
      <c r="H96" s="424"/>
      <c r="I96" s="424"/>
      <c r="J96" s="424"/>
      <c r="K96" s="553"/>
      <c r="L96" s="526"/>
      <c r="M96" s="424"/>
      <c r="N96" s="424"/>
      <c r="O96" s="424"/>
      <c r="P96" s="424"/>
      <c r="Q96" s="424"/>
      <c r="R96" s="424"/>
      <c r="S96" s="424"/>
      <c r="T96" s="424"/>
      <c r="U96" s="452"/>
      <c r="V96" s="511"/>
      <c r="W96" s="511"/>
      <c r="X96" s="511"/>
      <c r="Y96" s="454"/>
      <c r="Z96" s="454"/>
      <c r="AA96" s="454"/>
      <c r="AB96" s="454"/>
      <c r="AC96" s="550"/>
      <c r="AD96" s="511"/>
      <c r="AE96" s="424"/>
      <c r="AF96" s="424"/>
      <c r="AG96" s="424"/>
      <c r="AH96" s="424"/>
      <c r="AI96" s="424"/>
      <c r="AJ96" s="511"/>
      <c r="AK96" s="454"/>
      <c r="AL96" s="454"/>
      <c r="AM96" s="454"/>
      <c r="AN96" s="454"/>
      <c r="AO96" s="454"/>
      <c r="AP96" s="454"/>
      <c r="AQ96" s="395"/>
    </row>
    <row r="97" spans="1:43" ht="15" x14ac:dyDescent="0.2">
      <c r="A97" s="611" t="s">
        <v>78</v>
      </c>
      <c r="B97" s="413"/>
      <c r="C97" s="413"/>
      <c r="D97" s="413"/>
      <c r="E97" s="495"/>
      <c r="F97" s="425"/>
      <c r="G97" s="424"/>
      <c r="H97" s="424"/>
      <c r="I97" s="424"/>
      <c r="J97" s="424"/>
      <c r="K97" s="553"/>
      <c r="L97" s="526"/>
      <c r="M97" s="424"/>
      <c r="N97" s="424"/>
      <c r="O97" s="424"/>
      <c r="P97" s="424"/>
      <c r="Q97" s="424"/>
      <c r="R97" s="424"/>
      <c r="S97" s="424"/>
      <c r="T97" s="424"/>
      <c r="U97" s="452"/>
      <c r="V97" s="511"/>
      <c r="W97" s="511"/>
      <c r="X97" s="511"/>
      <c r="Y97" s="454"/>
      <c r="Z97" s="454"/>
      <c r="AA97" s="454"/>
      <c r="AB97" s="454"/>
      <c r="AC97" s="550"/>
      <c r="AD97" s="511"/>
      <c r="AE97" s="424"/>
      <c r="AF97" s="424"/>
      <c r="AG97" s="424"/>
      <c r="AH97" s="424"/>
      <c r="AI97" s="424"/>
      <c r="AJ97" s="511"/>
      <c r="AK97" s="454"/>
      <c r="AL97" s="454"/>
      <c r="AM97" s="454"/>
      <c r="AN97" s="454"/>
      <c r="AO97" s="454"/>
      <c r="AP97" s="454"/>
      <c r="AQ97" s="395"/>
    </row>
    <row r="98" spans="1:43" ht="15" x14ac:dyDescent="0.2">
      <c r="A98" s="604" t="s">
        <v>19</v>
      </c>
      <c r="B98" s="555">
        <f>SUM(B93:B97)</f>
        <v>0</v>
      </c>
      <c r="C98" s="555">
        <f>SUM(C93:C97)</f>
        <v>0</v>
      </c>
      <c r="D98" s="555">
        <f>SUM(D93:D97)</f>
        <v>0</v>
      </c>
      <c r="E98" s="495"/>
      <c r="F98" s="425"/>
      <c r="G98" s="424"/>
      <c r="H98" s="424"/>
      <c r="I98" s="424"/>
      <c r="J98" s="424"/>
      <c r="K98" s="553"/>
      <c r="L98" s="526"/>
      <c r="M98" s="424"/>
      <c r="N98" s="424"/>
      <c r="O98" s="424"/>
      <c r="P98" s="424"/>
      <c r="Q98" s="424"/>
      <c r="R98" s="424"/>
      <c r="S98" s="424"/>
      <c r="T98" s="424"/>
      <c r="U98" s="452"/>
      <c r="V98" s="511"/>
      <c r="W98" s="511"/>
      <c r="X98" s="511"/>
      <c r="Y98" s="454"/>
      <c r="Z98" s="454"/>
      <c r="AA98" s="454"/>
      <c r="AB98" s="454"/>
      <c r="AC98" s="550"/>
      <c r="AD98" s="511"/>
      <c r="AE98" s="424"/>
      <c r="AF98" s="424"/>
      <c r="AG98" s="424"/>
      <c r="AH98" s="424"/>
      <c r="AI98" s="424"/>
      <c r="AJ98" s="511"/>
      <c r="AK98" s="454"/>
      <c r="AL98" s="454"/>
      <c r="AM98" s="454"/>
      <c r="AN98" s="454"/>
      <c r="AO98" s="454"/>
      <c r="AP98" s="454"/>
      <c r="AQ98" s="395"/>
    </row>
    <row r="99" spans="1:43" ht="15" x14ac:dyDescent="0.2">
      <c r="A99" s="556" t="s">
        <v>105</v>
      </c>
      <c r="B99" s="557"/>
      <c r="C99" s="557"/>
      <c r="D99" s="557"/>
      <c r="E99" s="558"/>
      <c r="F99" s="558"/>
      <c r="G99" s="559"/>
      <c r="H99" s="559"/>
      <c r="I99" s="559"/>
      <c r="J99" s="422"/>
      <c r="K99" s="560"/>
      <c r="L99" s="422"/>
      <c r="M99" s="422"/>
      <c r="N99" s="424"/>
      <c r="O99" s="424"/>
      <c r="P99" s="424"/>
      <c r="Q99" s="424"/>
      <c r="R99" s="424"/>
      <c r="S99" s="424"/>
      <c r="T99" s="424"/>
      <c r="U99" s="490"/>
      <c r="V99" s="511"/>
      <c r="W99" s="511"/>
      <c r="X99" s="511"/>
      <c r="Y99" s="511"/>
      <c r="Z99" s="511"/>
      <c r="AA99" s="511"/>
      <c r="AB99" s="561"/>
      <c r="AC99" s="511"/>
      <c r="AD99" s="424"/>
      <c r="AE99" s="424"/>
      <c r="AF99" s="424"/>
      <c r="AG99" s="424"/>
      <c r="AH99" s="424"/>
      <c r="AI99" s="511"/>
      <c r="AJ99" s="511"/>
      <c r="AK99" s="511"/>
      <c r="AL99" s="511"/>
      <c r="AM99" s="511"/>
      <c r="AN99" s="511"/>
      <c r="AO99" s="511"/>
      <c r="AP99" s="395"/>
    </row>
    <row r="100" spans="1:43" x14ac:dyDescent="0.2">
      <c r="A100" s="744" t="s">
        <v>26</v>
      </c>
      <c r="B100" s="747" t="s">
        <v>28</v>
      </c>
      <c r="C100" s="748"/>
      <c r="D100" s="729"/>
      <c r="E100" s="749" t="s">
        <v>29</v>
      </c>
      <c r="F100" s="750"/>
      <c r="G100" s="750"/>
      <c r="H100" s="750"/>
      <c r="I100" s="750"/>
      <c r="J100" s="750"/>
      <c r="K100" s="750"/>
      <c r="L100" s="750"/>
      <c r="M100" s="750"/>
      <c r="N100" s="562"/>
      <c r="O100" s="424"/>
      <c r="P100" s="424"/>
      <c r="Q100" s="424"/>
      <c r="R100" s="424"/>
      <c r="S100" s="424"/>
      <c r="T100" s="424"/>
      <c r="U100" s="424"/>
      <c r="V100" s="452"/>
      <c r="W100" s="424"/>
      <c r="X100" s="424"/>
      <c r="Y100" s="424"/>
      <c r="Z100" s="424"/>
      <c r="AA100" s="424"/>
      <c r="AB100" s="424"/>
      <c r="AC100" s="424"/>
      <c r="AD100" s="424"/>
      <c r="AE100" s="424"/>
      <c r="AF100" s="424"/>
      <c r="AG100" s="424"/>
      <c r="AH100" s="424"/>
      <c r="AI100" s="424"/>
      <c r="AJ100" s="511"/>
      <c r="AK100" s="511"/>
      <c r="AL100" s="511"/>
      <c r="AM100" s="511"/>
      <c r="AN100" s="511"/>
      <c r="AO100" s="511"/>
      <c r="AP100" s="511"/>
      <c r="AQ100" s="395"/>
    </row>
    <row r="101" spans="1:43" x14ac:dyDescent="0.2">
      <c r="A101" s="745"/>
      <c r="B101" s="749"/>
      <c r="C101" s="750"/>
      <c r="D101" s="731"/>
      <c r="E101" s="733" t="s">
        <v>1</v>
      </c>
      <c r="F101" s="734"/>
      <c r="G101" s="733" t="s">
        <v>2</v>
      </c>
      <c r="H101" s="734"/>
      <c r="I101" s="733" t="s">
        <v>3</v>
      </c>
      <c r="J101" s="734"/>
      <c r="K101" s="733" t="s">
        <v>4</v>
      </c>
      <c r="L101" s="734"/>
      <c r="M101" s="733" t="s">
        <v>5</v>
      </c>
      <c r="N101" s="734"/>
      <c r="O101" s="424"/>
      <c r="P101" s="424"/>
      <c r="Q101" s="424"/>
      <c r="R101" s="424"/>
      <c r="S101" s="424"/>
      <c r="T101" s="424"/>
      <c r="U101" s="424"/>
      <c r="V101" s="424"/>
      <c r="W101" s="452"/>
      <c r="X101" s="424"/>
      <c r="Y101" s="424"/>
      <c r="Z101" s="424"/>
      <c r="AA101" s="424"/>
      <c r="AB101" s="424"/>
      <c r="AC101" s="424"/>
      <c r="AD101" s="424"/>
      <c r="AE101" s="424"/>
      <c r="AF101" s="424"/>
      <c r="AG101" s="424"/>
      <c r="AH101" s="424"/>
      <c r="AI101" s="424"/>
      <c r="AJ101" s="511"/>
      <c r="AK101" s="511"/>
      <c r="AL101" s="511"/>
      <c r="AM101" s="511"/>
      <c r="AN101" s="511"/>
      <c r="AO101" s="511"/>
      <c r="AP101" s="511"/>
      <c r="AQ101" s="395"/>
    </row>
    <row r="102" spans="1:43" x14ac:dyDescent="0.2">
      <c r="A102" s="746"/>
      <c r="B102" s="606" t="s">
        <v>81</v>
      </c>
      <c r="C102" s="564" t="s">
        <v>20</v>
      </c>
      <c r="D102" s="601" t="s">
        <v>18</v>
      </c>
      <c r="E102" s="429" t="s">
        <v>20</v>
      </c>
      <c r="F102" s="603" t="s">
        <v>18</v>
      </c>
      <c r="G102" s="429" t="s">
        <v>20</v>
      </c>
      <c r="H102" s="603" t="s">
        <v>18</v>
      </c>
      <c r="I102" s="429" t="s">
        <v>20</v>
      </c>
      <c r="J102" s="603" t="s">
        <v>18</v>
      </c>
      <c r="K102" s="429" t="s">
        <v>20</v>
      </c>
      <c r="L102" s="603" t="s">
        <v>18</v>
      </c>
      <c r="M102" s="429" t="s">
        <v>20</v>
      </c>
      <c r="N102" s="603" t="s">
        <v>18</v>
      </c>
      <c r="O102" s="566"/>
      <c r="P102" s="424"/>
      <c r="Q102" s="553"/>
      <c r="R102" s="424"/>
      <c r="S102" s="424"/>
      <c r="T102" s="424"/>
      <c r="U102" s="424"/>
      <c r="V102" s="424"/>
      <c r="W102" s="424"/>
      <c r="X102" s="424"/>
      <c r="Y102" s="424"/>
      <c r="Z102" s="424"/>
      <c r="AA102" s="452"/>
      <c r="AB102" s="424"/>
      <c r="AC102" s="424"/>
      <c r="AD102" s="424"/>
      <c r="AE102" s="424"/>
      <c r="AF102" s="424"/>
      <c r="AG102" s="424"/>
      <c r="AH102" s="424"/>
      <c r="AI102" s="424"/>
      <c r="AJ102" s="424"/>
      <c r="AK102" s="424"/>
      <c r="AL102" s="424"/>
      <c r="AM102" s="424"/>
      <c r="AN102" s="424"/>
      <c r="AO102" s="424"/>
      <c r="AP102" s="424"/>
    </row>
    <row r="103" spans="1:43" ht="17.25" customHeight="1" x14ac:dyDescent="0.2">
      <c r="A103" s="373" t="s">
        <v>106</v>
      </c>
      <c r="B103" s="382">
        <f>SUM(C103:D103)</f>
        <v>0</v>
      </c>
      <c r="C103" s="435">
        <f>SUM(E103+G103+I103+K103+M103)</f>
        <v>0</v>
      </c>
      <c r="D103" s="359">
        <f>SUM(F103+H103+J103+L103+N103)</f>
        <v>0</v>
      </c>
      <c r="E103" s="567"/>
      <c r="F103" s="544"/>
      <c r="G103" s="567"/>
      <c r="H103" s="544"/>
      <c r="I103" s="567"/>
      <c r="J103" s="568"/>
      <c r="K103" s="567"/>
      <c r="L103" s="568"/>
      <c r="M103" s="569"/>
      <c r="N103" s="568"/>
      <c r="O103" s="570"/>
      <c r="P103" s="424"/>
      <c r="Q103" s="553"/>
      <c r="R103" s="424"/>
      <c r="S103" s="424"/>
      <c r="T103" s="424"/>
      <c r="U103" s="424"/>
      <c r="V103" s="424"/>
      <c r="W103" s="424"/>
      <c r="X103" s="424"/>
      <c r="Y103" s="424"/>
      <c r="Z103" s="424"/>
      <c r="AA103" s="452"/>
      <c r="AB103" s="424"/>
      <c r="AC103" s="424"/>
      <c r="AD103" s="424"/>
      <c r="AE103" s="424"/>
      <c r="AF103" s="424"/>
      <c r="AG103" s="424"/>
      <c r="AH103" s="424"/>
      <c r="AI103" s="424"/>
      <c r="AJ103" s="424"/>
      <c r="AK103" s="424"/>
      <c r="AL103" s="424"/>
      <c r="AM103" s="424"/>
      <c r="AN103" s="424"/>
      <c r="AO103" s="424"/>
      <c r="AP103" s="424"/>
    </row>
    <row r="104" spans="1:43" ht="26.25" customHeight="1" x14ac:dyDescent="0.2">
      <c r="A104" s="373" t="s">
        <v>107</v>
      </c>
      <c r="B104" s="571">
        <f>SUM(C104:D104)</f>
        <v>0</v>
      </c>
      <c r="C104" s="435">
        <f>SUM(E104+G104+I104+K104+M104)</f>
        <v>0</v>
      </c>
      <c r="D104" s="359">
        <f>SUM(F104+H104+J104+L104+N104)</f>
        <v>0</v>
      </c>
      <c r="E104" s="572"/>
      <c r="F104" s="573"/>
      <c r="G104" s="572"/>
      <c r="H104" s="574"/>
      <c r="I104" s="572"/>
      <c r="J104" s="573"/>
      <c r="K104" s="572"/>
      <c r="L104" s="573"/>
      <c r="M104" s="575"/>
      <c r="N104" s="574"/>
      <c r="O104" s="570"/>
      <c r="P104" s="424"/>
      <c r="Q104" s="553"/>
      <c r="R104" s="424"/>
      <c r="S104" s="424"/>
      <c r="T104" s="424"/>
      <c r="U104" s="424"/>
      <c r="V104" s="424"/>
      <c r="W104" s="424"/>
      <c r="X104" s="424"/>
      <c r="Y104" s="424"/>
      <c r="Z104" s="424"/>
      <c r="AA104" s="452"/>
      <c r="AB104" s="42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4"/>
      <c r="AN104" s="424"/>
      <c r="AO104" s="424"/>
      <c r="AP104" s="424"/>
    </row>
    <row r="105" spans="1:43" x14ac:dyDescent="0.2">
      <c r="A105" s="557"/>
      <c r="B105" s="424"/>
      <c r="C105" s="553"/>
      <c r="D105" s="424"/>
      <c r="E105" s="424"/>
      <c r="F105" s="424"/>
      <c r="G105" s="424"/>
      <c r="H105" s="424"/>
      <c r="I105" s="424"/>
      <c r="J105" s="424"/>
      <c r="K105" s="424"/>
      <c r="L105" s="424"/>
      <c r="M105" s="452"/>
      <c r="N105" s="424"/>
      <c r="O105" s="424"/>
      <c r="P105" s="424"/>
      <c r="Q105" s="424"/>
      <c r="R105" s="424"/>
      <c r="S105" s="424"/>
      <c r="T105" s="424"/>
      <c r="U105" s="424"/>
      <c r="V105" s="424"/>
      <c r="W105" s="424"/>
      <c r="X105" s="424"/>
      <c r="Y105" s="424"/>
      <c r="Z105" s="424"/>
      <c r="AA105" s="424"/>
      <c r="AB105" s="424"/>
    </row>
    <row r="186" spans="1:2" hidden="1" x14ac:dyDescent="0.2">
      <c r="A186" s="576">
        <f>SUM(C23,C24:C26,C30,C43:C44,C49:C70,B103:B104,B82:B89,B98,C35:C38,C74:J77)</f>
        <v>1143</v>
      </c>
      <c r="B186" s="576">
        <f>SUM(CG8:CL104)</f>
        <v>0</v>
      </c>
    </row>
  </sheetData>
  <mergeCells count="123">
    <mergeCell ref="A80:A81"/>
    <mergeCell ref="B80:B81"/>
    <mergeCell ref="C80:C81"/>
    <mergeCell ref="D80:D81"/>
    <mergeCell ref="A91:A92"/>
    <mergeCell ref="B91:B92"/>
    <mergeCell ref="C91:D91"/>
    <mergeCell ref="I72:J72"/>
    <mergeCell ref="A74:B74"/>
    <mergeCell ref="A75:B75"/>
    <mergeCell ref="A76:B76"/>
    <mergeCell ref="A77:B77"/>
    <mergeCell ref="A65:A70"/>
    <mergeCell ref="A72:B73"/>
    <mergeCell ref="C72:D72"/>
    <mergeCell ref="E72:F72"/>
    <mergeCell ref="G72:H72"/>
    <mergeCell ref="AJ47:AK47"/>
    <mergeCell ref="AL47:AM47"/>
    <mergeCell ref="A49:A54"/>
    <mergeCell ref="A55:A56"/>
    <mergeCell ref="A57:A60"/>
    <mergeCell ref="A61:A62"/>
    <mergeCell ref="A63:A64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H28:AI28"/>
    <mergeCell ref="AJ28:AK28"/>
    <mergeCell ref="AL28:AM28"/>
    <mergeCell ref="A33:A34"/>
    <mergeCell ref="B33:B34"/>
    <mergeCell ref="C33:C34"/>
    <mergeCell ref="X28:Y28"/>
    <mergeCell ref="Z28:AA28"/>
    <mergeCell ref="AB28:AC28"/>
    <mergeCell ref="AD28:AE28"/>
    <mergeCell ref="AF28:AG28"/>
    <mergeCell ref="B28:B29"/>
    <mergeCell ref="C28:E28"/>
    <mergeCell ref="F28:G28"/>
    <mergeCell ref="H28:I28"/>
    <mergeCell ref="J28:K28"/>
    <mergeCell ref="L28:M28"/>
    <mergeCell ref="N28:O28"/>
    <mergeCell ref="P28:Q28"/>
    <mergeCell ref="R28:S28"/>
    <mergeCell ref="T28:U28"/>
    <mergeCell ref="A25:A26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10:A12"/>
    <mergeCell ref="B10:B12"/>
    <mergeCell ref="C10:E11"/>
    <mergeCell ref="A28:A29"/>
    <mergeCell ref="V28:W28"/>
    <mergeCell ref="A6:W6"/>
    <mergeCell ref="F10:AM10"/>
    <mergeCell ref="A37:A38"/>
    <mergeCell ref="A35:A36"/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40:B42"/>
    <mergeCell ref="C40:E41"/>
    <mergeCell ref="F40:AM40"/>
    <mergeCell ref="AJ41:AK41"/>
    <mergeCell ref="AL41:AM41"/>
    <mergeCell ref="A45:M45"/>
    <mergeCell ref="A46:B48"/>
    <mergeCell ref="C46:E47"/>
    <mergeCell ref="F46:AM46"/>
    <mergeCell ref="A13:A23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6"/>
  <sheetViews>
    <sheetView workbookViewId="0">
      <selection sqref="A1:XFD1048576"/>
    </sheetView>
  </sheetViews>
  <sheetFormatPr baseColWidth="10" defaultRowHeight="14.25" x14ac:dyDescent="0.2"/>
  <cols>
    <col min="1" max="1" width="48.140625" style="314" customWidth="1"/>
    <col min="2" max="2" width="26.7109375" style="314" customWidth="1"/>
    <col min="3" max="3" width="18.85546875" style="314" customWidth="1"/>
    <col min="4" max="4" width="17.7109375" style="314" customWidth="1"/>
    <col min="5" max="74" width="11.42578125" style="314"/>
    <col min="75" max="75" width="0" style="314" hidden="1" customWidth="1"/>
    <col min="76" max="76" width="0" style="315" hidden="1" customWidth="1"/>
    <col min="77" max="93" width="25.42578125" style="315" hidden="1" customWidth="1"/>
    <col min="94" max="101" width="25.42578125" style="314" hidden="1" customWidth="1"/>
    <col min="102" max="102" width="0" style="314" hidden="1" customWidth="1"/>
    <col min="103" max="16384" width="11.42578125" style="314"/>
  </cols>
  <sheetData>
    <row r="1" spans="1:86" x14ac:dyDescent="0.2">
      <c r="A1" s="313" t="s">
        <v>0</v>
      </c>
    </row>
    <row r="2" spans="1:86" x14ac:dyDescent="0.2">
      <c r="A2" s="313" t="str">
        <f>CONCATENATE("COMUNA: ",[8]NOMBRE!B2," - ","( ",[8]NOMBRE!C2,[8]NOMBRE!D2,[8]NOMBRE!E2,[8]NOMBRE!F2,[8]NOMBRE!G2," )")</f>
        <v>COMUNA: Linares - ( 07401 )</v>
      </c>
    </row>
    <row r="3" spans="1:86" x14ac:dyDescent="0.2">
      <c r="A3" s="313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86" x14ac:dyDescent="0.2">
      <c r="A4" s="313" t="str">
        <f>CONCATENATE("MES: ",[8]NOMBRE!B6," - ","( ",[8]NOMBRE!C6,[8]NOMBRE!D6," )")</f>
        <v>MES: AGOSTO - ( 08 )</v>
      </c>
    </row>
    <row r="5" spans="1:86" x14ac:dyDescent="0.2">
      <c r="A5" s="313" t="str">
        <f>CONCATENATE("AÑO: ",[8]NOMBRE!B7)</f>
        <v>AÑO: 2017</v>
      </c>
    </row>
    <row r="6" spans="1:86" ht="15" x14ac:dyDescent="0.2">
      <c r="A6" s="776" t="s">
        <v>24</v>
      </c>
      <c r="B6" s="776"/>
      <c r="C6" s="776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</row>
    <row r="7" spans="1:86" ht="15" x14ac:dyDescent="0.2">
      <c r="A7" s="616"/>
      <c r="B7" s="616"/>
      <c r="C7" s="616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</row>
    <row r="8" spans="1:86" ht="15" x14ac:dyDescent="0.2">
      <c r="A8" s="318" t="s">
        <v>25</v>
      </c>
      <c r="B8" s="319"/>
      <c r="C8" s="320"/>
      <c r="D8" s="320"/>
      <c r="E8" s="320"/>
      <c r="F8" s="320"/>
      <c r="G8" s="320"/>
      <c r="H8" s="320"/>
      <c r="I8" s="321"/>
      <c r="J8" s="319"/>
      <c r="K8" s="322"/>
      <c r="L8" s="320"/>
      <c r="M8" s="316"/>
      <c r="N8" s="316"/>
      <c r="O8" s="316"/>
      <c r="P8" s="316"/>
      <c r="Q8" s="316"/>
      <c r="R8" s="316"/>
      <c r="S8" s="316"/>
      <c r="T8" s="316"/>
      <c r="U8" s="316"/>
      <c r="V8" s="323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</row>
    <row r="9" spans="1:86" ht="15" x14ac:dyDescent="0.2">
      <c r="A9" s="324" t="s">
        <v>80</v>
      </c>
      <c r="B9" s="325"/>
      <c r="C9" s="325"/>
      <c r="D9" s="325"/>
      <c r="E9" s="325"/>
      <c r="F9" s="325"/>
      <c r="G9" s="325"/>
      <c r="H9" s="325"/>
      <c r="I9" s="325"/>
      <c r="J9" s="325"/>
      <c r="K9" s="326"/>
      <c r="L9" s="325"/>
      <c r="M9" s="327"/>
      <c r="N9" s="327"/>
      <c r="O9" s="316"/>
      <c r="P9" s="316"/>
      <c r="Q9" s="316"/>
      <c r="R9" s="316"/>
      <c r="S9" s="316"/>
      <c r="T9" s="316"/>
      <c r="U9" s="316"/>
      <c r="V9" s="323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</row>
    <row r="10" spans="1:86" ht="14.25" customHeight="1" x14ac:dyDescent="0.2">
      <c r="A10" s="744" t="s">
        <v>26</v>
      </c>
      <c r="B10" s="744" t="s">
        <v>27</v>
      </c>
      <c r="C10" s="747" t="s">
        <v>28</v>
      </c>
      <c r="D10" s="748"/>
      <c r="E10" s="729"/>
      <c r="F10" s="733" t="s">
        <v>29</v>
      </c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742"/>
      <c r="AJ10" s="742"/>
      <c r="AK10" s="742"/>
      <c r="AL10" s="742"/>
      <c r="AM10" s="734"/>
      <c r="AN10" s="729" t="s">
        <v>30</v>
      </c>
    </row>
    <row r="11" spans="1:86" x14ac:dyDescent="0.2">
      <c r="A11" s="745"/>
      <c r="B11" s="745"/>
      <c r="C11" s="749"/>
      <c r="D11" s="750"/>
      <c r="E11" s="731"/>
      <c r="F11" s="733" t="s">
        <v>1</v>
      </c>
      <c r="G11" s="734"/>
      <c r="H11" s="733" t="s">
        <v>2</v>
      </c>
      <c r="I11" s="734"/>
      <c r="J11" s="733" t="s">
        <v>3</v>
      </c>
      <c r="K11" s="734"/>
      <c r="L11" s="733" t="s">
        <v>4</v>
      </c>
      <c r="M11" s="734"/>
      <c r="N11" s="733" t="s">
        <v>5</v>
      </c>
      <c r="O11" s="734"/>
      <c r="P11" s="737" t="s">
        <v>6</v>
      </c>
      <c r="Q11" s="738"/>
      <c r="R11" s="737" t="s">
        <v>7</v>
      </c>
      <c r="S11" s="738"/>
      <c r="T11" s="737" t="s">
        <v>8</v>
      </c>
      <c r="U11" s="738"/>
      <c r="V11" s="737" t="s">
        <v>9</v>
      </c>
      <c r="W11" s="738"/>
      <c r="X11" s="737" t="s">
        <v>10</v>
      </c>
      <c r="Y11" s="738"/>
      <c r="Z11" s="737" t="s">
        <v>11</v>
      </c>
      <c r="AA11" s="738"/>
      <c r="AB11" s="737" t="s">
        <v>12</v>
      </c>
      <c r="AC11" s="738"/>
      <c r="AD11" s="737" t="s">
        <v>13</v>
      </c>
      <c r="AE11" s="738"/>
      <c r="AF11" s="737" t="s">
        <v>14</v>
      </c>
      <c r="AG11" s="738"/>
      <c r="AH11" s="737" t="s">
        <v>15</v>
      </c>
      <c r="AI11" s="738"/>
      <c r="AJ11" s="737" t="s">
        <v>16</v>
      </c>
      <c r="AK11" s="738"/>
      <c r="AL11" s="737" t="s">
        <v>17</v>
      </c>
      <c r="AM11" s="738"/>
      <c r="AN11" s="730"/>
    </row>
    <row r="12" spans="1:86" x14ac:dyDescent="0.2">
      <c r="A12" s="746"/>
      <c r="B12" s="746"/>
      <c r="C12" s="328" t="s">
        <v>81</v>
      </c>
      <c r="D12" s="622" t="s">
        <v>20</v>
      </c>
      <c r="E12" s="631" t="s">
        <v>18</v>
      </c>
      <c r="F12" s="328" t="s">
        <v>20</v>
      </c>
      <c r="G12" s="623" t="s">
        <v>18</v>
      </c>
      <c r="H12" s="328" t="s">
        <v>20</v>
      </c>
      <c r="I12" s="623" t="s">
        <v>18</v>
      </c>
      <c r="J12" s="328" t="s">
        <v>20</v>
      </c>
      <c r="K12" s="623" t="s">
        <v>18</v>
      </c>
      <c r="L12" s="328" t="s">
        <v>20</v>
      </c>
      <c r="M12" s="623" t="s">
        <v>18</v>
      </c>
      <c r="N12" s="328" t="s">
        <v>20</v>
      </c>
      <c r="O12" s="623" t="s">
        <v>18</v>
      </c>
      <c r="P12" s="328" t="s">
        <v>20</v>
      </c>
      <c r="Q12" s="623" t="s">
        <v>18</v>
      </c>
      <c r="R12" s="328" t="s">
        <v>20</v>
      </c>
      <c r="S12" s="623" t="s">
        <v>18</v>
      </c>
      <c r="T12" s="328" t="s">
        <v>20</v>
      </c>
      <c r="U12" s="623" t="s">
        <v>18</v>
      </c>
      <c r="V12" s="328" t="s">
        <v>20</v>
      </c>
      <c r="W12" s="623" t="s">
        <v>18</v>
      </c>
      <c r="X12" s="328" t="s">
        <v>20</v>
      </c>
      <c r="Y12" s="623" t="s">
        <v>18</v>
      </c>
      <c r="Z12" s="328" t="s">
        <v>20</v>
      </c>
      <c r="AA12" s="623" t="s">
        <v>18</v>
      </c>
      <c r="AB12" s="328" t="s">
        <v>20</v>
      </c>
      <c r="AC12" s="623" t="s">
        <v>18</v>
      </c>
      <c r="AD12" s="328" t="s">
        <v>20</v>
      </c>
      <c r="AE12" s="623" t="s">
        <v>18</v>
      </c>
      <c r="AF12" s="328" t="s">
        <v>20</v>
      </c>
      <c r="AG12" s="623" t="s">
        <v>18</v>
      </c>
      <c r="AH12" s="328" t="s">
        <v>20</v>
      </c>
      <c r="AI12" s="623" t="s">
        <v>18</v>
      </c>
      <c r="AJ12" s="328" t="s">
        <v>20</v>
      </c>
      <c r="AK12" s="623" t="s">
        <v>18</v>
      </c>
      <c r="AL12" s="328" t="s">
        <v>20</v>
      </c>
      <c r="AM12" s="623" t="s">
        <v>18</v>
      </c>
      <c r="AN12" s="731"/>
    </row>
    <row r="13" spans="1:86" x14ac:dyDescent="0.2">
      <c r="A13" s="777" t="s">
        <v>82</v>
      </c>
      <c r="B13" s="332" t="s">
        <v>31</v>
      </c>
      <c r="C13" s="333">
        <f t="shared" ref="C13:C26" si="0">SUM(D13+E13)</f>
        <v>0</v>
      </c>
      <c r="D13" s="334">
        <f t="shared" ref="D13:D26" si="1">SUM(F13+H13+J13+L13+N13+P13+R13+T13+V13+X13+Z13+AB13+AD13+AF13+AH13+AJ13+AL13)</f>
        <v>0</v>
      </c>
      <c r="E13" s="335">
        <f t="shared" ref="E13:E26" si="2">SUM(G13+I13+K13+M13+O13+Q13+S13+U13+W13+Y13+AA13+AC13+AE13+AG13+AI13+AK13+AM13)</f>
        <v>0</v>
      </c>
      <c r="F13" s="336"/>
      <c r="G13" s="337"/>
      <c r="H13" s="336"/>
      <c r="I13" s="337"/>
      <c r="J13" s="336"/>
      <c r="K13" s="338"/>
      <c r="L13" s="336"/>
      <c r="M13" s="338"/>
      <c r="N13" s="336"/>
      <c r="O13" s="338"/>
      <c r="P13" s="336"/>
      <c r="Q13" s="338"/>
      <c r="R13" s="336"/>
      <c r="S13" s="338"/>
      <c r="T13" s="336"/>
      <c r="U13" s="338"/>
      <c r="V13" s="336"/>
      <c r="W13" s="338"/>
      <c r="X13" s="336"/>
      <c r="Y13" s="338"/>
      <c r="Z13" s="336"/>
      <c r="AA13" s="338"/>
      <c r="AB13" s="336"/>
      <c r="AC13" s="338"/>
      <c r="AD13" s="336"/>
      <c r="AE13" s="338"/>
      <c r="AF13" s="336"/>
      <c r="AG13" s="338"/>
      <c r="AH13" s="336"/>
      <c r="AI13" s="338"/>
      <c r="AJ13" s="336"/>
      <c r="AK13" s="338"/>
      <c r="AL13" s="339"/>
      <c r="AM13" s="338"/>
      <c r="AN13" s="337"/>
      <c r="AO13" s="340" t="s">
        <v>83</v>
      </c>
      <c r="CG13" s="315">
        <v>0</v>
      </c>
      <c r="CH13" s="315">
        <v>0</v>
      </c>
    </row>
    <row r="14" spans="1:86" x14ac:dyDescent="0.2">
      <c r="A14" s="779"/>
      <c r="B14" s="341" t="s">
        <v>32</v>
      </c>
      <c r="C14" s="342">
        <f t="shared" si="0"/>
        <v>52</v>
      </c>
      <c r="D14" s="343">
        <f t="shared" si="1"/>
        <v>26</v>
      </c>
      <c r="E14" s="344">
        <f t="shared" si="2"/>
        <v>26</v>
      </c>
      <c r="F14" s="345"/>
      <c r="G14" s="346"/>
      <c r="H14" s="345">
        <v>8</v>
      </c>
      <c r="I14" s="346">
        <v>3</v>
      </c>
      <c r="J14" s="345">
        <v>9</v>
      </c>
      <c r="K14" s="347">
        <v>6</v>
      </c>
      <c r="L14" s="345">
        <v>3</v>
      </c>
      <c r="M14" s="347">
        <v>1</v>
      </c>
      <c r="N14" s="345"/>
      <c r="O14" s="347"/>
      <c r="P14" s="345">
        <v>3</v>
      </c>
      <c r="Q14" s="347">
        <v>1</v>
      </c>
      <c r="R14" s="345"/>
      <c r="S14" s="347">
        <v>5</v>
      </c>
      <c r="T14" s="345">
        <v>1</v>
      </c>
      <c r="U14" s="347">
        <v>5</v>
      </c>
      <c r="V14" s="345"/>
      <c r="W14" s="347">
        <v>3</v>
      </c>
      <c r="X14" s="345"/>
      <c r="Y14" s="347">
        <v>2</v>
      </c>
      <c r="Z14" s="345"/>
      <c r="AA14" s="347"/>
      <c r="AB14" s="345"/>
      <c r="AC14" s="347"/>
      <c r="AD14" s="345">
        <v>1</v>
      </c>
      <c r="AE14" s="347"/>
      <c r="AF14" s="345"/>
      <c r="AG14" s="347"/>
      <c r="AH14" s="345">
        <v>1</v>
      </c>
      <c r="AI14" s="347"/>
      <c r="AJ14" s="345"/>
      <c r="AK14" s="347"/>
      <c r="AL14" s="348"/>
      <c r="AM14" s="347"/>
      <c r="AN14" s="346">
        <v>52</v>
      </c>
      <c r="AO14" s="340" t="s">
        <v>83</v>
      </c>
      <c r="CG14" s="315">
        <v>0</v>
      </c>
      <c r="CH14" s="315">
        <v>0</v>
      </c>
    </row>
    <row r="15" spans="1:86" x14ac:dyDescent="0.2">
      <c r="A15" s="779"/>
      <c r="B15" s="341" t="s">
        <v>33</v>
      </c>
      <c r="C15" s="342">
        <f t="shared" si="0"/>
        <v>459</v>
      </c>
      <c r="D15" s="343">
        <f t="shared" si="1"/>
        <v>182</v>
      </c>
      <c r="E15" s="344">
        <f t="shared" si="2"/>
        <v>277</v>
      </c>
      <c r="F15" s="345"/>
      <c r="G15" s="346"/>
      <c r="H15" s="345">
        <v>2</v>
      </c>
      <c r="I15" s="346">
        <v>3</v>
      </c>
      <c r="J15" s="345">
        <v>13</v>
      </c>
      <c r="K15" s="347">
        <v>4</v>
      </c>
      <c r="L15" s="345">
        <v>10</v>
      </c>
      <c r="M15" s="347">
        <v>4</v>
      </c>
      <c r="N15" s="345">
        <v>8</v>
      </c>
      <c r="O15" s="347">
        <v>4</v>
      </c>
      <c r="P15" s="345">
        <v>22</v>
      </c>
      <c r="Q15" s="347">
        <v>12</v>
      </c>
      <c r="R15" s="345">
        <v>17</v>
      </c>
      <c r="S15" s="347">
        <v>11</v>
      </c>
      <c r="T15" s="345">
        <v>15</v>
      </c>
      <c r="U15" s="347">
        <v>17</v>
      </c>
      <c r="V15" s="345">
        <v>17</v>
      </c>
      <c r="W15" s="347">
        <v>31</v>
      </c>
      <c r="X15" s="345">
        <v>16</v>
      </c>
      <c r="Y15" s="347">
        <v>36</v>
      </c>
      <c r="Z15" s="345">
        <v>15</v>
      </c>
      <c r="AA15" s="347">
        <v>42</v>
      </c>
      <c r="AB15" s="345">
        <v>17</v>
      </c>
      <c r="AC15" s="347">
        <v>33</v>
      </c>
      <c r="AD15" s="345">
        <v>15</v>
      </c>
      <c r="AE15" s="347">
        <v>43</v>
      </c>
      <c r="AF15" s="345">
        <v>8</v>
      </c>
      <c r="AG15" s="347">
        <v>22</v>
      </c>
      <c r="AH15" s="345">
        <v>3</v>
      </c>
      <c r="AI15" s="347">
        <v>6</v>
      </c>
      <c r="AJ15" s="345">
        <v>3</v>
      </c>
      <c r="AK15" s="347">
        <v>7</v>
      </c>
      <c r="AL15" s="348">
        <v>1</v>
      </c>
      <c r="AM15" s="347">
        <v>2</v>
      </c>
      <c r="AN15" s="346">
        <v>459</v>
      </c>
      <c r="AO15" s="340" t="s">
        <v>83</v>
      </c>
      <c r="CG15" s="315">
        <v>0</v>
      </c>
      <c r="CH15" s="315">
        <v>0</v>
      </c>
    </row>
    <row r="16" spans="1:86" x14ac:dyDescent="0.2">
      <c r="A16" s="779"/>
      <c r="B16" s="341" t="s">
        <v>34</v>
      </c>
      <c r="C16" s="342">
        <f t="shared" si="0"/>
        <v>0</v>
      </c>
      <c r="D16" s="343">
        <f t="shared" si="1"/>
        <v>0</v>
      </c>
      <c r="E16" s="344">
        <f t="shared" si="2"/>
        <v>0</v>
      </c>
      <c r="F16" s="345"/>
      <c r="G16" s="346"/>
      <c r="H16" s="345"/>
      <c r="I16" s="346"/>
      <c r="J16" s="345"/>
      <c r="K16" s="347"/>
      <c r="L16" s="345"/>
      <c r="M16" s="347"/>
      <c r="N16" s="345"/>
      <c r="O16" s="347"/>
      <c r="P16" s="345"/>
      <c r="Q16" s="347"/>
      <c r="R16" s="345"/>
      <c r="S16" s="347"/>
      <c r="T16" s="345"/>
      <c r="U16" s="347"/>
      <c r="V16" s="345"/>
      <c r="W16" s="347"/>
      <c r="X16" s="345"/>
      <c r="Y16" s="347"/>
      <c r="Z16" s="345"/>
      <c r="AA16" s="347"/>
      <c r="AB16" s="345"/>
      <c r="AC16" s="347"/>
      <c r="AD16" s="345"/>
      <c r="AE16" s="347"/>
      <c r="AF16" s="345"/>
      <c r="AG16" s="347"/>
      <c r="AH16" s="345"/>
      <c r="AI16" s="347"/>
      <c r="AJ16" s="345"/>
      <c r="AK16" s="347"/>
      <c r="AL16" s="348"/>
      <c r="AM16" s="347"/>
      <c r="AN16" s="346"/>
      <c r="AO16" s="340" t="s">
        <v>83</v>
      </c>
      <c r="CG16" s="315">
        <v>0</v>
      </c>
      <c r="CH16" s="315">
        <v>0</v>
      </c>
    </row>
    <row r="17" spans="1:86" x14ac:dyDescent="0.2">
      <c r="A17" s="779"/>
      <c r="B17" s="341" t="s">
        <v>35</v>
      </c>
      <c r="C17" s="342">
        <f t="shared" si="0"/>
        <v>147</v>
      </c>
      <c r="D17" s="343">
        <f t="shared" si="1"/>
        <v>61</v>
      </c>
      <c r="E17" s="344">
        <f t="shared" si="2"/>
        <v>86</v>
      </c>
      <c r="F17" s="345">
        <v>1</v>
      </c>
      <c r="G17" s="346"/>
      <c r="H17" s="345">
        <v>3</v>
      </c>
      <c r="I17" s="346">
        <v>3</v>
      </c>
      <c r="J17" s="345">
        <v>11</v>
      </c>
      <c r="K17" s="347">
        <v>3</v>
      </c>
      <c r="L17" s="345"/>
      <c r="M17" s="347">
        <v>5</v>
      </c>
      <c r="N17" s="345">
        <v>4</v>
      </c>
      <c r="O17" s="347">
        <v>4</v>
      </c>
      <c r="P17" s="345">
        <v>2</v>
      </c>
      <c r="Q17" s="347">
        <v>7</v>
      </c>
      <c r="R17" s="345">
        <v>14</v>
      </c>
      <c r="S17" s="347">
        <v>9</v>
      </c>
      <c r="T17" s="345">
        <v>3</v>
      </c>
      <c r="U17" s="347">
        <v>6</v>
      </c>
      <c r="V17" s="345"/>
      <c r="W17" s="347">
        <v>6</v>
      </c>
      <c r="X17" s="345">
        <v>5</v>
      </c>
      <c r="Y17" s="347">
        <v>10</v>
      </c>
      <c r="Z17" s="345">
        <v>9</v>
      </c>
      <c r="AA17" s="347">
        <v>16</v>
      </c>
      <c r="AB17" s="345">
        <v>3</v>
      </c>
      <c r="AC17" s="347">
        <v>9</v>
      </c>
      <c r="AD17" s="345">
        <v>1</v>
      </c>
      <c r="AE17" s="347">
        <v>6</v>
      </c>
      <c r="AF17" s="345">
        <v>2</v>
      </c>
      <c r="AG17" s="347">
        <v>2</v>
      </c>
      <c r="AH17" s="345">
        <v>2</v>
      </c>
      <c r="AI17" s="347"/>
      <c r="AJ17" s="345"/>
      <c r="AK17" s="347"/>
      <c r="AL17" s="348">
        <v>1</v>
      </c>
      <c r="AM17" s="347"/>
      <c r="AN17" s="346">
        <v>147</v>
      </c>
      <c r="AO17" s="340" t="s">
        <v>83</v>
      </c>
      <c r="CG17" s="315">
        <v>0</v>
      </c>
      <c r="CH17" s="315">
        <v>0</v>
      </c>
    </row>
    <row r="18" spans="1:86" x14ac:dyDescent="0.2">
      <c r="A18" s="779"/>
      <c r="B18" s="341" t="s">
        <v>36</v>
      </c>
      <c r="C18" s="342">
        <f t="shared" si="0"/>
        <v>0</v>
      </c>
      <c r="D18" s="343">
        <f t="shared" si="1"/>
        <v>0</v>
      </c>
      <c r="E18" s="344">
        <f t="shared" si="2"/>
        <v>0</v>
      </c>
      <c r="F18" s="345"/>
      <c r="G18" s="346"/>
      <c r="H18" s="345"/>
      <c r="I18" s="346"/>
      <c r="J18" s="345"/>
      <c r="K18" s="347"/>
      <c r="L18" s="345"/>
      <c r="M18" s="347"/>
      <c r="N18" s="345"/>
      <c r="O18" s="347"/>
      <c r="P18" s="345"/>
      <c r="Q18" s="347"/>
      <c r="R18" s="345"/>
      <c r="S18" s="347"/>
      <c r="T18" s="345"/>
      <c r="U18" s="347"/>
      <c r="V18" s="345"/>
      <c r="W18" s="347"/>
      <c r="X18" s="345"/>
      <c r="Y18" s="347"/>
      <c r="Z18" s="345"/>
      <c r="AA18" s="347"/>
      <c r="AB18" s="345"/>
      <c r="AC18" s="347"/>
      <c r="AD18" s="345"/>
      <c r="AE18" s="347"/>
      <c r="AF18" s="345"/>
      <c r="AG18" s="347"/>
      <c r="AH18" s="345"/>
      <c r="AI18" s="347"/>
      <c r="AJ18" s="345"/>
      <c r="AK18" s="347"/>
      <c r="AL18" s="348"/>
      <c r="AM18" s="347"/>
      <c r="AN18" s="346"/>
      <c r="AO18" s="340" t="s">
        <v>83</v>
      </c>
      <c r="CG18" s="315">
        <v>0</v>
      </c>
      <c r="CH18" s="315">
        <v>0</v>
      </c>
    </row>
    <row r="19" spans="1:86" x14ac:dyDescent="0.2">
      <c r="A19" s="779"/>
      <c r="B19" s="341" t="s">
        <v>37</v>
      </c>
      <c r="C19" s="349">
        <f t="shared" si="0"/>
        <v>0</v>
      </c>
      <c r="D19" s="350">
        <f t="shared" si="1"/>
        <v>0</v>
      </c>
      <c r="E19" s="351">
        <f t="shared" si="2"/>
        <v>0</v>
      </c>
      <c r="F19" s="352"/>
      <c r="G19" s="353"/>
      <c r="H19" s="352"/>
      <c r="I19" s="353"/>
      <c r="J19" s="352"/>
      <c r="K19" s="354"/>
      <c r="L19" s="352"/>
      <c r="M19" s="354"/>
      <c r="N19" s="352"/>
      <c r="O19" s="354"/>
      <c r="P19" s="352"/>
      <c r="Q19" s="354"/>
      <c r="R19" s="352"/>
      <c r="S19" s="354"/>
      <c r="T19" s="352"/>
      <c r="U19" s="354"/>
      <c r="V19" s="352"/>
      <c r="W19" s="354"/>
      <c r="X19" s="352"/>
      <c r="Y19" s="354"/>
      <c r="Z19" s="352"/>
      <c r="AA19" s="354"/>
      <c r="AB19" s="352"/>
      <c r="AC19" s="354"/>
      <c r="AD19" s="352"/>
      <c r="AE19" s="354"/>
      <c r="AF19" s="352"/>
      <c r="AG19" s="354"/>
      <c r="AH19" s="352"/>
      <c r="AI19" s="354"/>
      <c r="AJ19" s="352"/>
      <c r="AK19" s="354"/>
      <c r="AL19" s="355"/>
      <c r="AM19" s="354"/>
      <c r="AN19" s="353"/>
      <c r="AO19" s="340" t="s">
        <v>83</v>
      </c>
      <c r="CG19" s="315">
        <v>0</v>
      </c>
      <c r="CH19" s="315">
        <v>0</v>
      </c>
    </row>
    <row r="20" spans="1:86" ht="26.25" customHeight="1" x14ac:dyDescent="0.2">
      <c r="A20" s="779"/>
      <c r="B20" s="341" t="s">
        <v>38</v>
      </c>
      <c r="C20" s="349">
        <f t="shared" si="0"/>
        <v>0</v>
      </c>
      <c r="D20" s="350">
        <f t="shared" si="1"/>
        <v>0</v>
      </c>
      <c r="E20" s="351">
        <f t="shared" si="2"/>
        <v>0</v>
      </c>
      <c r="F20" s="352"/>
      <c r="G20" s="353"/>
      <c r="H20" s="352"/>
      <c r="I20" s="353"/>
      <c r="J20" s="352"/>
      <c r="K20" s="354"/>
      <c r="L20" s="352"/>
      <c r="M20" s="354"/>
      <c r="N20" s="352"/>
      <c r="O20" s="354"/>
      <c r="P20" s="352"/>
      <c r="Q20" s="354"/>
      <c r="R20" s="352"/>
      <c r="S20" s="354"/>
      <c r="T20" s="352"/>
      <c r="U20" s="354"/>
      <c r="V20" s="352"/>
      <c r="W20" s="354"/>
      <c r="X20" s="352"/>
      <c r="Y20" s="354"/>
      <c r="Z20" s="352"/>
      <c r="AA20" s="354"/>
      <c r="AB20" s="352"/>
      <c r="AC20" s="354"/>
      <c r="AD20" s="352"/>
      <c r="AE20" s="354"/>
      <c r="AF20" s="352"/>
      <c r="AG20" s="354"/>
      <c r="AH20" s="352"/>
      <c r="AI20" s="354"/>
      <c r="AJ20" s="352"/>
      <c r="AK20" s="354"/>
      <c r="AL20" s="355"/>
      <c r="AM20" s="354"/>
      <c r="AN20" s="353"/>
      <c r="AO20" s="340" t="s">
        <v>83</v>
      </c>
      <c r="CG20" s="315">
        <v>0</v>
      </c>
      <c r="CH20" s="315">
        <v>0</v>
      </c>
    </row>
    <row r="21" spans="1:86" ht="15" customHeight="1" x14ac:dyDescent="0.2">
      <c r="A21" s="779"/>
      <c r="B21" s="341" t="s">
        <v>84</v>
      </c>
      <c r="C21" s="349">
        <f t="shared" si="0"/>
        <v>0</v>
      </c>
      <c r="D21" s="350">
        <f t="shared" si="1"/>
        <v>0</v>
      </c>
      <c r="E21" s="351">
        <f t="shared" si="2"/>
        <v>0</v>
      </c>
      <c r="F21" s="352"/>
      <c r="G21" s="353"/>
      <c r="H21" s="352"/>
      <c r="I21" s="353"/>
      <c r="J21" s="352"/>
      <c r="K21" s="354"/>
      <c r="L21" s="352"/>
      <c r="M21" s="354"/>
      <c r="N21" s="352"/>
      <c r="O21" s="354"/>
      <c r="P21" s="352"/>
      <c r="Q21" s="354"/>
      <c r="R21" s="352"/>
      <c r="S21" s="354"/>
      <c r="T21" s="352"/>
      <c r="U21" s="354"/>
      <c r="V21" s="352"/>
      <c r="W21" s="354"/>
      <c r="X21" s="352"/>
      <c r="Y21" s="354"/>
      <c r="Z21" s="352"/>
      <c r="AA21" s="354"/>
      <c r="AB21" s="352"/>
      <c r="AC21" s="354"/>
      <c r="AD21" s="352"/>
      <c r="AE21" s="354"/>
      <c r="AF21" s="352"/>
      <c r="AG21" s="354"/>
      <c r="AH21" s="352"/>
      <c r="AI21" s="354"/>
      <c r="AJ21" s="352"/>
      <c r="AK21" s="354"/>
      <c r="AL21" s="355"/>
      <c r="AM21" s="354"/>
      <c r="AN21" s="353"/>
      <c r="AO21" s="340" t="s">
        <v>83</v>
      </c>
      <c r="CG21" s="315">
        <v>0</v>
      </c>
      <c r="CH21" s="315">
        <v>0</v>
      </c>
    </row>
    <row r="22" spans="1:86" ht="23.25" customHeight="1" x14ac:dyDescent="0.2">
      <c r="A22" s="779"/>
      <c r="B22" s="341" t="s">
        <v>79</v>
      </c>
      <c r="C22" s="349">
        <f t="shared" si="0"/>
        <v>0</v>
      </c>
      <c r="D22" s="356">
        <f t="shared" si="1"/>
        <v>0</v>
      </c>
      <c r="E22" s="351">
        <f t="shared" si="2"/>
        <v>0</v>
      </c>
      <c r="F22" s="352"/>
      <c r="G22" s="353"/>
      <c r="H22" s="352"/>
      <c r="I22" s="353"/>
      <c r="J22" s="352"/>
      <c r="K22" s="354"/>
      <c r="L22" s="352"/>
      <c r="M22" s="354"/>
      <c r="N22" s="352"/>
      <c r="O22" s="354"/>
      <c r="P22" s="352"/>
      <c r="Q22" s="354"/>
      <c r="R22" s="352"/>
      <c r="S22" s="354"/>
      <c r="T22" s="352"/>
      <c r="U22" s="354"/>
      <c r="V22" s="352"/>
      <c r="W22" s="354"/>
      <c r="X22" s="352"/>
      <c r="Y22" s="354"/>
      <c r="Z22" s="352"/>
      <c r="AA22" s="354"/>
      <c r="AB22" s="352"/>
      <c r="AC22" s="354"/>
      <c r="AD22" s="352"/>
      <c r="AE22" s="354"/>
      <c r="AF22" s="352"/>
      <c r="AG22" s="354"/>
      <c r="AH22" s="352"/>
      <c r="AI22" s="354"/>
      <c r="AJ22" s="352"/>
      <c r="AK22" s="354"/>
      <c r="AL22" s="355"/>
      <c r="AM22" s="354"/>
      <c r="AN22" s="353"/>
      <c r="AO22" s="340" t="s">
        <v>83</v>
      </c>
      <c r="CG22" s="315">
        <v>0</v>
      </c>
      <c r="CH22" s="315">
        <v>0</v>
      </c>
    </row>
    <row r="23" spans="1:86" ht="15" customHeight="1" x14ac:dyDescent="0.2">
      <c r="A23" s="778"/>
      <c r="B23" s="357" t="s">
        <v>19</v>
      </c>
      <c r="C23" s="358">
        <f t="shared" si="0"/>
        <v>658</v>
      </c>
      <c r="D23" s="358">
        <f t="shared" si="1"/>
        <v>269</v>
      </c>
      <c r="E23" s="359">
        <f t="shared" si="2"/>
        <v>389</v>
      </c>
      <c r="F23" s="360">
        <f t="shared" ref="F23:AN23" si="3">SUM(F13:F22)</f>
        <v>1</v>
      </c>
      <c r="G23" s="361">
        <f t="shared" si="3"/>
        <v>0</v>
      </c>
      <c r="H23" s="360">
        <f t="shared" si="3"/>
        <v>13</v>
      </c>
      <c r="I23" s="361">
        <f t="shared" si="3"/>
        <v>9</v>
      </c>
      <c r="J23" s="360">
        <f t="shared" si="3"/>
        <v>33</v>
      </c>
      <c r="K23" s="362">
        <f t="shared" si="3"/>
        <v>13</v>
      </c>
      <c r="L23" s="360">
        <f t="shared" si="3"/>
        <v>13</v>
      </c>
      <c r="M23" s="362">
        <f t="shared" si="3"/>
        <v>10</v>
      </c>
      <c r="N23" s="360">
        <f t="shared" si="3"/>
        <v>12</v>
      </c>
      <c r="O23" s="362">
        <f t="shared" si="3"/>
        <v>8</v>
      </c>
      <c r="P23" s="360">
        <f t="shared" si="3"/>
        <v>27</v>
      </c>
      <c r="Q23" s="362">
        <f t="shared" si="3"/>
        <v>20</v>
      </c>
      <c r="R23" s="360">
        <f t="shared" si="3"/>
        <v>31</v>
      </c>
      <c r="S23" s="362">
        <f t="shared" si="3"/>
        <v>25</v>
      </c>
      <c r="T23" s="360">
        <f t="shared" si="3"/>
        <v>19</v>
      </c>
      <c r="U23" s="362">
        <f t="shared" si="3"/>
        <v>28</v>
      </c>
      <c r="V23" s="360">
        <f t="shared" si="3"/>
        <v>17</v>
      </c>
      <c r="W23" s="362">
        <f t="shared" si="3"/>
        <v>40</v>
      </c>
      <c r="X23" s="360">
        <f t="shared" si="3"/>
        <v>21</v>
      </c>
      <c r="Y23" s="362">
        <f t="shared" si="3"/>
        <v>48</v>
      </c>
      <c r="Z23" s="360">
        <f t="shared" si="3"/>
        <v>24</v>
      </c>
      <c r="AA23" s="362">
        <f t="shared" si="3"/>
        <v>58</v>
      </c>
      <c r="AB23" s="360">
        <f t="shared" si="3"/>
        <v>20</v>
      </c>
      <c r="AC23" s="362">
        <f t="shared" si="3"/>
        <v>42</v>
      </c>
      <c r="AD23" s="360">
        <f t="shared" si="3"/>
        <v>17</v>
      </c>
      <c r="AE23" s="362">
        <f t="shared" si="3"/>
        <v>49</v>
      </c>
      <c r="AF23" s="360">
        <f t="shared" si="3"/>
        <v>10</v>
      </c>
      <c r="AG23" s="362">
        <f t="shared" si="3"/>
        <v>24</v>
      </c>
      <c r="AH23" s="360">
        <f t="shared" si="3"/>
        <v>6</v>
      </c>
      <c r="AI23" s="362">
        <f t="shared" si="3"/>
        <v>6</v>
      </c>
      <c r="AJ23" s="360">
        <f t="shared" si="3"/>
        <v>3</v>
      </c>
      <c r="AK23" s="362">
        <f t="shared" si="3"/>
        <v>7</v>
      </c>
      <c r="AL23" s="363">
        <f t="shared" si="3"/>
        <v>2</v>
      </c>
      <c r="AM23" s="362">
        <f t="shared" si="3"/>
        <v>2</v>
      </c>
      <c r="AN23" s="361">
        <f t="shared" si="3"/>
        <v>658</v>
      </c>
      <c r="AO23" s="340"/>
    </row>
    <row r="24" spans="1:86" x14ac:dyDescent="0.2">
      <c r="A24" s="632" t="s">
        <v>39</v>
      </c>
      <c r="B24" s="365" t="s">
        <v>32</v>
      </c>
      <c r="C24" s="366">
        <f t="shared" si="0"/>
        <v>27</v>
      </c>
      <c r="D24" s="367">
        <f t="shared" si="1"/>
        <v>9</v>
      </c>
      <c r="E24" s="368">
        <f t="shared" si="2"/>
        <v>18</v>
      </c>
      <c r="F24" s="369">
        <v>1</v>
      </c>
      <c r="G24" s="370"/>
      <c r="H24" s="369">
        <v>1</v>
      </c>
      <c r="I24" s="370">
        <v>4</v>
      </c>
      <c r="J24" s="369">
        <v>5</v>
      </c>
      <c r="K24" s="371">
        <v>3</v>
      </c>
      <c r="L24" s="369">
        <v>1</v>
      </c>
      <c r="M24" s="371">
        <v>1</v>
      </c>
      <c r="N24" s="369">
        <v>1</v>
      </c>
      <c r="O24" s="371">
        <v>1</v>
      </c>
      <c r="P24" s="369"/>
      <c r="Q24" s="371">
        <v>1</v>
      </c>
      <c r="R24" s="369"/>
      <c r="S24" s="371">
        <v>2</v>
      </c>
      <c r="T24" s="369"/>
      <c r="U24" s="371">
        <v>1</v>
      </c>
      <c r="V24" s="369"/>
      <c r="W24" s="371">
        <v>3</v>
      </c>
      <c r="X24" s="369"/>
      <c r="Y24" s="371"/>
      <c r="Z24" s="369"/>
      <c r="AA24" s="371">
        <v>1</v>
      </c>
      <c r="AB24" s="369"/>
      <c r="AC24" s="371"/>
      <c r="AD24" s="369"/>
      <c r="AE24" s="371">
        <v>1</v>
      </c>
      <c r="AF24" s="369"/>
      <c r="AG24" s="371"/>
      <c r="AH24" s="369"/>
      <c r="AI24" s="371"/>
      <c r="AJ24" s="369"/>
      <c r="AK24" s="371"/>
      <c r="AL24" s="372"/>
      <c r="AM24" s="371"/>
      <c r="AN24" s="370">
        <v>27</v>
      </c>
      <c r="AO24" s="340" t="s">
        <v>83</v>
      </c>
      <c r="CG24" s="315">
        <v>0</v>
      </c>
      <c r="CH24" s="315">
        <v>0</v>
      </c>
    </row>
    <row r="25" spans="1:86" x14ac:dyDescent="0.2">
      <c r="A25" s="777" t="s">
        <v>40</v>
      </c>
      <c r="B25" s="373" t="s">
        <v>32</v>
      </c>
      <c r="C25" s="334">
        <f t="shared" si="0"/>
        <v>278</v>
      </c>
      <c r="D25" s="334">
        <f t="shared" si="1"/>
        <v>114</v>
      </c>
      <c r="E25" s="335">
        <f t="shared" si="2"/>
        <v>164</v>
      </c>
      <c r="F25" s="336">
        <v>1</v>
      </c>
      <c r="G25" s="337"/>
      <c r="H25" s="336">
        <v>24</v>
      </c>
      <c r="I25" s="337">
        <v>13</v>
      </c>
      <c r="J25" s="336">
        <v>32</v>
      </c>
      <c r="K25" s="338">
        <v>14</v>
      </c>
      <c r="L25" s="336">
        <v>13</v>
      </c>
      <c r="M25" s="338">
        <v>31</v>
      </c>
      <c r="N25" s="336">
        <v>10</v>
      </c>
      <c r="O25" s="338">
        <v>8</v>
      </c>
      <c r="P25" s="336">
        <v>5</v>
      </c>
      <c r="Q25" s="338">
        <v>5</v>
      </c>
      <c r="R25" s="336">
        <v>3</v>
      </c>
      <c r="S25" s="338">
        <v>9</v>
      </c>
      <c r="T25" s="336">
        <v>6</v>
      </c>
      <c r="U25" s="338">
        <v>7</v>
      </c>
      <c r="V25" s="336">
        <v>2</v>
      </c>
      <c r="W25" s="338">
        <v>23</v>
      </c>
      <c r="X25" s="336">
        <v>4</v>
      </c>
      <c r="Y25" s="338">
        <v>9</v>
      </c>
      <c r="Z25" s="336">
        <v>7</v>
      </c>
      <c r="AA25" s="338">
        <v>20</v>
      </c>
      <c r="AB25" s="336">
        <v>3</v>
      </c>
      <c r="AC25" s="338">
        <v>15</v>
      </c>
      <c r="AD25" s="336">
        <v>2</v>
      </c>
      <c r="AE25" s="338">
        <v>5</v>
      </c>
      <c r="AF25" s="336">
        <v>2</v>
      </c>
      <c r="AG25" s="338">
        <v>3</v>
      </c>
      <c r="AH25" s="336"/>
      <c r="AI25" s="338">
        <v>2</v>
      </c>
      <c r="AJ25" s="336"/>
      <c r="AK25" s="338"/>
      <c r="AL25" s="339"/>
      <c r="AM25" s="338"/>
      <c r="AN25" s="337">
        <v>278</v>
      </c>
      <c r="AO25" s="340" t="s">
        <v>83</v>
      </c>
      <c r="CG25" s="315">
        <v>0</v>
      </c>
      <c r="CH25" s="315">
        <v>0</v>
      </c>
    </row>
    <row r="26" spans="1:86" x14ac:dyDescent="0.2">
      <c r="A26" s="778"/>
      <c r="B26" s="380" t="s">
        <v>45</v>
      </c>
      <c r="C26" s="381">
        <f t="shared" si="0"/>
        <v>0</v>
      </c>
      <c r="D26" s="382">
        <f t="shared" si="1"/>
        <v>0</v>
      </c>
      <c r="E26" s="383">
        <f t="shared" si="2"/>
        <v>0</v>
      </c>
      <c r="F26" s="374"/>
      <c r="G26" s="375"/>
      <c r="H26" s="374"/>
      <c r="I26" s="376"/>
      <c r="J26" s="374"/>
      <c r="K26" s="376"/>
      <c r="L26" s="374"/>
      <c r="M26" s="376"/>
      <c r="N26" s="374"/>
      <c r="O26" s="377"/>
      <c r="P26" s="374"/>
      <c r="Q26" s="375"/>
      <c r="R26" s="378"/>
      <c r="S26" s="376"/>
      <c r="T26" s="374"/>
      <c r="U26" s="376"/>
      <c r="V26" s="374"/>
      <c r="W26" s="376"/>
      <c r="X26" s="374"/>
      <c r="Y26" s="375"/>
      <c r="Z26" s="374"/>
      <c r="AA26" s="375"/>
      <c r="AB26" s="374"/>
      <c r="AC26" s="376"/>
      <c r="AD26" s="374"/>
      <c r="AE26" s="375"/>
      <c r="AF26" s="374"/>
      <c r="AG26" s="375"/>
      <c r="AH26" s="374"/>
      <c r="AI26" s="376"/>
      <c r="AJ26" s="374"/>
      <c r="AK26" s="376"/>
      <c r="AL26" s="379"/>
      <c r="AM26" s="376"/>
      <c r="AN26" s="377"/>
      <c r="AO26" s="340" t="s">
        <v>83</v>
      </c>
      <c r="CG26" s="315">
        <v>0</v>
      </c>
      <c r="CH26" s="315">
        <v>0</v>
      </c>
    </row>
    <row r="27" spans="1:86" ht="15" x14ac:dyDescent="0.2">
      <c r="A27" s="384" t="s">
        <v>41</v>
      </c>
      <c r="B27" s="385"/>
      <c r="C27" s="386"/>
      <c r="D27" s="385"/>
      <c r="E27" s="325"/>
      <c r="F27" s="325"/>
      <c r="G27" s="325"/>
      <c r="H27" s="325"/>
      <c r="I27" s="325"/>
      <c r="J27" s="325"/>
      <c r="K27" s="325"/>
      <c r="L27" s="325"/>
      <c r="M27" s="327"/>
      <c r="N27" s="327"/>
      <c r="O27" s="316"/>
      <c r="P27" s="316"/>
      <c r="Q27" s="316"/>
      <c r="R27" s="316"/>
      <c r="S27" s="316"/>
      <c r="T27" s="316"/>
      <c r="U27" s="316"/>
      <c r="V27" s="323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</row>
    <row r="28" spans="1:86" x14ac:dyDescent="0.2">
      <c r="A28" s="777" t="s">
        <v>26</v>
      </c>
      <c r="B28" s="777" t="s">
        <v>42</v>
      </c>
      <c r="C28" s="733" t="s">
        <v>85</v>
      </c>
      <c r="D28" s="742"/>
      <c r="E28" s="734"/>
      <c r="F28" s="733" t="s">
        <v>1</v>
      </c>
      <c r="G28" s="734"/>
      <c r="H28" s="733" t="s">
        <v>2</v>
      </c>
      <c r="I28" s="734"/>
      <c r="J28" s="733" t="s">
        <v>3</v>
      </c>
      <c r="K28" s="734"/>
      <c r="L28" s="733" t="s">
        <v>4</v>
      </c>
      <c r="M28" s="734"/>
      <c r="N28" s="733" t="s">
        <v>5</v>
      </c>
      <c r="O28" s="734"/>
      <c r="P28" s="737" t="s">
        <v>6</v>
      </c>
      <c r="Q28" s="738"/>
      <c r="R28" s="743" t="s">
        <v>7</v>
      </c>
      <c r="S28" s="743"/>
      <c r="T28" s="737" t="s">
        <v>8</v>
      </c>
      <c r="U28" s="738"/>
      <c r="V28" s="737" t="s">
        <v>9</v>
      </c>
      <c r="W28" s="738"/>
      <c r="X28" s="737" t="s">
        <v>10</v>
      </c>
      <c r="Y28" s="738"/>
      <c r="Z28" s="737" t="s">
        <v>11</v>
      </c>
      <c r="AA28" s="738"/>
      <c r="AB28" s="737" t="s">
        <v>12</v>
      </c>
      <c r="AC28" s="738"/>
      <c r="AD28" s="737" t="s">
        <v>13</v>
      </c>
      <c r="AE28" s="738"/>
      <c r="AF28" s="737" t="s">
        <v>14</v>
      </c>
      <c r="AG28" s="738"/>
      <c r="AH28" s="737" t="s">
        <v>15</v>
      </c>
      <c r="AI28" s="738"/>
      <c r="AJ28" s="737" t="s">
        <v>16</v>
      </c>
      <c r="AK28" s="738"/>
      <c r="AL28" s="737" t="s">
        <v>17</v>
      </c>
      <c r="AM28" s="738"/>
      <c r="AN28" s="387"/>
      <c r="AO28" s="388"/>
      <c r="AP28" s="389"/>
    </row>
    <row r="29" spans="1:86" x14ac:dyDescent="0.2">
      <c r="A29" s="778"/>
      <c r="B29" s="778"/>
      <c r="C29" s="621" t="s">
        <v>81</v>
      </c>
      <c r="D29" s="621" t="s">
        <v>20</v>
      </c>
      <c r="E29" s="621" t="s">
        <v>18</v>
      </c>
      <c r="F29" s="632" t="s">
        <v>20</v>
      </c>
      <c r="G29" s="621" t="s">
        <v>18</v>
      </c>
      <c r="H29" s="632" t="s">
        <v>20</v>
      </c>
      <c r="I29" s="621" t="s">
        <v>18</v>
      </c>
      <c r="J29" s="632" t="s">
        <v>20</v>
      </c>
      <c r="K29" s="621" t="s">
        <v>18</v>
      </c>
      <c r="L29" s="632" t="s">
        <v>20</v>
      </c>
      <c r="M29" s="621" t="s">
        <v>18</v>
      </c>
      <c r="N29" s="632" t="s">
        <v>20</v>
      </c>
      <c r="O29" s="621" t="s">
        <v>18</v>
      </c>
      <c r="P29" s="632" t="s">
        <v>20</v>
      </c>
      <c r="Q29" s="621" t="s">
        <v>18</v>
      </c>
      <c r="R29" s="621" t="s">
        <v>20</v>
      </c>
      <c r="S29" s="620" t="s">
        <v>18</v>
      </c>
      <c r="T29" s="632" t="s">
        <v>20</v>
      </c>
      <c r="U29" s="621" t="s">
        <v>18</v>
      </c>
      <c r="V29" s="632" t="s">
        <v>20</v>
      </c>
      <c r="W29" s="621" t="s">
        <v>18</v>
      </c>
      <c r="X29" s="632" t="s">
        <v>20</v>
      </c>
      <c r="Y29" s="621" t="s">
        <v>18</v>
      </c>
      <c r="Z29" s="632" t="s">
        <v>20</v>
      </c>
      <c r="AA29" s="621" t="s">
        <v>18</v>
      </c>
      <c r="AB29" s="632" t="s">
        <v>20</v>
      </c>
      <c r="AC29" s="621" t="s">
        <v>18</v>
      </c>
      <c r="AD29" s="632" t="s">
        <v>20</v>
      </c>
      <c r="AE29" s="621" t="s">
        <v>18</v>
      </c>
      <c r="AF29" s="632" t="s">
        <v>20</v>
      </c>
      <c r="AG29" s="621" t="s">
        <v>18</v>
      </c>
      <c r="AH29" s="632" t="s">
        <v>20</v>
      </c>
      <c r="AI29" s="621" t="s">
        <v>18</v>
      </c>
      <c r="AJ29" s="632" t="s">
        <v>20</v>
      </c>
      <c r="AK29" s="621" t="s">
        <v>18</v>
      </c>
      <c r="AL29" s="632" t="s">
        <v>20</v>
      </c>
      <c r="AM29" s="621" t="s">
        <v>18</v>
      </c>
      <c r="AN29" s="392"/>
      <c r="AO29" s="393"/>
      <c r="AP29" s="394"/>
      <c r="AQ29" s="395"/>
    </row>
    <row r="30" spans="1:86" ht="15.75" customHeight="1" x14ac:dyDescent="0.2">
      <c r="A30" s="373" t="s">
        <v>86</v>
      </c>
      <c r="B30" s="396">
        <v>8</v>
      </c>
      <c r="C30" s="361">
        <f>SUM(D30+E30)</f>
        <v>8</v>
      </c>
      <c r="D30" s="361">
        <f>SUM(F30+H30+J30+L30+N30+P30+R30+T30+V30+X30+Z30+AB30+AD30+AF30+AH30+AJ30+AL30)</f>
        <v>4</v>
      </c>
      <c r="E30" s="361">
        <f>SUM(G30+I30+K30+M30+O30+Q30+S30+U30+W30+Y30+AA30+AC30+AE30+AG30+AI30+AK30+AM30)</f>
        <v>4</v>
      </c>
      <c r="F30" s="374"/>
      <c r="G30" s="375"/>
      <c r="H30" s="374"/>
      <c r="I30" s="376"/>
      <c r="J30" s="374"/>
      <c r="K30" s="376"/>
      <c r="L30" s="374"/>
      <c r="M30" s="376"/>
      <c r="N30" s="374"/>
      <c r="O30" s="377"/>
      <c r="P30" s="374"/>
      <c r="Q30" s="375">
        <v>1</v>
      </c>
      <c r="R30" s="378"/>
      <c r="S30" s="376"/>
      <c r="T30" s="374">
        <v>2</v>
      </c>
      <c r="U30" s="376"/>
      <c r="V30" s="374">
        <v>1</v>
      </c>
      <c r="W30" s="376"/>
      <c r="X30" s="374"/>
      <c r="Y30" s="375"/>
      <c r="Z30" s="374"/>
      <c r="AA30" s="375">
        <v>1</v>
      </c>
      <c r="AB30" s="374">
        <v>1</v>
      </c>
      <c r="AC30" s="376"/>
      <c r="AD30" s="374"/>
      <c r="AE30" s="375">
        <v>1</v>
      </c>
      <c r="AF30" s="374"/>
      <c r="AG30" s="375">
        <v>1</v>
      </c>
      <c r="AH30" s="374"/>
      <c r="AI30" s="376"/>
      <c r="AJ30" s="374"/>
      <c r="AK30" s="376"/>
      <c r="AL30" s="379"/>
      <c r="AM30" s="376"/>
      <c r="AN30" s="397"/>
      <c r="AO30" s="398"/>
      <c r="AP30" s="399"/>
      <c r="AQ30" s="395"/>
    </row>
    <row r="31" spans="1:86" ht="15.75" customHeight="1" x14ac:dyDescent="0.2">
      <c r="A31" s="318" t="s">
        <v>43</v>
      </c>
      <c r="B31" s="319"/>
      <c r="C31" s="320"/>
      <c r="D31" s="320"/>
      <c r="E31" s="320"/>
      <c r="F31" s="320"/>
      <c r="G31" s="320"/>
      <c r="H31" s="320"/>
      <c r="I31" s="321"/>
      <c r="J31" s="319"/>
      <c r="K31" s="325"/>
      <c r="L31" s="325"/>
      <c r="M31" s="327"/>
      <c r="N31" s="400"/>
      <c r="O31" s="316"/>
      <c r="P31" s="316"/>
      <c r="Q31" s="316"/>
      <c r="R31" s="316"/>
      <c r="S31" s="316"/>
      <c r="T31" s="316"/>
      <c r="U31" s="316"/>
      <c r="V31" s="323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</row>
    <row r="32" spans="1:86" ht="15" x14ac:dyDescent="0.2">
      <c r="A32" s="401" t="s">
        <v>87</v>
      </c>
      <c r="B32" s="402"/>
      <c r="C32" s="402"/>
      <c r="D32" s="403"/>
      <c r="E32" s="403"/>
      <c r="F32" s="403"/>
      <c r="G32" s="403"/>
      <c r="H32" s="403"/>
      <c r="I32" s="403"/>
      <c r="J32" s="403"/>
      <c r="K32" s="403"/>
      <c r="L32" s="404"/>
      <c r="M32" s="400"/>
      <c r="N32" s="400"/>
      <c r="O32" s="400"/>
      <c r="P32" s="316"/>
      <c r="Q32" s="316"/>
      <c r="R32" s="316"/>
      <c r="S32" s="316"/>
      <c r="T32" s="316"/>
      <c r="U32" s="316"/>
      <c r="V32" s="323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</row>
    <row r="33" spans="1:86" x14ac:dyDescent="0.2">
      <c r="A33" s="744" t="s">
        <v>26</v>
      </c>
      <c r="B33" s="777" t="s">
        <v>27</v>
      </c>
      <c r="C33" s="777" t="s">
        <v>28</v>
      </c>
      <c r="D33" s="405"/>
      <c r="E33" s="405"/>
      <c r="F33" s="405"/>
      <c r="G33" s="405"/>
      <c r="H33" s="405"/>
      <c r="I33" s="405"/>
      <c r="J33" s="405"/>
      <c r="K33" s="405"/>
      <c r="L33" s="406"/>
      <c r="M33" s="407"/>
      <c r="N33" s="400"/>
      <c r="O33" s="316"/>
      <c r="P33" s="316"/>
      <c r="Q33" s="316"/>
      <c r="R33" s="316"/>
      <c r="S33" s="316"/>
      <c r="T33" s="316"/>
      <c r="U33" s="316"/>
      <c r="V33" s="323"/>
      <c r="W33" s="316"/>
      <c r="X33" s="408"/>
      <c r="Y33" s="394"/>
      <c r="Z33" s="394"/>
      <c r="AA33" s="394"/>
      <c r="AB33" s="394"/>
      <c r="AC33" s="394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</row>
    <row r="34" spans="1:86" x14ac:dyDescent="0.2">
      <c r="A34" s="746"/>
      <c r="B34" s="778"/>
      <c r="C34" s="778"/>
      <c r="D34" s="409"/>
      <c r="E34" s="405"/>
      <c r="F34" s="405"/>
      <c r="G34" s="405"/>
      <c r="H34" s="405"/>
      <c r="I34" s="405"/>
      <c r="J34" s="405"/>
      <c r="K34" s="405"/>
      <c r="L34" s="406"/>
      <c r="M34" s="407"/>
      <c r="N34" s="400"/>
      <c r="O34" s="316"/>
      <c r="P34" s="316"/>
      <c r="Q34" s="316"/>
      <c r="R34" s="316"/>
      <c r="S34" s="316"/>
      <c r="T34" s="316"/>
      <c r="U34" s="316"/>
      <c r="V34" s="323"/>
      <c r="W34" s="316"/>
      <c r="X34" s="408"/>
      <c r="Y34" s="394"/>
      <c r="Z34" s="394"/>
      <c r="AA34" s="394"/>
      <c r="AB34" s="394"/>
      <c r="AC34" s="394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</row>
    <row r="35" spans="1:86" x14ac:dyDescent="0.2">
      <c r="A35" s="777" t="s">
        <v>46</v>
      </c>
      <c r="B35" s="365" t="s">
        <v>45</v>
      </c>
      <c r="C35" s="410"/>
      <c r="D35" s="409"/>
      <c r="E35" s="405"/>
      <c r="F35" s="405"/>
      <c r="G35" s="405"/>
      <c r="H35" s="316"/>
      <c r="I35" s="405"/>
      <c r="J35" s="405"/>
      <c r="K35" s="411"/>
      <c r="L35" s="406"/>
      <c r="M35" s="407"/>
      <c r="N35" s="400"/>
      <c r="O35" s="316"/>
      <c r="P35" s="316"/>
      <c r="Q35" s="316"/>
      <c r="R35" s="316"/>
      <c r="S35" s="316"/>
      <c r="T35" s="316"/>
      <c r="U35" s="316"/>
      <c r="V35" s="323"/>
      <c r="W35" s="316"/>
      <c r="X35" s="408"/>
      <c r="Y35" s="394"/>
      <c r="Z35" s="394"/>
      <c r="AA35" s="394"/>
      <c r="AB35" s="394"/>
      <c r="AC35" s="394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</row>
    <row r="36" spans="1:86" x14ac:dyDescent="0.2">
      <c r="A36" s="778"/>
      <c r="B36" s="412" t="s">
        <v>47</v>
      </c>
      <c r="C36" s="413">
        <v>15</v>
      </c>
      <c r="D36" s="409"/>
      <c r="E36" s="405"/>
      <c r="F36" s="405"/>
      <c r="G36" s="405"/>
      <c r="H36" s="405"/>
      <c r="I36" s="405"/>
      <c r="J36" s="405"/>
      <c r="K36" s="405"/>
      <c r="L36" s="406"/>
      <c r="M36" s="407"/>
      <c r="N36" s="400"/>
      <c r="O36" s="316"/>
      <c r="P36" s="316"/>
      <c r="Q36" s="316"/>
      <c r="R36" s="316"/>
      <c r="S36" s="316"/>
      <c r="T36" s="316"/>
      <c r="U36" s="316"/>
      <c r="V36" s="323"/>
      <c r="W36" s="316"/>
      <c r="X36" s="408"/>
      <c r="Y36" s="394"/>
      <c r="Z36" s="394"/>
      <c r="AA36" s="394"/>
      <c r="AB36" s="394"/>
      <c r="AC36" s="394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</row>
    <row r="37" spans="1:86" x14ac:dyDescent="0.2">
      <c r="A37" s="777" t="s">
        <v>48</v>
      </c>
      <c r="B37" s="365" t="s">
        <v>45</v>
      </c>
      <c r="C37" s="410"/>
      <c r="D37" s="409"/>
      <c r="E37" s="405"/>
      <c r="F37" s="405"/>
      <c r="G37" s="405"/>
      <c r="H37" s="405"/>
      <c r="I37" s="405"/>
      <c r="J37" s="405"/>
      <c r="K37" s="405"/>
      <c r="L37" s="406"/>
      <c r="M37" s="407"/>
      <c r="N37" s="400"/>
      <c r="O37" s="316"/>
      <c r="P37" s="316"/>
      <c r="Q37" s="316"/>
      <c r="R37" s="316"/>
      <c r="S37" s="316"/>
      <c r="T37" s="316"/>
      <c r="U37" s="316"/>
      <c r="V37" s="323"/>
      <c r="W37" s="316"/>
      <c r="X37" s="408"/>
      <c r="Y37" s="394"/>
      <c r="Z37" s="394"/>
      <c r="AA37" s="394"/>
      <c r="AB37" s="394"/>
      <c r="AC37" s="394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</row>
    <row r="38" spans="1:86" x14ac:dyDescent="0.2">
      <c r="A38" s="778"/>
      <c r="B38" s="414" t="s">
        <v>47</v>
      </c>
      <c r="C38" s="415">
        <v>41</v>
      </c>
      <c r="D38" s="416"/>
      <c r="E38" s="405"/>
      <c r="F38" s="405"/>
      <c r="G38" s="405"/>
      <c r="H38" s="405"/>
      <c r="I38" s="405"/>
      <c r="J38" s="405"/>
      <c r="K38" s="405"/>
      <c r="L38" s="406"/>
      <c r="M38" s="407"/>
      <c r="N38" s="400"/>
      <c r="O38" s="316"/>
      <c r="P38" s="316"/>
      <c r="Q38" s="316"/>
      <c r="R38" s="316"/>
      <c r="S38" s="316"/>
      <c r="T38" s="316"/>
      <c r="U38" s="316"/>
      <c r="V38" s="323"/>
      <c r="W38" s="316"/>
      <c r="X38" s="408"/>
      <c r="Y38" s="394"/>
      <c r="Z38" s="394"/>
      <c r="AA38" s="394"/>
      <c r="AB38" s="394"/>
      <c r="AC38" s="394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</row>
    <row r="39" spans="1:86" ht="15" x14ac:dyDescent="0.2">
      <c r="A39" s="384" t="s">
        <v>88</v>
      </c>
      <c r="B39" s="417"/>
      <c r="C39" s="417"/>
      <c r="D39" s="418"/>
      <c r="E39" s="418"/>
      <c r="F39" s="418"/>
      <c r="G39" s="418"/>
      <c r="H39" s="418"/>
      <c r="I39" s="418"/>
      <c r="J39" s="418"/>
      <c r="K39" s="418"/>
      <c r="L39" s="419"/>
      <c r="M39" s="420"/>
      <c r="N39" s="421"/>
      <c r="O39" s="422"/>
      <c r="P39" s="422"/>
      <c r="Q39" s="422"/>
      <c r="R39" s="422"/>
      <c r="S39" s="422"/>
      <c r="T39" s="422"/>
      <c r="U39" s="422"/>
      <c r="V39" s="423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422"/>
      <c r="AK39" s="422"/>
      <c r="AL39" s="422"/>
      <c r="AM39" s="422"/>
      <c r="AN39" s="424"/>
      <c r="AO39" s="425"/>
      <c r="AP39" s="425"/>
    </row>
    <row r="40" spans="1:86" ht="14.25" customHeight="1" x14ac:dyDescent="0.2">
      <c r="A40" s="762" t="s">
        <v>49</v>
      </c>
      <c r="B40" s="763"/>
      <c r="C40" s="768" t="s">
        <v>28</v>
      </c>
      <c r="D40" s="769"/>
      <c r="E40" s="770"/>
      <c r="F40" s="733" t="s">
        <v>21</v>
      </c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42"/>
      <c r="X40" s="742"/>
      <c r="Y40" s="742"/>
      <c r="Z40" s="742"/>
      <c r="AA40" s="74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2"/>
      <c r="AM40" s="742"/>
      <c r="AN40" s="739" t="s">
        <v>30</v>
      </c>
      <c r="AO40" s="315"/>
      <c r="AP40" s="426"/>
    </row>
    <row r="41" spans="1:86" x14ac:dyDescent="0.2">
      <c r="A41" s="764"/>
      <c r="B41" s="765"/>
      <c r="C41" s="771"/>
      <c r="D41" s="772"/>
      <c r="E41" s="773"/>
      <c r="F41" s="733" t="s">
        <v>1</v>
      </c>
      <c r="G41" s="734"/>
      <c r="H41" s="742" t="s">
        <v>2</v>
      </c>
      <c r="I41" s="734"/>
      <c r="J41" s="735" t="s">
        <v>3</v>
      </c>
      <c r="K41" s="736"/>
      <c r="L41" s="733" t="s">
        <v>4</v>
      </c>
      <c r="M41" s="734"/>
      <c r="N41" s="733" t="s">
        <v>5</v>
      </c>
      <c r="O41" s="734"/>
      <c r="P41" s="737" t="s">
        <v>6</v>
      </c>
      <c r="Q41" s="738"/>
      <c r="R41" s="737" t="s">
        <v>7</v>
      </c>
      <c r="S41" s="738"/>
      <c r="T41" s="737" t="s">
        <v>8</v>
      </c>
      <c r="U41" s="738"/>
      <c r="V41" s="737" t="s">
        <v>9</v>
      </c>
      <c r="W41" s="738"/>
      <c r="X41" s="737" t="s">
        <v>10</v>
      </c>
      <c r="Y41" s="738"/>
      <c r="Z41" s="737" t="s">
        <v>11</v>
      </c>
      <c r="AA41" s="738"/>
      <c r="AB41" s="737" t="s">
        <v>12</v>
      </c>
      <c r="AC41" s="738"/>
      <c r="AD41" s="737" t="s">
        <v>13</v>
      </c>
      <c r="AE41" s="738"/>
      <c r="AF41" s="737" t="s">
        <v>14</v>
      </c>
      <c r="AG41" s="738"/>
      <c r="AH41" s="737" t="s">
        <v>15</v>
      </c>
      <c r="AI41" s="738"/>
      <c r="AJ41" s="737" t="s">
        <v>16</v>
      </c>
      <c r="AK41" s="738"/>
      <c r="AL41" s="743" t="s">
        <v>17</v>
      </c>
      <c r="AM41" s="743"/>
      <c r="AN41" s="740"/>
      <c r="AO41" s="315"/>
    </row>
    <row r="42" spans="1:86" x14ac:dyDescent="0.2">
      <c r="A42" s="766"/>
      <c r="B42" s="767"/>
      <c r="C42" s="628" t="s">
        <v>81</v>
      </c>
      <c r="D42" s="628" t="s">
        <v>20</v>
      </c>
      <c r="E42" s="627" t="s">
        <v>18</v>
      </c>
      <c r="F42" s="429" t="s">
        <v>20</v>
      </c>
      <c r="G42" s="621" t="s">
        <v>18</v>
      </c>
      <c r="H42" s="429" t="s">
        <v>20</v>
      </c>
      <c r="I42" s="621" t="s">
        <v>18</v>
      </c>
      <c r="J42" s="429" t="s">
        <v>20</v>
      </c>
      <c r="K42" s="621" t="s">
        <v>18</v>
      </c>
      <c r="L42" s="429" t="s">
        <v>20</v>
      </c>
      <c r="M42" s="621" t="s">
        <v>18</v>
      </c>
      <c r="N42" s="429" t="s">
        <v>20</v>
      </c>
      <c r="O42" s="621" t="s">
        <v>18</v>
      </c>
      <c r="P42" s="429" t="s">
        <v>20</v>
      </c>
      <c r="Q42" s="621" t="s">
        <v>18</v>
      </c>
      <c r="R42" s="429" t="s">
        <v>20</v>
      </c>
      <c r="S42" s="621" t="s">
        <v>18</v>
      </c>
      <c r="T42" s="429" t="s">
        <v>20</v>
      </c>
      <c r="U42" s="621" t="s">
        <v>18</v>
      </c>
      <c r="V42" s="429" t="s">
        <v>20</v>
      </c>
      <c r="W42" s="621" t="s">
        <v>18</v>
      </c>
      <c r="X42" s="429" t="s">
        <v>20</v>
      </c>
      <c r="Y42" s="621" t="s">
        <v>18</v>
      </c>
      <c r="Z42" s="429" t="s">
        <v>20</v>
      </c>
      <c r="AA42" s="621" t="s">
        <v>18</v>
      </c>
      <c r="AB42" s="429" t="s">
        <v>20</v>
      </c>
      <c r="AC42" s="621" t="s">
        <v>18</v>
      </c>
      <c r="AD42" s="429" t="s">
        <v>20</v>
      </c>
      <c r="AE42" s="621" t="s">
        <v>18</v>
      </c>
      <c r="AF42" s="429" t="s">
        <v>20</v>
      </c>
      <c r="AG42" s="621" t="s">
        <v>18</v>
      </c>
      <c r="AH42" s="429" t="s">
        <v>20</v>
      </c>
      <c r="AI42" s="621" t="s">
        <v>18</v>
      </c>
      <c r="AJ42" s="429" t="s">
        <v>20</v>
      </c>
      <c r="AK42" s="621" t="s">
        <v>18</v>
      </c>
      <c r="AL42" s="430" t="s">
        <v>20</v>
      </c>
      <c r="AM42" s="620" t="s">
        <v>18</v>
      </c>
      <c r="AN42" s="741"/>
      <c r="AO42" s="431"/>
    </row>
    <row r="43" spans="1:86" x14ac:dyDescent="0.2">
      <c r="A43" s="626" t="s">
        <v>22</v>
      </c>
      <c r="B43" s="433" t="s">
        <v>89</v>
      </c>
      <c r="C43" s="434">
        <f>SUM(D43+E43)</f>
        <v>0</v>
      </c>
      <c r="D43" s="435">
        <f>SUM(F43+H43+J43+L43+N43+P43+R43+T43+V43+X43+Z43+AB43+AD43+AF43+AH43+AJ43+AL43)</f>
        <v>0</v>
      </c>
      <c r="E43" s="359">
        <f>SUM(G43+I43+K43+M43+O43+Q43+S43+U43+W43+Y43+AA43+AC43+AE43+AG43+AI43+AK43+AM43)</f>
        <v>0</v>
      </c>
      <c r="F43" s="436"/>
      <c r="G43" s="437"/>
      <c r="H43" s="436"/>
      <c r="I43" s="437"/>
      <c r="J43" s="436"/>
      <c r="K43" s="437"/>
      <c r="L43" s="436"/>
      <c r="M43" s="437"/>
      <c r="N43" s="436"/>
      <c r="O43" s="437"/>
      <c r="P43" s="438"/>
      <c r="Q43" s="437"/>
      <c r="R43" s="438"/>
      <c r="S43" s="437"/>
      <c r="T43" s="438"/>
      <c r="U43" s="437"/>
      <c r="V43" s="438"/>
      <c r="W43" s="437"/>
      <c r="X43" s="438"/>
      <c r="Y43" s="437"/>
      <c r="Z43" s="438"/>
      <c r="AA43" s="437"/>
      <c r="AB43" s="438"/>
      <c r="AC43" s="437"/>
      <c r="AD43" s="438"/>
      <c r="AE43" s="437"/>
      <c r="AF43" s="438"/>
      <c r="AG43" s="437"/>
      <c r="AH43" s="438"/>
      <c r="AI43" s="437"/>
      <c r="AJ43" s="438"/>
      <c r="AK43" s="437"/>
      <c r="AL43" s="439"/>
      <c r="AM43" s="440"/>
      <c r="AN43" s="441"/>
      <c r="AO43" s="340" t="s">
        <v>83</v>
      </c>
      <c r="CG43" s="315">
        <v>0</v>
      </c>
      <c r="CH43" s="315">
        <v>0</v>
      </c>
    </row>
    <row r="44" spans="1:86" x14ac:dyDescent="0.2">
      <c r="A44" s="624" t="s">
        <v>23</v>
      </c>
      <c r="B44" s="443" t="s">
        <v>89</v>
      </c>
      <c r="C44" s="382">
        <f>SUM(D44+E44)</f>
        <v>0</v>
      </c>
      <c r="D44" s="444">
        <f>SUM(F44+H44+J44+L44+N44+P44+R44+T44+V44+X44+Z44+AB44+AD44+AF44+AH44+AJ44+AL44)</f>
        <v>0</v>
      </c>
      <c r="E44" s="445">
        <f>SUM(G44+I44+K44+M44+O44+Q44+S44+U44+W44+Y44+AA44+AC44+AE44+AG44+AI44+AK44+AM44)</f>
        <v>0</v>
      </c>
      <c r="F44" s="446"/>
      <c r="G44" s="447"/>
      <c r="H44" s="446"/>
      <c r="I44" s="447"/>
      <c r="J44" s="446"/>
      <c r="K44" s="447"/>
      <c r="L44" s="446"/>
      <c r="M44" s="447"/>
      <c r="N44" s="446"/>
      <c r="O44" s="447"/>
      <c r="P44" s="378"/>
      <c r="Q44" s="447"/>
      <c r="R44" s="378"/>
      <c r="S44" s="447"/>
      <c r="T44" s="378"/>
      <c r="U44" s="447"/>
      <c r="V44" s="378"/>
      <c r="W44" s="447"/>
      <c r="X44" s="378"/>
      <c r="Y44" s="447"/>
      <c r="Z44" s="378"/>
      <c r="AA44" s="447"/>
      <c r="AB44" s="378"/>
      <c r="AC44" s="447"/>
      <c r="AD44" s="378"/>
      <c r="AE44" s="447"/>
      <c r="AF44" s="378"/>
      <c r="AG44" s="447"/>
      <c r="AH44" s="378"/>
      <c r="AI44" s="447"/>
      <c r="AJ44" s="378"/>
      <c r="AK44" s="447"/>
      <c r="AL44" s="448"/>
      <c r="AM44" s="449"/>
      <c r="AN44" s="450"/>
      <c r="AO44" s="340" t="s">
        <v>83</v>
      </c>
      <c r="CG44" s="315">
        <v>0</v>
      </c>
      <c r="CH44" s="315">
        <v>0</v>
      </c>
    </row>
    <row r="45" spans="1:86" x14ac:dyDescent="0.2">
      <c r="A45" s="774" t="s">
        <v>90</v>
      </c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N45" s="451"/>
      <c r="O45" s="424"/>
      <c r="P45" s="424"/>
      <c r="Q45" s="424"/>
      <c r="R45" s="424"/>
      <c r="S45" s="424"/>
      <c r="T45" s="424"/>
      <c r="U45" s="424"/>
      <c r="V45" s="452"/>
      <c r="W45" s="424"/>
      <c r="X45" s="42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4"/>
      <c r="AO45" s="453"/>
      <c r="AP45" s="424"/>
    </row>
    <row r="46" spans="1:86" x14ac:dyDescent="0.2">
      <c r="A46" s="762" t="s">
        <v>26</v>
      </c>
      <c r="B46" s="763"/>
      <c r="C46" s="769" t="s">
        <v>28</v>
      </c>
      <c r="D46" s="769"/>
      <c r="E46" s="770"/>
      <c r="F46" s="735" t="s">
        <v>21</v>
      </c>
      <c r="G46" s="775"/>
      <c r="H46" s="775"/>
      <c r="I46" s="775"/>
      <c r="J46" s="775"/>
      <c r="K46" s="775"/>
      <c r="L46" s="775"/>
      <c r="M46" s="775"/>
      <c r="N46" s="775"/>
      <c r="O46" s="775"/>
      <c r="P46" s="775"/>
      <c r="Q46" s="775"/>
      <c r="R46" s="775"/>
      <c r="S46" s="775"/>
      <c r="T46" s="775"/>
      <c r="U46" s="775"/>
      <c r="V46" s="775"/>
      <c r="W46" s="775"/>
      <c r="X46" s="775"/>
      <c r="Y46" s="775"/>
      <c r="Z46" s="775"/>
      <c r="AA46" s="775"/>
      <c r="AB46" s="775"/>
      <c r="AC46" s="775"/>
      <c r="AD46" s="775"/>
      <c r="AE46" s="775"/>
      <c r="AF46" s="775"/>
      <c r="AG46" s="775"/>
      <c r="AH46" s="775"/>
      <c r="AI46" s="775"/>
      <c r="AJ46" s="775"/>
      <c r="AK46" s="775"/>
      <c r="AL46" s="775"/>
      <c r="AM46" s="736"/>
      <c r="AN46" s="729" t="s">
        <v>30</v>
      </c>
      <c r="AO46" s="453"/>
      <c r="AP46" s="454"/>
    </row>
    <row r="47" spans="1:86" x14ac:dyDescent="0.2">
      <c r="A47" s="764"/>
      <c r="B47" s="765"/>
      <c r="C47" s="772"/>
      <c r="D47" s="772"/>
      <c r="E47" s="773"/>
      <c r="F47" s="732" t="s">
        <v>1</v>
      </c>
      <c r="G47" s="732"/>
      <c r="H47" s="733" t="s">
        <v>2</v>
      </c>
      <c r="I47" s="734"/>
      <c r="J47" s="735" t="s">
        <v>3</v>
      </c>
      <c r="K47" s="736"/>
      <c r="L47" s="733" t="s">
        <v>4</v>
      </c>
      <c r="M47" s="734"/>
      <c r="N47" s="733" t="s">
        <v>5</v>
      </c>
      <c r="O47" s="734"/>
      <c r="P47" s="737" t="s">
        <v>6</v>
      </c>
      <c r="Q47" s="738"/>
      <c r="R47" s="737" t="s">
        <v>7</v>
      </c>
      <c r="S47" s="738"/>
      <c r="T47" s="737" t="s">
        <v>8</v>
      </c>
      <c r="U47" s="738"/>
      <c r="V47" s="737" t="s">
        <v>9</v>
      </c>
      <c r="W47" s="738"/>
      <c r="X47" s="737" t="s">
        <v>10</v>
      </c>
      <c r="Y47" s="738"/>
      <c r="Z47" s="737" t="s">
        <v>11</v>
      </c>
      <c r="AA47" s="738"/>
      <c r="AB47" s="737" t="s">
        <v>12</v>
      </c>
      <c r="AC47" s="738"/>
      <c r="AD47" s="737" t="s">
        <v>13</v>
      </c>
      <c r="AE47" s="738"/>
      <c r="AF47" s="737" t="s">
        <v>14</v>
      </c>
      <c r="AG47" s="738"/>
      <c r="AH47" s="737" t="s">
        <v>15</v>
      </c>
      <c r="AI47" s="738"/>
      <c r="AJ47" s="737" t="s">
        <v>16</v>
      </c>
      <c r="AK47" s="738"/>
      <c r="AL47" s="737" t="s">
        <v>17</v>
      </c>
      <c r="AM47" s="738"/>
      <c r="AN47" s="730"/>
      <c r="AO47" s="453"/>
      <c r="AP47" s="454"/>
    </row>
    <row r="48" spans="1:86" x14ac:dyDescent="0.2">
      <c r="A48" s="766"/>
      <c r="B48" s="767"/>
      <c r="C48" s="455" t="s">
        <v>81</v>
      </c>
      <c r="D48" s="456" t="s">
        <v>20</v>
      </c>
      <c r="E48" s="457" t="s">
        <v>18</v>
      </c>
      <c r="F48" s="458" t="s">
        <v>20</v>
      </c>
      <c r="G48" s="618" t="s">
        <v>18</v>
      </c>
      <c r="H48" s="458" t="s">
        <v>20</v>
      </c>
      <c r="I48" s="618" t="s">
        <v>18</v>
      </c>
      <c r="J48" s="458" t="s">
        <v>20</v>
      </c>
      <c r="K48" s="618" t="s">
        <v>18</v>
      </c>
      <c r="L48" s="458" t="s">
        <v>20</v>
      </c>
      <c r="M48" s="618" t="s">
        <v>18</v>
      </c>
      <c r="N48" s="458" t="s">
        <v>20</v>
      </c>
      <c r="O48" s="618" t="s">
        <v>18</v>
      </c>
      <c r="P48" s="458" t="s">
        <v>20</v>
      </c>
      <c r="Q48" s="618" t="s">
        <v>18</v>
      </c>
      <c r="R48" s="458" t="s">
        <v>20</v>
      </c>
      <c r="S48" s="618" t="s">
        <v>18</v>
      </c>
      <c r="T48" s="458" t="s">
        <v>20</v>
      </c>
      <c r="U48" s="618" t="s">
        <v>18</v>
      </c>
      <c r="V48" s="458" t="s">
        <v>20</v>
      </c>
      <c r="W48" s="618" t="s">
        <v>18</v>
      </c>
      <c r="X48" s="458" t="s">
        <v>20</v>
      </c>
      <c r="Y48" s="618" t="s">
        <v>18</v>
      </c>
      <c r="Z48" s="458" t="s">
        <v>20</v>
      </c>
      <c r="AA48" s="618" t="s">
        <v>18</v>
      </c>
      <c r="AB48" s="458" t="s">
        <v>20</v>
      </c>
      <c r="AC48" s="618" t="s">
        <v>18</v>
      </c>
      <c r="AD48" s="458" t="s">
        <v>20</v>
      </c>
      <c r="AE48" s="618" t="s">
        <v>18</v>
      </c>
      <c r="AF48" s="458" t="s">
        <v>20</v>
      </c>
      <c r="AG48" s="618" t="s">
        <v>18</v>
      </c>
      <c r="AH48" s="458" t="s">
        <v>20</v>
      </c>
      <c r="AI48" s="618" t="s">
        <v>18</v>
      </c>
      <c r="AJ48" s="458" t="s">
        <v>20</v>
      </c>
      <c r="AK48" s="618" t="s">
        <v>18</v>
      </c>
      <c r="AL48" s="460" t="s">
        <v>20</v>
      </c>
      <c r="AM48" s="461" t="s">
        <v>18</v>
      </c>
      <c r="AN48" s="731"/>
      <c r="AO48" s="453"/>
      <c r="AP48" s="454"/>
    </row>
    <row r="49" spans="1:86" x14ac:dyDescent="0.2">
      <c r="A49" s="751" t="s">
        <v>50</v>
      </c>
      <c r="B49" s="462" t="s">
        <v>31</v>
      </c>
      <c r="C49" s="333">
        <f t="shared" ref="C49:C70" si="4">SUM(D49+E49)</f>
        <v>0</v>
      </c>
      <c r="D49" s="334">
        <f t="shared" ref="D49:E54" si="5">SUM(H49+J49+L49+N49+P49+R49+T49+V49+X49+Z49+AB49+AD49+AF49+AH49+AJ49+AL49)</f>
        <v>0</v>
      </c>
      <c r="E49" s="335">
        <f t="shared" si="5"/>
        <v>0</v>
      </c>
      <c r="F49" s="463"/>
      <c r="G49" s="464"/>
      <c r="H49" s="336"/>
      <c r="I49" s="337"/>
      <c r="J49" s="336"/>
      <c r="K49" s="338"/>
      <c r="L49" s="336"/>
      <c r="M49" s="338"/>
      <c r="N49" s="336"/>
      <c r="O49" s="338"/>
      <c r="P49" s="339"/>
      <c r="Q49" s="338"/>
      <c r="R49" s="339"/>
      <c r="S49" s="338"/>
      <c r="T49" s="339"/>
      <c r="U49" s="338"/>
      <c r="V49" s="339"/>
      <c r="W49" s="338"/>
      <c r="X49" s="339"/>
      <c r="Y49" s="338"/>
      <c r="Z49" s="339"/>
      <c r="AA49" s="338"/>
      <c r="AB49" s="339"/>
      <c r="AC49" s="338"/>
      <c r="AD49" s="339"/>
      <c r="AE49" s="338"/>
      <c r="AF49" s="339"/>
      <c r="AG49" s="338"/>
      <c r="AH49" s="339"/>
      <c r="AI49" s="338"/>
      <c r="AJ49" s="339"/>
      <c r="AK49" s="338"/>
      <c r="AL49" s="339"/>
      <c r="AM49" s="338"/>
      <c r="AN49" s="465"/>
      <c r="AO49" s="466" t="s">
        <v>83</v>
      </c>
      <c r="AP49" s="454"/>
      <c r="CG49" s="315">
        <v>0</v>
      </c>
      <c r="CH49" s="315">
        <v>0</v>
      </c>
    </row>
    <row r="50" spans="1:86" x14ac:dyDescent="0.2">
      <c r="A50" s="753"/>
      <c r="B50" s="625" t="s">
        <v>45</v>
      </c>
      <c r="C50" s="343">
        <f t="shared" si="4"/>
        <v>0</v>
      </c>
      <c r="D50" s="343">
        <f t="shared" si="5"/>
        <v>0</v>
      </c>
      <c r="E50" s="344">
        <f t="shared" si="5"/>
        <v>0</v>
      </c>
      <c r="F50" s="468"/>
      <c r="G50" s="469"/>
      <c r="H50" s="345"/>
      <c r="I50" s="346"/>
      <c r="J50" s="345"/>
      <c r="K50" s="347"/>
      <c r="L50" s="345"/>
      <c r="M50" s="347"/>
      <c r="N50" s="345"/>
      <c r="O50" s="347"/>
      <c r="P50" s="348"/>
      <c r="Q50" s="347"/>
      <c r="R50" s="348"/>
      <c r="S50" s="347"/>
      <c r="T50" s="348"/>
      <c r="U50" s="347"/>
      <c r="V50" s="348"/>
      <c r="W50" s="347"/>
      <c r="X50" s="348"/>
      <c r="Y50" s="347"/>
      <c r="Z50" s="348"/>
      <c r="AA50" s="347"/>
      <c r="AB50" s="348"/>
      <c r="AC50" s="347"/>
      <c r="AD50" s="348"/>
      <c r="AE50" s="347"/>
      <c r="AF50" s="348"/>
      <c r="AG50" s="347"/>
      <c r="AH50" s="348"/>
      <c r="AI50" s="347"/>
      <c r="AJ50" s="348"/>
      <c r="AK50" s="347"/>
      <c r="AL50" s="348"/>
      <c r="AM50" s="347"/>
      <c r="AN50" s="470"/>
      <c r="AO50" s="466" t="s">
        <v>83</v>
      </c>
      <c r="AP50" s="454"/>
      <c r="CG50" s="315">
        <v>0</v>
      </c>
      <c r="CH50" s="315">
        <v>0</v>
      </c>
    </row>
    <row r="51" spans="1:86" x14ac:dyDescent="0.2">
      <c r="A51" s="753"/>
      <c r="B51" s="625" t="s">
        <v>32</v>
      </c>
      <c r="C51" s="343">
        <f t="shared" si="4"/>
        <v>0</v>
      </c>
      <c r="D51" s="343">
        <f t="shared" si="5"/>
        <v>0</v>
      </c>
      <c r="E51" s="344">
        <f t="shared" si="5"/>
        <v>0</v>
      </c>
      <c r="F51" s="468"/>
      <c r="G51" s="469"/>
      <c r="H51" s="345"/>
      <c r="I51" s="346"/>
      <c r="J51" s="345"/>
      <c r="K51" s="347"/>
      <c r="L51" s="345"/>
      <c r="M51" s="347"/>
      <c r="N51" s="345"/>
      <c r="O51" s="347"/>
      <c r="P51" s="348"/>
      <c r="Q51" s="347"/>
      <c r="R51" s="348"/>
      <c r="S51" s="347"/>
      <c r="T51" s="348"/>
      <c r="U51" s="347"/>
      <c r="V51" s="348"/>
      <c r="W51" s="347"/>
      <c r="X51" s="348"/>
      <c r="Y51" s="347"/>
      <c r="Z51" s="348"/>
      <c r="AA51" s="347"/>
      <c r="AB51" s="348"/>
      <c r="AC51" s="347"/>
      <c r="AD51" s="348"/>
      <c r="AE51" s="347"/>
      <c r="AF51" s="348"/>
      <c r="AG51" s="347"/>
      <c r="AH51" s="348"/>
      <c r="AI51" s="347"/>
      <c r="AJ51" s="348"/>
      <c r="AK51" s="347"/>
      <c r="AL51" s="348"/>
      <c r="AM51" s="347"/>
      <c r="AN51" s="470"/>
      <c r="AO51" s="466" t="s">
        <v>83</v>
      </c>
      <c r="AP51" s="454"/>
      <c r="CG51" s="315">
        <v>0</v>
      </c>
      <c r="CH51" s="315">
        <v>0</v>
      </c>
    </row>
    <row r="52" spans="1:86" x14ac:dyDescent="0.2">
      <c r="A52" s="753"/>
      <c r="B52" s="625" t="s">
        <v>44</v>
      </c>
      <c r="C52" s="343">
        <f t="shared" si="4"/>
        <v>0</v>
      </c>
      <c r="D52" s="343">
        <f t="shared" si="5"/>
        <v>0</v>
      </c>
      <c r="E52" s="344">
        <f t="shared" si="5"/>
        <v>0</v>
      </c>
      <c r="F52" s="468"/>
      <c r="G52" s="469"/>
      <c r="H52" s="345"/>
      <c r="I52" s="346"/>
      <c r="J52" s="345"/>
      <c r="K52" s="347"/>
      <c r="L52" s="345"/>
      <c r="M52" s="347"/>
      <c r="N52" s="345"/>
      <c r="O52" s="347"/>
      <c r="P52" s="348"/>
      <c r="Q52" s="347"/>
      <c r="R52" s="348"/>
      <c r="S52" s="347"/>
      <c r="T52" s="348"/>
      <c r="U52" s="347"/>
      <c r="V52" s="348"/>
      <c r="W52" s="347"/>
      <c r="X52" s="348"/>
      <c r="Y52" s="347"/>
      <c r="Z52" s="348"/>
      <c r="AA52" s="347"/>
      <c r="AB52" s="348"/>
      <c r="AC52" s="347"/>
      <c r="AD52" s="348"/>
      <c r="AE52" s="347"/>
      <c r="AF52" s="348"/>
      <c r="AG52" s="347"/>
      <c r="AH52" s="348"/>
      <c r="AI52" s="347"/>
      <c r="AJ52" s="348"/>
      <c r="AK52" s="347"/>
      <c r="AL52" s="348"/>
      <c r="AM52" s="347"/>
      <c r="AN52" s="470"/>
      <c r="AO52" s="466" t="s">
        <v>83</v>
      </c>
      <c r="AP52" s="454"/>
      <c r="CG52" s="315">
        <v>0</v>
      </c>
      <c r="CH52" s="315">
        <v>0</v>
      </c>
    </row>
    <row r="53" spans="1:86" x14ac:dyDescent="0.2">
      <c r="A53" s="753"/>
      <c r="B53" s="625" t="s">
        <v>35</v>
      </c>
      <c r="C53" s="343">
        <f t="shared" si="4"/>
        <v>0</v>
      </c>
      <c r="D53" s="343">
        <f t="shared" si="5"/>
        <v>0</v>
      </c>
      <c r="E53" s="344">
        <f t="shared" si="5"/>
        <v>0</v>
      </c>
      <c r="F53" s="468"/>
      <c r="G53" s="469"/>
      <c r="H53" s="345"/>
      <c r="I53" s="346"/>
      <c r="J53" s="345"/>
      <c r="K53" s="347"/>
      <c r="L53" s="345"/>
      <c r="M53" s="347"/>
      <c r="N53" s="345"/>
      <c r="O53" s="347"/>
      <c r="P53" s="348"/>
      <c r="Q53" s="347"/>
      <c r="R53" s="348"/>
      <c r="S53" s="347"/>
      <c r="T53" s="348"/>
      <c r="U53" s="347"/>
      <c r="V53" s="348"/>
      <c r="W53" s="347"/>
      <c r="X53" s="348"/>
      <c r="Y53" s="347"/>
      <c r="Z53" s="348"/>
      <c r="AA53" s="347"/>
      <c r="AB53" s="348"/>
      <c r="AC53" s="347"/>
      <c r="AD53" s="348"/>
      <c r="AE53" s="347"/>
      <c r="AF53" s="348"/>
      <c r="AG53" s="347"/>
      <c r="AH53" s="348"/>
      <c r="AI53" s="347"/>
      <c r="AJ53" s="348"/>
      <c r="AK53" s="347"/>
      <c r="AL53" s="348"/>
      <c r="AM53" s="347"/>
      <c r="AN53" s="470"/>
      <c r="AO53" s="466" t="s">
        <v>83</v>
      </c>
      <c r="AP53" s="454"/>
      <c r="CG53" s="315">
        <v>0</v>
      </c>
      <c r="CH53" s="315">
        <v>0</v>
      </c>
    </row>
    <row r="54" spans="1:86" x14ac:dyDescent="0.2">
      <c r="A54" s="752"/>
      <c r="B54" s="630" t="s">
        <v>36</v>
      </c>
      <c r="C54" s="356">
        <f t="shared" si="4"/>
        <v>0</v>
      </c>
      <c r="D54" s="356">
        <f t="shared" si="5"/>
        <v>0</v>
      </c>
      <c r="E54" s="472">
        <f t="shared" si="5"/>
        <v>0</v>
      </c>
      <c r="F54" s="473"/>
      <c r="G54" s="474"/>
      <c r="H54" s="374"/>
      <c r="I54" s="377"/>
      <c r="J54" s="374"/>
      <c r="K54" s="376"/>
      <c r="L54" s="374"/>
      <c r="M54" s="376"/>
      <c r="N54" s="374"/>
      <c r="O54" s="376"/>
      <c r="P54" s="379"/>
      <c r="Q54" s="376"/>
      <c r="R54" s="379"/>
      <c r="S54" s="376"/>
      <c r="T54" s="379"/>
      <c r="U54" s="376"/>
      <c r="V54" s="379"/>
      <c r="W54" s="376"/>
      <c r="X54" s="379"/>
      <c r="Y54" s="376"/>
      <c r="Z54" s="379"/>
      <c r="AA54" s="376"/>
      <c r="AB54" s="379"/>
      <c r="AC54" s="376"/>
      <c r="AD54" s="379"/>
      <c r="AE54" s="376"/>
      <c r="AF54" s="379"/>
      <c r="AG54" s="376"/>
      <c r="AH54" s="379"/>
      <c r="AI54" s="376"/>
      <c r="AJ54" s="379"/>
      <c r="AK54" s="376"/>
      <c r="AL54" s="379"/>
      <c r="AM54" s="376"/>
      <c r="AN54" s="475"/>
      <c r="AO54" s="466" t="s">
        <v>83</v>
      </c>
      <c r="AP54" s="454"/>
      <c r="CG54" s="315">
        <v>0</v>
      </c>
      <c r="CH54" s="315">
        <v>0</v>
      </c>
    </row>
    <row r="55" spans="1:86" x14ac:dyDescent="0.2">
      <c r="A55" s="751" t="s">
        <v>51</v>
      </c>
      <c r="B55" s="462" t="s">
        <v>32</v>
      </c>
      <c r="C55" s="333">
        <f t="shared" si="4"/>
        <v>0</v>
      </c>
      <c r="D55" s="334">
        <f t="shared" ref="D55:E60" si="6">SUM(J55+L55+N55)</f>
        <v>0</v>
      </c>
      <c r="E55" s="335">
        <f t="shared" si="6"/>
        <v>0</v>
      </c>
      <c r="F55" s="463"/>
      <c r="G55" s="464"/>
      <c r="H55" s="463"/>
      <c r="I55" s="464"/>
      <c r="J55" s="336"/>
      <c r="K55" s="338"/>
      <c r="L55" s="336"/>
      <c r="M55" s="338"/>
      <c r="N55" s="336"/>
      <c r="O55" s="338"/>
      <c r="P55" s="476"/>
      <c r="Q55" s="477"/>
      <c r="R55" s="476"/>
      <c r="S55" s="477"/>
      <c r="T55" s="476"/>
      <c r="U55" s="477"/>
      <c r="V55" s="476"/>
      <c r="W55" s="477"/>
      <c r="X55" s="476"/>
      <c r="Y55" s="477"/>
      <c r="Z55" s="476"/>
      <c r="AA55" s="477"/>
      <c r="AB55" s="476"/>
      <c r="AC55" s="477"/>
      <c r="AD55" s="476"/>
      <c r="AE55" s="477"/>
      <c r="AF55" s="476"/>
      <c r="AG55" s="477"/>
      <c r="AH55" s="476"/>
      <c r="AI55" s="477"/>
      <c r="AJ55" s="463"/>
      <c r="AK55" s="477"/>
      <c r="AL55" s="476"/>
      <c r="AM55" s="477"/>
      <c r="AN55" s="465"/>
      <c r="AO55" s="466" t="s">
        <v>83</v>
      </c>
      <c r="AP55" s="454"/>
      <c r="CG55" s="315">
        <v>0</v>
      </c>
      <c r="CH55" s="315">
        <v>0</v>
      </c>
    </row>
    <row r="56" spans="1:86" x14ac:dyDescent="0.2">
      <c r="A56" s="752"/>
      <c r="B56" s="630" t="s">
        <v>35</v>
      </c>
      <c r="C56" s="356">
        <f t="shared" si="4"/>
        <v>0</v>
      </c>
      <c r="D56" s="356">
        <f t="shared" si="6"/>
        <v>0</v>
      </c>
      <c r="E56" s="472">
        <f t="shared" si="6"/>
        <v>0</v>
      </c>
      <c r="F56" s="473"/>
      <c r="G56" s="474"/>
      <c r="H56" s="473"/>
      <c r="I56" s="474"/>
      <c r="J56" s="374"/>
      <c r="K56" s="376"/>
      <c r="L56" s="374"/>
      <c r="M56" s="376"/>
      <c r="N56" s="374"/>
      <c r="O56" s="376"/>
      <c r="P56" s="478"/>
      <c r="Q56" s="479"/>
      <c r="R56" s="478"/>
      <c r="S56" s="479"/>
      <c r="T56" s="478"/>
      <c r="U56" s="479"/>
      <c r="V56" s="478"/>
      <c r="W56" s="479"/>
      <c r="X56" s="478"/>
      <c r="Y56" s="479"/>
      <c r="Z56" s="478"/>
      <c r="AA56" s="479"/>
      <c r="AB56" s="478"/>
      <c r="AC56" s="479"/>
      <c r="AD56" s="478"/>
      <c r="AE56" s="479"/>
      <c r="AF56" s="478"/>
      <c r="AG56" s="479"/>
      <c r="AH56" s="478"/>
      <c r="AI56" s="479"/>
      <c r="AJ56" s="473"/>
      <c r="AK56" s="479"/>
      <c r="AL56" s="478"/>
      <c r="AM56" s="479"/>
      <c r="AN56" s="475"/>
      <c r="AO56" s="466" t="s">
        <v>83</v>
      </c>
      <c r="AP56" s="454"/>
      <c r="CG56" s="315">
        <v>0</v>
      </c>
      <c r="CH56" s="315">
        <v>0</v>
      </c>
    </row>
    <row r="57" spans="1:86" x14ac:dyDescent="0.2">
      <c r="A57" s="751" t="s">
        <v>52</v>
      </c>
      <c r="B57" s="462" t="s">
        <v>31</v>
      </c>
      <c r="C57" s="333">
        <f t="shared" si="4"/>
        <v>0</v>
      </c>
      <c r="D57" s="334">
        <f t="shared" si="6"/>
        <v>0</v>
      </c>
      <c r="E57" s="335">
        <f t="shared" si="6"/>
        <v>0</v>
      </c>
      <c r="F57" s="463"/>
      <c r="G57" s="464"/>
      <c r="H57" s="463"/>
      <c r="I57" s="464"/>
      <c r="J57" s="336"/>
      <c r="K57" s="338"/>
      <c r="L57" s="336"/>
      <c r="M57" s="338"/>
      <c r="N57" s="336"/>
      <c r="O57" s="338"/>
      <c r="P57" s="476"/>
      <c r="Q57" s="477"/>
      <c r="R57" s="476"/>
      <c r="S57" s="477"/>
      <c r="T57" s="476"/>
      <c r="U57" s="477"/>
      <c r="V57" s="476"/>
      <c r="W57" s="477"/>
      <c r="X57" s="476"/>
      <c r="Y57" s="477"/>
      <c r="Z57" s="476"/>
      <c r="AA57" s="477"/>
      <c r="AB57" s="476"/>
      <c r="AC57" s="477"/>
      <c r="AD57" s="476"/>
      <c r="AE57" s="477"/>
      <c r="AF57" s="476"/>
      <c r="AG57" s="477"/>
      <c r="AH57" s="476"/>
      <c r="AI57" s="477"/>
      <c r="AJ57" s="463"/>
      <c r="AK57" s="477"/>
      <c r="AL57" s="476"/>
      <c r="AM57" s="477"/>
      <c r="AN57" s="465"/>
      <c r="AO57" s="466" t="s">
        <v>83</v>
      </c>
      <c r="AP57" s="454"/>
      <c r="CG57" s="315">
        <v>0</v>
      </c>
      <c r="CH57" s="315">
        <v>0</v>
      </c>
    </row>
    <row r="58" spans="1:86" x14ac:dyDescent="0.2">
      <c r="A58" s="753"/>
      <c r="B58" s="625" t="s">
        <v>45</v>
      </c>
      <c r="C58" s="343">
        <f t="shared" si="4"/>
        <v>0</v>
      </c>
      <c r="D58" s="343">
        <f t="shared" si="6"/>
        <v>0</v>
      </c>
      <c r="E58" s="344">
        <f t="shared" si="6"/>
        <v>0</v>
      </c>
      <c r="F58" s="468"/>
      <c r="G58" s="469"/>
      <c r="H58" s="468"/>
      <c r="I58" s="469"/>
      <c r="J58" s="345"/>
      <c r="K58" s="347"/>
      <c r="L58" s="345"/>
      <c r="M58" s="347"/>
      <c r="N58" s="345"/>
      <c r="O58" s="347"/>
      <c r="P58" s="480"/>
      <c r="Q58" s="481"/>
      <c r="R58" s="480"/>
      <c r="S58" s="481"/>
      <c r="T58" s="480"/>
      <c r="U58" s="481"/>
      <c r="V58" s="480"/>
      <c r="W58" s="481"/>
      <c r="X58" s="480"/>
      <c r="Y58" s="481"/>
      <c r="Z58" s="480"/>
      <c r="AA58" s="481"/>
      <c r="AB58" s="480"/>
      <c r="AC58" s="481"/>
      <c r="AD58" s="480"/>
      <c r="AE58" s="481"/>
      <c r="AF58" s="480"/>
      <c r="AG58" s="481"/>
      <c r="AH58" s="480"/>
      <c r="AI58" s="481"/>
      <c r="AJ58" s="468"/>
      <c r="AK58" s="481"/>
      <c r="AL58" s="480"/>
      <c r="AM58" s="481"/>
      <c r="AN58" s="470"/>
      <c r="AO58" s="466" t="s">
        <v>83</v>
      </c>
      <c r="AP58" s="454"/>
      <c r="CG58" s="315">
        <v>0</v>
      </c>
      <c r="CH58" s="315">
        <v>0</v>
      </c>
    </row>
    <row r="59" spans="1:86" x14ac:dyDescent="0.2">
      <c r="A59" s="753"/>
      <c r="B59" s="625" t="s">
        <v>32</v>
      </c>
      <c r="C59" s="343">
        <f t="shared" si="4"/>
        <v>0</v>
      </c>
      <c r="D59" s="343">
        <f t="shared" si="6"/>
        <v>0</v>
      </c>
      <c r="E59" s="344">
        <f t="shared" si="6"/>
        <v>0</v>
      </c>
      <c r="F59" s="468"/>
      <c r="G59" s="469"/>
      <c r="H59" s="468"/>
      <c r="I59" s="469"/>
      <c r="J59" s="345"/>
      <c r="K59" s="347"/>
      <c r="L59" s="345"/>
      <c r="M59" s="347"/>
      <c r="N59" s="345"/>
      <c r="O59" s="347"/>
      <c r="P59" s="480"/>
      <c r="Q59" s="481"/>
      <c r="R59" s="480"/>
      <c r="S59" s="481"/>
      <c r="T59" s="480"/>
      <c r="U59" s="481"/>
      <c r="V59" s="480"/>
      <c r="W59" s="481"/>
      <c r="X59" s="480"/>
      <c r="Y59" s="481"/>
      <c r="Z59" s="480"/>
      <c r="AA59" s="481"/>
      <c r="AB59" s="480"/>
      <c r="AC59" s="481"/>
      <c r="AD59" s="480"/>
      <c r="AE59" s="481"/>
      <c r="AF59" s="480"/>
      <c r="AG59" s="481"/>
      <c r="AH59" s="480"/>
      <c r="AI59" s="481"/>
      <c r="AJ59" s="468"/>
      <c r="AK59" s="481"/>
      <c r="AL59" s="480"/>
      <c r="AM59" s="481"/>
      <c r="AN59" s="470"/>
      <c r="AO59" s="466" t="s">
        <v>83</v>
      </c>
      <c r="AP59" s="454"/>
      <c r="CG59" s="315">
        <v>0</v>
      </c>
      <c r="CH59" s="315">
        <v>0</v>
      </c>
    </row>
    <row r="60" spans="1:86" x14ac:dyDescent="0.2">
      <c r="A60" s="752"/>
      <c r="B60" s="630" t="s">
        <v>35</v>
      </c>
      <c r="C60" s="356">
        <f t="shared" si="4"/>
        <v>0</v>
      </c>
      <c r="D60" s="356">
        <f t="shared" si="6"/>
        <v>0</v>
      </c>
      <c r="E60" s="472">
        <f t="shared" si="6"/>
        <v>0</v>
      </c>
      <c r="F60" s="473"/>
      <c r="G60" s="474"/>
      <c r="H60" s="473"/>
      <c r="I60" s="474"/>
      <c r="J60" s="374"/>
      <c r="K60" s="376"/>
      <c r="L60" s="374"/>
      <c r="M60" s="376"/>
      <c r="N60" s="374"/>
      <c r="O60" s="376"/>
      <c r="P60" s="478"/>
      <c r="Q60" s="479"/>
      <c r="R60" s="478"/>
      <c r="S60" s="479"/>
      <c r="T60" s="478"/>
      <c r="U60" s="479"/>
      <c r="V60" s="478"/>
      <c r="W60" s="479"/>
      <c r="X60" s="478"/>
      <c r="Y60" s="479"/>
      <c r="Z60" s="478"/>
      <c r="AA60" s="479"/>
      <c r="AB60" s="478"/>
      <c r="AC60" s="479"/>
      <c r="AD60" s="478"/>
      <c r="AE60" s="479"/>
      <c r="AF60" s="478"/>
      <c r="AG60" s="479"/>
      <c r="AH60" s="478"/>
      <c r="AI60" s="479"/>
      <c r="AJ60" s="473"/>
      <c r="AK60" s="479"/>
      <c r="AL60" s="478"/>
      <c r="AM60" s="479"/>
      <c r="AN60" s="475"/>
      <c r="AO60" s="466" t="s">
        <v>83</v>
      </c>
      <c r="AP60" s="454"/>
      <c r="CG60" s="315">
        <v>0</v>
      </c>
      <c r="CH60" s="315">
        <v>0</v>
      </c>
    </row>
    <row r="61" spans="1:86" x14ac:dyDescent="0.2">
      <c r="A61" s="751" t="s">
        <v>53</v>
      </c>
      <c r="B61" s="462" t="s">
        <v>31</v>
      </c>
      <c r="C61" s="333">
        <f t="shared" si="4"/>
        <v>0</v>
      </c>
      <c r="D61" s="334">
        <f t="shared" ref="D61:E70" si="7">SUM(J61+L61+N61+P61+R61+T61+V61+X61+Z61+AB61+AD61+AF61+AH61+AJ61+AL61)</f>
        <v>0</v>
      </c>
      <c r="E61" s="335">
        <f t="shared" si="7"/>
        <v>0</v>
      </c>
      <c r="F61" s="463"/>
      <c r="G61" s="464"/>
      <c r="H61" s="463"/>
      <c r="I61" s="477"/>
      <c r="J61" s="336"/>
      <c r="K61" s="338"/>
      <c r="L61" s="336"/>
      <c r="M61" s="338"/>
      <c r="N61" s="336"/>
      <c r="O61" s="338"/>
      <c r="P61" s="336"/>
      <c r="Q61" s="338"/>
      <c r="R61" s="336"/>
      <c r="S61" s="338"/>
      <c r="T61" s="336"/>
      <c r="U61" s="338"/>
      <c r="V61" s="336"/>
      <c r="W61" s="338"/>
      <c r="X61" s="336"/>
      <c r="Y61" s="338"/>
      <c r="Z61" s="336"/>
      <c r="AA61" s="338"/>
      <c r="AB61" s="336"/>
      <c r="AC61" s="338"/>
      <c r="AD61" s="336"/>
      <c r="AE61" s="338"/>
      <c r="AF61" s="336"/>
      <c r="AG61" s="338"/>
      <c r="AH61" s="336"/>
      <c r="AI61" s="338"/>
      <c r="AJ61" s="336"/>
      <c r="AK61" s="338"/>
      <c r="AL61" s="336"/>
      <c r="AM61" s="338"/>
      <c r="AN61" s="465"/>
      <c r="AO61" s="466" t="s">
        <v>83</v>
      </c>
      <c r="AP61" s="454"/>
      <c r="CG61" s="315">
        <v>0</v>
      </c>
      <c r="CH61" s="315">
        <v>0</v>
      </c>
    </row>
    <row r="62" spans="1:86" x14ac:dyDescent="0.2">
      <c r="A62" s="752"/>
      <c r="B62" s="625" t="s">
        <v>45</v>
      </c>
      <c r="C62" s="350">
        <f t="shared" si="4"/>
        <v>0</v>
      </c>
      <c r="D62" s="350">
        <f t="shared" si="7"/>
        <v>0</v>
      </c>
      <c r="E62" s="472">
        <f t="shared" si="7"/>
        <v>0</v>
      </c>
      <c r="F62" s="473"/>
      <c r="G62" s="474"/>
      <c r="H62" s="473"/>
      <c r="I62" s="479"/>
      <c r="J62" s="374"/>
      <c r="K62" s="376"/>
      <c r="L62" s="374"/>
      <c r="M62" s="376"/>
      <c r="N62" s="374"/>
      <c r="O62" s="376"/>
      <c r="P62" s="374"/>
      <c r="Q62" s="376"/>
      <c r="R62" s="374"/>
      <c r="S62" s="376"/>
      <c r="T62" s="374"/>
      <c r="U62" s="376"/>
      <c r="V62" s="374"/>
      <c r="W62" s="376"/>
      <c r="X62" s="374"/>
      <c r="Y62" s="376"/>
      <c r="Z62" s="374"/>
      <c r="AA62" s="376"/>
      <c r="AB62" s="374"/>
      <c r="AC62" s="376"/>
      <c r="AD62" s="374"/>
      <c r="AE62" s="376"/>
      <c r="AF62" s="374"/>
      <c r="AG62" s="376"/>
      <c r="AH62" s="374"/>
      <c r="AI62" s="376"/>
      <c r="AJ62" s="374"/>
      <c r="AK62" s="376"/>
      <c r="AL62" s="374"/>
      <c r="AM62" s="376"/>
      <c r="AN62" s="475"/>
      <c r="AO62" s="466" t="s">
        <v>83</v>
      </c>
      <c r="AP62" s="454"/>
      <c r="CG62" s="315">
        <v>0</v>
      </c>
      <c r="CH62" s="315">
        <v>0</v>
      </c>
    </row>
    <row r="63" spans="1:86" x14ac:dyDescent="0.2">
      <c r="A63" s="751" t="s">
        <v>54</v>
      </c>
      <c r="B63" s="462" t="s">
        <v>31</v>
      </c>
      <c r="C63" s="333">
        <f t="shared" si="4"/>
        <v>0</v>
      </c>
      <c r="D63" s="334">
        <f t="shared" si="7"/>
        <v>0</v>
      </c>
      <c r="E63" s="335">
        <f t="shared" si="7"/>
        <v>0</v>
      </c>
      <c r="F63" s="463"/>
      <c r="G63" s="464"/>
      <c r="H63" s="463"/>
      <c r="I63" s="464"/>
      <c r="J63" s="336"/>
      <c r="K63" s="338"/>
      <c r="L63" s="336"/>
      <c r="M63" s="338"/>
      <c r="N63" s="336"/>
      <c r="O63" s="338"/>
      <c r="P63" s="336"/>
      <c r="Q63" s="338"/>
      <c r="R63" s="336"/>
      <c r="S63" s="338"/>
      <c r="T63" s="336"/>
      <c r="U63" s="338"/>
      <c r="V63" s="336"/>
      <c r="W63" s="338"/>
      <c r="X63" s="336"/>
      <c r="Y63" s="338"/>
      <c r="Z63" s="336"/>
      <c r="AA63" s="338"/>
      <c r="AB63" s="336"/>
      <c r="AC63" s="338"/>
      <c r="AD63" s="336"/>
      <c r="AE63" s="338"/>
      <c r="AF63" s="336"/>
      <c r="AG63" s="338"/>
      <c r="AH63" s="336"/>
      <c r="AI63" s="338"/>
      <c r="AJ63" s="336"/>
      <c r="AK63" s="338"/>
      <c r="AL63" s="336"/>
      <c r="AM63" s="338"/>
      <c r="AN63" s="465"/>
      <c r="AO63" s="466" t="s">
        <v>83</v>
      </c>
      <c r="AP63" s="454"/>
      <c r="CG63" s="315">
        <v>0</v>
      </c>
      <c r="CH63" s="315">
        <v>0</v>
      </c>
    </row>
    <row r="64" spans="1:86" x14ac:dyDescent="0.2">
      <c r="A64" s="752"/>
      <c r="B64" s="630" t="s">
        <v>45</v>
      </c>
      <c r="C64" s="356">
        <f t="shared" si="4"/>
        <v>0</v>
      </c>
      <c r="D64" s="356">
        <f t="shared" si="7"/>
        <v>0</v>
      </c>
      <c r="E64" s="472">
        <f t="shared" si="7"/>
        <v>0</v>
      </c>
      <c r="F64" s="473"/>
      <c r="G64" s="474"/>
      <c r="H64" s="473"/>
      <c r="I64" s="474"/>
      <c r="J64" s="374"/>
      <c r="K64" s="376"/>
      <c r="L64" s="374"/>
      <c r="M64" s="376"/>
      <c r="N64" s="374"/>
      <c r="O64" s="376"/>
      <c r="P64" s="374"/>
      <c r="Q64" s="376"/>
      <c r="R64" s="374"/>
      <c r="S64" s="376"/>
      <c r="T64" s="374"/>
      <c r="U64" s="376"/>
      <c r="V64" s="374"/>
      <c r="W64" s="376"/>
      <c r="X64" s="374"/>
      <c r="Y64" s="376"/>
      <c r="Z64" s="374"/>
      <c r="AA64" s="376"/>
      <c r="AB64" s="374"/>
      <c r="AC64" s="376"/>
      <c r="AD64" s="374"/>
      <c r="AE64" s="376"/>
      <c r="AF64" s="374"/>
      <c r="AG64" s="376"/>
      <c r="AH64" s="374"/>
      <c r="AI64" s="376"/>
      <c r="AJ64" s="374"/>
      <c r="AK64" s="376"/>
      <c r="AL64" s="374"/>
      <c r="AM64" s="376"/>
      <c r="AN64" s="475"/>
      <c r="AO64" s="466" t="s">
        <v>83</v>
      </c>
      <c r="AP64" s="454"/>
      <c r="CG64" s="315">
        <v>0</v>
      </c>
      <c r="CH64" s="315">
        <v>0</v>
      </c>
    </row>
    <row r="65" spans="1:86" x14ac:dyDescent="0.2">
      <c r="A65" s="751" t="s">
        <v>55</v>
      </c>
      <c r="B65" s="462" t="s">
        <v>31</v>
      </c>
      <c r="C65" s="333">
        <f t="shared" si="4"/>
        <v>0</v>
      </c>
      <c r="D65" s="334">
        <f t="shared" si="7"/>
        <v>0</v>
      </c>
      <c r="E65" s="335">
        <f t="shared" si="7"/>
        <v>0</v>
      </c>
      <c r="F65" s="463"/>
      <c r="G65" s="464"/>
      <c r="H65" s="463"/>
      <c r="I65" s="464"/>
      <c r="J65" s="336"/>
      <c r="K65" s="338"/>
      <c r="L65" s="336"/>
      <c r="M65" s="338"/>
      <c r="N65" s="336"/>
      <c r="O65" s="338"/>
      <c r="P65" s="336"/>
      <c r="Q65" s="338"/>
      <c r="R65" s="336"/>
      <c r="S65" s="338"/>
      <c r="T65" s="336"/>
      <c r="U65" s="338"/>
      <c r="V65" s="336"/>
      <c r="W65" s="338"/>
      <c r="X65" s="336"/>
      <c r="Y65" s="338"/>
      <c r="Z65" s="336"/>
      <c r="AA65" s="338"/>
      <c r="AB65" s="336"/>
      <c r="AC65" s="338"/>
      <c r="AD65" s="336"/>
      <c r="AE65" s="338"/>
      <c r="AF65" s="336"/>
      <c r="AG65" s="338"/>
      <c r="AH65" s="336"/>
      <c r="AI65" s="338"/>
      <c r="AJ65" s="336"/>
      <c r="AK65" s="338"/>
      <c r="AL65" s="336"/>
      <c r="AM65" s="338"/>
      <c r="AN65" s="465"/>
      <c r="AO65" s="466" t="s">
        <v>83</v>
      </c>
      <c r="AP65" s="454"/>
      <c r="CG65" s="315">
        <v>0</v>
      </c>
      <c r="CH65" s="315">
        <v>0</v>
      </c>
    </row>
    <row r="66" spans="1:86" x14ac:dyDescent="0.2">
      <c r="A66" s="753"/>
      <c r="B66" s="625" t="s">
        <v>45</v>
      </c>
      <c r="C66" s="343">
        <f t="shared" si="4"/>
        <v>0</v>
      </c>
      <c r="D66" s="343">
        <f t="shared" si="7"/>
        <v>0</v>
      </c>
      <c r="E66" s="344">
        <f t="shared" si="7"/>
        <v>0</v>
      </c>
      <c r="F66" s="468"/>
      <c r="G66" s="469"/>
      <c r="H66" s="468"/>
      <c r="I66" s="469"/>
      <c r="J66" s="345"/>
      <c r="K66" s="347"/>
      <c r="L66" s="345"/>
      <c r="M66" s="347"/>
      <c r="N66" s="345"/>
      <c r="O66" s="347"/>
      <c r="P66" s="345"/>
      <c r="Q66" s="347"/>
      <c r="R66" s="345"/>
      <c r="S66" s="347"/>
      <c r="T66" s="345"/>
      <c r="U66" s="347"/>
      <c r="V66" s="345"/>
      <c r="W66" s="347"/>
      <c r="X66" s="345"/>
      <c r="Y66" s="347"/>
      <c r="Z66" s="345"/>
      <c r="AA66" s="347"/>
      <c r="AB66" s="345"/>
      <c r="AC66" s="347"/>
      <c r="AD66" s="345"/>
      <c r="AE66" s="347"/>
      <c r="AF66" s="345"/>
      <c r="AG66" s="347"/>
      <c r="AH66" s="345"/>
      <c r="AI66" s="347"/>
      <c r="AJ66" s="345"/>
      <c r="AK66" s="347"/>
      <c r="AL66" s="345"/>
      <c r="AM66" s="347"/>
      <c r="AN66" s="470"/>
      <c r="AO66" s="466" t="s">
        <v>83</v>
      </c>
      <c r="AP66" s="454"/>
      <c r="CG66" s="315">
        <v>0</v>
      </c>
      <c r="CH66" s="315">
        <v>0</v>
      </c>
    </row>
    <row r="67" spans="1:86" x14ac:dyDescent="0.2">
      <c r="A67" s="753"/>
      <c r="B67" s="625" t="s">
        <v>32</v>
      </c>
      <c r="C67" s="343">
        <f t="shared" si="4"/>
        <v>0</v>
      </c>
      <c r="D67" s="343">
        <f t="shared" si="7"/>
        <v>0</v>
      </c>
      <c r="E67" s="344">
        <f t="shared" si="7"/>
        <v>0</v>
      </c>
      <c r="F67" s="468"/>
      <c r="G67" s="469"/>
      <c r="H67" s="468"/>
      <c r="I67" s="469"/>
      <c r="J67" s="345"/>
      <c r="K67" s="347"/>
      <c r="L67" s="345"/>
      <c r="M67" s="347"/>
      <c r="N67" s="345"/>
      <c r="O67" s="347"/>
      <c r="P67" s="345"/>
      <c r="Q67" s="347"/>
      <c r="R67" s="345"/>
      <c r="S67" s="347"/>
      <c r="T67" s="345"/>
      <c r="U67" s="347"/>
      <c r="V67" s="345"/>
      <c r="W67" s="347"/>
      <c r="X67" s="345"/>
      <c r="Y67" s="347"/>
      <c r="Z67" s="345"/>
      <c r="AA67" s="347"/>
      <c r="AB67" s="345"/>
      <c r="AC67" s="347"/>
      <c r="AD67" s="345"/>
      <c r="AE67" s="347"/>
      <c r="AF67" s="345"/>
      <c r="AG67" s="347"/>
      <c r="AH67" s="345"/>
      <c r="AI67" s="347"/>
      <c r="AJ67" s="345"/>
      <c r="AK67" s="347"/>
      <c r="AL67" s="345"/>
      <c r="AM67" s="347"/>
      <c r="AN67" s="470"/>
      <c r="AO67" s="466" t="s">
        <v>83</v>
      </c>
      <c r="AP67" s="454"/>
      <c r="CG67" s="315">
        <v>0</v>
      </c>
      <c r="CH67" s="315">
        <v>0</v>
      </c>
    </row>
    <row r="68" spans="1:86" x14ac:dyDescent="0.2">
      <c r="A68" s="753"/>
      <c r="B68" s="625" t="s">
        <v>44</v>
      </c>
      <c r="C68" s="343">
        <f t="shared" si="4"/>
        <v>0</v>
      </c>
      <c r="D68" s="343">
        <f t="shared" si="7"/>
        <v>0</v>
      </c>
      <c r="E68" s="344">
        <f t="shared" si="7"/>
        <v>0</v>
      </c>
      <c r="F68" s="468"/>
      <c r="G68" s="469"/>
      <c r="H68" s="468"/>
      <c r="I68" s="469"/>
      <c r="J68" s="345"/>
      <c r="K68" s="347"/>
      <c r="L68" s="345"/>
      <c r="M68" s="347"/>
      <c r="N68" s="345"/>
      <c r="O68" s="347"/>
      <c r="P68" s="345"/>
      <c r="Q68" s="347"/>
      <c r="R68" s="345"/>
      <c r="S68" s="347"/>
      <c r="T68" s="345"/>
      <c r="U68" s="347"/>
      <c r="V68" s="345"/>
      <c r="W68" s="347"/>
      <c r="X68" s="345"/>
      <c r="Y68" s="347"/>
      <c r="Z68" s="345"/>
      <c r="AA68" s="347"/>
      <c r="AB68" s="345"/>
      <c r="AC68" s="347"/>
      <c r="AD68" s="345"/>
      <c r="AE68" s="347"/>
      <c r="AF68" s="345"/>
      <c r="AG68" s="347"/>
      <c r="AH68" s="345"/>
      <c r="AI68" s="347"/>
      <c r="AJ68" s="345"/>
      <c r="AK68" s="347"/>
      <c r="AL68" s="345"/>
      <c r="AM68" s="347"/>
      <c r="AN68" s="470"/>
      <c r="AO68" s="466" t="s">
        <v>83</v>
      </c>
      <c r="AP68" s="454"/>
      <c r="CG68" s="315">
        <v>0</v>
      </c>
      <c r="CH68" s="315">
        <v>0</v>
      </c>
    </row>
    <row r="69" spans="1:86" x14ac:dyDescent="0.2">
      <c r="A69" s="753"/>
      <c r="B69" s="625" t="s">
        <v>35</v>
      </c>
      <c r="C69" s="343">
        <f t="shared" si="4"/>
        <v>0</v>
      </c>
      <c r="D69" s="343">
        <f t="shared" si="7"/>
        <v>0</v>
      </c>
      <c r="E69" s="344">
        <f t="shared" si="7"/>
        <v>0</v>
      </c>
      <c r="F69" s="468"/>
      <c r="G69" s="469"/>
      <c r="H69" s="468"/>
      <c r="I69" s="469"/>
      <c r="J69" s="345"/>
      <c r="K69" s="347"/>
      <c r="L69" s="345"/>
      <c r="M69" s="347"/>
      <c r="N69" s="345"/>
      <c r="O69" s="347"/>
      <c r="P69" s="345"/>
      <c r="Q69" s="347"/>
      <c r="R69" s="345"/>
      <c r="S69" s="347"/>
      <c r="T69" s="345"/>
      <c r="U69" s="347"/>
      <c r="V69" s="345"/>
      <c r="W69" s="347"/>
      <c r="X69" s="345"/>
      <c r="Y69" s="347"/>
      <c r="Z69" s="345"/>
      <c r="AA69" s="347"/>
      <c r="AB69" s="345"/>
      <c r="AC69" s="347"/>
      <c r="AD69" s="345"/>
      <c r="AE69" s="347"/>
      <c r="AF69" s="345"/>
      <c r="AG69" s="347"/>
      <c r="AH69" s="345"/>
      <c r="AI69" s="347"/>
      <c r="AJ69" s="345"/>
      <c r="AK69" s="347"/>
      <c r="AL69" s="345"/>
      <c r="AM69" s="347"/>
      <c r="AN69" s="470"/>
      <c r="AO69" s="466" t="s">
        <v>83</v>
      </c>
      <c r="AP69" s="454"/>
      <c r="CG69" s="315">
        <v>0</v>
      </c>
      <c r="CH69" s="315">
        <v>0</v>
      </c>
    </row>
    <row r="70" spans="1:86" x14ac:dyDescent="0.2">
      <c r="A70" s="752"/>
      <c r="B70" s="630" t="s">
        <v>36</v>
      </c>
      <c r="C70" s="356">
        <f t="shared" si="4"/>
        <v>0</v>
      </c>
      <c r="D70" s="356">
        <f t="shared" si="7"/>
        <v>0</v>
      </c>
      <c r="E70" s="472">
        <f t="shared" si="7"/>
        <v>0</v>
      </c>
      <c r="F70" s="473"/>
      <c r="G70" s="474"/>
      <c r="H70" s="473"/>
      <c r="I70" s="474"/>
      <c r="J70" s="374"/>
      <c r="K70" s="376"/>
      <c r="L70" s="374"/>
      <c r="M70" s="376"/>
      <c r="N70" s="374"/>
      <c r="O70" s="376"/>
      <c r="P70" s="374"/>
      <c r="Q70" s="376"/>
      <c r="R70" s="374"/>
      <c r="S70" s="376"/>
      <c r="T70" s="374"/>
      <c r="U70" s="376"/>
      <c r="V70" s="374"/>
      <c r="W70" s="376"/>
      <c r="X70" s="374"/>
      <c r="Y70" s="376"/>
      <c r="Z70" s="374"/>
      <c r="AA70" s="376"/>
      <c r="AB70" s="374"/>
      <c r="AC70" s="376"/>
      <c r="AD70" s="374"/>
      <c r="AE70" s="376"/>
      <c r="AF70" s="374"/>
      <c r="AG70" s="376"/>
      <c r="AH70" s="374"/>
      <c r="AI70" s="376"/>
      <c r="AJ70" s="374"/>
      <c r="AK70" s="376"/>
      <c r="AL70" s="374"/>
      <c r="AM70" s="376"/>
      <c r="AN70" s="475"/>
      <c r="AO70" s="466" t="s">
        <v>83</v>
      </c>
      <c r="AP70" s="482"/>
      <c r="CG70" s="315">
        <v>0</v>
      </c>
      <c r="CH70" s="315">
        <v>0</v>
      </c>
    </row>
    <row r="71" spans="1:86" ht="15" x14ac:dyDescent="0.2">
      <c r="A71" s="483" t="s">
        <v>91</v>
      </c>
      <c r="B71" s="484"/>
      <c r="C71" s="484"/>
      <c r="D71" s="485"/>
      <c r="E71" s="485"/>
      <c r="F71" s="485"/>
      <c r="G71" s="486"/>
      <c r="H71" s="486"/>
      <c r="I71" s="486"/>
      <c r="J71" s="486"/>
      <c r="K71" s="487"/>
      <c r="L71" s="487"/>
      <c r="M71" s="425"/>
      <c r="N71" s="488"/>
      <c r="O71" s="424"/>
      <c r="P71" s="424"/>
      <c r="Q71" s="424"/>
      <c r="R71" s="424"/>
      <c r="S71" s="424"/>
      <c r="T71" s="424"/>
      <c r="U71" s="424"/>
      <c r="V71" s="452"/>
      <c r="W71" s="424"/>
      <c r="X71" s="424"/>
      <c r="Y71" s="424"/>
      <c r="Z71" s="424"/>
      <c r="AA71" s="424"/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24"/>
      <c r="AN71" s="424"/>
      <c r="AO71" s="424"/>
      <c r="AP71" s="424"/>
    </row>
    <row r="72" spans="1:86" ht="29.25" customHeight="1" x14ac:dyDescent="0.2">
      <c r="A72" s="751" t="s">
        <v>56</v>
      </c>
      <c r="B72" s="754"/>
      <c r="C72" s="756" t="s">
        <v>57</v>
      </c>
      <c r="D72" s="757"/>
      <c r="E72" s="756" t="s">
        <v>58</v>
      </c>
      <c r="F72" s="759"/>
      <c r="G72" s="736" t="s">
        <v>59</v>
      </c>
      <c r="H72" s="757"/>
      <c r="I72" s="736" t="s">
        <v>60</v>
      </c>
      <c r="J72" s="757"/>
      <c r="K72" s="489"/>
      <c r="L72" s="425"/>
      <c r="M72" s="425"/>
      <c r="N72" s="425"/>
      <c r="O72" s="425"/>
      <c r="P72" s="425"/>
      <c r="Q72" s="424"/>
      <c r="R72" s="424"/>
      <c r="S72" s="424"/>
      <c r="T72" s="424"/>
      <c r="U72" s="424"/>
      <c r="V72" s="424"/>
      <c r="W72" s="424"/>
      <c r="X72" s="490"/>
      <c r="Y72" s="454"/>
      <c r="Z72" s="454"/>
      <c r="AA72" s="454"/>
      <c r="AB72" s="454"/>
      <c r="AC72" s="45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</row>
    <row r="73" spans="1:86" ht="22.5" customHeight="1" x14ac:dyDescent="0.2">
      <c r="A73" s="755"/>
      <c r="B73" s="755"/>
      <c r="C73" s="491" t="s">
        <v>61</v>
      </c>
      <c r="D73" s="492" t="s">
        <v>62</v>
      </c>
      <c r="E73" s="491" t="s">
        <v>61</v>
      </c>
      <c r="F73" s="493" t="s">
        <v>62</v>
      </c>
      <c r="G73" s="494" t="s">
        <v>61</v>
      </c>
      <c r="H73" s="492" t="s">
        <v>62</v>
      </c>
      <c r="I73" s="494" t="s">
        <v>61</v>
      </c>
      <c r="J73" s="492" t="s">
        <v>62</v>
      </c>
      <c r="K73" s="495"/>
      <c r="L73" s="425"/>
      <c r="M73" s="425"/>
      <c r="N73" s="425"/>
      <c r="O73" s="425"/>
      <c r="P73" s="425"/>
      <c r="Q73" s="424"/>
      <c r="R73" s="424"/>
      <c r="S73" s="424"/>
      <c r="T73" s="424"/>
      <c r="U73" s="424"/>
      <c r="V73" s="424"/>
      <c r="W73" s="424"/>
      <c r="X73" s="490"/>
      <c r="Y73" s="454"/>
      <c r="Z73" s="454"/>
      <c r="AA73" s="454"/>
      <c r="AB73" s="454"/>
      <c r="AC73" s="45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4"/>
      <c r="AN73" s="424"/>
      <c r="AO73" s="424"/>
      <c r="AP73" s="424"/>
    </row>
    <row r="74" spans="1:86" x14ac:dyDescent="0.2">
      <c r="A74" s="760" t="s">
        <v>63</v>
      </c>
      <c r="B74" s="760"/>
      <c r="C74" s="496"/>
      <c r="D74" s="497"/>
      <c r="E74" s="496"/>
      <c r="F74" s="498"/>
      <c r="G74" s="499"/>
      <c r="H74" s="497"/>
      <c r="I74" s="499"/>
      <c r="J74" s="497"/>
      <c r="K74" s="495"/>
      <c r="L74" s="425"/>
      <c r="M74" s="425"/>
      <c r="N74" s="425"/>
      <c r="O74" s="425"/>
      <c r="P74" s="425"/>
      <c r="Q74" s="424"/>
      <c r="R74" s="424"/>
      <c r="S74" s="424"/>
      <c r="T74" s="424"/>
      <c r="U74" s="424"/>
      <c r="V74" s="424"/>
      <c r="W74" s="424"/>
      <c r="X74" s="490"/>
      <c r="Y74" s="454"/>
      <c r="Z74" s="454"/>
      <c r="AA74" s="454"/>
      <c r="AB74" s="454"/>
      <c r="AC74" s="45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4"/>
      <c r="AN74" s="424"/>
      <c r="AO74" s="424"/>
      <c r="AP74" s="424"/>
    </row>
    <row r="75" spans="1:86" x14ac:dyDescent="0.2">
      <c r="A75" s="761" t="s">
        <v>64</v>
      </c>
      <c r="B75" s="761"/>
      <c r="C75" s="500"/>
      <c r="D75" s="501"/>
      <c r="E75" s="500"/>
      <c r="F75" s="502"/>
      <c r="G75" s="503"/>
      <c r="H75" s="501"/>
      <c r="I75" s="503"/>
      <c r="J75" s="501"/>
      <c r="K75" s="495"/>
      <c r="L75" s="425"/>
      <c r="M75" s="425"/>
      <c r="N75" s="425"/>
      <c r="O75" s="425"/>
      <c r="P75" s="425"/>
      <c r="Q75" s="424"/>
      <c r="R75" s="424"/>
      <c r="S75" s="424"/>
      <c r="T75" s="424"/>
      <c r="U75" s="424"/>
      <c r="V75" s="424"/>
      <c r="W75" s="424"/>
      <c r="X75" s="490"/>
      <c r="Y75" s="454"/>
      <c r="Z75" s="454"/>
      <c r="AA75" s="454"/>
      <c r="AB75" s="454"/>
      <c r="AC75" s="454"/>
      <c r="AD75" s="424"/>
      <c r="AE75" s="424"/>
      <c r="AF75" s="424"/>
      <c r="AG75" s="424"/>
      <c r="AH75" s="424"/>
      <c r="AI75" s="424"/>
      <c r="AJ75" s="424"/>
      <c r="AK75" s="424"/>
      <c r="AL75" s="424"/>
      <c r="AM75" s="424"/>
      <c r="AN75" s="424"/>
      <c r="AO75" s="424"/>
      <c r="AP75" s="424"/>
    </row>
    <row r="76" spans="1:86" x14ac:dyDescent="0.2">
      <c r="A76" s="761" t="s">
        <v>65</v>
      </c>
      <c r="B76" s="761"/>
      <c r="C76" s="500"/>
      <c r="D76" s="501"/>
      <c r="E76" s="500"/>
      <c r="F76" s="502"/>
      <c r="G76" s="503"/>
      <c r="H76" s="501"/>
      <c r="I76" s="503"/>
      <c r="J76" s="501"/>
      <c r="K76" s="495"/>
      <c r="L76" s="425"/>
      <c r="M76" s="425"/>
      <c r="N76" s="425"/>
      <c r="O76" s="425"/>
      <c r="P76" s="425"/>
      <c r="Q76" s="424"/>
      <c r="R76" s="424"/>
      <c r="S76" s="424"/>
      <c r="T76" s="424"/>
      <c r="U76" s="424"/>
      <c r="V76" s="424"/>
      <c r="W76" s="424"/>
      <c r="X76" s="490"/>
      <c r="Y76" s="454"/>
      <c r="Z76" s="454"/>
      <c r="AA76" s="454"/>
      <c r="AB76" s="454"/>
      <c r="AC76" s="45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24"/>
    </row>
    <row r="77" spans="1:86" x14ac:dyDescent="0.2">
      <c r="A77" s="758" t="s">
        <v>66</v>
      </c>
      <c r="B77" s="758"/>
      <c r="C77" s="374"/>
      <c r="D77" s="479"/>
      <c r="E77" s="374"/>
      <c r="F77" s="504"/>
      <c r="G77" s="505"/>
      <c r="H77" s="479"/>
      <c r="I77" s="505"/>
      <c r="J77" s="479"/>
      <c r="K77" s="495"/>
      <c r="L77" s="425"/>
      <c r="M77" s="425"/>
      <c r="N77" s="425"/>
      <c r="O77" s="425"/>
      <c r="P77" s="425"/>
      <c r="Q77" s="424"/>
      <c r="R77" s="424"/>
      <c r="S77" s="424"/>
      <c r="T77" s="424"/>
      <c r="U77" s="424"/>
      <c r="V77" s="424"/>
      <c r="W77" s="424"/>
      <c r="X77" s="490"/>
      <c r="Y77" s="454"/>
      <c r="Z77" s="454"/>
      <c r="AA77" s="454"/>
      <c r="AB77" s="454"/>
      <c r="AC77" s="45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</row>
    <row r="78" spans="1:86" ht="15" x14ac:dyDescent="0.2">
      <c r="A78" s="506" t="s">
        <v>67</v>
      </c>
      <c r="B78" s="507"/>
      <c r="C78" s="508"/>
      <c r="D78" s="508"/>
      <c r="E78" s="508"/>
      <c r="F78" s="508"/>
      <c r="G78" s="508"/>
      <c r="H78" s="508"/>
      <c r="I78" s="509"/>
      <c r="J78" s="507"/>
      <c r="K78" s="487"/>
      <c r="L78" s="487"/>
      <c r="M78" s="425"/>
      <c r="N78" s="510"/>
      <c r="O78" s="424"/>
      <c r="P78" s="424"/>
      <c r="Q78" s="424"/>
      <c r="R78" s="424"/>
      <c r="S78" s="424"/>
      <c r="T78" s="424"/>
      <c r="U78" s="424"/>
      <c r="V78" s="452"/>
      <c r="W78" s="424"/>
      <c r="X78" s="511"/>
      <c r="Y78" s="511"/>
      <c r="Z78" s="511"/>
      <c r="AA78" s="511"/>
      <c r="AB78" s="511"/>
      <c r="AC78" s="511"/>
      <c r="AD78" s="424"/>
      <c r="AE78" s="424"/>
      <c r="AF78" s="424"/>
      <c r="AG78" s="424"/>
      <c r="AH78" s="424"/>
      <c r="AI78" s="424"/>
      <c r="AJ78" s="424"/>
      <c r="AK78" s="424"/>
      <c r="AL78" s="424"/>
      <c r="AM78" s="424"/>
      <c r="AN78" s="424"/>
      <c r="AO78" s="424"/>
      <c r="AP78" s="424"/>
    </row>
    <row r="79" spans="1:86" x14ac:dyDescent="0.2">
      <c r="A79" s="384" t="s">
        <v>92</v>
      </c>
      <c r="B79" s="512"/>
      <c r="C79" s="512"/>
      <c r="D79" s="512"/>
      <c r="E79" s="513"/>
      <c r="F79" s="513"/>
      <c r="G79" s="513"/>
      <c r="H79" s="513"/>
      <c r="I79" s="514"/>
      <c r="J79" s="514"/>
      <c r="K79" s="515"/>
      <c r="L79" s="514"/>
      <c r="M79" s="516"/>
      <c r="N79" s="516"/>
      <c r="O79" s="424"/>
      <c r="P79" s="424"/>
      <c r="Q79" s="424"/>
      <c r="R79" s="424"/>
      <c r="S79" s="424"/>
      <c r="T79" s="424"/>
      <c r="U79" s="424"/>
      <c r="V79" s="490"/>
      <c r="W79" s="517"/>
      <c r="X79" s="511"/>
      <c r="Y79" s="511"/>
      <c r="Z79" s="511"/>
      <c r="AA79" s="511"/>
      <c r="AB79" s="511"/>
      <c r="AC79" s="511"/>
      <c r="AD79" s="424"/>
      <c r="AE79" s="424"/>
      <c r="AF79" s="424"/>
      <c r="AG79" s="424"/>
      <c r="AH79" s="511"/>
      <c r="AI79" s="511"/>
      <c r="AJ79" s="511"/>
      <c r="AK79" s="511"/>
      <c r="AL79" s="424"/>
      <c r="AM79" s="424"/>
      <c r="AN79" s="424"/>
      <c r="AO79" s="424"/>
      <c r="AP79" s="424"/>
    </row>
    <row r="80" spans="1:86" ht="15" customHeight="1" x14ac:dyDescent="0.2">
      <c r="A80" s="751" t="s">
        <v>93</v>
      </c>
      <c r="B80" s="751" t="s">
        <v>94</v>
      </c>
      <c r="C80" s="751" t="s">
        <v>95</v>
      </c>
      <c r="D80" s="751" t="s">
        <v>96</v>
      </c>
      <c r="E80" s="518"/>
      <c r="F80" s="519"/>
      <c r="G80" s="520"/>
      <c r="H80" s="520"/>
      <c r="I80" s="424"/>
      <c r="J80" s="424"/>
      <c r="K80" s="424"/>
      <c r="L80" s="424"/>
      <c r="M80" s="424"/>
      <c r="N80" s="424"/>
      <c r="O80" s="424"/>
      <c r="P80" s="424"/>
      <c r="Q80" s="452"/>
      <c r="R80" s="424"/>
      <c r="S80" s="424"/>
      <c r="T80" s="424"/>
      <c r="U80" s="521"/>
      <c r="V80" s="522"/>
      <c r="W80" s="522"/>
      <c r="X80" s="523"/>
      <c r="Y80" s="523"/>
      <c r="Z80" s="524"/>
      <c r="AA80" s="524"/>
      <c r="AB80" s="524"/>
      <c r="AC80" s="424"/>
      <c r="AD80" s="424"/>
      <c r="AE80" s="424"/>
      <c r="AF80" s="424"/>
      <c r="AG80" s="521"/>
      <c r="AH80" s="522"/>
      <c r="AI80" s="522"/>
      <c r="AJ80" s="522"/>
      <c r="AK80" s="395"/>
    </row>
    <row r="81" spans="1:43" ht="33.75" customHeight="1" x14ac:dyDescent="0.2">
      <c r="A81" s="752"/>
      <c r="B81" s="752"/>
      <c r="C81" s="752"/>
      <c r="D81" s="752"/>
      <c r="E81" s="453"/>
      <c r="F81" s="424"/>
      <c r="G81" s="424"/>
      <c r="H81" s="525"/>
      <c r="I81" s="526"/>
      <c r="J81" s="526"/>
      <c r="K81" s="424"/>
      <c r="L81" s="424"/>
      <c r="M81" s="424"/>
      <c r="N81" s="424"/>
      <c r="O81" s="424"/>
      <c r="P81" s="424"/>
      <c r="Q81" s="424"/>
      <c r="R81" s="424"/>
      <c r="S81" s="452"/>
      <c r="T81" s="424"/>
      <c r="U81" s="424"/>
      <c r="V81" s="511"/>
      <c r="W81" s="522"/>
      <c r="X81" s="522"/>
      <c r="Y81" s="522"/>
      <c r="Z81" s="522"/>
      <c r="AA81" s="522"/>
      <c r="AB81" s="511"/>
      <c r="AC81" s="424"/>
      <c r="AD81" s="424"/>
      <c r="AE81" s="424"/>
      <c r="AF81" s="424"/>
      <c r="AG81" s="424"/>
      <c r="AH81" s="511"/>
      <c r="AI81" s="522"/>
      <c r="AJ81" s="522"/>
      <c r="AK81" s="395"/>
    </row>
    <row r="82" spans="1:43" ht="15" x14ac:dyDescent="0.2">
      <c r="A82" s="527" t="s">
        <v>68</v>
      </c>
      <c r="B82" s="528">
        <v>92</v>
      </c>
      <c r="C82" s="528">
        <v>17</v>
      </c>
      <c r="D82" s="529"/>
      <c r="E82" s="453"/>
      <c r="F82" s="424"/>
      <c r="G82" s="424"/>
      <c r="H82" s="525"/>
      <c r="I82" s="526"/>
      <c r="J82" s="526"/>
      <c r="K82" s="424"/>
      <c r="L82" s="424"/>
      <c r="M82" s="424"/>
      <c r="N82" s="424"/>
      <c r="O82" s="424"/>
      <c r="P82" s="424"/>
      <c r="Q82" s="424"/>
      <c r="R82" s="424"/>
      <c r="S82" s="452"/>
      <c r="T82" s="424"/>
      <c r="U82" s="424"/>
      <c r="V82" s="511"/>
      <c r="W82" s="522"/>
      <c r="X82" s="522"/>
      <c r="Y82" s="522"/>
      <c r="Z82" s="522"/>
      <c r="AA82" s="522"/>
      <c r="AB82" s="511"/>
      <c r="AC82" s="424"/>
      <c r="AD82" s="424"/>
      <c r="AE82" s="424"/>
      <c r="AF82" s="424"/>
      <c r="AG82" s="424"/>
      <c r="AH82" s="511"/>
      <c r="AI82" s="522"/>
      <c r="AJ82" s="522"/>
      <c r="AK82" s="395"/>
    </row>
    <row r="83" spans="1:43" ht="15" x14ac:dyDescent="0.2">
      <c r="A83" s="530" t="s">
        <v>69</v>
      </c>
      <c r="B83" s="531">
        <v>176</v>
      </c>
      <c r="C83" s="532">
        <v>54</v>
      </c>
      <c r="D83" s="533">
        <v>53</v>
      </c>
      <c r="E83" s="453"/>
      <c r="F83" s="424"/>
      <c r="G83" s="424"/>
      <c r="H83" s="525"/>
      <c r="I83" s="526"/>
      <c r="J83" s="526"/>
      <c r="K83" s="424"/>
      <c r="L83" s="424"/>
      <c r="M83" s="424"/>
      <c r="N83" s="424"/>
      <c r="O83" s="424"/>
      <c r="P83" s="424"/>
      <c r="Q83" s="424"/>
      <c r="R83" s="424"/>
      <c r="S83" s="452"/>
      <c r="T83" s="424"/>
      <c r="U83" s="424"/>
      <c r="V83" s="511"/>
      <c r="W83" s="522"/>
      <c r="X83" s="522"/>
      <c r="Y83" s="522"/>
      <c r="Z83" s="522"/>
      <c r="AA83" s="522"/>
      <c r="AB83" s="511"/>
      <c r="AC83" s="424"/>
      <c r="AD83" s="424"/>
      <c r="AE83" s="424"/>
      <c r="AF83" s="424"/>
      <c r="AG83" s="424"/>
      <c r="AH83" s="511"/>
      <c r="AI83" s="522"/>
      <c r="AJ83" s="522"/>
      <c r="AK83" s="395"/>
    </row>
    <row r="84" spans="1:43" ht="21" x14ac:dyDescent="0.2">
      <c r="A84" s="534" t="s">
        <v>70</v>
      </c>
      <c r="B84" s="535"/>
      <c r="C84" s="536"/>
      <c r="D84" s="537"/>
      <c r="E84" s="453"/>
      <c r="F84" s="424"/>
      <c r="G84" s="424"/>
      <c r="H84" s="525"/>
      <c r="I84" s="526"/>
      <c r="J84" s="526"/>
      <c r="K84" s="424"/>
      <c r="L84" s="424"/>
      <c r="M84" s="424"/>
      <c r="N84" s="424"/>
      <c r="O84" s="424"/>
      <c r="P84" s="424"/>
      <c r="Q84" s="424"/>
      <c r="R84" s="424"/>
      <c r="S84" s="452"/>
      <c r="T84" s="424"/>
      <c r="U84" s="424"/>
      <c r="V84" s="511"/>
      <c r="W84" s="522"/>
      <c r="X84" s="522"/>
      <c r="Y84" s="522"/>
      <c r="Z84" s="522"/>
      <c r="AA84" s="522"/>
      <c r="AB84" s="511"/>
      <c r="AC84" s="424"/>
      <c r="AD84" s="424"/>
      <c r="AE84" s="424"/>
      <c r="AF84" s="424"/>
      <c r="AG84" s="424"/>
      <c r="AH84" s="511"/>
      <c r="AI84" s="522"/>
      <c r="AJ84" s="522"/>
      <c r="AK84" s="395"/>
    </row>
    <row r="85" spans="1:43" ht="27" customHeight="1" x14ac:dyDescent="0.2">
      <c r="A85" s="534" t="s">
        <v>71</v>
      </c>
      <c r="B85" s="535"/>
      <c r="C85" s="536"/>
      <c r="D85" s="537"/>
      <c r="E85" s="453"/>
      <c r="F85" s="424"/>
      <c r="G85" s="424"/>
      <c r="H85" s="525"/>
      <c r="I85" s="526"/>
      <c r="J85" s="526"/>
      <c r="K85" s="424"/>
      <c r="L85" s="424"/>
      <c r="M85" s="424"/>
      <c r="N85" s="424"/>
      <c r="O85" s="424"/>
      <c r="P85" s="424"/>
      <c r="Q85" s="424"/>
      <c r="R85" s="424"/>
      <c r="S85" s="452"/>
      <c r="T85" s="424"/>
      <c r="U85" s="424"/>
      <c r="V85" s="511"/>
      <c r="W85" s="522"/>
      <c r="X85" s="522"/>
      <c r="Y85" s="522"/>
      <c r="Z85" s="522"/>
      <c r="AA85" s="522"/>
      <c r="AB85" s="511"/>
      <c r="AC85" s="424"/>
      <c r="AD85" s="424"/>
      <c r="AE85" s="424"/>
      <c r="AF85" s="424"/>
      <c r="AG85" s="424"/>
      <c r="AH85" s="511"/>
      <c r="AI85" s="522"/>
      <c r="AJ85" s="522"/>
      <c r="AK85" s="395"/>
    </row>
    <row r="86" spans="1:43" ht="20.25" customHeight="1" x14ac:dyDescent="0.2">
      <c r="A86" s="538" t="s">
        <v>97</v>
      </c>
      <c r="B86" s="535"/>
      <c r="C86" s="536"/>
      <c r="D86" s="537"/>
      <c r="E86" s="453"/>
      <c r="F86" s="424"/>
      <c r="G86" s="424"/>
      <c r="H86" s="525"/>
      <c r="I86" s="526"/>
      <c r="J86" s="526"/>
      <c r="K86" s="424"/>
      <c r="L86" s="424"/>
      <c r="M86" s="424"/>
      <c r="N86" s="424"/>
      <c r="O86" s="424"/>
      <c r="P86" s="424"/>
      <c r="Q86" s="424"/>
      <c r="R86" s="424"/>
      <c r="S86" s="452"/>
      <c r="T86" s="424"/>
      <c r="U86" s="424"/>
      <c r="V86" s="511"/>
      <c r="W86" s="522"/>
      <c r="X86" s="522"/>
      <c r="Y86" s="522"/>
      <c r="Z86" s="522"/>
      <c r="AA86" s="522"/>
      <c r="AB86" s="511"/>
      <c r="AC86" s="424"/>
      <c r="AD86" s="424"/>
      <c r="AE86" s="424"/>
      <c r="AF86" s="424"/>
      <c r="AG86" s="424"/>
      <c r="AH86" s="511"/>
      <c r="AI86" s="522"/>
      <c r="AJ86" s="522"/>
      <c r="AK86" s="395"/>
    </row>
    <row r="87" spans="1:43" ht="26.25" customHeight="1" x14ac:dyDescent="0.2">
      <c r="A87" s="539" t="s">
        <v>98</v>
      </c>
      <c r="B87" s="535"/>
      <c r="C87" s="536"/>
      <c r="D87" s="537"/>
      <c r="E87" s="453"/>
      <c r="F87" s="424"/>
      <c r="G87" s="424"/>
      <c r="H87" s="525"/>
      <c r="I87" s="526"/>
      <c r="J87" s="526"/>
      <c r="K87" s="424"/>
      <c r="L87" s="424"/>
      <c r="M87" s="424"/>
      <c r="N87" s="424"/>
      <c r="O87" s="424"/>
      <c r="P87" s="424"/>
      <c r="Q87" s="424"/>
      <c r="R87" s="424"/>
      <c r="S87" s="452"/>
      <c r="T87" s="424"/>
      <c r="U87" s="424"/>
      <c r="V87" s="511"/>
      <c r="W87" s="522"/>
      <c r="X87" s="522"/>
      <c r="Y87" s="522"/>
      <c r="Z87" s="522"/>
      <c r="AA87" s="522"/>
      <c r="AB87" s="511"/>
      <c r="AC87" s="424"/>
      <c r="AD87" s="424"/>
      <c r="AE87" s="424"/>
      <c r="AF87" s="424"/>
      <c r="AG87" s="424"/>
      <c r="AH87" s="511"/>
      <c r="AI87" s="522"/>
      <c r="AJ87" s="522"/>
      <c r="AK87" s="395"/>
    </row>
    <row r="88" spans="1:43" ht="29.25" customHeight="1" x14ac:dyDescent="0.2">
      <c r="A88" s="539" t="s">
        <v>99</v>
      </c>
      <c r="B88" s="535"/>
      <c r="C88" s="536"/>
      <c r="D88" s="537"/>
      <c r="E88" s="453"/>
      <c r="F88" s="424"/>
      <c r="G88" s="424"/>
      <c r="H88" s="525"/>
      <c r="I88" s="526"/>
      <c r="J88" s="526"/>
      <c r="K88" s="424"/>
      <c r="L88" s="424"/>
      <c r="M88" s="424"/>
      <c r="N88" s="424"/>
      <c r="O88" s="424"/>
      <c r="P88" s="424"/>
      <c r="Q88" s="424"/>
      <c r="R88" s="424"/>
      <c r="S88" s="452"/>
      <c r="T88" s="424"/>
      <c r="U88" s="424"/>
      <c r="V88" s="511"/>
      <c r="W88" s="522"/>
      <c r="X88" s="522"/>
      <c r="Y88" s="522"/>
      <c r="Z88" s="522"/>
      <c r="AA88" s="522"/>
      <c r="AB88" s="511"/>
      <c r="AC88" s="424"/>
      <c r="AD88" s="424"/>
      <c r="AE88" s="424"/>
      <c r="AF88" s="424"/>
      <c r="AG88" s="424"/>
      <c r="AH88" s="511"/>
      <c r="AI88" s="522"/>
      <c r="AJ88" s="540"/>
      <c r="AK88" s="541"/>
    </row>
    <row r="89" spans="1:43" ht="29.25" customHeight="1" x14ac:dyDescent="0.2">
      <c r="A89" s="542" t="s">
        <v>100</v>
      </c>
      <c r="B89" s="543"/>
      <c r="C89" s="544"/>
      <c r="D89" s="545"/>
      <c r="E89" s="453"/>
      <c r="F89" s="424"/>
      <c r="G89" s="424"/>
      <c r="H89" s="525"/>
      <c r="I89" s="526"/>
      <c r="J89" s="526"/>
      <c r="K89" s="424"/>
      <c r="L89" s="424"/>
      <c r="M89" s="424"/>
      <c r="N89" s="424"/>
      <c r="O89" s="424"/>
      <c r="P89" s="424"/>
      <c r="Q89" s="424"/>
      <c r="R89" s="424"/>
      <c r="S89" s="452"/>
      <c r="T89" s="424"/>
      <c r="U89" s="424"/>
      <c r="V89" s="511"/>
      <c r="W89" s="522"/>
      <c r="X89" s="522"/>
      <c r="Y89" s="522"/>
      <c r="Z89" s="522"/>
      <c r="AA89" s="522"/>
      <c r="AB89" s="511"/>
      <c r="AC89" s="424"/>
      <c r="AD89" s="424"/>
      <c r="AE89" s="424"/>
      <c r="AF89" s="424"/>
      <c r="AG89" s="424"/>
      <c r="AH89" s="511"/>
      <c r="AI89" s="546"/>
      <c r="AJ89" s="522"/>
      <c r="AK89" s="395"/>
      <c r="AL89" s="395"/>
      <c r="AM89" s="395"/>
      <c r="AN89" s="395"/>
      <c r="AO89" s="395"/>
      <c r="AP89" s="395"/>
      <c r="AQ89" s="395"/>
    </row>
    <row r="90" spans="1:43" ht="15" x14ac:dyDescent="0.2">
      <c r="A90" s="547" t="s">
        <v>101</v>
      </c>
      <c r="B90" s="487"/>
      <c r="C90" s="487"/>
      <c r="D90" s="487"/>
      <c r="E90" s="548"/>
      <c r="F90" s="487"/>
      <c r="G90" s="487"/>
      <c r="H90" s="424"/>
      <c r="I90" s="424"/>
      <c r="J90" s="424"/>
      <c r="K90" s="525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90"/>
      <c r="W90" s="511"/>
      <c r="X90" s="511"/>
      <c r="Y90" s="511"/>
      <c r="Z90" s="511"/>
      <c r="AA90" s="511"/>
      <c r="AB90" s="511"/>
      <c r="AC90" s="424"/>
      <c r="AD90" s="424"/>
      <c r="AE90" s="424"/>
      <c r="AF90" s="424"/>
      <c r="AG90" s="424"/>
      <c r="AH90" s="424"/>
      <c r="AI90" s="424"/>
      <c r="AJ90" s="511"/>
      <c r="AK90" s="511"/>
      <c r="AL90" s="511"/>
      <c r="AM90" s="511"/>
      <c r="AN90" s="511"/>
      <c r="AO90" s="511"/>
      <c r="AP90" s="511"/>
      <c r="AQ90" s="395"/>
    </row>
    <row r="91" spans="1:43" ht="15" x14ac:dyDescent="0.2">
      <c r="A91" s="751" t="s">
        <v>72</v>
      </c>
      <c r="B91" s="751" t="s">
        <v>73</v>
      </c>
      <c r="C91" s="735" t="s">
        <v>102</v>
      </c>
      <c r="D91" s="736"/>
      <c r="E91" s="495"/>
      <c r="F91" s="425"/>
      <c r="G91" s="424"/>
      <c r="H91" s="424"/>
      <c r="I91" s="424"/>
      <c r="J91" s="525"/>
      <c r="K91" s="549"/>
      <c r="L91" s="526"/>
      <c r="M91" s="424"/>
      <c r="N91" s="424"/>
      <c r="O91" s="424"/>
      <c r="P91" s="424"/>
      <c r="Q91" s="424"/>
      <c r="R91" s="424"/>
      <c r="S91" s="424"/>
      <c r="T91" s="424"/>
      <c r="U91" s="452"/>
      <c r="V91" s="511"/>
      <c r="W91" s="511"/>
      <c r="X91" s="511"/>
      <c r="Y91" s="454"/>
      <c r="Z91" s="454"/>
      <c r="AA91" s="454"/>
      <c r="AB91" s="454"/>
      <c r="AC91" s="550"/>
      <c r="AD91" s="511"/>
      <c r="AE91" s="424"/>
      <c r="AF91" s="424"/>
      <c r="AG91" s="424"/>
      <c r="AH91" s="424"/>
      <c r="AI91" s="424"/>
      <c r="AJ91" s="511"/>
      <c r="AK91" s="454"/>
      <c r="AL91" s="454"/>
      <c r="AM91" s="454"/>
      <c r="AN91" s="454"/>
      <c r="AO91" s="454"/>
      <c r="AP91" s="454"/>
      <c r="AQ91" s="395"/>
    </row>
    <row r="92" spans="1:43" ht="15" x14ac:dyDescent="0.2">
      <c r="A92" s="752"/>
      <c r="B92" s="752"/>
      <c r="C92" s="624" t="s">
        <v>103</v>
      </c>
      <c r="D92" s="624" t="s">
        <v>104</v>
      </c>
      <c r="E92" s="411"/>
      <c r="F92" s="425"/>
      <c r="G92" s="424"/>
      <c r="H92" s="424"/>
      <c r="I92" s="424"/>
      <c r="J92" s="525"/>
      <c r="K92" s="549"/>
      <c r="L92" s="526"/>
      <c r="M92" s="424"/>
      <c r="N92" s="424"/>
      <c r="O92" s="424"/>
      <c r="P92" s="424"/>
      <c r="Q92" s="424"/>
      <c r="R92" s="424"/>
      <c r="S92" s="424"/>
      <c r="T92" s="424"/>
      <c r="U92" s="452"/>
      <c r="V92" s="511"/>
      <c r="W92" s="511"/>
      <c r="X92" s="511"/>
      <c r="Y92" s="454"/>
      <c r="Z92" s="454"/>
      <c r="AA92" s="454"/>
      <c r="AB92" s="454"/>
      <c r="AC92" s="550"/>
      <c r="AD92" s="511"/>
      <c r="AE92" s="424"/>
      <c r="AF92" s="424"/>
      <c r="AG92" s="424"/>
      <c r="AH92" s="424"/>
      <c r="AI92" s="424"/>
      <c r="AJ92" s="511"/>
      <c r="AK92" s="454"/>
      <c r="AL92" s="454"/>
      <c r="AM92" s="454"/>
      <c r="AN92" s="454"/>
      <c r="AO92" s="454"/>
      <c r="AP92" s="454"/>
      <c r="AQ92" s="395"/>
    </row>
    <row r="93" spans="1:43" ht="15" x14ac:dyDescent="0.2">
      <c r="A93" s="462" t="s">
        <v>74</v>
      </c>
      <c r="B93" s="551"/>
      <c r="C93" s="551"/>
      <c r="D93" s="551"/>
      <c r="E93" s="495"/>
      <c r="F93" s="425"/>
      <c r="G93" s="424"/>
      <c r="H93" s="424"/>
      <c r="I93" s="424"/>
      <c r="J93" s="525"/>
      <c r="K93" s="552"/>
      <c r="L93" s="526"/>
      <c r="M93" s="424"/>
      <c r="N93" s="424"/>
      <c r="O93" s="424"/>
      <c r="P93" s="424"/>
      <c r="Q93" s="424"/>
      <c r="R93" s="424"/>
      <c r="S93" s="424"/>
      <c r="T93" s="424"/>
      <c r="U93" s="452"/>
      <c r="V93" s="511"/>
      <c r="W93" s="511"/>
      <c r="X93" s="511"/>
      <c r="Y93" s="454"/>
      <c r="Z93" s="454"/>
      <c r="AA93" s="454"/>
      <c r="AB93" s="454"/>
      <c r="AC93" s="550"/>
      <c r="AD93" s="511"/>
      <c r="AE93" s="424"/>
      <c r="AF93" s="424"/>
      <c r="AG93" s="424"/>
      <c r="AH93" s="424"/>
      <c r="AI93" s="424"/>
      <c r="AJ93" s="511"/>
      <c r="AK93" s="454"/>
      <c r="AL93" s="454"/>
      <c r="AM93" s="454"/>
      <c r="AN93" s="454"/>
      <c r="AO93" s="454"/>
      <c r="AP93" s="454"/>
      <c r="AQ93" s="395"/>
    </row>
    <row r="94" spans="1:43" ht="15" x14ac:dyDescent="0.2">
      <c r="A94" s="625" t="s">
        <v>75</v>
      </c>
      <c r="B94" s="413"/>
      <c r="C94" s="413"/>
      <c r="D94" s="413"/>
      <c r="E94" s="495"/>
      <c r="F94" s="425"/>
      <c r="G94" s="424"/>
      <c r="H94" s="424"/>
      <c r="I94" s="424"/>
      <c r="J94" s="525"/>
      <c r="K94" s="552"/>
      <c r="L94" s="526"/>
      <c r="M94" s="424"/>
      <c r="N94" s="424"/>
      <c r="O94" s="424"/>
      <c r="P94" s="424"/>
      <c r="Q94" s="424"/>
      <c r="R94" s="424"/>
      <c r="S94" s="424"/>
      <c r="T94" s="424"/>
      <c r="U94" s="452"/>
      <c r="V94" s="511"/>
      <c r="W94" s="511"/>
      <c r="X94" s="511"/>
      <c r="Y94" s="454"/>
      <c r="Z94" s="454"/>
      <c r="AA94" s="454"/>
      <c r="AB94" s="454"/>
      <c r="AC94" s="550"/>
      <c r="AD94" s="511"/>
      <c r="AE94" s="424"/>
      <c r="AF94" s="424"/>
      <c r="AG94" s="424"/>
      <c r="AH94" s="424"/>
      <c r="AI94" s="424"/>
      <c r="AJ94" s="511"/>
      <c r="AK94" s="454"/>
      <c r="AL94" s="454"/>
      <c r="AM94" s="454"/>
      <c r="AN94" s="454"/>
      <c r="AO94" s="454"/>
      <c r="AP94" s="454"/>
      <c r="AQ94" s="395"/>
    </row>
    <row r="95" spans="1:43" ht="15" x14ac:dyDescent="0.2">
      <c r="A95" s="625" t="s">
        <v>76</v>
      </c>
      <c r="B95" s="413"/>
      <c r="C95" s="413"/>
      <c r="D95" s="413"/>
      <c r="E95" s="495"/>
      <c r="F95" s="425"/>
      <c r="G95" s="424"/>
      <c r="H95" s="424"/>
      <c r="I95" s="424"/>
      <c r="J95" s="424"/>
      <c r="K95" s="553"/>
      <c r="L95" s="526"/>
      <c r="M95" s="424"/>
      <c r="N95" s="424"/>
      <c r="O95" s="424"/>
      <c r="P95" s="424"/>
      <c r="Q95" s="424"/>
      <c r="R95" s="424"/>
      <c r="S95" s="424"/>
      <c r="T95" s="424"/>
      <c r="U95" s="452"/>
      <c r="V95" s="511"/>
      <c r="W95" s="511"/>
      <c r="X95" s="511"/>
      <c r="Y95" s="454"/>
      <c r="Z95" s="454"/>
      <c r="AA95" s="454"/>
      <c r="AB95" s="454"/>
      <c r="AC95" s="550"/>
      <c r="AD95" s="511"/>
      <c r="AE95" s="424"/>
      <c r="AF95" s="424"/>
      <c r="AG95" s="424"/>
      <c r="AH95" s="424"/>
      <c r="AI95" s="424"/>
      <c r="AJ95" s="511"/>
      <c r="AK95" s="454"/>
      <c r="AL95" s="454"/>
      <c r="AM95" s="454"/>
      <c r="AN95" s="454"/>
      <c r="AO95" s="454"/>
      <c r="AP95" s="454"/>
      <c r="AQ95" s="395"/>
    </row>
    <row r="96" spans="1:43" ht="15" x14ac:dyDescent="0.2">
      <c r="A96" s="625" t="s">
        <v>77</v>
      </c>
      <c r="B96" s="413"/>
      <c r="C96" s="413"/>
      <c r="D96" s="413"/>
      <c r="E96" s="495"/>
      <c r="F96" s="425"/>
      <c r="G96" s="424"/>
      <c r="H96" s="424"/>
      <c r="I96" s="424"/>
      <c r="J96" s="424"/>
      <c r="K96" s="553"/>
      <c r="L96" s="526"/>
      <c r="M96" s="424"/>
      <c r="N96" s="424"/>
      <c r="O96" s="424"/>
      <c r="P96" s="424"/>
      <c r="Q96" s="424"/>
      <c r="R96" s="424"/>
      <c r="S96" s="424"/>
      <c r="T96" s="424"/>
      <c r="U96" s="452"/>
      <c r="V96" s="511"/>
      <c r="W96" s="511"/>
      <c r="X96" s="511"/>
      <c r="Y96" s="454"/>
      <c r="Z96" s="454"/>
      <c r="AA96" s="454"/>
      <c r="AB96" s="454"/>
      <c r="AC96" s="550"/>
      <c r="AD96" s="511"/>
      <c r="AE96" s="424"/>
      <c r="AF96" s="424"/>
      <c r="AG96" s="424"/>
      <c r="AH96" s="424"/>
      <c r="AI96" s="424"/>
      <c r="AJ96" s="511"/>
      <c r="AK96" s="454"/>
      <c r="AL96" s="454"/>
      <c r="AM96" s="454"/>
      <c r="AN96" s="454"/>
      <c r="AO96" s="454"/>
      <c r="AP96" s="454"/>
      <c r="AQ96" s="395"/>
    </row>
    <row r="97" spans="1:43" ht="15" x14ac:dyDescent="0.2">
      <c r="A97" s="625" t="s">
        <v>78</v>
      </c>
      <c r="B97" s="413"/>
      <c r="C97" s="413"/>
      <c r="D97" s="413"/>
      <c r="E97" s="495"/>
      <c r="F97" s="425"/>
      <c r="G97" s="424"/>
      <c r="H97" s="424"/>
      <c r="I97" s="424"/>
      <c r="J97" s="424"/>
      <c r="K97" s="553"/>
      <c r="L97" s="526"/>
      <c r="M97" s="424"/>
      <c r="N97" s="424"/>
      <c r="O97" s="424"/>
      <c r="P97" s="424"/>
      <c r="Q97" s="424"/>
      <c r="R97" s="424"/>
      <c r="S97" s="424"/>
      <c r="T97" s="424"/>
      <c r="U97" s="452"/>
      <c r="V97" s="511"/>
      <c r="W97" s="511"/>
      <c r="X97" s="511"/>
      <c r="Y97" s="454"/>
      <c r="Z97" s="454"/>
      <c r="AA97" s="454"/>
      <c r="AB97" s="454"/>
      <c r="AC97" s="550"/>
      <c r="AD97" s="511"/>
      <c r="AE97" s="424"/>
      <c r="AF97" s="424"/>
      <c r="AG97" s="424"/>
      <c r="AH97" s="424"/>
      <c r="AI97" s="424"/>
      <c r="AJ97" s="511"/>
      <c r="AK97" s="454"/>
      <c r="AL97" s="454"/>
      <c r="AM97" s="454"/>
      <c r="AN97" s="454"/>
      <c r="AO97" s="454"/>
      <c r="AP97" s="454"/>
      <c r="AQ97" s="395"/>
    </row>
    <row r="98" spans="1:43" ht="15" x14ac:dyDescent="0.2">
      <c r="A98" s="629" t="s">
        <v>19</v>
      </c>
      <c r="B98" s="555">
        <f>SUM(B93:B97)</f>
        <v>0</v>
      </c>
      <c r="C98" s="555">
        <f>SUM(C93:C97)</f>
        <v>0</v>
      </c>
      <c r="D98" s="555">
        <f>SUM(D93:D97)</f>
        <v>0</v>
      </c>
      <c r="E98" s="495"/>
      <c r="F98" s="425"/>
      <c r="G98" s="424"/>
      <c r="H98" s="424"/>
      <c r="I98" s="424"/>
      <c r="J98" s="424"/>
      <c r="K98" s="553"/>
      <c r="L98" s="526"/>
      <c r="M98" s="424"/>
      <c r="N98" s="424"/>
      <c r="O98" s="424"/>
      <c r="P98" s="424"/>
      <c r="Q98" s="424"/>
      <c r="R98" s="424"/>
      <c r="S98" s="424"/>
      <c r="T98" s="424"/>
      <c r="U98" s="452"/>
      <c r="V98" s="511"/>
      <c r="W98" s="511"/>
      <c r="X98" s="511"/>
      <c r="Y98" s="454"/>
      <c r="Z98" s="454"/>
      <c r="AA98" s="454"/>
      <c r="AB98" s="454"/>
      <c r="AC98" s="550"/>
      <c r="AD98" s="511"/>
      <c r="AE98" s="424"/>
      <c r="AF98" s="424"/>
      <c r="AG98" s="424"/>
      <c r="AH98" s="424"/>
      <c r="AI98" s="424"/>
      <c r="AJ98" s="511"/>
      <c r="AK98" s="454"/>
      <c r="AL98" s="454"/>
      <c r="AM98" s="454"/>
      <c r="AN98" s="454"/>
      <c r="AO98" s="454"/>
      <c r="AP98" s="454"/>
      <c r="AQ98" s="395"/>
    </row>
    <row r="99" spans="1:43" ht="15" x14ac:dyDescent="0.2">
      <c r="A99" s="556" t="s">
        <v>105</v>
      </c>
      <c r="B99" s="557"/>
      <c r="C99" s="557"/>
      <c r="D99" s="557"/>
      <c r="E99" s="558"/>
      <c r="F99" s="558"/>
      <c r="G99" s="559"/>
      <c r="H99" s="559"/>
      <c r="I99" s="559"/>
      <c r="J99" s="422"/>
      <c r="K99" s="560"/>
      <c r="L99" s="422"/>
      <c r="M99" s="422"/>
      <c r="N99" s="424"/>
      <c r="O99" s="424"/>
      <c r="P99" s="424"/>
      <c r="Q99" s="424"/>
      <c r="R99" s="424"/>
      <c r="S99" s="424"/>
      <c r="T99" s="424"/>
      <c r="U99" s="490"/>
      <c r="V99" s="511"/>
      <c r="W99" s="511"/>
      <c r="X99" s="511"/>
      <c r="Y99" s="511"/>
      <c r="Z99" s="511"/>
      <c r="AA99" s="511"/>
      <c r="AB99" s="561"/>
      <c r="AC99" s="511"/>
      <c r="AD99" s="424"/>
      <c r="AE99" s="424"/>
      <c r="AF99" s="424"/>
      <c r="AG99" s="424"/>
      <c r="AH99" s="424"/>
      <c r="AI99" s="511"/>
      <c r="AJ99" s="511"/>
      <c r="AK99" s="511"/>
      <c r="AL99" s="511"/>
      <c r="AM99" s="511"/>
      <c r="AN99" s="511"/>
      <c r="AO99" s="511"/>
      <c r="AP99" s="395"/>
    </row>
    <row r="100" spans="1:43" x14ac:dyDescent="0.2">
      <c r="A100" s="744" t="s">
        <v>26</v>
      </c>
      <c r="B100" s="747" t="s">
        <v>28</v>
      </c>
      <c r="C100" s="748"/>
      <c r="D100" s="729"/>
      <c r="E100" s="749" t="s">
        <v>29</v>
      </c>
      <c r="F100" s="750"/>
      <c r="G100" s="750"/>
      <c r="H100" s="750"/>
      <c r="I100" s="750"/>
      <c r="J100" s="750"/>
      <c r="K100" s="750"/>
      <c r="L100" s="750"/>
      <c r="M100" s="750"/>
      <c r="N100" s="562"/>
      <c r="O100" s="424"/>
      <c r="P100" s="424"/>
      <c r="Q100" s="424"/>
      <c r="R100" s="424"/>
      <c r="S100" s="424"/>
      <c r="T100" s="424"/>
      <c r="U100" s="424"/>
      <c r="V100" s="452"/>
      <c r="W100" s="424"/>
      <c r="X100" s="424"/>
      <c r="Y100" s="424"/>
      <c r="Z100" s="424"/>
      <c r="AA100" s="424"/>
      <c r="AB100" s="424"/>
      <c r="AC100" s="424"/>
      <c r="AD100" s="424"/>
      <c r="AE100" s="424"/>
      <c r="AF100" s="424"/>
      <c r="AG100" s="424"/>
      <c r="AH100" s="424"/>
      <c r="AI100" s="424"/>
      <c r="AJ100" s="511"/>
      <c r="AK100" s="511"/>
      <c r="AL100" s="511"/>
      <c r="AM100" s="511"/>
      <c r="AN100" s="511"/>
      <c r="AO100" s="511"/>
      <c r="AP100" s="511"/>
      <c r="AQ100" s="395"/>
    </row>
    <row r="101" spans="1:43" x14ac:dyDescent="0.2">
      <c r="A101" s="745"/>
      <c r="B101" s="749"/>
      <c r="C101" s="750"/>
      <c r="D101" s="731"/>
      <c r="E101" s="733" t="s">
        <v>1</v>
      </c>
      <c r="F101" s="734"/>
      <c r="G101" s="733" t="s">
        <v>2</v>
      </c>
      <c r="H101" s="734"/>
      <c r="I101" s="733" t="s">
        <v>3</v>
      </c>
      <c r="J101" s="734"/>
      <c r="K101" s="733" t="s">
        <v>4</v>
      </c>
      <c r="L101" s="734"/>
      <c r="M101" s="733" t="s">
        <v>5</v>
      </c>
      <c r="N101" s="734"/>
      <c r="O101" s="424"/>
      <c r="P101" s="424"/>
      <c r="Q101" s="424"/>
      <c r="R101" s="424"/>
      <c r="S101" s="424"/>
      <c r="T101" s="424"/>
      <c r="U101" s="424"/>
      <c r="V101" s="424"/>
      <c r="W101" s="452"/>
      <c r="X101" s="424"/>
      <c r="Y101" s="424"/>
      <c r="Z101" s="424"/>
      <c r="AA101" s="424"/>
      <c r="AB101" s="424"/>
      <c r="AC101" s="424"/>
      <c r="AD101" s="424"/>
      <c r="AE101" s="424"/>
      <c r="AF101" s="424"/>
      <c r="AG101" s="424"/>
      <c r="AH101" s="424"/>
      <c r="AI101" s="424"/>
      <c r="AJ101" s="511"/>
      <c r="AK101" s="511"/>
      <c r="AL101" s="511"/>
      <c r="AM101" s="511"/>
      <c r="AN101" s="511"/>
      <c r="AO101" s="511"/>
      <c r="AP101" s="511"/>
      <c r="AQ101" s="395"/>
    </row>
    <row r="102" spans="1:43" x14ac:dyDescent="0.2">
      <c r="A102" s="746"/>
      <c r="B102" s="617" t="s">
        <v>81</v>
      </c>
      <c r="C102" s="564" t="s">
        <v>20</v>
      </c>
      <c r="D102" s="619" t="s">
        <v>18</v>
      </c>
      <c r="E102" s="429" t="s">
        <v>20</v>
      </c>
      <c r="F102" s="621" t="s">
        <v>18</v>
      </c>
      <c r="G102" s="429" t="s">
        <v>20</v>
      </c>
      <c r="H102" s="621" t="s">
        <v>18</v>
      </c>
      <c r="I102" s="429" t="s">
        <v>20</v>
      </c>
      <c r="J102" s="621" t="s">
        <v>18</v>
      </c>
      <c r="K102" s="429" t="s">
        <v>20</v>
      </c>
      <c r="L102" s="621" t="s">
        <v>18</v>
      </c>
      <c r="M102" s="429" t="s">
        <v>20</v>
      </c>
      <c r="N102" s="621" t="s">
        <v>18</v>
      </c>
      <c r="O102" s="566"/>
      <c r="P102" s="424"/>
      <c r="Q102" s="553"/>
      <c r="R102" s="424"/>
      <c r="S102" s="424"/>
      <c r="T102" s="424"/>
      <c r="U102" s="424"/>
      <c r="V102" s="424"/>
      <c r="W102" s="424"/>
      <c r="X102" s="424"/>
      <c r="Y102" s="424"/>
      <c r="Z102" s="424"/>
      <c r="AA102" s="452"/>
      <c r="AB102" s="424"/>
      <c r="AC102" s="424"/>
      <c r="AD102" s="424"/>
      <c r="AE102" s="424"/>
      <c r="AF102" s="424"/>
      <c r="AG102" s="424"/>
      <c r="AH102" s="424"/>
      <c r="AI102" s="424"/>
      <c r="AJ102" s="424"/>
      <c r="AK102" s="424"/>
      <c r="AL102" s="424"/>
      <c r="AM102" s="424"/>
      <c r="AN102" s="424"/>
      <c r="AO102" s="424"/>
      <c r="AP102" s="424"/>
    </row>
    <row r="103" spans="1:43" ht="17.25" customHeight="1" x14ac:dyDescent="0.2">
      <c r="A103" s="373" t="s">
        <v>106</v>
      </c>
      <c r="B103" s="382">
        <f>SUM(C103:D103)</f>
        <v>0</v>
      </c>
      <c r="C103" s="435">
        <f>SUM(E103+G103+I103+K103+M103)</f>
        <v>0</v>
      </c>
      <c r="D103" s="359">
        <f>SUM(F103+H103+J103+L103+N103)</f>
        <v>0</v>
      </c>
      <c r="E103" s="567"/>
      <c r="F103" s="544"/>
      <c r="G103" s="567"/>
      <c r="H103" s="544"/>
      <c r="I103" s="567"/>
      <c r="J103" s="568"/>
      <c r="K103" s="567"/>
      <c r="L103" s="568"/>
      <c r="M103" s="569"/>
      <c r="N103" s="568"/>
      <c r="O103" s="570"/>
      <c r="P103" s="424"/>
      <c r="Q103" s="553"/>
      <c r="R103" s="424"/>
      <c r="S103" s="424"/>
      <c r="T103" s="424"/>
      <c r="U103" s="424"/>
      <c r="V103" s="424"/>
      <c r="W103" s="424"/>
      <c r="X103" s="424"/>
      <c r="Y103" s="424"/>
      <c r="Z103" s="424"/>
      <c r="AA103" s="452"/>
      <c r="AB103" s="424"/>
      <c r="AC103" s="424"/>
      <c r="AD103" s="424"/>
      <c r="AE103" s="424"/>
      <c r="AF103" s="424"/>
      <c r="AG103" s="424"/>
      <c r="AH103" s="424"/>
      <c r="AI103" s="424"/>
      <c r="AJ103" s="424"/>
      <c r="AK103" s="424"/>
      <c r="AL103" s="424"/>
      <c r="AM103" s="424"/>
      <c r="AN103" s="424"/>
      <c r="AO103" s="424"/>
      <c r="AP103" s="424"/>
    </row>
    <row r="104" spans="1:43" ht="26.25" customHeight="1" x14ac:dyDescent="0.2">
      <c r="A104" s="373" t="s">
        <v>107</v>
      </c>
      <c r="B104" s="571">
        <f>SUM(C104:D104)</f>
        <v>0</v>
      </c>
      <c r="C104" s="435">
        <f>SUM(E104+G104+I104+K104+M104)</f>
        <v>0</v>
      </c>
      <c r="D104" s="359">
        <f>SUM(F104+H104+J104+L104+N104)</f>
        <v>0</v>
      </c>
      <c r="E104" s="572"/>
      <c r="F104" s="573"/>
      <c r="G104" s="572"/>
      <c r="H104" s="574"/>
      <c r="I104" s="572"/>
      <c r="J104" s="573"/>
      <c r="K104" s="572"/>
      <c r="L104" s="573"/>
      <c r="M104" s="575"/>
      <c r="N104" s="574"/>
      <c r="O104" s="570"/>
      <c r="P104" s="424"/>
      <c r="Q104" s="553"/>
      <c r="R104" s="424"/>
      <c r="S104" s="424"/>
      <c r="T104" s="424"/>
      <c r="U104" s="424"/>
      <c r="V104" s="424"/>
      <c r="W104" s="424"/>
      <c r="X104" s="424"/>
      <c r="Y104" s="424"/>
      <c r="Z104" s="424"/>
      <c r="AA104" s="452"/>
      <c r="AB104" s="42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4"/>
      <c r="AN104" s="424"/>
      <c r="AO104" s="424"/>
      <c r="AP104" s="424"/>
    </row>
    <row r="105" spans="1:43" x14ac:dyDescent="0.2">
      <c r="A105" s="557"/>
      <c r="B105" s="424"/>
      <c r="C105" s="553"/>
      <c r="D105" s="424"/>
      <c r="E105" s="424"/>
      <c r="F105" s="424"/>
      <c r="G105" s="424"/>
      <c r="H105" s="424"/>
      <c r="I105" s="424"/>
      <c r="J105" s="424"/>
      <c r="K105" s="424"/>
      <c r="L105" s="424"/>
      <c r="M105" s="452"/>
      <c r="N105" s="424"/>
      <c r="O105" s="424"/>
      <c r="P105" s="424"/>
      <c r="Q105" s="424"/>
      <c r="R105" s="424"/>
      <c r="S105" s="424"/>
      <c r="T105" s="424"/>
      <c r="U105" s="424"/>
      <c r="V105" s="424"/>
      <c r="W105" s="424"/>
      <c r="X105" s="424"/>
      <c r="Y105" s="424"/>
      <c r="Z105" s="424"/>
      <c r="AA105" s="424"/>
      <c r="AB105" s="424"/>
    </row>
    <row r="186" spans="1:2" hidden="1" x14ac:dyDescent="0.2">
      <c r="A186" s="576">
        <f>SUM(C23,C24:C26,C30,C43:C44,C49:C70,B103:B104,B82:B89,B98,C35:C38,C74:J77)</f>
        <v>1295</v>
      </c>
      <c r="B186" s="576">
        <f>SUM(CG8:CL104)</f>
        <v>0</v>
      </c>
    </row>
  </sheetData>
  <mergeCells count="123">
    <mergeCell ref="A100:A102"/>
    <mergeCell ref="B100:D101"/>
    <mergeCell ref="E100:M100"/>
    <mergeCell ref="E101:F101"/>
    <mergeCell ref="G101:H101"/>
    <mergeCell ref="I101:J101"/>
    <mergeCell ref="K101:L101"/>
    <mergeCell ref="M101:N101"/>
    <mergeCell ref="A80:A81"/>
    <mergeCell ref="B80:B81"/>
    <mergeCell ref="C80:C81"/>
    <mergeCell ref="D80:D81"/>
    <mergeCell ref="A91:A92"/>
    <mergeCell ref="B91:B92"/>
    <mergeCell ref="C91:D91"/>
    <mergeCell ref="A49:A54"/>
    <mergeCell ref="A55:A56"/>
    <mergeCell ref="A57:A60"/>
    <mergeCell ref="A61:A62"/>
    <mergeCell ref="AB47:AC47"/>
    <mergeCell ref="AD47:AE47"/>
    <mergeCell ref="AF47:AG47"/>
    <mergeCell ref="AH47:AI47"/>
    <mergeCell ref="AJ47:AK47"/>
    <mergeCell ref="A45:M45"/>
    <mergeCell ref="A46:B48"/>
    <mergeCell ref="C46:E47"/>
    <mergeCell ref="F46:AM46"/>
    <mergeCell ref="AN46:AN48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L47:AM47"/>
    <mergeCell ref="AD41:AE41"/>
    <mergeCell ref="AF41:AG41"/>
    <mergeCell ref="AH41:AI41"/>
    <mergeCell ref="AJ41:AK41"/>
    <mergeCell ref="AL41:AM41"/>
    <mergeCell ref="A40:B42"/>
    <mergeCell ref="C40:E41"/>
    <mergeCell ref="F40:AM40"/>
    <mergeCell ref="AN40:AN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10:A12"/>
    <mergeCell ref="B10:B12"/>
    <mergeCell ref="C10:E11"/>
    <mergeCell ref="AJ28:AK28"/>
    <mergeCell ref="AL28:AM28"/>
    <mergeCell ref="A33:A34"/>
    <mergeCell ref="B33:B34"/>
    <mergeCell ref="C33:C34"/>
    <mergeCell ref="Z28:AA28"/>
    <mergeCell ref="AB28:AC28"/>
    <mergeCell ref="AD28:AE28"/>
    <mergeCell ref="AF28:AG28"/>
    <mergeCell ref="AH28:AI28"/>
    <mergeCell ref="N28:O28"/>
    <mergeCell ref="P28:Q28"/>
    <mergeCell ref="R28:S28"/>
    <mergeCell ref="T28:U28"/>
    <mergeCell ref="V28:W28"/>
    <mergeCell ref="X28:Y28"/>
    <mergeCell ref="AB11:AC11"/>
    <mergeCell ref="AD11:AE11"/>
    <mergeCell ref="AF11:AG11"/>
    <mergeCell ref="AN10:AN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L11:AM11"/>
    <mergeCell ref="AH11:AI11"/>
    <mergeCell ref="AJ11:AK11"/>
    <mergeCell ref="A76:B76"/>
    <mergeCell ref="A77:B77"/>
    <mergeCell ref="A37:A38"/>
    <mergeCell ref="A35:A36"/>
    <mergeCell ref="A6:W6"/>
    <mergeCell ref="A63:A64"/>
    <mergeCell ref="A65:A70"/>
    <mergeCell ref="A72:B73"/>
    <mergeCell ref="C72:D72"/>
    <mergeCell ref="E72:F72"/>
    <mergeCell ref="G72:H72"/>
    <mergeCell ref="I72:J72"/>
    <mergeCell ref="A74:B74"/>
    <mergeCell ref="A75:B75"/>
    <mergeCell ref="F10:AM10"/>
    <mergeCell ref="A13:A23"/>
    <mergeCell ref="A25:A26"/>
    <mergeCell ref="A28:A29"/>
    <mergeCell ref="B28:B29"/>
    <mergeCell ref="C28:E28"/>
    <mergeCell ref="F28:G28"/>
    <mergeCell ref="H28:I28"/>
    <mergeCell ref="J28:K28"/>
    <mergeCell ref="L28:M2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2017-12-18T19:22:01Z</dcterms:modified>
</cp:coreProperties>
</file>