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1" activeTab="1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Hoja12" sheetId="12" r:id="rId12"/>
    <sheet name="Hoja13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71027"/>
</workbook>
</file>

<file path=xl/calcChain.xml><?xml version="1.0" encoding="utf-8"?>
<calcChain xmlns="http://schemas.openxmlformats.org/spreadsheetml/2006/main">
  <c r="AF202" i="11" l="1"/>
  <c r="J149" i="11"/>
  <c r="I149" i="11"/>
  <c r="H149" i="11"/>
  <c r="E149" i="11"/>
  <c r="D149" i="11"/>
  <c r="C149" i="11"/>
  <c r="F148" i="11"/>
  <c r="G147" i="11"/>
  <c r="K147" i="11" s="1"/>
  <c r="F147" i="11"/>
  <c r="L147" i="11" s="1"/>
  <c r="F146" i="11"/>
  <c r="L146" i="11" s="1"/>
  <c r="G145" i="11"/>
  <c r="K145" i="11" s="1"/>
  <c r="F145" i="11"/>
  <c r="G144" i="11"/>
  <c r="K144" i="11" s="1"/>
  <c r="F144" i="11"/>
  <c r="L144" i="11" s="1"/>
  <c r="G143" i="11"/>
  <c r="K143" i="11" s="1"/>
  <c r="F143" i="11"/>
  <c r="F142" i="11"/>
  <c r="L142" i="11" s="1"/>
  <c r="G141" i="11"/>
  <c r="K141" i="11" s="1"/>
  <c r="F141" i="11"/>
  <c r="G140" i="11"/>
  <c r="K140" i="11" s="1"/>
  <c r="F140" i="11"/>
  <c r="L140" i="11" s="1"/>
  <c r="G139" i="11"/>
  <c r="K139" i="11" s="1"/>
  <c r="F139" i="11"/>
  <c r="F149" i="11" s="1"/>
  <c r="L134" i="11"/>
  <c r="K134" i="11"/>
  <c r="J134" i="11"/>
  <c r="I134" i="11"/>
  <c r="H134" i="11"/>
  <c r="G134" i="11"/>
  <c r="F134" i="11"/>
  <c r="E134" i="11"/>
  <c r="D134" i="11"/>
  <c r="C134" i="11"/>
  <c r="B133" i="11"/>
  <c r="B132" i="11"/>
  <c r="B131" i="11"/>
  <c r="B130" i="11"/>
  <c r="B129" i="11"/>
  <c r="B128" i="11"/>
  <c r="B127" i="11"/>
  <c r="B126" i="11"/>
  <c r="B134" i="11" s="1"/>
  <c r="B125" i="11"/>
  <c r="B124" i="11"/>
  <c r="L119" i="11"/>
  <c r="K119" i="11"/>
  <c r="J119" i="11"/>
  <c r="I119" i="11"/>
  <c r="H119" i="11"/>
  <c r="G119" i="11"/>
  <c r="F119" i="11"/>
  <c r="E119" i="11"/>
  <c r="D119" i="11"/>
  <c r="C119" i="11"/>
  <c r="B118" i="11"/>
  <c r="G148" i="11" s="1"/>
  <c r="K148" i="11" s="1"/>
  <c r="B117" i="11"/>
  <c r="B116" i="11"/>
  <c r="G146" i="11" s="1"/>
  <c r="K146" i="11" s="1"/>
  <c r="B115" i="11"/>
  <c r="B114" i="11"/>
  <c r="B113" i="11"/>
  <c r="B112" i="11"/>
  <c r="G142" i="11" s="1"/>
  <c r="K142" i="11" s="1"/>
  <c r="B111" i="11"/>
  <c r="B110" i="11"/>
  <c r="B119" i="11" s="1"/>
  <c r="B109" i="11"/>
  <c r="P96" i="11"/>
  <c r="O96" i="11"/>
  <c r="L96" i="11"/>
  <c r="K96" i="11"/>
  <c r="J96" i="11"/>
  <c r="F96" i="11"/>
  <c r="E96" i="11"/>
  <c r="D96" i="11"/>
  <c r="C96" i="11"/>
  <c r="F95" i="11"/>
  <c r="G94" i="11"/>
  <c r="I94" i="11" s="1"/>
  <c r="M94" i="11" s="1"/>
  <c r="N94" i="11" s="1"/>
  <c r="F94" i="11"/>
  <c r="F93" i="11"/>
  <c r="G92" i="11"/>
  <c r="F92" i="11"/>
  <c r="G91" i="11"/>
  <c r="F91" i="11"/>
  <c r="F90" i="11"/>
  <c r="F89" i="11"/>
  <c r="F88" i="11"/>
  <c r="F87" i="11"/>
  <c r="C80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 s="1"/>
  <c r="C78" i="11"/>
  <c r="C77" i="11"/>
  <c r="P76" i="11"/>
  <c r="C76" i="11"/>
  <c r="C75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C67" i="11"/>
  <c r="H95" i="11" s="1"/>
  <c r="C66" i="11"/>
  <c r="H94" i="11" s="1"/>
  <c r="O65" i="11"/>
  <c r="N65" i="11"/>
  <c r="N69" i="11" s="1"/>
  <c r="M65" i="11"/>
  <c r="L65" i="11"/>
  <c r="L69" i="11" s="1"/>
  <c r="K65" i="11"/>
  <c r="J65" i="11"/>
  <c r="J69" i="11" s="1"/>
  <c r="I65" i="11"/>
  <c r="H65" i="11"/>
  <c r="H69" i="11" s="1"/>
  <c r="G65" i="11"/>
  <c r="F65" i="11"/>
  <c r="F69" i="11" s="1"/>
  <c r="E65" i="11"/>
  <c r="D65" i="11"/>
  <c r="C65" i="11" s="1"/>
  <c r="C64" i="11"/>
  <c r="C63" i="11"/>
  <c r="C62" i="11"/>
  <c r="H93" i="11" s="1"/>
  <c r="C61" i="11"/>
  <c r="H92" i="11" s="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C59" i="11"/>
  <c r="P58" i="11"/>
  <c r="C58" i="11"/>
  <c r="P57" i="11"/>
  <c r="C57" i="11"/>
  <c r="H89" i="11" s="1"/>
  <c r="P56" i="11"/>
  <c r="C56" i="11"/>
  <c r="P55" i="11"/>
  <c r="C55" i="11"/>
  <c r="O54" i="11"/>
  <c r="O69" i="11" s="1"/>
  <c r="N54" i="11"/>
  <c r="M54" i="11"/>
  <c r="M69" i="11" s="1"/>
  <c r="L54" i="11"/>
  <c r="K54" i="11"/>
  <c r="K69" i="11" s="1"/>
  <c r="J54" i="11"/>
  <c r="I54" i="11"/>
  <c r="I69" i="11" s="1"/>
  <c r="H54" i="11"/>
  <c r="G54" i="11"/>
  <c r="G69" i="11" s="1"/>
  <c r="F54" i="11"/>
  <c r="E54" i="11"/>
  <c r="E69" i="11" s="1"/>
  <c r="D54" i="11"/>
  <c r="C54" i="11"/>
  <c r="C53" i="11"/>
  <c r="H91" i="11" s="1"/>
  <c r="I91" i="11" s="1"/>
  <c r="M91" i="11" s="1"/>
  <c r="N91" i="11" s="1"/>
  <c r="P52" i="11"/>
  <c r="C52" i="11"/>
  <c r="H90" i="11" s="1"/>
  <c r="C51" i="11"/>
  <c r="H88" i="11" s="1"/>
  <c r="P50" i="11"/>
  <c r="C50" i="11"/>
  <c r="H87" i="11" s="1"/>
  <c r="C43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C41" i="11"/>
  <c r="C40" i="11"/>
  <c r="P39" i="11"/>
  <c r="C39" i="11"/>
  <c r="P38" i="11"/>
  <c r="C38" i="11"/>
  <c r="N32" i="11"/>
  <c r="L32" i="11"/>
  <c r="J32" i="11"/>
  <c r="F32" i="11"/>
  <c r="H31" i="11"/>
  <c r="H32" i="11" s="1"/>
  <c r="G31" i="11"/>
  <c r="F31" i="11"/>
  <c r="E31" i="11"/>
  <c r="D31" i="11"/>
  <c r="C31" i="11" s="1"/>
  <c r="C30" i="11"/>
  <c r="G95" i="11" s="1"/>
  <c r="I95" i="11" s="1"/>
  <c r="M95" i="11" s="1"/>
  <c r="N95" i="11" s="1"/>
  <c r="C29" i="11"/>
  <c r="H28" i="11"/>
  <c r="G28" i="11"/>
  <c r="F28" i="11"/>
  <c r="E28" i="11"/>
  <c r="D28" i="11"/>
  <c r="C28" i="11" s="1"/>
  <c r="C27" i="11"/>
  <c r="G89" i="11" s="1"/>
  <c r="I89" i="11" s="1"/>
  <c r="M89" i="11" s="1"/>
  <c r="N89" i="11" s="1"/>
  <c r="C26" i="11"/>
  <c r="C25" i="11"/>
  <c r="G93" i="11" s="1"/>
  <c r="I93" i="11" s="1"/>
  <c r="M93" i="11" s="1"/>
  <c r="N93" i="11" s="1"/>
  <c r="C24" i="11"/>
  <c r="O23" i="11"/>
  <c r="N23" i="11"/>
  <c r="M23" i="11"/>
  <c r="L23" i="11"/>
  <c r="K23" i="11"/>
  <c r="J23" i="11"/>
  <c r="I23" i="11"/>
  <c r="H23" i="11"/>
  <c r="G23" i="11"/>
  <c r="F23" i="11"/>
  <c r="E23" i="11"/>
  <c r="C23" i="11" s="1"/>
  <c r="D23" i="11"/>
  <c r="C22" i="11"/>
  <c r="C21" i="11"/>
  <c r="G90" i="11" s="1"/>
  <c r="P20" i="11"/>
  <c r="C20" i="11"/>
  <c r="C19" i="11"/>
  <c r="P18" i="11"/>
  <c r="C18" i="11"/>
  <c r="O17" i="11"/>
  <c r="O32" i="11" s="1"/>
  <c r="N17" i="11"/>
  <c r="M17" i="11"/>
  <c r="M32" i="11" s="1"/>
  <c r="L17" i="11"/>
  <c r="K17" i="11"/>
  <c r="K32" i="11" s="1"/>
  <c r="J17" i="11"/>
  <c r="I17" i="11"/>
  <c r="I32" i="11" s="1"/>
  <c r="H17" i="11"/>
  <c r="G17" i="11"/>
  <c r="G32" i="11" s="1"/>
  <c r="F17" i="11"/>
  <c r="E17" i="11"/>
  <c r="E32" i="11" s="1"/>
  <c r="D17" i="11"/>
  <c r="C16" i="11"/>
  <c r="P15" i="11"/>
  <c r="C15" i="11"/>
  <c r="C14" i="11"/>
  <c r="G88" i="11" s="1"/>
  <c r="I88" i="11" s="1"/>
  <c r="M88" i="11" s="1"/>
  <c r="N88" i="11" s="1"/>
  <c r="P13" i="11"/>
  <c r="C13" i="11"/>
  <c r="G87" i="11" s="1"/>
  <c r="A5" i="11"/>
  <c r="A4" i="11"/>
  <c r="A3" i="11"/>
  <c r="A2" i="11"/>
  <c r="L141" i="11" l="1"/>
  <c r="L148" i="11"/>
  <c r="I87" i="11"/>
  <c r="G96" i="11"/>
  <c r="H96" i="11"/>
  <c r="K149" i="11"/>
  <c r="I92" i="11"/>
  <c r="M92" i="11" s="1"/>
  <c r="N92" i="11" s="1"/>
  <c r="I90" i="11"/>
  <c r="M90" i="11" s="1"/>
  <c r="N90" i="11" s="1"/>
  <c r="L143" i="11"/>
  <c r="L145" i="11"/>
  <c r="L139" i="11"/>
  <c r="L149" i="11" s="1"/>
  <c r="D69" i="11"/>
  <c r="C69" i="11" s="1"/>
  <c r="G149" i="11"/>
  <c r="C17" i="11"/>
  <c r="D32" i="11"/>
  <c r="C32" i="11" s="1"/>
  <c r="I96" i="11" l="1"/>
  <c r="M87" i="11"/>
  <c r="M96" i="11" l="1"/>
  <c r="N87" i="11"/>
  <c r="N96" i="11" s="1"/>
  <c r="AF202" i="8" l="1"/>
  <c r="J149" i="8"/>
  <c r="I149" i="8"/>
  <c r="H149" i="8"/>
  <c r="F149" i="8"/>
  <c r="E149" i="8"/>
  <c r="D149" i="8"/>
  <c r="C149" i="8"/>
  <c r="F148" i="8"/>
  <c r="G147" i="8"/>
  <c r="K147" i="8" s="1"/>
  <c r="L147" i="8" s="1"/>
  <c r="F147" i="8"/>
  <c r="F146" i="8"/>
  <c r="G145" i="8"/>
  <c r="K145" i="8" s="1"/>
  <c r="L145" i="8" s="1"/>
  <c r="F145" i="8"/>
  <c r="F144" i="8"/>
  <c r="G143" i="8"/>
  <c r="K143" i="8" s="1"/>
  <c r="L143" i="8" s="1"/>
  <c r="F143" i="8"/>
  <c r="F142" i="8"/>
  <c r="G141" i="8"/>
  <c r="K141" i="8" s="1"/>
  <c r="L141" i="8" s="1"/>
  <c r="F141" i="8"/>
  <c r="F140" i="8"/>
  <c r="G139" i="8"/>
  <c r="K139" i="8" s="1"/>
  <c r="F139" i="8"/>
  <c r="L134" i="8"/>
  <c r="K134" i="8"/>
  <c r="J134" i="8"/>
  <c r="I134" i="8"/>
  <c r="H134" i="8"/>
  <c r="G134" i="8"/>
  <c r="F134" i="8"/>
  <c r="E134" i="8"/>
  <c r="D134" i="8"/>
  <c r="C134" i="8"/>
  <c r="B133" i="8"/>
  <c r="B132" i="8"/>
  <c r="B131" i="8"/>
  <c r="B130" i="8"/>
  <c r="B129" i="8"/>
  <c r="B128" i="8"/>
  <c r="B127" i="8"/>
  <c r="B126" i="8"/>
  <c r="B125" i="8"/>
  <c r="B124" i="8"/>
  <c r="B134" i="8" s="1"/>
  <c r="L119" i="8"/>
  <c r="K119" i="8"/>
  <c r="J119" i="8"/>
  <c r="I119" i="8"/>
  <c r="H119" i="8"/>
  <c r="G119" i="8"/>
  <c r="F119" i="8"/>
  <c r="E119" i="8"/>
  <c r="D119" i="8"/>
  <c r="C119" i="8"/>
  <c r="B118" i="8"/>
  <c r="G148" i="8" s="1"/>
  <c r="K148" i="8" s="1"/>
  <c r="L148" i="8" s="1"/>
  <c r="B117" i="8"/>
  <c r="B116" i="8"/>
  <c r="G146" i="8" s="1"/>
  <c r="K146" i="8" s="1"/>
  <c r="L146" i="8" s="1"/>
  <c r="B115" i="8"/>
  <c r="B114" i="8"/>
  <c r="G144" i="8" s="1"/>
  <c r="K144" i="8" s="1"/>
  <c r="L144" i="8" s="1"/>
  <c r="B113" i="8"/>
  <c r="B112" i="8"/>
  <c r="G142" i="8" s="1"/>
  <c r="K142" i="8" s="1"/>
  <c r="L142" i="8" s="1"/>
  <c r="B111" i="8"/>
  <c r="B110" i="8"/>
  <c r="G140" i="8" s="1"/>
  <c r="K140" i="8" s="1"/>
  <c r="L140" i="8" s="1"/>
  <c r="B109" i="8"/>
  <c r="B119" i="8" s="1"/>
  <c r="P96" i="8"/>
  <c r="O96" i="8"/>
  <c r="L96" i="8"/>
  <c r="K96" i="8"/>
  <c r="J96" i="8"/>
  <c r="F96" i="8"/>
  <c r="E96" i="8"/>
  <c r="D96" i="8"/>
  <c r="C96" i="8"/>
  <c r="F95" i="8"/>
  <c r="G94" i="8"/>
  <c r="F94" i="8"/>
  <c r="F93" i="8"/>
  <c r="G92" i="8"/>
  <c r="F92" i="8"/>
  <c r="G91" i="8"/>
  <c r="F91" i="8"/>
  <c r="F90" i="8"/>
  <c r="F89" i="8"/>
  <c r="F88" i="8"/>
  <c r="F87" i="8"/>
  <c r="C80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 s="1"/>
  <c r="C78" i="8"/>
  <c r="C77" i="8"/>
  <c r="P76" i="8"/>
  <c r="C76" i="8"/>
  <c r="C75" i="8"/>
  <c r="O68" i="8"/>
  <c r="N68" i="8"/>
  <c r="M68" i="8"/>
  <c r="L68" i="8"/>
  <c r="K68" i="8"/>
  <c r="J68" i="8"/>
  <c r="I68" i="8"/>
  <c r="H68" i="8"/>
  <c r="G68" i="8"/>
  <c r="F68" i="8"/>
  <c r="E68" i="8"/>
  <c r="C68" i="8" s="1"/>
  <c r="D68" i="8"/>
  <c r="C67" i="8"/>
  <c r="H95" i="8" s="1"/>
  <c r="C66" i="8"/>
  <c r="H94" i="8" s="1"/>
  <c r="I94" i="8" s="1"/>
  <c r="M94" i="8" s="1"/>
  <c r="N94" i="8" s="1"/>
  <c r="O65" i="8"/>
  <c r="N65" i="8"/>
  <c r="N69" i="8" s="1"/>
  <c r="M65" i="8"/>
  <c r="L65" i="8"/>
  <c r="L69" i="8" s="1"/>
  <c r="K65" i="8"/>
  <c r="J65" i="8"/>
  <c r="J69" i="8" s="1"/>
  <c r="I65" i="8"/>
  <c r="H65" i="8"/>
  <c r="H69" i="8" s="1"/>
  <c r="G65" i="8"/>
  <c r="F65" i="8"/>
  <c r="F69" i="8" s="1"/>
  <c r="E65" i="8"/>
  <c r="D65" i="8"/>
  <c r="C65" i="8" s="1"/>
  <c r="C64" i="8"/>
  <c r="C63" i="8"/>
  <c r="C62" i="8"/>
  <c r="H93" i="8" s="1"/>
  <c r="C61" i="8"/>
  <c r="H92" i="8" s="1"/>
  <c r="I92" i="8" s="1"/>
  <c r="M92" i="8" s="1"/>
  <c r="N92" i="8" s="1"/>
  <c r="O60" i="8"/>
  <c r="N60" i="8"/>
  <c r="M60" i="8"/>
  <c r="L60" i="8"/>
  <c r="K60" i="8"/>
  <c r="J60" i="8"/>
  <c r="I60" i="8"/>
  <c r="H60" i="8"/>
  <c r="G60" i="8"/>
  <c r="F60" i="8"/>
  <c r="E60" i="8"/>
  <c r="C60" i="8" s="1"/>
  <c r="D60" i="8"/>
  <c r="C59" i="8"/>
  <c r="P58" i="8"/>
  <c r="C58" i="8"/>
  <c r="H90" i="8" s="1"/>
  <c r="P57" i="8"/>
  <c r="C57" i="8"/>
  <c r="H89" i="8" s="1"/>
  <c r="P56" i="8"/>
  <c r="C56" i="8"/>
  <c r="P55" i="8"/>
  <c r="C55" i="8"/>
  <c r="O54" i="8"/>
  <c r="O69" i="8" s="1"/>
  <c r="N54" i="8"/>
  <c r="M54" i="8"/>
  <c r="M69" i="8" s="1"/>
  <c r="L54" i="8"/>
  <c r="K54" i="8"/>
  <c r="K69" i="8" s="1"/>
  <c r="J54" i="8"/>
  <c r="I54" i="8"/>
  <c r="I69" i="8" s="1"/>
  <c r="H54" i="8"/>
  <c r="G54" i="8"/>
  <c r="G69" i="8" s="1"/>
  <c r="F54" i="8"/>
  <c r="E54" i="8"/>
  <c r="E69" i="8" s="1"/>
  <c r="D54" i="8"/>
  <c r="C54" i="8"/>
  <c r="C53" i="8"/>
  <c r="H91" i="8" s="1"/>
  <c r="P52" i="8"/>
  <c r="C52" i="8"/>
  <c r="C51" i="8"/>
  <c r="H88" i="8" s="1"/>
  <c r="P50" i="8"/>
  <c r="C50" i="8"/>
  <c r="H87" i="8" s="1"/>
  <c r="C43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C41" i="8"/>
  <c r="C40" i="8"/>
  <c r="P39" i="8"/>
  <c r="C39" i="8"/>
  <c r="P38" i="8"/>
  <c r="C38" i="8"/>
  <c r="N32" i="8"/>
  <c r="L32" i="8"/>
  <c r="J32" i="8"/>
  <c r="F32" i="8"/>
  <c r="H31" i="8"/>
  <c r="H32" i="8" s="1"/>
  <c r="G31" i="8"/>
  <c r="F31" i="8"/>
  <c r="E31" i="8"/>
  <c r="D31" i="8"/>
  <c r="C31" i="8" s="1"/>
  <c r="C30" i="8"/>
  <c r="G95" i="8" s="1"/>
  <c r="C29" i="8"/>
  <c r="H28" i="8"/>
  <c r="G28" i="8"/>
  <c r="F28" i="8"/>
  <c r="E28" i="8"/>
  <c r="D28" i="8"/>
  <c r="C28" i="8" s="1"/>
  <c r="C27" i="8"/>
  <c r="G89" i="8" s="1"/>
  <c r="I89" i="8" s="1"/>
  <c r="M89" i="8" s="1"/>
  <c r="N89" i="8" s="1"/>
  <c r="C26" i="8"/>
  <c r="C25" i="8"/>
  <c r="G93" i="8" s="1"/>
  <c r="I93" i="8" s="1"/>
  <c r="M93" i="8" s="1"/>
  <c r="N93" i="8" s="1"/>
  <c r="C24" i="8"/>
  <c r="O23" i="8"/>
  <c r="N23" i="8"/>
  <c r="M23" i="8"/>
  <c r="L23" i="8"/>
  <c r="K23" i="8"/>
  <c r="J23" i="8"/>
  <c r="I23" i="8"/>
  <c r="H23" i="8"/>
  <c r="G23" i="8"/>
  <c r="F23" i="8"/>
  <c r="E23" i="8"/>
  <c r="C23" i="8" s="1"/>
  <c r="D23" i="8"/>
  <c r="C22" i="8"/>
  <c r="C21" i="8"/>
  <c r="G90" i="8" s="1"/>
  <c r="P20" i="8"/>
  <c r="C20" i="8"/>
  <c r="C19" i="8"/>
  <c r="P18" i="8"/>
  <c r="C18" i="8"/>
  <c r="O17" i="8"/>
  <c r="O32" i="8" s="1"/>
  <c r="N17" i="8"/>
  <c r="M17" i="8"/>
  <c r="M32" i="8" s="1"/>
  <c r="L17" i="8"/>
  <c r="K17" i="8"/>
  <c r="K32" i="8" s="1"/>
  <c r="J17" i="8"/>
  <c r="I17" i="8"/>
  <c r="I32" i="8" s="1"/>
  <c r="H17" i="8"/>
  <c r="G17" i="8"/>
  <c r="G32" i="8" s="1"/>
  <c r="F17" i="8"/>
  <c r="E17" i="8"/>
  <c r="E32" i="8" s="1"/>
  <c r="D17" i="8"/>
  <c r="C16" i="8"/>
  <c r="P15" i="8"/>
  <c r="C15" i="8"/>
  <c r="C14" i="8"/>
  <c r="G88" i="8" s="1"/>
  <c r="I88" i="8" s="1"/>
  <c r="M88" i="8" s="1"/>
  <c r="N88" i="8" s="1"/>
  <c r="P13" i="8"/>
  <c r="C13" i="8"/>
  <c r="G87" i="8" s="1"/>
  <c r="A5" i="8"/>
  <c r="A4" i="8"/>
  <c r="A3" i="8"/>
  <c r="A2" i="8"/>
  <c r="I90" i="8" l="1"/>
  <c r="M90" i="8" s="1"/>
  <c r="N90" i="8" s="1"/>
  <c r="H96" i="8"/>
  <c r="I91" i="8"/>
  <c r="M91" i="8" s="1"/>
  <c r="N91" i="8" s="1"/>
  <c r="I95" i="8"/>
  <c r="M95" i="8" s="1"/>
  <c r="N95" i="8" s="1"/>
  <c r="K149" i="8"/>
  <c r="L139" i="8"/>
  <c r="L149" i="8" s="1"/>
  <c r="I87" i="8"/>
  <c r="G96" i="8"/>
  <c r="D69" i="8"/>
  <c r="C69" i="8" s="1"/>
  <c r="G149" i="8"/>
  <c r="C17" i="8"/>
  <c r="D32" i="8"/>
  <c r="C32" i="8" s="1"/>
  <c r="I96" i="8" l="1"/>
  <c r="M87" i="8"/>
  <c r="M96" i="8" l="1"/>
  <c r="N87" i="8"/>
  <c r="N96" i="8" s="1"/>
  <c r="AF202" i="9" l="1"/>
  <c r="J149" i="9"/>
  <c r="I149" i="9"/>
  <c r="H149" i="9"/>
  <c r="E149" i="9"/>
  <c r="D149" i="9"/>
  <c r="C149" i="9"/>
  <c r="F148" i="9"/>
  <c r="F147" i="9"/>
  <c r="F146" i="9"/>
  <c r="F145" i="9"/>
  <c r="F144" i="9"/>
  <c r="F143" i="9"/>
  <c r="F142" i="9"/>
  <c r="F141" i="9"/>
  <c r="F140" i="9"/>
  <c r="F139" i="9"/>
  <c r="F149" i="9" s="1"/>
  <c r="L134" i="9"/>
  <c r="K134" i="9"/>
  <c r="J134" i="9"/>
  <c r="I134" i="9"/>
  <c r="H134" i="9"/>
  <c r="G134" i="9"/>
  <c r="F134" i="9"/>
  <c r="E134" i="9"/>
  <c r="D134" i="9"/>
  <c r="C134" i="9"/>
  <c r="B133" i="9"/>
  <c r="B132" i="9"/>
  <c r="B131" i="9"/>
  <c r="B130" i="9"/>
  <c r="B129" i="9"/>
  <c r="B128" i="9"/>
  <c r="B127" i="9"/>
  <c r="B126" i="9"/>
  <c r="B125" i="9"/>
  <c r="B124" i="9"/>
  <c r="B134" i="9" s="1"/>
  <c r="L119" i="9"/>
  <c r="K119" i="9"/>
  <c r="J119" i="9"/>
  <c r="I119" i="9"/>
  <c r="H119" i="9"/>
  <c r="G119" i="9"/>
  <c r="F119" i="9"/>
  <c r="E119" i="9"/>
  <c r="D119" i="9"/>
  <c r="C119" i="9"/>
  <c r="B118" i="9"/>
  <c r="G148" i="9" s="1"/>
  <c r="K148" i="9" s="1"/>
  <c r="B117" i="9"/>
  <c r="G147" i="9" s="1"/>
  <c r="K147" i="9" s="1"/>
  <c r="B116" i="9"/>
  <c r="G146" i="9" s="1"/>
  <c r="K146" i="9" s="1"/>
  <c r="B115" i="9"/>
  <c r="G145" i="9" s="1"/>
  <c r="K145" i="9" s="1"/>
  <c r="B114" i="9"/>
  <c r="G144" i="9" s="1"/>
  <c r="K144" i="9" s="1"/>
  <c r="B113" i="9"/>
  <c r="G143" i="9" s="1"/>
  <c r="K143" i="9" s="1"/>
  <c r="B112" i="9"/>
  <c r="G142" i="9" s="1"/>
  <c r="K142" i="9" s="1"/>
  <c r="B111" i="9"/>
  <c r="G141" i="9" s="1"/>
  <c r="K141" i="9" s="1"/>
  <c r="B110" i="9"/>
  <c r="G140" i="9" s="1"/>
  <c r="K140" i="9" s="1"/>
  <c r="B109" i="9"/>
  <c r="G139" i="9" s="1"/>
  <c r="P96" i="9"/>
  <c r="O96" i="9"/>
  <c r="L96" i="9"/>
  <c r="K96" i="9"/>
  <c r="J96" i="9"/>
  <c r="E96" i="9"/>
  <c r="D96" i="9"/>
  <c r="C96" i="9"/>
  <c r="F95" i="9"/>
  <c r="H94" i="9"/>
  <c r="F94" i="9"/>
  <c r="H93" i="9"/>
  <c r="F93" i="9"/>
  <c r="F92" i="9"/>
  <c r="N92" i="9" s="1"/>
  <c r="F91" i="9"/>
  <c r="F90" i="9"/>
  <c r="F89" i="9"/>
  <c r="F88" i="9"/>
  <c r="F87" i="9"/>
  <c r="F96" i="9" s="1"/>
  <c r="C80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C78" i="9"/>
  <c r="C77" i="9"/>
  <c r="P76" i="9"/>
  <c r="C76" i="9"/>
  <c r="C75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 s="1"/>
  <c r="C67" i="9"/>
  <c r="H95" i="9" s="1"/>
  <c r="C66" i="9"/>
  <c r="O65" i="9"/>
  <c r="N65" i="9"/>
  <c r="M65" i="9"/>
  <c r="M69" i="9" s="1"/>
  <c r="L65" i="9"/>
  <c r="K65" i="9"/>
  <c r="J65" i="9"/>
  <c r="I65" i="9"/>
  <c r="I69" i="9" s="1"/>
  <c r="H65" i="9"/>
  <c r="G65" i="9"/>
  <c r="F65" i="9"/>
  <c r="E65" i="9"/>
  <c r="C65" i="9" s="1"/>
  <c r="D65" i="9"/>
  <c r="C64" i="9"/>
  <c r="C63" i="9"/>
  <c r="C62" i="9"/>
  <c r="C61" i="9"/>
  <c r="H92" i="9" s="1"/>
  <c r="O60" i="9"/>
  <c r="N60" i="9"/>
  <c r="M60" i="9"/>
  <c r="L60" i="9"/>
  <c r="K60" i="9"/>
  <c r="J60" i="9"/>
  <c r="I60" i="9"/>
  <c r="H60" i="9"/>
  <c r="G60" i="9"/>
  <c r="F60" i="9"/>
  <c r="E60" i="9"/>
  <c r="D60" i="9"/>
  <c r="C60" i="9" s="1"/>
  <c r="C59" i="9"/>
  <c r="H91" i="9" s="1"/>
  <c r="P58" i="9"/>
  <c r="C58" i="9"/>
  <c r="P57" i="9"/>
  <c r="C57" i="9"/>
  <c r="H89" i="9" s="1"/>
  <c r="P56" i="9"/>
  <c r="C56" i="9"/>
  <c r="P55" i="9"/>
  <c r="C55" i="9"/>
  <c r="H87" i="9" s="1"/>
  <c r="O54" i="9"/>
  <c r="O69" i="9" s="1"/>
  <c r="N54" i="9"/>
  <c r="N69" i="9" s="1"/>
  <c r="M54" i="9"/>
  <c r="L54" i="9"/>
  <c r="L69" i="9" s="1"/>
  <c r="K54" i="9"/>
  <c r="K69" i="9" s="1"/>
  <c r="J54" i="9"/>
  <c r="J69" i="9" s="1"/>
  <c r="I54" i="9"/>
  <c r="H54" i="9"/>
  <c r="H69" i="9" s="1"/>
  <c r="G54" i="9"/>
  <c r="G69" i="9" s="1"/>
  <c r="F54" i="9"/>
  <c r="F69" i="9" s="1"/>
  <c r="E54" i="9"/>
  <c r="D54" i="9"/>
  <c r="D69" i="9" s="1"/>
  <c r="C53" i="9"/>
  <c r="P52" i="9"/>
  <c r="C52" i="9"/>
  <c r="H90" i="9" s="1"/>
  <c r="C51" i="9"/>
  <c r="H88" i="9" s="1"/>
  <c r="P50" i="9"/>
  <c r="C50" i="9"/>
  <c r="C43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 s="1"/>
  <c r="C41" i="9"/>
  <c r="C40" i="9"/>
  <c r="P39" i="9"/>
  <c r="C39" i="9"/>
  <c r="P38" i="9"/>
  <c r="C38" i="9"/>
  <c r="O32" i="9"/>
  <c r="M32" i="9"/>
  <c r="K32" i="9"/>
  <c r="I32" i="9"/>
  <c r="G32" i="9"/>
  <c r="H31" i="9"/>
  <c r="G31" i="9"/>
  <c r="F31" i="9"/>
  <c r="E31" i="9"/>
  <c r="E32" i="9" s="1"/>
  <c r="D31" i="9"/>
  <c r="C30" i="9"/>
  <c r="G95" i="9" s="1"/>
  <c r="I95" i="9" s="1"/>
  <c r="M95" i="9" s="1"/>
  <c r="C29" i="9"/>
  <c r="G94" i="9" s="1"/>
  <c r="I94" i="9" s="1"/>
  <c r="M94" i="9" s="1"/>
  <c r="H28" i="9"/>
  <c r="G28" i="9"/>
  <c r="F28" i="9"/>
  <c r="E28" i="9"/>
  <c r="C28" i="9" s="1"/>
  <c r="D28" i="9"/>
  <c r="C27" i="9"/>
  <c r="G89" i="9" s="1"/>
  <c r="C26" i="9"/>
  <c r="C25" i="9"/>
  <c r="G93" i="9" s="1"/>
  <c r="I93" i="9" s="1"/>
  <c r="M93" i="9" s="1"/>
  <c r="C24" i="9"/>
  <c r="G92" i="9" s="1"/>
  <c r="I92" i="9" s="1"/>
  <c r="M92" i="9" s="1"/>
  <c r="O23" i="9"/>
  <c r="N23" i="9"/>
  <c r="M23" i="9"/>
  <c r="L23" i="9"/>
  <c r="K23" i="9"/>
  <c r="J23" i="9"/>
  <c r="I23" i="9"/>
  <c r="H23" i="9"/>
  <c r="G23" i="9"/>
  <c r="F23" i="9"/>
  <c r="E23" i="9"/>
  <c r="D23" i="9"/>
  <c r="C23" i="9" s="1"/>
  <c r="C22" i="9"/>
  <c r="C21" i="9"/>
  <c r="P20" i="9"/>
  <c r="C20" i="9"/>
  <c r="C19" i="9"/>
  <c r="P18" i="9"/>
  <c r="C18" i="9"/>
  <c r="O17" i="9"/>
  <c r="N17" i="9"/>
  <c r="N32" i="9" s="1"/>
  <c r="M17" i="9"/>
  <c r="L17" i="9"/>
  <c r="L32" i="9" s="1"/>
  <c r="K17" i="9"/>
  <c r="J17" i="9"/>
  <c r="J32" i="9" s="1"/>
  <c r="I17" i="9"/>
  <c r="H17" i="9"/>
  <c r="H32" i="9" s="1"/>
  <c r="G17" i="9"/>
  <c r="F17" i="9"/>
  <c r="F32" i="9" s="1"/>
  <c r="E17" i="9"/>
  <c r="D17" i="9"/>
  <c r="D32" i="9" s="1"/>
  <c r="C32" i="9" s="1"/>
  <c r="C16" i="9"/>
  <c r="G91" i="9" s="1"/>
  <c r="P15" i="9"/>
  <c r="C15" i="9"/>
  <c r="G90" i="9" s="1"/>
  <c r="I90" i="9" s="1"/>
  <c r="M90" i="9" s="1"/>
  <c r="C14" i="9"/>
  <c r="G88" i="9" s="1"/>
  <c r="I88" i="9" s="1"/>
  <c r="M88" i="9" s="1"/>
  <c r="P13" i="9"/>
  <c r="C13" i="9"/>
  <c r="G87" i="9" s="1"/>
  <c r="A5" i="9"/>
  <c r="A4" i="9"/>
  <c r="A3" i="9"/>
  <c r="A2" i="9"/>
  <c r="AF202" i="10"/>
  <c r="J149" i="10"/>
  <c r="I149" i="10"/>
  <c r="H149" i="10"/>
  <c r="F149" i="10"/>
  <c r="E149" i="10"/>
  <c r="D149" i="10"/>
  <c r="C149" i="10"/>
  <c r="F148" i="10"/>
  <c r="F147" i="10"/>
  <c r="F146" i="10"/>
  <c r="F145" i="10"/>
  <c r="F144" i="10"/>
  <c r="F143" i="10"/>
  <c r="F142" i="10"/>
  <c r="F141" i="10"/>
  <c r="F140" i="10"/>
  <c r="F139" i="10"/>
  <c r="L134" i="10"/>
  <c r="K134" i="10"/>
  <c r="J134" i="10"/>
  <c r="I134" i="10"/>
  <c r="H134" i="10"/>
  <c r="G134" i="10"/>
  <c r="F134" i="10"/>
  <c r="E134" i="10"/>
  <c r="D134" i="10"/>
  <c r="C134" i="10"/>
  <c r="B133" i="10"/>
  <c r="B132" i="10"/>
  <c r="B131" i="10"/>
  <c r="B130" i="10"/>
  <c r="B129" i="10"/>
  <c r="B128" i="10"/>
  <c r="B127" i="10"/>
  <c r="B126" i="10"/>
  <c r="B125" i="10"/>
  <c r="B124" i="10"/>
  <c r="B134" i="10" s="1"/>
  <c r="L119" i="10"/>
  <c r="K119" i="10"/>
  <c r="J119" i="10"/>
  <c r="I119" i="10"/>
  <c r="H119" i="10"/>
  <c r="G119" i="10"/>
  <c r="F119" i="10"/>
  <c r="E119" i="10"/>
  <c r="D119" i="10"/>
  <c r="C119" i="10"/>
  <c r="B118" i="10"/>
  <c r="G148" i="10" s="1"/>
  <c r="K148" i="10" s="1"/>
  <c r="L148" i="10" s="1"/>
  <c r="B117" i="10"/>
  <c r="G147" i="10" s="1"/>
  <c r="K147" i="10" s="1"/>
  <c r="L147" i="10" s="1"/>
  <c r="B116" i="10"/>
  <c r="G146" i="10" s="1"/>
  <c r="K146" i="10" s="1"/>
  <c r="L146" i="10" s="1"/>
  <c r="B115" i="10"/>
  <c r="G145" i="10" s="1"/>
  <c r="K145" i="10" s="1"/>
  <c r="L145" i="10" s="1"/>
  <c r="B114" i="10"/>
  <c r="G144" i="10" s="1"/>
  <c r="K144" i="10" s="1"/>
  <c r="L144" i="10" s="1"/>
  <c r="B113" i="10"/>
  <c r="G143" i="10" s="1"/>
  <c r="K143" i="10" s="1"/>
  <c r="L143" i="10" s="1"/>
  <c r="B112" i="10"/>
  <c r="G142" i="10" s="1"/>
  <c r="K142" i="10" s="1"/>
  <c r="L142" i="10" s="1"/>
  <c r="B111" i="10"/>
  <c r="G141" i="10" s="1"/>
  <c r="K141" i="10" s="1"/>
  <c r="L141" i="10" s="1"/>
  <c r="B110" i="10"/>
  <c r="B119" i="10" s="1"/>
  <c r="B109" i="10"/>
  <c r="G139" i="10" s="1"/>
  <c r="P96" i="10"/>
  <c r="O96" i="10"/>
  <c r="L96" i="10"/>
  <c r="K96" i="10"/>
  <c r="J96" i="10"/>
  <c r="F96" i="10"/>
  <c r="E96" i="10"/>
  <c r="D96" i="10"/>
  <c r="C96" i="10"/>
  <c r="G95" i="10"/>
  <c r="I95" i="10" s="1"/>
  <c r="M95" i="10" s="1"/>
  <c r="N95" i="10" s="1"/>
  <c r="F95" i="10"/>
  <c r="F94" i="10"/>
  <c r="F93" i="10"/>
  <c r="F92" i="10"/>
  <c r="G91" i="10"/>
  <c r="F91" i="10"/>
  <c r="F90" i="10"/>
  <c r="G89" i="10"/>
  <c r="F89" i="10"/>
  <c r="F88" i="10"/>
  <c r="F87" i="10"/>
  <c r="C80" i="10"/>
  <c r="O79" i="10"/>
  <c r="N79" i="10"/>
  <c r="M79" i="10"/>
  <c r="L79" i="10"/>
  <c r="K79" i="10"/>
  <c r="J79" i="10"/>
  <c r="I79" i="10"/>
  <c r="H79" i="10"/>
  <c r="G79" i="10"/>
  <c r="F79" i="10"/>
  <c r="C79" i="10" s="1"/>
  <c r="E79" i="10"/>
  <c r="D79" i="10"/>
  <c r="C78" i="10"/>
  <c r="C77" i="10"/>
  <c r="P76" i="10"/>
  <c r="C76" i="10"/>
  <c r="C75" i="10"/>
  <c r="O68" i="10"/>
  <c r="N68" i="10"/>
  <c r="M68" i="10"/>
  <c r="L68" i="10"/>
  <c r="K68" i="10"/>
  <c r="J68" i="10"/>
  <c r="I68" i="10"/>
  <c r="H68" i="10"/>
  <c r="G68" i="10"/>
  <c r="F68" i="10"/>
  <c r="E68" i="10"/>
  <c r="C68" i="10" s="1"/>
  <c r="D68" i="10"/>
  <c r="C67" i="10"/>
  <c r="H95" i="10" s="1"/>
  <c r="C66" i="10"/>
  <c r="H94" i="10" s="1"/>
  <c r="O65" i="10"/>
  <c r="N65" i="10"/>
  <c r="M65" i="10"/>
  <c r="L65" i="10"/>
  <c r="L69" i="10" s="1"/>
  <c r="K65" i="10"/>
  <c r="J65" i="10"/>
  <c r="I65" i="10"/>
  <c r="H65" i="10"/>
  <c r="H69" i="10" s="1"/>
  <c r="G65" i="10"/>
  <c r="F65" i="10"/>
  <c r="E65" i="10"/>
  <c r="D65" i="10"/>
  <c r="C65" i="10" s="1"/>
  <c r="C64" i="10"/>
  <c r="C63" i="10"/>
  <c r="C62" i="10"/>
  <c r="H93" i="10" s="1"/>
  <c r="C61" i="10"/>
  <c r="H92" i="10" s="1"/>
  <c r="O60" i="10"/>
  <c r="N60" i="10"/>
  <c r="N69" i="10" s="1"/>
  <c r="M60" i="10"/>
  <c r="M69" i="10" s="1"/>
  <c r="L60" i="10"/>
  <c r="K60" i="10"/>
  <c r="J60" i="10"/>
  <c r="J69" i="10" s="1"/>
  <c r="I60" i="10"/>
  <c r="I69" i="10" s="1"/>
  <c r="H60" i="10"/>
  <c r="G60" i="10"/>
  <c r="F60" i="10"/>
  <c r="F69" i="10" s="1"/>
  <c r="E60" i="10"/>
  <c r="C60" i="10" s="1"/>
  <c r="D60" i="10"/>
  <c r="C59" i="10"/>
  <c r="H91" i="10" s="1"/>
  <c r="P58" i="10"/>
  <c r="C58" i="10"/>
  <c r="P57" i="10"/>
  <c r="C57" i="10"/>
  <c r="H89" i="10" s="1"/>
  <c r="P56" i="10"/>
  <c r="C56" i="10"/>
  <c r="P55" i="10"/>
  <c r="C55" i="10"/>
  <c r="H87" i="10" s="1"/>
  <c r="O54" i="10"/>
  <c r="O69" i="10" s="1"/>
  <c r="N54" i="10"/>
  <c r="M54" i="10"/>
  <c r="L54" i="10"/>
  <c r="K54" i="10"/>
  <c r="K69" i="10" s="1"/>
  <c r="J54" i="10"/>
  <c r="I54" i="10"/>
  <c r="H54" i="10"/>
  <c r="G54" i="10"/>
  <c r="G69" i="10" s="1"/>
  <c r="F54" i="10"/>
  <c r="E54" i="10"/>
  <c r="D54" i="10"/>
  <c r="C54" i="10"/>
  <c r="C53" i="10"/>
  <c r="P52" i="10"/>
  <c r="C52" i="10"/>
  <c r="H90" i="10" s="1"/>
  <c r="C51" i="10"/>
  <c r="H88" i="10" s="1"/>
  <c r="P50" i="10"/>
  <c r="C50" i="10"/>
  <c r="C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C41" i="10"/>
  <c r="C40" i="10"/>
  <c r="P39" i="10"/>
  <c r="C39" i="10"/>
  <c r="P38" i="10"/>
  <c r="C38" i="10"/>
  <c r="O32" i="10"/>
  <c r="N32" i="10"/>
  <c r="K32" i="10"/>
  <c r="J32" i="10"/>
  <c r="G32" i="10"/>
  <c r="F32" i="10"/>
  <c r="H31" i="10"/>
  <c r="G31" i="10"/>
  <c r="F31" i="10"/>
  <c r="E31" i="10"/>
  <c r="D31" i="10"/>
  <c r="C31" i="10" s="1"/>
  <c r="C30" i="10"/>
  <c r="C29" i="10"/>
  <c r="G94" i="10" s="1"/>
  <c r="I94" i="10" s="1"/>
  <c r="M94" i="10" s="1"/>
  <c r="H28" i="10"/>
  <c r="G28" i="10"/>
  <c r="F28" i="10"/>
  <c r="E28" i="10"/>
  <c r="D28" i="10"/>
  <c r="C28" i="10" s="1"/>
  <c r="C27" i="10"/>
  <c r="C26" i="10"/>
  <c r="C25" i="10"/>
  <c r="G93" i="10" s="1"/>
  <c r="I93" i="10" s="1"/>
  <c r="M93" i="10" s="1"/>
  <c r="N93" i="10" s="1"/>
  <c r="C24" i="10"/>
  <c r="G92" i="10" s="1"/>
  <c r="O23" i="10"/>
  <c r="N23" i="10"/>
  <c r="M23" i="10"/>
  <c r="L23" i="10"/>
  <c r="K23" i="10"/>
  <c r="J23" i="10"/>
  <c r="I23" i="10"/>
  <c r="H23" i="10"/>
  <c r="G23" i="10"/>
  <c r="F23" i="10"/>
  <c r="E23" i="10"/>
  <c r="C23" i="10" s="1"/>
  <c r="D23" i="10"/>
  <c r="C22" i="10"/>
  <c r="C21" i="10"/>
  <c r="P20" i="10"/>
  <c r="C20" i="10"/>
  <c r="C19" i="10"/>
  <c r="P18" i="10"/>
  <c r="C18" i="10"/>
  <c r="O17" i="10"/>
  <c r="N17" i="10"/>
  <c r="M17" i="10"/>
  <c r="M32" i="10" s="1"/>
  <c r="L17" i="10"/>
  <c r="L32" i="10" s="1"/>
  <c r="K17" i="10"/>
  <c r="J17" i="10"/>
  <c r="I17" i="10"/>
  <c r="I32" i="10" s="1"/>
  <c r="H17" i="10"/>
  <c r="H32" i="10" s="1"/>
  <c r="G17" i="10"/>
  <c r="F17" i="10"/>
  <c r="E17" i="10"/>
  <c r="E32" i="10" s="1"/>
  <c r="D17" i="10"/>
  <c r="D32" i="10" s="1"/>
  <c r="C32" i="10" s="1"/>
  <c r="C16" i="10"/>
  <c r="P15" i="10"/>
  <c r="C15" i="10"/>
  <c r="G90" i="10" s="1"/>
  <c r="C14" i="10"/>
  <c r="G88" i="10" s="1"/>
  <c r="I88" i="10" s="1"/>
  <c r="M88" i="10" s="1"/>
  <c r="P13" i="10"/>
  <c r="C13" i="10"/>
  <c r="G87" i="10" s="1"/>
  <c r="A5" i="10"/>
  <c r="A4" i="10"/>
  <c r="A3" i="10"/>
  <c r="A2" i="10"/>
  <c r="L141" i="9" l="1"/>
  <c r="N95" i="9"/>
  <c r="I91" i="9"/>
  <c r="M91" i="9" s="1"/>
  <c r="N91" i="9" s="1"/>
  <c r="N94" i="9"/>
  <c r="L140" i="9"/>
  <c r="L144" i="9"/>
  <c r="L148" i="9"/>
  <c r="N88" i="9"/>
  <c r="H96" i="9"/>
  <c r="L145" i="9"/>
  <c r="N93" i="9"/>
  <c r="L142" i="9"/>
  <c r="L146" i="9"/>
  <c r="I87" i="9"/>
  <c r="G96" i="9"/>
  <c r="I89" i="9"/>
  <c r="M89" i="9" s="1"/>
  <c r="N89" i="9" s="1"/>
  <c r="N90" i="9"/>
  <c r="K139" i="9"/>
  <c r="K149" i="9" s="1"/>
  <c r="G149" i="9"/>
  <c r="L143" i="9"/>
  <c r="L147" i="9"/>
  <c r="E69" i="9"/>
  <c r="C69" i="9" s="1"/>
  <c r="C54" i="9"/>
  <c r="L139" i="9"/>
  <c r="L149" i="9" s="1"/>
  <c r="B119" i="9"/>
  <c r="C17" i="9"/>
  <c r="C31" i="9"/>
  <c r="H96" i="10"/>
  <c r="I89" i="10"/>
  <c r="M89" i="10" s="1"/>
  <c r="N89" i="10" s="1"/>
  <c r="I90" i="10"/>
  <c r="M90" i="10" s="1"/>
  <c r="N90" i="10"/>
  <c r="I87" i="10"/>
  <c r="G96" i="10"/>
  <c r="N88" i="10"/>
  <c r="N94" i="10"/>
  <c r="K139" i="10"/>
  <c r="I92" i="10"/>
  <c r="M92" i="10" s="1"/>
  <c r="N92" i="10" s="1"/>
  <c r="I91" i="10"/>
  <c r="M91" i="10" s="1"/>
  <c r="N91" i="10" s="1"/>
  <c r="E69" i="10"/>
  <c r="C17" i="10"/>
  <c r="G140" i="10"/>
  <c r="K140" i="10" s="1"/>
  <c r="L140" i="10" s="1"/>
  <c r="D69" i="10"/>
  <c r="C69" i="10" s="1"/>
  <c r="D30" i="1"/>
  <c r="E30" i="1"/>
  <c r="F30" i="1"/>
  <c r="G30" i="1"/>
  <c r="H30" i="1"/>
  <c r="E29" i="1"/>
  <c r="F29" i="1"/>
  <c r="G29" i="1"/>
  <c r="H29" i="1"/>
  <c r="D29" i="1"/>
  <c r="I96" i="9" l="1"/>
  <c r="M87" i="9"/>
  <c r="G149" i="10"/>
  <c r="K149" i="10"/>
  <c r="L139" i="10"/>
  <c r="L149" i="10" s="1"/>
  <c r="I96" i="10"/>
  <c r="M87" i="10"/>
  <c r="C88" i="1"/>
  <c r="D88" i="1"/>
  <c r="E88" i="1"/>
  <c r="J88" i="1"/>
  <c r="K88" i="1"/>
  <c r="L88" i="1"/>
  <c r="O88" i="1"/>
  <c r="P88" i="1"/>
  <c r="C89" i="1"/>
  <c r="D89" i="1"/>
  <c r="E89" i="1"/>
  <c r="J89" i="1"/>
  <c r="K89" i="1"/>
  <c r="L89" i="1"/>
  <c r="O89" i="1"/>
  <c r="P89" i="1"/>
  <c r="C90" i="1"/>
  <c r="D90" i="1"/>
  <c r="E90" i="1"/>
  <c r="J90" i="1"/>
  <c r="K90" i="1"/>
  <c r="L90" i="1"/>
  <c r="O90" i="1"/>
  <c r="P90" i="1"/>
  <c r="C91" i="1"/>
  <c r="D91" i="1"/>
  <c r="E91" i="1"/>
  <c r="J91" i="1"/>
  <c r="K91" i="1"/>
  <c r="L91" i="1"/>
  <c r="O91" i="1"/>
  <c r="P91" i="1"/>
  <c r="C92" i="1"/>
  <c r="D92" i="1"/>
  <c r="E92" i="1"/>
  <c r="J92" i="1"/>
  <c r="K92" i="1"/>
  <c r="L92" i="1"/>
  <c r="O92" i="1"/>
  <c r="P92" i="1"/>
  <c r="C93" i="1"/>
  <c r="D93" i="1"/>
  <c r="E93" i="1"/>
  <c r="J93" i="1"/>
  <c r="K93" i="1"/>
  <c r="L93" i="1"/>
  <c r="O93" i="1"/>
  <c r="P93" i="1"/>
  <c r="C94" i="1"/>
  <c r="D94" i="1"/>
  <c r="E94" i="1"/>
  <c r="J94" i="1"/>
  <c r="K94" i="1"/>
  <c r="L94" i="1"/>
  <c r="O94" i="1"/>
  <c r="P94" i="1"/>
  <c r="C95" i="1"/>
  <c r="D95" i="1"/>
  <c r="E95" i="1"/>
  <c r="J95" i="1"/>
  <c r="K95" i="1"/>
  <c r="L95" i="1"/>
  <c r="O95" i="1"/>
  <c r="P95" i="1"/>
  <c r="D87" i="1"/>
  <c r="E87" i="1"/>
  <c r="J87" i="1"/>
  <c r="K87" i="1"/>
  <c r="L87" i="1"/>
  <c r="O87" i="1"/>
  <c r="P87" i="1"/>
  <c r="C87" i="1"/>
  <c r="M96" i="9" l="1"/>
  <c r="N87" i="9"/>
  <c r="N96" i="9" s="1"/>
  <c r="M96" i="10"/>
  <c r="N87" i="10"/>
  <c r="N96" i="10" s="1"/>
  <c r="AF202" i="7"/>
  <c r="J149" i="7"/>
  <c r="I149" i="7"/>
  <c r="H149" i="7"/>
  <c r="E149" i="7"/>
  <c r="D149" i="7"/>
  <c r="C149" i="7"/>
  <c r="G148" i="7"/>
  <c r="K148" i="7" s="1"/>
  <c r="F148" i="7"/>
  <c r="G147" i="7"/>
  <c r="K147" i="7" s="1"/>
  <c r="F147" i="7"/>
  <c r="F146" i="7"/>
  <c r="F145" i="7"/>
  <c r="F144" i="7"/>
  <c r="G143" i="7"/>
  <c r="K143" i="7" s="1"/>
  <c r="F143" i="7"/>
  <c r="F142" i="7"/>
  <c r="F141" i="7"/>
  <c r="G140" i="7"/>
  <c r="K140" i="7" s="1"/>
  <c r="F140" i="7"/>
  <c r="G139" i="7"/>
  <c r="K139" i="7" s="1"/>
  <c r="F139" i="7"/>
  <c r="L134" i="7"/>
  <c r="K134" i="7"/>
  <c r="J134" i="7"/>
  <c r="I134" i="7"/>
  <c r="H134" i="7"/>
  <c r="G134" i="7"/>
  <c r="F134" i="7"/>
  <c r="E134" i="7"/>
  <c r="D134" i="7"/>
  <c r="C134" i="7"/>
  <c r="B133" i="7"/>
  <c r="B132" i="7"/>
  <c r="B131" i="7"/>
  <c r="B130" i="7"/>
  <c r="B129" i="7"/>
  <c r="B128" i="7"/>
  <c r="B127" i="7"/>
  <c r="B126" i="7"/>
  <c r="B125" i="7"/>
  <c r="B124" i="7"/>
  <c r="L119" i="7"/>
  <c r="K119" i="7"/>
  <c r="J119" i="7"/>
  <c r="I119" i="7"/>
  <c r="H119" i="7"/>
  <c r="G119" i="7"/>
  <c r="F119" i="7"/>
  <c r="E119" i="7"/>
  <c r="D119" i="7"/>
  <c r="C119" i="7"/>
  <c r="B118" i="7"/>
  <c r="B117" i="7"/>
  <c r="B116" i="7"/>
  <c r="G146" i="7" s="1"/>
  <c r="K146" i="7" s="1"/>
  <c r="B115" i="7"/>
  <c r="G145" i="7" s="1"/>
  <c r="K145" i="7" s="1"/>
  <c r="B114" i="7"/>
  <c r="G144" i="7" s="1"/>
  <c r="K144" i="7" s="1"/>
  <c r="B113" i="7"/>
  <c r="B112" i="7"/>
  <c r="G142" i="7" s="1"/>
  <c r="K142" i="7" s="1"/>
  <c r="B111" i="7"/>
  <c r="G141" i="7" s="1"/>
  <c r="B110" i="7"/>
  <c r="B109" i="7"/>
  <c r="P96" i="7"/>
  <c r="O96" i="7"/>
  <c r="L96" i="7"/>
  <c r="K96" i="7"/>
  <c r="J96" i="7"/>
  <c r="E96" i="7"/>
  <c r="D96" i="7"/>
  <c r="C96" i="7"/>
  <c r="F95" i="7"/>
  <c r="F94" i="7"/>
  <c r="F93" i="7"/>
  <c r="F92" i="7"/>
  <c r="F91" i="7"/>
  <c r="G90" i="7"/>
  <c r="F90" i="7"/>
  <c r="F89" i="7"/>
  <c r="F88" i="7"/>
  <c r="F87" i="7"/>
  <c r="F96" i="7" s="1"/>
  <c r="C80" i="7"/>
  <c r="O79" i="7"/>
  <c r="N79" i="7"/>
  <c r="M79" i="7"/>
  <c r="L79" i="7"/>
  <c r="K79" i="7"/>
  <c r="J79" i="7"/>
  <c r="I79" i="7"/>
  <c r="H79" i="7"/>
  <c r="G79" i="7"/>
  <c r="F79" i="7"/>
  <c r="E79" i="7"/>
  <c r="C79" i="7" s="1"/>
  <c r="D79" i="7"/>
  <c r="C78" i="7"/>
  <c r="C77" i="7"/>
  <c r="P76" i="7"/>
  <c r="C76" i="7"/>
  <c r="C75" i="7"/>
  <c r="O68" i="7"/>
  <c r="N68" i="7"/>
  <c r="M68" i="7"/>
  <c r="L68" i="7"/>
  <c r="K68" i="7"/>
  <c r="J68" i="7"/>
  <c r="I68" i="7"/>
  <c r="H68" i="7"/>
  <c r="G68" i="7"/>
  <c r="F68" i="7"/>
  <c r="E68" i="7"/>
  <c r="D68" i="7"/>
  <c r="C67" i="7"/>
  <c r="H95" i="7" s="1"/>
  <c r="C66" i="7"/>
  <c r="H94" i="7" s="1"/>
  <c r="O65" i="7"/>
  <c r="N65" i="7"/>
  <c r="M65" i="7"/>
  <c r="L65" i="7"/>
  <c r="K65" i="7"/>
  <c r="J65" i="7"/>
  <c r="I65" i="7"/>
  <c r="H65" i="7"/>
  <c r="G65" i="7"/>
  <c r="F65" i="7"/>
  <c r="E65" i="7"/>
  <c r="C65" i="7" s="1"/>
  <c r="D65" i="7"/>
  <c r="C64" i="7"/>
  <c r="C63" i="7"/>
  <c r="C62" i="7"/>
  <c r="H93" i="7" s="1"/>
  <c r="C61" i="7"/>
  <c r="H92" i="7" s="1"/>
  <c r="O60" i="7"/>
  <c r="N60" i="7"/>
  <c r="M60" i="7"/>
  <c r="L60" i="7"/>
  <c r="K60" i="7"/>
  <c r="J60" i="7"/>
  <c r="I60" i="7"/>
  <c r="H60" i="7"/>
  <c r="G60" i="7"/>
  <c r="F60" i="7"/>
  <c r="E60" i="7"/>
  <c r="D60" i="7"/>
  <c r="C59" i="7"/>
  <c r="P58" i="7"/>
  <c r="C58" i="7"/>
  <c r="P57" i="7"/>
  <c r="C57" i="7"/>
  <c r="H89" i="7" s="1"/>
  <c r="P56" i="7"/>
  <c r="C56" i="7"/>
  <c r="P55" i="7"/>
  <c r="C55" i="7"/>
  <c r="O54" i="7"/>
  <c r="N54" i="7"/>
  <c r="M54" i="7"/>
  <c r="L54" i="7"/>
  <c r="L69" i="7" s="1"/>
  <c r="K54" i="7"/>
  <c r="J54" i="7"/>
  <c r="I54" i="7"/>
  <c r="H54" i="7"/>
  <c r="H69" i="7" s="1"/>
  <c r="G54" i="7"/>
  <c r="F54" i="7"/>
  <c r="E54" i="7"/>
  <c r="D54" i="7"/>
  <c r="D69" i="7" s="1"/>
  <c r="C53" i="7"/>
  <c r="P52" i="7"/>
  <c r="C52" i="7"/>
  <c r="C51" i="7"/>
  <c r="P50" i="7"/>
  <c r="C50" i="7"/>
  <c r="C43" i="7"/>
  <c r="O42" i="7"/>
  <c r="N42" i="7"/>
  <c r="M42" i="7"/>
  <c r="L42" i="7"/>
  <c r="K42" i="7"/>
  <c r="J42" i="7"/>
  <c r="I42" i="7"/>
  <c r="H42" i="7"/>
  <c r="G42" i="7"/>
  <c r="F42" i="7"/>
  <c r="E42" i="7"/>
  <c r="D42" i="7"/>
  <c r="C41" i="7"/>
  <c r="C40" i="7"/>
  <c r="P39" i="7"/>
  <c r="C39" i="7"/>
  <c r="P38" i="7"/>
  <c r="C38" i="7"/>
  <c r="I32" i="7"/>
  <c r="H31" i="7"/>
  <c r="G31" i="7"/>
  <c r="F31" i="7"/>
  <c r="E31" i="7"/>
  <c r="E32" i="7" s="1"/>
  <c r="D31" i="7"/>
  <c r="C30" i="7"/>
  <c r="G95" i="7" s="1"/>
  <c r="C29" i="7"/>
  <c r="G94" i="7" s="1"/>
  <c r="H28" i="7"/>
  <c r="G28" i="7"/>
  <c r="F28" i="7"/>
  <c r="E28" i="7"/>
  <c r="D28" i="7"/>
  <c r="C27" i="7"/>
  <c r="G89" i="7" s="1"/>
  <c r="C26" i="7"/>
  <c r="C25" i="7"/>
  <c r="G93" i="7" s="1"/>
  <c r="C24" i="7"/>
  <c r="G92" i="7" s="1"/>
  <c r="O23" i="7"/>
  <c r="O32" i="7" s="1"/>
  <c r="N23" i="7"/>
  <c r="M23" i="7"/>
  <c r="L23" i="7"/>
  <c r="K23" i="7"/>
  <c r="J23" i="7"/>
  <c r="I23" i="7"/>
  <c r="H23" i="7"/>
  <c r="G23" i="7"/>
  <c r="F23" i="7"/>
  <c r="E23" i="7"/>
  <c r="D23" i="7"/>
  <c r="D32" i="7" s="1"/>
  <c r="C22" i="7"/>
  <c r="C21" i="7"/>
  <c r="P20" i="7"/>
  <c r="C20" i="7"/>
  <c r="C19" i="7"/>
  <c r="P18" i="7"/>
  <c r="C18" i="7"/>
  <c r="O17" i="7"/>
  <c r="N17" i="7"/>
  <c r="N32" i="7" s="1"/>
  <c r="M17" i="7"/>
  <c r="M32" i="7" s="1"/>
  <c r="L17" i="7"/>
  <c r="L32" i="7" s="1"/>
  <c r="K17" i="7"/>
  <c r="K32" i="7" s="1"/>
  <c r="J17" i="7"/>
  <c r="J32" i="7" s="1"/>
  <c r="I17" i="7"/>
  <c r="H17" i="7"/>
  <c r="H32" i="7" s="1"/>
  <c r="G17" i="7"/>
  <c r="G32" i="7" s="1"/>
  <c r="F17" i="7"/>
  <c r="F32" i="7" s="1"/>
  <c r="E17" i="7"/>
  <c r="D17" i="7"/>
  <c r="C16" i="7"/>
  <c r="P15" i="7"/>
  <c r="C15" i="7"/>
  <c r="C14" i="7"/>
  <c r="P13" i="7"/>
  <c r="C13" i="7"/>
  <c r="G87" i="7" s="1"/>
  <c r="A5" i="7"/>
  <c r="A4" i="7"/>
  <c r="A3" i="7"/>
  <c r="A2" i="7"/>
  <c r="F69" i="7" l="1"/>
  <c r="J69" i="7"/>
  <c r="N69" i="7"/>
  <c r="F149" i="7"/>
  <c r="L144" i="7"/>
  <c r="L147" i="7"/>
  <c r="M69" i="7"/>
  <c r="G69" i="7"/>
  <c r="K69" i="7"/>
  <c r="O69" i="7"/>
  <c r="G88" i="7"/>
  <c r="I93" i="7"/>
  <c r="M93" i="7" s="1"/>
  <c r="C28" i="7"/>
  <c r="I94" i="7"/>
  <c r="M94" i="7" s="1"/>
  <c r="H88" i="7"/>
  <c r="H96" i="7" s="1"/>
  <c r="H87" i="7"/>
  <c r="H91" i="7"/>
  <c r="B134" i="7"/>
  <c r="L142" i="7"/>
  <c r="I69" i="7"/>
  <c r="G91" i="7"/>
  <c r="I91" i="7" s="1"/>
  <c r="M91" i="7" s="1"/>
  <c r="N91" i="7" s="1"/>
  <c r="C32" i="7"/>
  <c r="C23" i="7"/>
  <c r="I95" i="7"/>
  <c r="M95" i="7" s="1"/>
  <c r="C42" i="7"/>
  <c r="H90" i="7"/>
  <c r="C68" i="7"/>
  <c r="N94" i="7"/>
  <c r="I87" i="7"/>
  <c r="I89" i="7"/>
  <c r="M89" i="7" s="1"/>
  <c r="N89" i="7" s="1"/>
  <c r="I90" i="7"/>
  <c r="M90" i="7" s="1"/>
  <c r="N93" i="7"/>
  <c r="N95" i="7"/>
  <c r="L146" i="7"/>
  <c r="N90" i="7"/>
  <c r="I92" i="7"/>
  <c r="M92" i="7" s="1"/>
  <c r="N92" i="7" s="1"/>
  <c r="K141" i="7"/>
  <c r="L141" i="7" s="1"/>
  <c r="G149" i="7"/>
  <c r="L140" i="7"/>
  <c r="L143" i="7"/>
  <c r="L145" i="7"/>
  <c r="L148" i="7"/>
  <c r="E69" i="7"/>
  <c r="C69" i="7" s="1"/>
  <c r="B119" i="7"/>
  <c r="C17" i="7"/>
  <c r="C60" i="7"/>
  <c r="C54" i="7"/>
  <c r="L139" i="7"/>
  <c r="C31" i="7"/>
  <c r="I88" i="7" l="1"/>
  <c r="M88" i="7" s="1"/>
  <c r="N88" i="7" s="1"/>
  <c r="G96" i="7"/>
  <c r="I96" i="7"/>
  <c r="M87" i="7"/>
  <c r="K149" i="7"/>
  <c r="L149" i="7"/>
  <c r="M96" i="7" l="1"/>
  <c r="N87" i="7"/>
  <c r="N96" i="7" s="1"/>
  <c r="AF202" i="5" l="1"/>
  <c r="J149" i="5"/>
  <c r="I149" i="5"/>
  <c r="H149" i="5"/>
  <c r="E149" i="5"/>
  <c r="D149" i="5"/>
  <c r="C149" i="5"/>
  <c r="G148" i="5"/>
  <c r="K148" i="5" s="1"/>
  <c r="F148" i="5"/>
  <c r="F147" i="5"/>
  <c r="F146" i="5"/>
  <c r="F145" i="5"/>
  <c r="F144" i="5"/>
  <c r="G143" i="5"/>
  <c r="K143" i="5" s="1"/>
  <c r="F143" i="5"/>
  <c r="F142" i="5"/>
  <c r="F141" i="5"/>
  <c r="G140" i="5"/>
  <c r="K140" i="5" s="1"/>
  <c r="F140" i="5"/>
  <c r="F139" i="5"/>
  <c r="L134" i="5"/>
  <c r="K134" i="5"/>
  <c r="J134" i="5"/>
  <c r="I134" i="5"/>
  <c r="H134" i="5"/>
  <c r="G134" i="5"/>
  <c r="F134" i="5"/>
  <c r="E134" i="5"/>
  <c r="D134" i="5"/>
  <c r="C134" i="5"/>
  <c r="B133" i="5"/>
  <c r="B132" i="5"/>
  <c r="B131" i="5"/>
  <c r="B130" i="5"/>
  <c r="B129" i="5"/>
  <c r="B128" i="5"/>
  <c r="B127" i="5"/>
  <c r="B126" i="5"/>
  <c r="B125" i="5"/>
  <c r="B124" i="5"/>
  <c r="L119" i="5"/>
  <c r="K119" i="5"/>
  <c r="J119" i="5"/>
  <c r="I119" i="5"/>
  <c r="H119" i="5"/>
  <c r="G119" i="5"/>
  <c r="F119" i="5"/>
  <c r="E119" i="5"/>
  <c r="D119" i="5"/>
  <c r="C119" i="5"/>
  <c r="B118" i="5"/>
  <c r="B117" i="5"/>
  <c r="G147" i="5" s="1"/>
  <c r="K147" i="5" s="1"/>
  <c r="B116" i="5"/>
  <c r="G146" i="5" s="1"/>
  <c r="K146" i="5" s="1"/>
  <c r="B115" i="5"/>
  <c r="G145" i="5" s="1"/>
  <c r="K145" i="5" s="1"/>
  <c r="B114" i="5"/>
  <c r="G144" i="5" s="1"/>
  <c r="K144" i="5" s="1"/>
  <c r="B113" i="5"/>
  <c r="B112" i="5"/>
  <c r="G142" i="5" s="1"/>
  <c r="K142" i="5" s="1"/>
  <c r="B111" i="5"/>
  <c r="B110" i="5"/>
  <c r="B109" i="5"/>
  <c r="G139" i="5" s="1"/>
  <c r="K139" i="5" s="1"/>
  <c r="P96" i="5"/>
  <c r="O96" i="5"/>
  <c r="L96" i="5"/>
  <c r="K96" i="5"/>
  <c r="J96" i="5"/>
  <c r="E96" i="5"/>
  <c r="D96" i="5"/>
  <c r="C96" i="5"/>
  <c r="F95" i="5"/>
  <c r="F94" i="5"/>
  <c r="F93" i="5"/>
  <c r="F92" i="5"/>
  <c r="F91" i="5"/>
  <c r="G90" i="5"/>
  <c r="F90" i="5"/>
  <c r="F89" i="5"/>
  <c r="F88" i="5"/>
  <c r="F87" i="5"/>
  <c r="F96" i="5" s="1"/>
  <c r="C80" i="5"/>
  <c r="O79" i="5"/>
  <c r="N79" i="5"/>
  <c r="M79" i="5"/>
  <c r="L79" i="5"/>
  <c r="K79" i="5"/>
  <c r="J79" i="5"/>
  <c r="I79" i="5"/>
  <c r="H79" i="5"/>
  <c r="G79" i="5"/>
  <c r="F79" i="5"/>
  <c r="E79" i="5"/>
  <c r="C79" i="5" s="1"/>
  <c r="D79" i="5"/>
  <c r="C78" i="5"/>
  <c r="C77" i="5"/>
  <c r="P76" i="5"/>
  <c r="C76" i="5"/>
  <c r="C75" i="5"/>
  <c r="O68" i="5"/>
  <c r="N68" i="5"/>
  <c r="M68" i="5"/>
  <c r="L68" i="5"/>
  <c r="K68" i="5"/>
  <c r="J68" i="5"/>
  <c r="I68" i="5"/>
  <c r="H68" i="5"/>
  <c r="G68" i="5"/>
  <c r="F68" i="5"/>
  <c r="E68" i="5"/>
  <c r="D68" i="5"/>
  <c r="C67" i="5"/>
  <c r="H95" i="5" s="1"/>
  <c r="C66" i="5"/>
  <c r="H94" i="5" s="1"/>
  <c r="O65" i="5"/>
  <c r="N65" i="5"/>
  <c r="M65" i="5"/>
  <c r="L65" i="5"/>
  <c r="K65" i="5"/>
  <c r="J65" i="5"/>
  <c r="I65" i="5"/>
  <c r="H65" i="5"/>
  <c r="G65" i="5"/>
  <c r="F65" i="5"/>
  <c r="E65" i="5"/>
  <c r="C65" i="5" s="1"/>
  <c r="D65" i="5"/>
  <c r="C64" i="5"/>
  <c r="C63" i="5"/>
  <c r="C62" i="5"/>
  <c r="H93" i="5" s="1"/>
  <c r="C61" i="5"/>
  <c r="H92" i="5" s="1"/>
  <c r="O60" i="5"/>
  <c r="N60" i="5"/>
  <c r="M60" i="5"/>
  <c r="L60" i="5"/>
  <c r="K60" i="5"/>
  <c r="J60" i="5"/>
  <c r="I60" i="5"/>
  <c r="H60" i="5"/>
  <c r="G60" i="5"/>
  <c r="F60" i="5"/>
  <c r="E60" i="5"/>
  <c r="D60" i="5"/>
  <c r="C59" i="5"/>
  <c r="P58" i="5"/>
  <c r="C58" i="5"/>
  <c r="P57" i="5"/>
  <c r="C57" i="5"/>
  <c r="H89" i="5" s="1"/>
  <c r="P56" i="5"/>
  <c r="C56" i="5"/>
  <c r="H88" i="5" s="1"/>
  <c r="P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3" i="5"/>
  <c r="P52" i="5"/>
  <c r="C52" i="5"/>
  <c r="C51" i="5"/>
  <c r="P50" i="5"/>
  <c r="C50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1" i="5"/>
  <c r="C40" i="5"/>
  <c r="P39" i="5"/>
  <c r="C39" i="5"/>
  <c r="P38" i="5"/>
  <c r="C38" i="5"/>
  <c r="I32" i="5"/>
  <c r="H31" i="5"/>
  <c r="G31" i="5"/>
  <c r="F31" i="5"/>
  <c r="E31" i="5"/>
  <c r="E32" i="5" s="1"/>
  <c r="D31" i="5"/>
  <c r="C30" i="5"/>
  <c r="G95" i="5" s="1"/>
  <c r="C29" i="5"/>
  <c r="G94" i="5" s="1"/>
  <c r="H28" i="5"/>
  <c r="G28" i="5"/>
  <c r="F28" i="5"/>
  <c r="E28" i="5"/>
  <c r="D28" i="5"/>
  <c r="C27" i="5"/>
  <c r="G89" i="5" s="1"/>
  <c r="C26" i="5"/>
  <c r="C25" i="5"/>
  <c r="G93" i="5" s="1"/>
  <c r="C24" i="5"/>
  <c r="G92" i="5" s="1"/>
  <c r="O23" i="5"/>
  <c r="O32" i="5" s="1"/>
  <c r="N23" i="5"/>
  <c r="M23" i="5"/>
  <c r="L23" i="5"/>
  <c r="K23" i="5"/>
  <c r="J23" i="5"/>
  <c r="I23" i="5"/>
  <c r="H23" i="5"/>
  <c r="G23" i="5"/>
  <c r="F23" i="5"/>
  <c r="E23" i="5"/>
  <c r="D23" i="5"/>
  <c r="D32" i="5" s="1"/>
  <c r="C22" i="5"/>
  <c r="C21" i="5"/>
  <c r="P20" i="5"/>
  <c r="C20" i="5"/>
  <c r="C19" i="5"/>
  <c r="P18" i="5"/>
  <c r="C18" i="5"/>
  <c r="O17" i="5"/>
  <c r="N17" i="5"/>
  <c r="N32" i="5" s="1"/>
  <c r="M17" i="5"/>
  <c r="M32" i="5" s="1"/>
  <c r="L17" i="5"/>
  <c r="L32" i="5" s="1"/>
  <c r="K17" i="5"/>
  <c r="K32" i="5" s="1"/>
  <c r="J17" i="5"/>
  <c r="J32" i="5" s="1"/>
  <c r="I17" i="5"/>
  <c r="H17" i="5"/>
  <c r="H32" i="5" s="1"/>
  <c r="G17" i="5"/>
  <c r="G32" i="5" s="1"/>
  <c r="F17" i="5"/>
  <c r="F32" i="5" s="1"/>
  <c r="E17" i="5"/>
  <c r="D17" i="5"/>
  <c r="C16" i="5"/>
  <c r="P15" i="5"/>
  <c r="C15" i="5"/>
  <c r="C14" i="5"/>
  <c r="P13" i="5"/>
  <c r="C13" i="5"/>
  <c r="G87" i="5" s="1"/>
  <c r="A5" i="5"/>
  <c r="A4" i="5"/>
  <c r="A3" i="5"/>
  <c r="A2" i="5"/>
  <c r="I69" i="5" l="1"/>
  <c r="G91" i="5"/>
  <c r="C60" i="5"/>
  <c r="N69" i="5"/>
  <c r="L147" i="5"/>
  <c r="G88" i="5"/>
  <c r="I88" i="5" s="1"/>
  <c r="M88" i="5" s="1"/>
  <c r="N88" i="5" s="1"/>
  <c r="I93" i="5"/>
  <c r="M93" i="5" s="1"/>
  <c r="N93" i="5" s="1"/>
  <c r="C28" i="5"/>
  <c r="I94" i="5"/>
  <c r="M94" i="5" s="1"/>
  <c r="D69" i="5"/>
  <c r="H69" i="5"/>
  <c r="L69" i="5"/>
  <c r="H87" i="5"/>
  <c r="H91" i="5"/>
  <c r="G69" i="5"/>
  <c r="K69" i="5"/>
  <c r="O69" i="5"/>
  <c r="B134" i="5"/>
  <c r="L142" i="5"/>
  <c r="M69" i="5"/>
  <c r="C32" i="5"/>
  <c r="J69" i="5"/>
  <c r="F149" i="5"/>
  <c r="L144" i="5"/>
  <c r="C23" i="5"/>
  <c r="I95" i="5"/>
  <c r="M95" i="5" s="1"/>
  <c r="N95" i="5" s="1"/>
  <c r="C42" i="5"/>
  <c r="H90" i="5"/>
  <c r="C68" i="5"/>
  <c r="B119" i="5"/>
  <c r="N94" i="5"/>
  <c r="I87" i="5"/>
  <c r="I89" i="5"/>
  <c r="M89" i="5" s="1"/>
  <c r="N89" i="5" s="1"/>
  <c r="I90" i="5"/>
  <c r="M90" i="5" s="1"/>
  <c r="N90" i="5" s="1"/>
  <c r="L146" i="5"/>
  <c r="I92" i="5"/>
  <c r="M92" i="5" s="1"/>
  <c r="N92" i="5" s="1"/>
  <c r="L140" i="5"/>
  <c r="L143" i="5"/>
  <c r="L145" i="5"/>
  <c r="L148" i="5"/>
  <c r="E69" i="5"/>
  <c r="C69" i="5" s="1"/>
  <c r="C17" i="5"/>
  <c r="F69" i="5"/>
  <c r="G141" i="5"/>
  <c r="C54" i="5"/>
  <c r="L139" i="5"/>
  <c r="C31" i="5"/>
  <c r="H96" i="5" l="1"/>
  <c r="I91" i="5"/>
  <c r="M91" i="5" s="1"/>
  <c r="N91" i="5" s="1"/>
  <c r="G96" i="5"/>
  <c r="K141" i="5"/>
  <c r="G149" i="5"/>
  <c r="M87" i="5"/>
  <c r="I96" i="5" l="1"/>
  <c r="M96" i="5"/>
  <c r="N87" i="5"/>
  <c r="N96" i="5" s="1"/>
  <c r="L141" i="5"/>
  <c r="L149" i="5" s="1"/>
  <c r="K149" i="5"/>
  <c r="C96" i="1" l="1"/>
  <c r="J149" i="2"/>
  <c r="I149" i="2"/>
  <c r="H149" i="2"/>
  <c r="E149" i="2"/>
  <c r="D149" i="2"/>
  <c r="C149" i="2"/>
  <c r="F148" i="2"/>
  <c r="F147" i="2"/>
  <c r="F146" i="2"/>
  <c r="F145" i="2"/>
  <c r="F144" i="2"/>
  <c r="F143" i="2"/>
  <c r="F142" i="2"/>
  <c r="F141" i="2"/>
  <c r="F140" i="2"/>
  <c r="F139" i="2"/>
  <c r="L134" i="2"/>
  <c r="K134" i="2"/>
  <c r="J134" i="2"/>
  <c r="I134" i="2"/>
  <c r="H134" i="2"/>
  <c r="G134" i="2"/>
  <c r="F134" i="2"/>
  <c r="E134" i="2"/>
  <c r="D134" i="2"/>
  <c r="C134" i="2"/>
  <c r="B133" i="2"/>
  <c r="B132" i="2"/>
  <c r="B131" i="2"/>
  <c r="B130" i="2"/>
  <c r="B129" i="2"/>
  <c r="B128" i="2"/>
  <c r="B127" i="2"/>
  <c r="B126" i="2"/>
  <c r="B125" i="2"/>
  <c r="B124" i="2"/>
  <c r="L119" i="2"/>
  <c r="K119" i="2"/>
  <c r="J119" i="2"/>
  <c r="I119" i="2"/>
  <c r="H119" i="2"/>
  <c r="G119" i="2"/>
  <c r="F119" i="2"/>
  <c r="E119" i="2"/>
  <c r="D119" i="2"/>
  <c r="C119" i="2"/>
  <c r="B118" i="2"/>
  <c r="G148" i="2" s="1"/>
  <c r="K148" i="2" s="1"/>
  <c r="B117" i="2"/>
  <c r="G147" i="2" s="1"/>
  <c r="K147" i="2" s="1"/>
  <c r="L147" i="2" s="1"/>
  <c r="B116" i="2"/>
  <c r="G146" i="2" s="1"/>
  <c r="K146" i="2" s="1"/>
  <c r="B115" i="2"/>
  <c r="G145" i="2" s="1"/>
  <c r="K145" i="2" s="1"/>
  <c r="B114" i="2"/>
  <c r="G144" i="2" s="1"/>
  <c r="K144" i="2" s="1"/>
  <c r="B113" i="2"/>
  <c r="G143" i="2" s="1"/>
  <c r="K143" i="2" s="1"/>
  <c r="B112" i="2"/>
  <c r="G142" i="2" s="1"/>
  <c r="K142" i="2" s="1"/>
  <c r="L142" i="2" s="1"/>
  <c r="B111" i="2"/>
  <c r="G141" i="2" s="1"/>
  <c r="K141" i="2" s="1"/>
  <c r="B110" i="2"/>
  <c r="B109" i="2"/>
  <c r="G139" i="2" s="1"/>
  <c r="K139" i="2" s="1"/>
  <c r="P96" i="2"/>
  <c r="O96" i="2"/>
  <c r="L96" i="2"/>
  <c r="K96" i="2"/>
  <c r="J96" i="2"/>
  <c r="E96" i="2"/>
  <c r="D96" i="2"/>
  <c r="C96" i="2"/>
  <c r="F95" i="2"/>
  <c r="F94" i="2"/>
  <c r="F93" i="2"/>
  <c r="F92" i="2"/>
  <c r="F91" i="2"/>
  <c r="F90" i="2"/>
  <c r="F89" i="2"/>
  <c r="F88" i="2"/>
  <c r="F87" i="2"/>
  <c r="C80" i="2"/>
  <c r="O79" i="2"/>
  <c r="N79" i="2"/>
  <c r="M79" i="2"/>
  <c r="L79" i="2"/>
  <c r="K79" i="2"/>
  <c r="J79" i="2"/>
  <c r="I79" i="2"/>
  <c r="H79" i="2"/>
  <c r="G79" i="2"/>
  <c r="F79" i="2"/>
  <c r="E79" i="2"/>
  <c r="D79" i="2"/>
  <c r="C78" i="2"/>
  <c r="C77" i="2"/>
  <c r="P76" i="2"/>
  <c r="C76" i="2"/>
  <c r="C75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C67" i="2"/>
  <c r="H95" i="2" s="1"/>
  <c r="C66" i="2"/>
  <c r="H94" i="2" s="1"/>
  <c r="O65" i="2"/>
  <c r="N65" i="2"/>
  <c r="M65" i="2"/>
  <c r="L65" i="2"/>
  <c r="K65" i="2"/>
  <c r="J65" i="2"/>
  <c r="I65" i="2"/>
  <c r="H65" i="2"/>
  <c r="G65" i="2"/>
  <c r="F65" i="2"/>
  <c r="E65" i="2"/>
  <c r="D65" i="2"/>
  <c r="C64" i="2"/>
  <c r="C63" i="2"/>
  <c r="C62" i="2"/>
  <c r="H93" i="2" s="1"/>
  <c r="C61" i="2"/>
  <c r="H92" i="2" s="1"/>
  <c r="O60" i="2"/>
  <c r="N60" i="2"/>
  <c r="M60" i="2"/>
  <c r="L60" i="2"/>
  <c r="K60" i="2"/>
  <c r="J60" i="2"/>
  <c r="I60" i="2"/>
  <c r="H60" i="2"/>
  <c r="G60" i="2"/>
  <c r="F60" i="2"/>
  <c r="E60" i="2"/>
  <c r="D60" i="2"/>
  <c r="C59" i="2"/>
  <c r="P58" i="2"/>
  <c r="C58" i="2"/>
  <c r="P57" i="2"/>
  <c r="C57" i="2"/>
  <c r="H89" i="2" s="1"/>
  <c r="P56" i="2"/>
  <c r="C56" i="2"/>
  <c r="P55" i="2"/>
  <c r="C55" i="2"/>
  <c r="O54" i="2"/>
  <c r="O69" i="2" s="1"/>
  <c r="N54" i="2"/>
  <c r="M54" i="2"/>
  <c r="L54" i="2"/>
  <c r="K54" i="2"/>
  <c r="K69" i="2" s="1"/>
  <c r="J54" i="2"/>
  <c r="I54" i="2"/>
  <c r="H54" i="2"/>
  <c r="H69" i="2" s="1"/>
  <c r="G54" i="2"/>
  <c r="G69" i="2" s="1"/>
  <c r="F54" i="2"/>
  <c r="C54" i="2" s="1"/>
  <c r="E54" i="2"/>
  <c r="D54" i="2"/>
  <c r="C53" i="2"/>
  <c r="AI52" i="2"/>
  <c r="AD52" i="2"/>
  <c r="P52" i="2"/>
  <c r="C52" i="2"/>
  <c r="H90" i="2" s="1"/>
  <c r="C51" i="2"/>
  <c r="P50" i="2"/>
  <c r="C50" i="2"/>
  <c r="H87" i="2" s="1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1" i="2"/>
  <c r="C40" i="2"/>
  <c r="P39" i="2"/>
  <c r="C39" i="2"/>
  <c r="P38" i="2"/>
  <c r="C38" i="2"/>
  <c r="H31" i="2"/>
  <c r="G31" i="2"/>
  <c r="F31" i="2"/>
  <c r="E31" i="2"/>
  <c r="D31" i="2"/>
  <c r="C30" i="2"/>
  <c r="G95" i="2" s="1"/>
  <c r="C29" i="2"/>
  <c r="G94" i="2" s="1"/>
  <c r="H28" i="2"/>
  <c r="G28" i="2"/>
  <c r="F28" i="2"/>
  <c r="E28" i="2"/>
  <c r="D28" i="2"/>
  <c r="C27" i="2"/>
  <c r="C26" i="2"/>
  <c r="C25" i="2"/>
  <c r="G93" i="2" s="1"/>
  <c r="C24" i="2"/>
  <c r="G92" i="2" s="1"/>
  <c r="O23" i="2"/>
  <c r="N23" i="2"/>
  <c r="M23" i="2"/>
  <c r="L23" i="2"/>
  <c r="J23" i="2"/>
  <c r="I23" i="2"/>
  <c r="H23" i="2"/>
  <c r="G23" i="2"/>
  <c r="F23" i="2"/>
  <c r="E23" i="2"/>
  <c r="D23" i="2"/>
  <c r="C22" i="2"/>
  <c r="C21" i="2"/>
  <c r="P20" i="2"/>
  <c r="C20" i="2"/>
  <c r="C19" i="2"/>
  <c r="P18" i="2"/>
  <c r="C18" i="2"/>
  <c r="O17" i="2"/>
  <c r="N17" i="2"/>
  <c r="M17" i="2"/>
  <c r="L17" i="2"/>
  <c r="K17" i="2"/>
  <c r="K32" i="2" s="1"/>
  <c r="J17" i="2"/>
  <c r="I17" i="2"/>
  <c r="I32" i="2" s="1"/>
  <c r="H17" i="2"/>
  <c r="G17" i="2"/>
  <c r="F17" i="2"/>
  <c r="E17" i="2"/>
  <c r="E32" i="2" s="1"/>
  <c r="D17" i="2"/>
  <c r="C16" i="2"/>
  <c r="AI15" i="2"/>
  <c r="AD15" i="2"/>
  <c r="P15" i="2" s="1"/>
  <c r="C15" i="2"/>
  <c r="C14" i="2"/>
  <c r="P13" i="2"/>
  <c r="C13" i="2"/>
  <c r="G87" i="2" s="1"/>
  <c r="A5" i="2"/>
  <c r="A4" i="2"/>
  <c r="A3" i="2"/>
  <c r="A2" i="2"/>
  <c r="C42" i="2" l="1"/>
  <c r="F69" i="2"/>
  <c r="N69" i="2"/>
  <c r="G90" i="2"/>
  <c r="G91" i="2"/>
  <c r="G32" i="2"/>
  <c r="O32" i="2"/>
  <c r="M32" i="2"/>
  <c r="C31" i="2"/>
  <c r="H91" i="2"/>
  <c r="L144" i="2"/>
  <c r="L148" i="2"/>
  <c r="F149" i="2"/>
  <c r="L146" i="2"/>
  <c r="J69" i="2"/>
  <c r="L32" i="2"/>
  <c r="I95" i="2"/>
  <c r="H88" i="2"/>
  <c r="L141" i="2"/>
  <c r="L145" i="2"/>
  <c r="F96" i="2"/>
  <c r="I90" i="2"/>
  <c r="I91" i="2"/>
  <c r="I93" i="2"/>
  <c r="I94" i="2"/>
  <c r="H96" i="2"/>
  <c r="D32" i="2"/>
  <c r="H32" i="2"/>
  <c r="C28" i="2"/>
  <c r="C68" i="2"/>
  <c r="C79" i="2"/>
  <c r="L143" i="2"/>
  <c r="C23" i="2"/>
  <c r="G89" i="2"/>
  <c r="C65" i="2"/>
  <c r="L69" i="2"/>
  <c r="AF202" i="2"/>
  <c r="N32" i="2"/>
  <c r="G88" i="2"/>
  <c r="I92" i="2"/>
  <c r="I69" i="2"/>
  <c r="M69" i="2"/>
  <c r="B134" i="2"/>
  <c r="G140" i="2"/>
  <c r="B119" i="2"/>
  <c r="L139" i="2"/>
  <c r="I87" i="2"/>
  <c r="F32" i="2"/>
  <c r="C17" i="2"/>
  <c r="J32" i="2"/>
  <c r="C60" i="2"/>
  <c r="E69" i="2"/>
  <c r="M95" i="2" l="1"/>
  <c r="M94" i="2"/>
  <c r="I88" i="2"/>
  <c r="G96" i="2"/>
  <c r="M91" i="2"/>
  <c r="C69" i="2"/>
  <c r="C32" i="2"/>
  <c r="M92" i="2"/>
  <c r="I89" i="2"/>
  <c r="M93" i="2"/>
  <c r="M90" i="2"/>
  <c r="M87" i="2"/>
  <c r="K140" i="2"/>
  <c r="G149" i="2"/>
  <c r="N95" i="2" l="1"/>
  <c r="I96" i="2"/>
  <c r="N91" i="2"/>
  <c r="N93" i="2"/>
  <c r="N92" i="2"/>
  <c r="M88" i="2"/>
  <c r="N90" i="2"/>
  <c r="M89" i="2"/>
  <c r="N94" i="2"/>
  <c r="N87" i="2"/>
  <c r="L140" i="2"/>
  <c r="L149" i="2" s="1"/>
  <c r="K149" i="2"/>
  <c r="M96" i="2" l="1"/>
  <c r="N89" i="2"/>
  <c r="N88" i="2"/>
  <c r="J149" i="3"/>
  <c r="I149" i="3"/>
  <c r="H149" i="3"/>
  <c r="E149" i="3"/>
  <c r="D149" i="3"/>
  <c r="C149" i="3"/>
  <c r="F148" i="3"/>
  <c r="F147" i="3"/>
  <c r="F146" i="3"/>
  <c r="G145" i="3"/>
  <c r="K145" i="3" s="1"/>
  <c r="F145" i="3"/>
  <c r="F144" i="3"/>
  <c r="F143" i="3"/>
  <c r="F142" i="3"/>
  <c r="F141" i="3"/>
  <c r="F140" i="3"/>
  <c r="F139" i="3"/>
  <c r="L134" i="3"/>
  <c r="K134" i="3"/>
  <c r="J134" i="3"/>
  <c r="I134" i="3"/>
  <c r="H134" i="3"/>
  <c r="G134" i="3"/>
  <c r="F134" i="3"/>
  <c r="E134" i="3"/>
  <c r="D134" i="3"/>
  <c r="C134" i="3"/>
  <c r="B133" i="3"/>
  <c r="B132" i="3"/>
  <c r="B131" i="3"/>
  <c r="B130" i="3"/>
  <c r="B129" i="3"/>
  <c r="B128" i="3"/>
  <c r="B127" i="3"/>
  <c r="B126" i="3"/>
  <c r="B125" i="3"/>
  <c r="B124" i="3"/>
  <c r="L119" i="3"/>
  <c r="K119" i="3"/>
  <c r="J119" i="3"/>
  <c r="I119" i="3"/>
  <c r="H119" i="3"/>
  <c r="G119" i="3"/>
  <c r="F119" i="3"/>
  <c r="E119" i="3"/>
  <c r="D119" i="3"/>
  <c r="C119" i="3"/>
  <c r="B118" i="3"/>
  <c r="G148" i="3" s="1"/>
  <c r="K148" i="3" s="1"/>
  <c r="B117" i="3"/>
  <c r="G147" i="3" s="1"/>
  <c r="K147" i="3" s="1"/>
  <c r="L147" i="3" s="1"/>
  <c r="B116" i="3"/>
  <c r="G146" i="3" s="1"/>
  <c r="K146" i="3" s="1"/>
  <c r="L146" i="3" s="1"/>
  <c r="B115" i="3"/>
  <c r="B114" i="3"/>
  <c r="G144" i="3" s="1"/>
  <c r="K144" i="3" s="1"/>
  <c r="L144" i="3" s="1"/>
  <c r="B113" i="3"/>
  <c r="G143" i="3" s="1"/>
  <c r="K143" i="3" s="1"/>
  <c r="L143" i="3" s="1"/>
  <c r="B112" i="3"/>
  <c r="G142" i="3" s="1"/>
  <c r="K142" i="3" s="1"/>
  <c r="B111" i="3"/>
  <c r="G141" i="3" s="1"/>
  <c r="K141" i="3" s="1"/>
  <c r="L141" i="3" s="1"/>
  <c r="B110" i="3"/>
  <c r="B109" i="3"/>
  <c r="G139" i="3" s="1"/>
  <c r="K139" i="3" s="1"/>
  <c r="P96" i="3"/>
  <c r="O96" i="3"/>
  <c r="L96" i="3"/>
  <c r="K96" i="3"/>
  <c r="J96" i="3"/>
  <c r="E96" i="3"/>
  <c r="D96" i="3"/>
  <c r="C96" i="3"/>
  <c r="F95" i="3"/>
  <c r="F94" i="3"/>
  <c r="F93" i="3"/>
  <c r="F92" i="3"/>
  <c r="F91" i="3"/>
  <c r="F90" i="3"/>
  <c r="F89" i="3"/>
  <c r="F88" i="3"/>
  <c r="F87" i="3"/>
  <c r="C80" i="3"/>
  <c r="O79" i="3"/>
  <c r="N79" i="3"/>
  <c r="M79" i="3"/>
  <c r="L79" i="3"/>
  <c r="K79" i="3"/>
  <c r="J79" i="3"/>
  <c r="I79" i="3"/>
  <c r="H79" i="3"/>
  <c r="G79" i="3"/>
  <c r="F79" i="3"/>
  <c r="E79" i="3"/>
  <c r="D79" i="3"/>
  <c r="C78" i="3"/>
  <c r="C77" i="3"/>
  <c r="P76" i="3"/>
  <c r="C76" i="3"/>
  <c r="C75" i="3"/>
  <c r="O68" i="3"/>
  <c r="N68" i="3"/>
  <c r="M68" i="3"/>
  <c r="L68" i="3"/>
  <c r="K68" i="3"/>
  <c r="J68" i="3"/>
  <c r="I68" i="3"/>
  <c r="H68" i="3"/>
  <c r="G68" i="3"/>
  <c r="F68" i="3"/>
  <c r="E68" i="3"/>
  <c r="D68" i="3"/>
  <c r="C67" i="3"/>
  <c r="H95" i="3" s="1"/>
  <c r="C66" i="3"/>
  <c r="H94" i="3" s="1"/>
  <c r="O65" i="3"/>
  <c r="N65" i="3"/>
  <c r="M65" i="3"/>
  <c r="L65" i="3"/>
  <c r="K65" i="3"/>
  <c r="J65" i="3"/>
  <c r="I65" i="3"/>
  <c r="H65" i="3"/>
  <c r="G65" i="3"/>
  <c r="F65" i="3"/>
  <c r="E65" i="3"/>
  <c r="D65" i="3"/>
  <c r="C64" i="3"/>
  <c r="C63" i="3"/>
  <c r="C62" i="3"/>
  <c r="H93" i="3" s="1"/>
  <c r="C61" i="3"/>
  <c r="H92" i="3" s="1"/>
  <c r="O60" i="3"/>
  <c r="N60" i="3"/>
  <c r="M60" i="3"/>
  <c r="L60" i="3"/>
  <c r="K60" i="3"/>
  <c r="J60" i="3"/>
  <c r="I60" i="3"/>
  <c r="H60" i="3"/>
  <c r="G60" i="3"/>
  <c r="F60" i="3"/>
  <c r="E60" i="3"/>
  <c r="D60" i="3"/>
  <c r="C60" i="3" s="1"/>
  <c r="C59" i="3"/>
  <c r="P58" i="3"/>
  <c r="C58" i="3"/>
  <c r="P57" i="3"/>
  <c r="C57" i="3"/>
  <c r="P56" i="3"/>
  <c r="C56" i="3"/>
  <c r="P55" i="3"/>
  <c r="C55" i="3"/>
  <c r="O54" i="3"/>
  <c r="N54" i="3"/>
  <c r="M54" i="3"/>
  <c r="L54" i="3"/>
  <c r="K54" i="3"/>
  <c r="J54" i="3"/>
  <c r="I54" i="3"/>
  <c r="H54" i="3"/>
  <c r="G54" i="3"/>
  <c r="F54" i="3"/>
  <c r="E54" i="3"/>
  <c r="D54" i="3"/>
  <c r="C53" i="3"/>
  <c r="AI52" i="3"/>
  <c r="AD52" i="3"/>
  <c r="P52" i="3" s="1"/>
  <c r="C52" i="3"/>
  <c r="C51" i="3"/>
  <c r="P50" i="3"/>
  <c r="C50" i="3"/>
  <c r="H87" i="3" s="1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1" i="3"/>
  <c r="C40" i="3"/>
  <c r="P39" i="3"/>
  <c r="C39" i="3"/>
  <c r="P38" i="3"/>
  <c r="C38" i="3"/>
  <c r="H31" i="3"/>
  <c r="G31" i="3"/>
  <c r="F31" i="3"/>
  <c r="E31" i="3"/>
  <c r="D31" i="3"/>
  <c r="C30" i="3"/>
  <c r="G95" i="3" s="1"/>
  <c r="C29" i="3"/>
  <c r="G94" i="3" s="1"/>
  <c r="H28" i="3"/>
  <c r="G28" i="3"/>
  <c r="F28" i="3"/>
  <c r="E28" i="3"/>
  <c r="D28" i="3"/>
  <c r="C27" i="3"/>
  <c r="C26" i="3"/>
  <c r="C25" i="3"/>
  <c r="G93" i="3" s="1"/>
  <c r="C24" i="3"/>
  <c r="G92" i="3" s="1"/>
  <c r="O23" i="3"/>
  <c r="N23" i="3"/>
  <c r="M23" i="3"/>
  <c r="L23" i="3"/>
  <c r="J23" i="3"/>
  <c r="I23" i="3"/>
  <c r="H23" i="3"/>
  <c r="G23" i="3"/>
  <c r="F23" i="3"/>
  <c r="E23" i="3"/>
  <c r="D23" i="3"/>
  <c r="C22" i="3"/>
  <c r="C21" i="3"/>
  <c r="P20" i="3"/>
  <c r="C20" i="3"/>
  <c r="C19" i="3"/>
  <c r="G88" i="3" s="1"/>
  <c r="P18" i="3"/>
  <c r="C18" i="3"/>
  <c r="O17" i="3"/>
  <c r="O32" i="3" s="1"/>
  <c r="N17" i="3"/>
  <c r="N32" i="3" s="1"/>
  <c r="M17" i="3"/>
  <c r="L17" i="3"/>
  <c r="K17" i="3"/>
  <c r="K32" i="3" s="1"/>
  <c r="J17" i="3"/>
  <c r="J32" i="3" s="1"/>
  <c r="I17" i="3"/>
  <c r="H17" i="3"/>
  <c r="G17" i="3"/>
  <c r="F17" i="3"/>
  <c r="F32" i="3" s="1"/>
  <c r="E17" i="3"/>
  <c r="D17" i="3"/>
  <c r="C16" i="3"/>
  <c r="AI15" i="3"/>
  <c r="AF202" i="3" s="1"/>
  <c r="AD15" i="3"/>
  <c r="P15" i="3" s="1"/>
  <c r="C15" i="3"/>
  <c r="G90" i="3" s="1"/>
  <c r="C14" i="3"/>
  <c r="P13" i="3"/>
  <c r="C13" i="3"/>
  <c r="A5" i="3"/>
  <c r="A4" i="3"/>
  <c r="A3" i="3"/>
  <c r="A2" i="3"/>
  <c r="H88" i="3" l="1"/>
  <c r="L145" i="3"/>
  <c r="E69" i="3"/>
  <c r="I69" i="3"/>
  <c r="M69" i="3"/>
  <c r="F149" i="3"/>
  <c r="C17" i="3"/>
  <c r="H32" i="3"/>
  <c r="L32" i="3"/>
  <c r="G87" i="3"/>
  <c r="E32" i="3"/>
  <c r="I32" i="3"/>
  <c r="C42" i="3"/>
  <c r="H90" i="3"/>
  <c r="C68" i="3"/>
  <c r="L148" i="3"/>
  <c r="G89" i="3"/>
  <c r="C31" i="3"/>
  <c r="C65" i="3"/>
  <c r="H69" i="3"/>
  <c r="L69" i="3"/>
  <c r="C79" i="3"/>
  <c r="B119" i="3"/>
  <c r="C28" i="3"/>
  <c r="G69" i="3"/>
  <c r="K69" i="3"/>
  <c r="O69" i="3"/>
  <c r="F96" i="3"/>
  <c r="B134" i="3"/>
  <c r="G91" i="3"/>
  <c r="G32" i="3"/>
  <c r="C23" i="3"/>
  <c r="M32" i="3"/>
  <c r="H89" i="3"/>
  <c r="H91" i="3"/>
  <c r="F69" i="3"/>
  <c r="J69" i="3"/>
  <c r="N69" i="3"/>
  <c r="L142" i="3"/>
  <c r="G140" i="3"/>
  <c r="K140" i="3" s="1"/>
  <c r="L140" i="3" s="1"/>
  <c r="N96" i="2"/>
  <c r="I94" i="3"/>
  <c r="L139" i="3"/>
  <c r="I92" i="3"/>
  <c r="I93" i="3"/>
  <c r="I90" i="3"/>
  <c r="I87" i="3"/>
  <c r="I95" i="3"/>
  <c r="I88" i="3"/>
  <c r="D32" i="3"/>
  <c r="C54" i="3"/>
  <c r="D69" i="3"/>
  <c r="G149" i="3"/>
  <c r="G96" i="3" l="1"/>
  <c r="C32" i="3"/>
  <c r="K149" i="3"/>
  <c r="H96" i="3"/>
  <c r="C69" i="3"/>
  <c r="M95" i="3"/>
  <c r="M93" i="3"/>
  <c r="M94" i="3"/>
  <c r="I91" i="3"/>
  <c r="M92" i="3"/>
  <c r="I89" i="3"/>
  <c r="M88" i="3"/>
  <c r="M90" i="3"/>
  <c r="L149" i="3"/>
  <c r="M87" i="3"/>
  <c r="N94" i="3" l="1"/>
  <c r="M89" i="3"/>
  <c r="N88" i="3"/>
  <c r="N92" i="3"/>
  <c r="N95" i="3"/>
  <c r="I96" i="3"/>
  <c r="N90" i="3"/>
  <c r="M91" i="3"/>
  <c r="N93" i="3"/>
  <c r="M96" i="3"/>
  <c r="N87" i="3"/>
  <c r="N91" i="3" l="1"/>
  <c r="N89" i="3"/>
  <c r="A2" i="4"/>
  <c r="A3" i="4"/>
  <c r="A4" i="4"/>
  <c r="A5" i="4"/>
  <c r="C13" i="4"/>
  <c r="P13" i="4"/>
  <c r="C14" i="4"/>
  <c r="C15" i="4"/>
  <c r="P15" i="4"/>
  <c r="C16" i="4"/>
  <c r="D17" i="4"/>
  <c r="E17" i="4"/>
  <c r="E32" i="4" s="1"/>
  <c r="F17" i="4"/>
  <c r="G17" i="4"/>
  <c r="H17" i="4"/>
  <c r="I17" i="4"/>
  <c r="I32" i="4" s="1"/>
  <c r="J17" i="4"/>
  <c r="K17" i="4"/>
  <c r="L17" i="4"/>
  <c r="M17" i="4"/>
  <c r="M32" i="4" s="1"/>
  <c r="N17" i="4"/>
  <c r="O17" i="4"/>
  <c r="C18" i="4"/>
  <c r="P18" i="4"/>
  <c r="C19" i="4"/>
  <c r="G88" i="4" s="1"/>
  <c r="G88" i="1" s="1"/>
  <c r="C20" i="4"/>
  <c r="P20" i="4"/>
  <c r="C21" i="4"/>
  <c r="C22" i="4"/>
  <c r="D23" i="4"/>
  <c r="E23" i="4"/>
  <c r="F23" i="4"/>
  <c r="G23" i="4"/>
  <c r="H23" i="4"/>
  <c r="I23" i="4"/>
  <c r="J23" i="4"/>
  <c r="K23" i="4"/>
  <c r="K32" i="4" s="1"/>
  <c r="L23" i="4"/>
  <c r="M23" i="4"/>
  <c r="N23" i="4"/>
  <c r="O23" i="4"/>
  <c r="O32" i="4" s="1"/>
  <c r="C24" i="4"/>
  <c r="G92" i="4" s="1"/>
  <c r="G92" i="1" s="1"/>
  <c r="C25" i="4"/>
  <c r="C26" i="4"/>
  <c r="C27" i="4"/>
  <c r="G89" i="4" s="1"/>
  <c r="G89" i="1" s="1"/>
  <c r="D28" i="4"/>
  <c r="E28" i="4"/>
  <c r="F28" i="4"/>
  <c r="G28" i="4"/>
  <c r="H28" i="4"/>
  <c r="C29" i="4"/>
  <c r="C30" i="4"/>
  <c r="G95" i="4" s="1"/>
  <c r="G95" i="1" s="1"/>
  <c r="D31" i="4"/>
  <c r="E31" i="4"/>
  <c r="F31" i="4"/>
  <c r="G31" i="4"/>
  <c r="H31" i="4"/>
  <c r="C38" i="4"/>
  <c r="P38" i="4"/>
  <c r="C39" i="4"/>
  <c r="P39" i="4"/>
  <c r="C40" i="4"/>
  <c r="C41" i="4"/>
  <c r="D42" i="4"/>
  <c r="E42" i="4"/>
  <c r="F42" i="4"/>
  <c r="G42" i="4"/>
  <c r="H42" i="4"/>
  <c r="I42" i="4"/>
  <c r="J42" i="4"/>
  <c r="K42" i="4"/>
  <c r="L42" i="4"/>
  <c r="M42" i="4"/>
  <c r="N42" i="4"/>
  <c r="O42" i="4"/>
  <c r="C43" i="4"/>
  <c r="C50" i="4"/>
  <c r="P50" i="4"/>
  <c r="C51" i="4"/>
  <c r="H88" i="4" s="1"/>
  <c r="H88" i="1" s="1"/>
  <c r="C52" i="4"/>
  <c r="P52" i="4"/>
  <c r="C53" i="4"/>
  <c r="D54" i="4"/>
  <c r="D69" i="4" s="1"/>
  <c r="E54" i="4"/>
  <c r="F54" i="4"/>
  <c r="G54" i="4"/>
  <c r="H54" i="4"/>
  <c r="H69" i="4" s="1"/>
  <c r="I54" i="4"/>
  <c r="J54" i="4"/>
  <c r="K54" i="4"/>
  <c r="L54" i="4"/>
  <c r="L69" i="4" s="1"/>
  <c r="M54" i="4"/>
  <c r="N54" i="4"/>
  <c r="O54" i="4"/>
  <c r="C55" i="4"/>
  <c r="H87" i="4" s="1"/>
  <c r="H87" i="1" s="1"/>
  <c r="P55" i="4"/>
  <c r="C56" i="4"/>
  <c r="P56" i="4"/>
  <c r="C57" i="4"/>
  <c r="P57" i="4"/>
  <c r="C58" i="4"/>
  <c r="H90" i="4" s="1"/>
  <c r="H90" i="1" s="1"/>
  <c r="P58" i="4"/>
  <c r="C59" i="4"/>
  <c r="D60" i="4"/>
  <c r="E60" i="4"/>
  <c r="F60" i="4"/>
  <c r="G60" i="4"/>
  <c r="H60" i="4"/>
  <c r="I60" i="4"/>
  <c r="J60" i="4"/>
  <c r="K60" i="4"/>
  <c r="L60" i="4"/>
  <c r="M60" i="4"/>
  <c r="N60" i="4"/>
  <c r="O60" i="4"/>
  <c r="C61" i="4"/>
  <c r="C62" i="4"/>
  <c r="H93" i="4" s="1"/>
  <c r="H93" i="1" s="1"/>
  <c r="C63" i="4"/>
  <c r="C64" i="4"/>
  <c r="D65" i="4"/>
  <c r="E65" i="4"/>
  <c r="F65" i="4"/>
  <c r="G65" i="4"/>
  <c r="H65" i="4"/>
  <c r="I65" i="4"/>
  <c r="J65" i="4"/>
  <c r="K65" i="4"/>
  <c r="L65" i="4"/>
  <c r="M65" i="4"/>
  <c r="N65" i="4"/>
  <c r="O65" i="4"/>
  <c r="C66" i="4"/>
  <c r="H94" i="4" s="1"/>
  <c r="H94" i="1" s="1"/>
  <c r="C67" i="4"/>
  <c r="D68" i="4"/>
  <c r="E68" i="4"/>
  <c r="F68" i="4"/>
  <c r="G68" i="4"/>
  <c r="H68" i="4"/>
  <c r="I68" i="4"/>
  <c r="J68" i="4"/>
  <c r="K68" i="4"/>
  <c r="L68" i="4"/>
  <c r="M68" i="4"/>
  <c r="N68" i="4"/>
  <c r="O68" i="4"/>
  <c r="C75" i="4"/>
  <c r="C76" i="4"/>
  <c r="P76" i="4"/>
  <c r="C77" i="4"/>
  <c r="C78" i="4"/>
  <c r="D79" i="4"/>
  <c r="E79" i="4"/>
  <c r="F79" i="4"/>
  <c r="G79" i="4"/>
  <c r="H79" i="4"/>
  <c r="I79" i="4"/>
  <c r="J79" i="4"/>
  <c r="K79" i="4"/>
  <c r="L79" i="4"/>
  <c r="M79" i="4"/>
  <c r="N79" i="4"/>
  <c r="O79" i="4"/>
  <c r="C80" i="4"/>
  <c r="F87" i="4"/>
  <c r="F87" i="1" s="1"/>
  <c r="F88" i="4"/>
  <c r="F88" i="1" s="1"/>
  <c r="F96" i="1" s="1"/>
  <c r="F89" i="4"/>
  <c r="F89" i="1" s="1"/>
  <c r="F90" i="4"/>
  <c r="F90" i="1" s="1"/>
  <c r="F91" i="4"/>
  <c r="F91" i="1" s="1"/>
  <c r="F92" i="4"/>
  <c r="F92" i="1" s="1"/>
  <c r="H92" i="4"/>
  <c r="H92" i="1" s="1"/>
  <c r="F93" i="4"/>
  <c r="F93" i="1" s="1"/>
  <c r="G93" i="4"/>
  <c r="G93" i="1" s="1"/>
  <c r="F94" i="4"/>
  <c r="F94" i="1" s="1"/>
  <c r="G94" i="4"/>
  <c r="G94" i="1" s="1"/>
  <c r="F95" i="4"/>
  <c r="F95" i="1" s="1"/>
  <c r="H95" i="4"/>
  <c r="H95" i="1" s="1"/>
  <c r="C96" i="4"/>
  <c r="D96" i="4"/>
  <c r="E96" i="4"/>
  <c r="J96" i="4"/>
  <c r="K96" i="4"/>
  <c r="L96" i="4"/>
  <c r="O96" i="4"/>
  <c r="P96" i="4"/>
  <c r="B109" i="4"/>
  <c r="B110" i="4"/>
  <c r="G140" i="4" s="1"/>
  <c r="K140" i="4" s="1"/>
  <c r="B111" i="4"/>
  <c r="G141" i="4" s="1"/>
  <c r="K141" i="4" s="1"/>
  <c r="B112" i="4"/>
  <c r="B113" i="4"/>
  <c r="G143" i="4" s="1"/>
  <c r="K143" i="4" s="1"/>
  <c r="B114" i="4"/>
  <c r="G144" i="4" s="1"/>
  <c r="K144" i="4" s="1"/>
  <c r="B115" i="4"/>
  <c r="G145" i="4" s="1"/>
  <c r="K145" i="4" s="1"/>
  <c r="B116" i="4"/>
  <c r="B117" i="4"/>
  <c r="G147" i="4" s="1"/>
  <c r="K147" i="4" s="1"/>
  <c r="B118" i="4"/>
  <c r="G148" i="4" s="1"/>
  <c r="K148" i="4" s="1"/>
  <c r="C119" i="4"/>
  <c r="D119" i="4"/>
  <c r="E119" i="4"/>
  <c r="F119" i="4"/>
  <c r="G119" i="4"/>
  <c r="H119" i="4"/>
  <c r="I119" i="4"/>
  <c r="J119" i="4"/>
  <c r="K119" i="4"/>
  <c r="L119" i="4"/>
  <c r="B124" i="4"/>
  <c r="B125" i="4"/>
  <c r="B126" i="4"/>
  <c r="B127" i="4"/>
  <c r="B128" i="4"/>
  <c r="B129" i="4"/>
  <c r="B130" i="4"/>
  <c r="B131" i="4"/>
  <c r="B132" i="4"/>
  <c r="B133" i="4"/>
  <c r="C134" i="4"/>
  <c r="D134" i="4"/>
  <c r="E134" i="4"/>
  <c r="F134" i="4"/>
  <c r="G134" i="4"/>
  <c r="H134" i="4"/>
  <c r="I134" i="4"/>
  <c r="J134" i="4"/>
  <c r="K134" i="4"/>
  <c r="L134" i="4"/>
  <c r="F139" i="4"/>
  <c r="F140" i="4"/>
  <c r="F141" i="4"/>
  <c r="L141" i="4" s="1"/>
  <c r="F142" i="4"/>
  <c r="G142" i="4"/>
  <c r="K142" i="4"/>
  <c r="F143" i="4"/>
  <c r="F144" i="4"/>
  <c r="F145" i="4"/>
  <c r="L145" i="4" s="1"/>
  <c r="F146" i="4"/>
  <c r="L146" i="4" s="1"/>
  <c r="G146" i="4"/>
  <c r="K146" i="4"/>
  <c r="F147" i="4"/>
  <c r="F148" i="4"/>
  <c r="C149" i="4"/>
  <c r="D149" i="4"/>
  <c r="E149" i="4"/>
  <c r="H149" i="4"/>
  <c r="I149" i="4"/>
  <c r="J149" i="4"/>
  <c r="AF202" i="4"/>
  <c r="AF202" i="1"/>
  <c r="J149" i="1"/>
  <c r="I149" i="1"/>
  <c r="H149" i="1"/>
  <c r="E149" i="1"/>
  <c r="D149" i="1"/>
  <c r="C149" i="1"/>
  <c r="F148" i="1"/>
  <c r="F147" i="1"/>
  <c r="F146" i="1"/>
  <c r="F145" i="1"/>
  <c r="G144" i="1"/>
  <c r="K144" i="1" s="1"/>
  <c r="F144" i="1"/>
  <c r="F143" i="1"/>
  <c r="F142" i="1"/>
  <c r="F141" i="1"/>
  <c r="F140" i="1"/>
  <c r="F139" i="1"/>
  <c r="L134" i="1"/>
  <c r="K134" i="1"/>
  <c r="J134" i="1"/>
  <c r="I134" i="1"/>
  <c r="H134" i="1"/>
  <c r="G134" i="1"/>
  <c r="F134" i="1"/>
  <c r="E134" i="1"/>
  <c r="D134" i="1"/>
  <c r="C134" i="1"/>
  <c r="B133" i="1"/>
  <c r="B132" i="1"/>
  <c r="B131" i="1"/>
  <c r="B130" i="1"/>
  <c r="B129" i="1"/>
  <c r="B128" i="1"/>
  <c r="B127" i="1"/>
  <c r="B126" i="1"/>
  <c r="B125" i="1"/>
  <c r="B124" i="1"/>
  <c r="L119" i="1"/>
  <c r="K119" i="1"/>
  <c r="J119" i="1"/>
  <c r="I119" i="1"/>
  <c r="H119" i="1"/>
  <c r="G119" i="1"/>
  <c r="F119" i="1"/>
  <c r="E119" i="1"/>
  <c r="D119" i="1"/>
  <c r="C119" i="1"/>
  <c r="B118" i="1"/>
  <c r="G148" i="1" s="1"/>
  <c r="K148" i="1" s="1"/>
  <c r="B117" i="1"/>
  <c r="G147" i="1" s="1"/>
  <c r="K147" i="1" s="1"/>
  <c r="B116" i="1"/>
  <c r="G146" i="1" s="1"/>
  <c r="K146" i="1" s="1"/>
  <c r="B115" i="1"/>
  <c r="G145" i="1" s="1"/>
  <c r="K145" i="1" s="1"/>
  <c r="B114" i="1"/>
  <c r="B113" i="1"/>
  <c r="G143" i="1" s="1"/>
  <c r="K143" i="1" s="1"/>
  <c r="B112" i="1"/>
  <c r="G142" i="1" s="1"/>
  <c r="K142" i="1" s="1"/>
  <c r="B111" i="1"/>
  <c r="G141" i="1" s="1"/>
  <c r="K141" i="1" s="1"/>
  <c r="B110" i="1"/>
  <c r="G140" i="1" s="1"/>
  <c r="K140" i="1" s="1"/>
  <c r="B109" i="1"/>
  <c r="P96" i="1"/>
  <c r="O96" i="1"/>
  <c r="L96" i="1"/>
  <c r="K96" i="1"/>
  <c r="J96" i="1"/>
  <c r="E96" i="1"/>
  <c r="D96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C78" i="1"/>
  <c r="C77" i="1"/>
  <c r="P76" i="1"/>
  <c r="C76" i="1"/>
  <c r="C75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 s="1"/>
  <c r="C67" i="1"/>
  <c r="C66" i="1"/>
  <c r="O65" i="1"/>
  <c r="N65" i="1"/>
  <c r="M65" i="1"/>
  <c r="L65" i="1"/>
  <c r="K65" i="1"/>
  <c r="J65" i="1"/>
  <c r="I65" i="1"/>
  <c r="H65" i="1"/>
  <c r="G65" i="1"/>
  <c r="F65" i="1"/>
  <c r="E65" i="1"/>
  <c r="D65" i="1"/>
  <c r="C64" i="1"/>
  <c r="C63" i="1"/>
  <c r="C62" i="1"/>
  <c r="C61" i="1"/>
  <c r="O60" i="1"/>
  <c r="N60" i="1"/>
  <c r="M60" i="1"/>
  <c r="L60" i="1"/>
  <c r="K60" i="1"/>
  <c r="J60" i="1"/>
  <c r="I60" i="1"/>
  <c r="H60" i="1"/>
  <c r="G60" i="1"/>
  <c r="F60" i="1"/>
  <c r="E60" i="1"/>
  <c r="D60" i="1"/>
  <c r="C59" i="1"/>
  <c r="P58" i="1"/>
  <c r="C58" i="1"/>
  <c r="P57" i="1"/>
  <c r="C57" i="1"/>
  <c r="P56" i="1"/>
  <c r="C56" i="1"/>
  <c r="P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3" i="1"/>
  <c r="P52" i="1"/>
  <c r="C52" i="1"/>
  <c r="C51" i="1"/>
  <c r="P50" i="1"/>
  <c r="C50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1" i="1"/>
  <c r="C40" i="1"/>
  <c r="P39" i="1"/>
  <c r="C39" i="1"/>
  <c r="P38" i="1"/>
  <c r="C38" i="1"/>
  <c r="H31" i="1"/>
  <c r="G31" i="1"/>
  <c r="F31" i="1"/>
  <c r="E31" i="1"/>
  <c r="D31" i="1"/>
  <c r="C30" i="1"/>
  <c r="C29" i="1"/>
  <c r="H28" i="1"/>
  <c r="G28" i="1"/>
  <c r="F28" i="1"/>
  <c r="E28" i="1"/>
  <c r="D28" i="1"/>
  <c r="C27" i="1"/>
  <c r="C26" i="1"/>
  <c r="C25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2" i="1"/>
  <c r="C21" i="1"/>
  <c r="P20" i="1"/>
  <c r="C20" i="1"/>
  <c r="C19" i="1"/>
  <c r="P18" i="1"/>
  <c r="C18" i="1"/>
  <c r="O17" i="1"/>
  <c r="O32" i="1" s="1"/>
  <c r="N17" i="1"/>
  <c r="M17" i="1"/>
  <c r="L17" i="1"/>
  <c r="L32" i="1" s="1"/>
  <c r="K17" i="1"/>
  <c r="K32" i="1" s="1"/>
  <c r="J17" i="1"/>
  <c r="I17" i="1"/>
  <c r="I32" i="1" s="1"/>
  <c r="H17" i="1"/>
  <c r="G17" i="1"/>
  <c r="F17" i="1"/>
  <c r="E17" i="1"/>
  <c r="D17" i="1"/>
  <c r="C16" i="1"/>
  <c r="P15" i="1"/>
  <c r="C15" i="1"/>
  <c r="C14" i="1"/>
  <c r="P13" i="1"/>
  <c r="C13" i="1"/>
  <c r="A5" i="1"/>
  <c r="A4" i="1"/>
  <c r="A3" i="1"/>
  <c r="A2" i="1"/>
  <c r="H89" i="4" l="1"/>
  <c r="H89" i="1" s="1"/>
  <c r="M32" i="1"/>
  <c r="G32" i="4"/>
  <c r="N32" i="4"/>
  <c r="F32" i="1"/>
  <c r="J32" i="1"/>
  <c r="N32" i="1"/>
  <c r="H32" i="1"/>
  <c r="B119" i="1"/>
  <c r="F149" i="1"/>
  <c r="L142" i="4"/>
  <c r="N69" i="4"/>
  <c r="J69" i="4"/>
  <c r="F69" i="4"/>
  <c r="C28" i="1"/>
  <c r="F149" i="4"/>
  <c r="G87" i="4"/>
  <c r="G87" i="1" s="1"/>
  <c r="J32" i="4"/>
  <c r="F32" i="4"/>
  <c r="C23" i="1"/>
  <c r="C60" i="1"/>
  <c r="F96" i="4"/>
  <c r="G91" i="4"/>
  <c r="G91" i="1" s="1"/>
  <c r="D32" i="1"/>
  <c r="E32" i="1"/>
  <c r="I95" i="4"/>
  <c r="I95" i="1" s="1"/>
  <c r="L141" i="1"/>
  <c r="L148" i="1"/>
  <c r="C42" i="4"/>
  <c r="G90" i="4"/>
  <c r="G90" i="1" s="1"/>
  <c r="C17" i="1"/>
  <c r="G32" i="1"/>
  <c r="D69" i="1"/>
  <c r="H69" i="1"/>
  <c r="L69" i="1"/>
  <c r="C65" i="1"/>
  <c r="J69" i="1"/>
  <c r="N69" i="1"/>
  <c r="G139" i="1"/>
  <c r="G149" i="1" s="1"/>
  <c r="L144" i="1"/>
  <c r="L148" i="4"/>
  <c r="L144" i="4"/>
  <c r="L140" i="4"/>
  <c r="I93" i="4"/>
  <c r="I93" i="1" s="1"/>
  <c r="C79" i="4"/>
  <c r="C68" i="4"/>
  <c r="O69" i="4"/>
  <c r="C54" i="4"/>
  <c r="G69" i="4"/>
  <c r="H91" i="4"/>
  <c r="H91" i="1" s="1"/>
  <c r="H96" i="1" s="1"/>
  <c r="L32" i="4"/>
  <c r="H32" i="4"/>
  <c r="C17" i="4"/>
  <c r="E69" i="1"/>
  <c r="I69" i="1"/>
  <c r="M69" i="1"/>
  <c r="G69" i="1"/>
  <c r="K69" i="1"/>
  <c r="O69" i="1"/>
  <c r="B134" i="1"/>
  <c r="B134" i="4"/>
  <c r="L147" i="4"/>
  <c r="L143" i="4"/>
  <c r="B119" i="4"/>
  <c r="I89" i="4"/>
  <c r="I89" i="1" s="1"/>
  <c r="M69" i="4"/>
  <c r="I69" i="4"/>
  <c r="E69" i="4"/>
  <c r="C28" i="4"/>
  <c r="I92" i="4"/>
  <c r="I92" i="1" s="1"/>
  <c r="C23" i="4"/>
  <c r="C31" i="1"/>
  <c r="C42" i="1"/>
  <c r="C79" i="1"/>
  <c r="L143" i="1"/>
  <c r="L145" i="1"/>
  <c r="I94" i="4"/>
  <c r="I94" i="1" s="1"/>
  <c r="C65" i="4"/>
  <c r="C60" i="4"/>
  <c r="C31" i="4"/>
  <c r="N96" i="3"/>
  <c r="H96" i="4"/>
  <c r="I88" i="4"/>
  <c r="I88" i="1" s="1"/>
  <c r="K69" i="4"/>
  <c r="G139" i="4"/>
  <c r="I87" i="4"/>
  <c r="I87" i="1" s="1"/>
  <c r="D32" i="4"/>
  <c r="L146" i="1"/>
  <c r="L140" i="1"/>
  <c r="L142" i="1"/>
  <c r="L147" i="1"/>
  <c r="C54" i="1"/>
  <c r="F69" i="1"/>
  <c r="K139" i="1"/>
  <c r="K149" i="1" s="1"/>
  <c r="C69" i="4" l="1"/>
  <c r="C32" i="1"/>
  <c r="M94" i="4"/>
  <c r="M94" i="1" s="1"/>
  <c r="I90" i="4"/>
  <c r="I90" i="1" s="1"/>
  <c r="G96" i="1"/>
  <c r="C69" i="1"/>
  <c r="M88" i="4"/>
  <c r="M88" i="1" s="1"/>
  <c r="M92" i="4"/>
  <c r="M92" i="1" s="1"/>
  <c r="M93" i="4"/>
  <c r="M93" i="1" s="1"/>
  <c r="M95" i="4"/>
  <c r="M95" i="1" s="1"/>
  <c r="C32" i="4"/>
  <c r="G96" i="4"/>
  <c r="M89" i="4"/>
  <c r="M89" i="1" s="1"/>
  <c r="I91" i="4"/>
  <c r="I91" i="1" s="1"/>
  <c r="M87" i="4"/>
  <c r="M87" i="1" s="1"/>
  <c r="G149" i="4"/>
  <c r="K139" i="4"/>
  <c r="L139" i="1"/>
  <c r="L149" i="1" s="1"/>
  <c r="M90" i="4" l="1"/>
  <c r="M90" i="1" s="1"/>
  <c r="I96" i="1"/>
  <c r="M91" i="4"/>
  <c r="M91" i="1" s="1"/>
  <c r="N93" i="4"/>
  <c r="N93" i="1" s="1"/>
  <c r="N88" i="4"/>
  <c r="N88" i="1" s="1"/>
  <c r="N94" i="4"/>
  <c r="N94" i="1" s="1"/>
  <c r="I96" i="4"/>
  <c r="N89" i="4"/>
  <c r="N89" i="1" s="1"/>
  <c r="N95" i="4"/>
  <c r="N95" i="1" s="1"/>
  <c r="N92" i="4"/>
  <c r="N92" i="1" s="1"/>
  <c r="K149" i="4"/>
  <c r="L139" i="4"/>
  <c r="L149" i="4" s="1"/>
  <c r="N87" i="4"/>
  <c r="N87" i="1" s="1"/>
  <c r="N91" i="4" l="1"/>
  <c r="N91" i="1" s="1"/>
  <c r="N90" i="4"/>
  <c r="N90" i="1" s="1"/>
  <c r="M96" i="1"/>
  <c r="M96" i="4"/>
  <c r="N96" i="4" l="1"/>
  <c r="N96" i="1"/>
</calcChain>
</file>

<file path=xl/sharedStrings.xml><?xml version="1.0" encoding="utf-8"?>
<sst xmlns="http://schemas.openxmlformats.org/spreadsheetml/2006/main" count="2882" uniqueCount="113">
  <si>
    <t>SERVICIO DE SALUD</t>
  </si>
  <si>
    <t>REM-D.15 - Programa Nacional de Alimentación Complementaria (PNAC)</t>
  </si>
  <si>
    <t>Sección A: PNAC - Cantidad distribuida (kg) a personas intrasistema</t>
  </si>
  <si>
    <t>Subprogramas</t>
  </si>
  <si>
    <t>Productos</t>
  </si>
  <si>
    <t>Total</t>
  </si>
  <si>
    <t>Menores a 6 años</t>
  </si>
  <si>
    <t>Gestantes</t>
  </si>
  <si>
    <t>Madre con hijo/a menor a 6 meses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</si>
  <si>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</si>
  <si>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</si>
  <si>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</si>
  <si>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</si>
  <si>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</si>
  <si>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</si>
  <si>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</si>
  <si>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</si>
  <si>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</si>
  <si>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Lactancia 
materna 
exclusiva</t>
  </si>
  <si>
    <t>Lactancia 
materna 
predominante</t>
  </si>
  <si>
    <t>Fórmula
predominante o exclusiva</t>
  </si>
  <si>
    <t>Básico</t>
  </si>
  <si>
    <t>Leche Purita Fortificada (LPF)</t>
  </si>
  <si>
    <t>Purita Cereal (PC)</t>
  </si>
  <si>
    <t>Purita Mamá (PM)</t>
  </si>
  <si>
    <t/>
  </si>
  <si>
    <t>Fórmula de Inicio (FI)</t>
  </si>
  <si>
    <t>Subtotal</t>
  </si>
  <si>
    <t>Refuerzo</t>
  </si>
  <si>
    <t>Mi Sopita (MS)</t>
  </si>
  <si>
    <t>Prematuros Extremos</t>
  </si>
  <si>
    <t>Fórmula de Prematuros (FP)</t>
  </si>
  <si>
    <t>Fórmula de Continuación (FC)</t>
  </si>
  <si>
    <t>Alergia a la proteína de la leche de vaca</t>
  </si>
  <si>
    <t>Fórmula Extensamente Hidrolizada (FEH)</t>
  </si>
  <si>
    <t>Fórmula Aminoacídica (FAA)</t>
  </si>
  <si>
    <t>Sección B: PNAC - Número de personas intrasistema que retiran</t>
  </si>
  <si>
    <t>Alergia a la Proteína de la leche de vaca</t>
  </si>
  <si>
    <t>TOTAL</t>
  </si>
  <si>
    <t>Programas Sociales (*)</t>
  </si>
  <si>
    <t>Nota: (*) Información referencial, ya incluida en los subprogramas.</t>
  </si>
  <si>
    <t>Sección C: PNAC: Cantidad distribuida (kg) a personas extrasistema (incluye modalidad libre elección)</t>
  </si>
  <si>
    <t>Alergia a la proteína de la leche de vaca **</t>
  </si>
  <si>
    <t>Sección D: PNAC - Número de personas extrasistema que retiran</t>
  </si>
  <si>
    <t>Alergia a la Proteína de la leche de vaca **</t>
  </si>
  <si>
    <t>(**) Exclusivamente para Fuerzas Armadas y de Orden</t>
  </si>
  <si>
    <t>Sección E: Existencia y movimiento total de productos (Intrasistema y Extrasistema)</t>
  </si>
  <si>
    <t>Saldo Mes Anterior</t>
  </si>
  <si>
    <t>Ingresos</t>
  </si>
  <si>
    <t>Total Disponible</t>
  </si>
  <si>
    <t>Egresos</t>
  </si>
  <si>
    <t>Saldo mes siguiente</t>
  </si>
  <si>
    <t>Necesidades</t>
  </si>
  <si>
    <t>Planta</t>
  </si>
  <si>
    <t>Por traspaso</t>
  </si>
  <si>
    <t>Distribuido</t>
  </si>
  <si>
    <t>Mermas (Incluye faltantes)</t>
  </si>
  <si>
    <t>Otros: 
demostra-
ciones, dona-
ciones, etc</t>
  </si>
  <si>
    <t>Traspaso</t>
  </si>
  <si>
    <t>Total Egresos</t>
  </si>
  <si>
    <t>Bodega del 
establecimiento</t>
  </si>
  <si>
    <t>Bodegas centrales</t>
  </si>
  <si>
    <t>Intrasistema</t>
  </si>
  <si>
    <t>Extrasistema</t>
  </si>
  <si>
    <t>Fórmula Prematuros</t>
  </si>
  <si>
    <t>Fórmula Continuación</t>
  </si>
  <si>
    <t>Formula Extensamente Hidrolizada (FEH)</t>
  </si>
  <si>
    <t>Formula aminoacídica (FAA)</t>
  </si>
  <si>
    <t>Total (Kg)</t>
  </si>
  <si>
    <t>Sección F: Número de reevaluaciones antropométricas a población del extrasistema</t>
  </si>
  <si>
    <t>Funcionarios</t>
  </si>
  <si>
    <t>Reevaluaciones efectuadas según tipo de establecimiento</t>
  </si>
  <si>
    <t>Establecimiento del SS</t>
  </si>
  <si>
    <t>Establecimiento Municipal</t>
  </si>
  <si>
    <t>Médico</t>
  </si>
  <si>
    <t>Enfermera</t>
  </si>
  <si>
    <t>Nutricionista</t>
  </si>
  <si>
    <t>Matrona</t>
  </si>
  <si>
    <t>Auxiliar</t>
  </si>
  <si>
    <t>Sección G: PNAC Errores Innatos del Metabolismo (EIM) - Cantidad distribuida (kg)</t>
  </si>
  <si>
    <t>Fórmula por patología</t>
  </si>
  <si>
    <t>0 - 4 años</t>
  </si>
  <si>
    <t>5 - 9 años</t>
  </si>
  <si>
    <t>10 - 14 años</t>
  </si>
  <si>
    <t>15 - 19 años</t>
  </si>
  <si>
    <t>20 - 24 años</t>
  </si>
  <si>
    <t>25 - 29 años</t>
  </si>
  <si>
    <t>30-39 años</t>
  </si>
  <si>
    <t>40 - 49 años</t>
  </si>
  <si>
    <t>50 - 59 años</t>
  </si>
  <si>
    <t>60 años y más</t>
  </si>
  <si>
    <t>Fenilcetonuria</t>
  </si>
  <si>
    <t>Enfermedad orina olor a jarabe de arce</t>
  </si>
  <si>
    <t>Acidemia propiónica</t>
  </si>
  <si>
    <t>Acidemia metilmalónica</t>
  </si>
  <si>
    <t>Acidemia isovalérica</t>
  </si>
  <si>
    <t>Defectos del ciclo de la úrea</t>
  </si>
  <si>
    <t>Aciduria glutárica tipo 1</t>
  </si>
  <si>
    <t>Defectos de la betaoxidación</t>
  </si>
  <si>
    <t>Homocistinuria</t>
  </si>
  <si>
    <t>Tirosinemia tipo 1</t>
  </si>
  <si>
    <t>Sección H: PNAC Errores Innatos del Metabolismo (EIM) - Personas que retiran</t>
  </si>
  <si>
    <t>Sección I: Existencia y movimiento total de productos (Errores Innatos del Metabolismo)</t>
  </si>
  <si>
    <t>Total Distribuido</t>
  </si>
  <si>
    <t>COMUNA: Linares - ( 07401 )</t>
  </si>
  <si>
    <t>ESTABLECIMIENTO/ESTRATEGIA: Hospital Presidente Carlos Ibáñez del Campo - ( 116108 )</t>
  </si>
  <si>
    <t>MES: MAYO - ( 05 )</t>
  </si>
  <si>
    <t>AÑO: 2017</t>
  </si>
  <si>
    <t xml:space="preserve"> </t>
  </si>
  <si>
    <t xml:space="preserve">   </t>
  </si>
  <si>
    <t xml:space="preserve">     </t>
  </si>
  <si>
    <t xml:space="preserve">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</si>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</sst>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[$€]\ * #,##0.00_-;\-[$€]\ * #,##0.00_-;_-[$€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b/>
      <sz val="11"/>
      <name val="Verdana"/>
      <family val="2"/>
    </font>
    <font>
      <sz val="8"/>
      <color rgb="FFFF0000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2" fillId="3" borderId="21" applyBorder="0">
      <protection locked="0"/>
    </xf>
    <xf numFmtId="0" fontId="13" fillId="0" borderId="0"/>
    <xf numFmtId="0" fontId="2" fillId="3" borderId="21" applyBorder="0">
      <protection locked="0"/>
    </xf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3" borderId="21" applyBorder="0">
      <protection locked="0"/>
    </xf>
  </cellStyleXfs>
  <cellXfs count="764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Protection="1"/>
    <xf numFmtId="0" fontId="4" fillId="2" borderId="0" xfId="0" applyFont="1" applyFill="1" applyProtection="1"/>
    <xf numFmtId="0" fontId="5" fillId="0" borderId="0" xfId="0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3" fillId="2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/>
    <xf numFmtId="0" fontId="4" fillId="2" borderId="0" xfId="4" applyNumberFormat="1" applyFont="1" applyFill="1" applyBorder="1" applyAlignment="1" applyProtection="1"/>
    <xf numFmtId="0" fontId="4" fillId="0" borderId="19" xfId="4" applyNumberFormat="1" applyFont="1" applyFill="1" applyBorder="1" applyAlignment="1" applyProtection="1"/>
    <xf numFmtId="2" fontId="4" fillId="0" borderId="20" xfId="4" applyNumberFormat="1" applyFont="1" applyFill="1" applyBorder="1" applyAlignment="1" applyProtection="1"/>
    <xf numFmtId="1" fontId="4" fillId="4" borderId="22" xfId="5" applyNumberFormat="1" applyFont="1" applyFill="1" applyBorder="1" applyAlignment="1" applyProtection="1">
      <protection locked="0"/>
    </xf>
    <xf numFmtId="1" fontId="4" fillId="4" borderId="23" xfId="5" applyNumberFormat="1" applyFont="1" applyFill="1" applyBorder="1" applyAlignment="1" applyProtection="1">
      <protection locked="0"/>
    </xf>
    <xf numFmtId="1" fontId="4" fillId="4" borderId="24" xfId="5" applyNumberFormat="1" applyFont="1" applyFill="1" applyBorder="1" applyAlignment="1" applyProtection="1">
      <protection locked="0"/>
    </xf>
    <xf numFmtId="1" fontId="4" fillId="5" borderId="24" xfId="5" applyNumberFormat="1" applyFont="1" applyFill="1" applyBorder="1" applyAlignment="1" applyProtection="1">
      <protection locked="0"/>
    </xf>
    <xf numFmtId="1" fontId="4" fillId="5" borderId="25" xfId="5" applyNumberFormat="1" applyFont="1" applyFill="1" applyBorder="1" applyAlignment="1" applyProtection="1">
      <protection locked="0"/>
    </xf>
    <xf numFmtId="1" fontId="4" fillId="5" borderId="23" xfId="5" applyNumberFormat="1" applyFont="1" applyFill="1" applyBorder="1" applyAlignment="1" applyProtection="1">
      <protection locked="0"/>
    </xf>
    <xf numFmtId="0" fontId="10" fillId="6" borderId="0" xfId="0" applyFont="1" applyFill="1" applyAlignment="1" applyProtection="1">
      <alignment vertical="center"/>
    </xf>
    <xf numFmtId="0" fontId="4" fillId="2" borderId="0" xfId="4" applyNumberFormat="1" applyFont="1" applyFill="1" applyBorder="1" applyAlignment="1" applyProtection="1">
      <protection hidden="1"/>
    </xf>
    <xf numFmtId="0" fontId="4" fillId="0" borderId="26" xfId="4" applyNumberFormat="1" applyFont="1" applyFill="1" applyBorder="1" applyAlignment="1" applyProtection="1"/>
    <xf numFmtId="1" fontId="4" fillId="7" borderId="27" xfId="5" applyNumberFormat="1" applyFont="1" applyFill="1" applyBorder="1" applyAlignment="1" applyProtection="1">
      <alignment horizontal="right"/>
    </xf>
    <xf numFmtId="1" fontId="4" fillId="7" borderId="28" xfId="5" applyNumberFormat="1" applyFont="1" applyFill="1" applyBorder="1" applyAlignment="1" applyProtection="1">
      <alignment horizontal="right"/>
    </xf>
    <xf numFmtId="1" fontId="4" fillId="7" borderId="29" xfId="5" applyNumberFormat="1" applyFont="1" applyFill="1" applyBorder="1" applyAlignment="1" applyProtection="1">
      <alignment horizontal="right"/>
    </xf>
    <xf numFmtId="1" fontId="4" fillId="7" borderId="29" xfId="4" applyNumberFormat="1" applyFont="1" applyFill="1" applyBorder="1" applyAlignment="1" applyProtection="1">
      <alignment horizontal="right"/>
    </xf>
    <xf numFmtId="1" fontId="4" fillId="4" borderId="29" xfId="5" applyNumberFormat="1" applyFont="1" applyFill="1" applyBorder="1" applyAlignment="1" applyProtection="1">
      <alignment horizontal="right"/>
      <protection locked="0"/>
    </xf>
    <xf numFmtId="1" fontId="4" fillId="4" borderId="30" xfId="4" applyNumberFormat="1" applyFont="1" applyFill="1" applyBorder="1" applyAlignment="1" applyProtection="1">
      <alignment horizontal="right"/>
      <protection locked="0"/>
    </xf>
    <xf numFmtId="1" fontId="4" fillId="7" borderId="30" xfId="4" applyNumberFormat="1" applyFont="1" applyFill="1" applyBorder="1" applyAlignment="1" applyProtection="1">
      <alignment horizontal="right"/>
    </xf>
    <xf numFmtId="1" fontId="4" fillId="7" borderId="30" xfId="5" applyNumberFormat="1" applyFont="1" applyFill="1" applyBorder="1" applyAlignment="1" applyProtection="1">
      <alignment horizontal="right"/>
    </xf>
    <xf numFmtId="1" fontId="4" fillId="7" borderId="31" xfId="5" applyNumberFormat="1" applyFont="1" applyFill="1" applyBorder="1" applyAlignment="1" applyProtection="1">
      <alignment horizontal="right"/>
    </xf>
    <xf numFmtId="1" fontId="4" fillId="7" borderId="32" xfId="5" applyNumberFormat="1" applyFont="1" applyFill="1" applyBorder="1" applyAlignment="1" applyProtection="1">
      <alignment horizontal="right"/>
    </xf>
    <xf numFmtId="1" fontId="4" fillId="7" borderId="33" xfId="5" applyNumberFormat="1" applyFont="1" applyFill="1" applyBorder="1" applyAlignment="1" applyProtection="1">
      <alignment horizontal="right"/>
    </xf>
    <xf numFmtId="1" fontId="4" fillId="7" borderId="33" xfId="4" applyNumberFormat="1" applyFont="1" applyFill="1" applyBorder="1" applyAlignment="1" applyProtection="1">
      <alignment horizontal="right"/>
    </xf>
    <xf numFmtId="1" fontId="4" fillId="7" borderId="34" xfId="4" applyNumberFormat="1" applyFont="1" applyFill="1" applyBorder="1" applyAlignment="1" applyProtection="1">
      <alignment horizontal="right"/>
    </xf>
    <xf numFmtId="1" fontId="4" fillId="4" borderId="32" xfId="5" applyNumberFormat="1" applyFont="1" applyFill="1" applyBorder="1" applyAlignment="1" applyProtection="1">
      <protection locked="0"/>
    </xf>
    <xf numFmtId="1" fontId="4" fillId="4" borderId="33" xfId="5" applyNumberFormat="1" applyFont="1" applyFill="1" applyBorder="1" applyAlignment="1" applyProtection="1">
      <protection locked="0"/>
    </xf>
    <xf numFmtId="1" fontId="4" fillId="4" borderId="34" xfId="5" applyNumberFormat="1" applyFont="1" applyFill="1" applyBorder="1" applyAlignment="1" applyProtection="1">
      <protection locked="0"/>
    </xf>
    <xf numFmtId="0" fontId="4" fillId="8" borderId="0" xfId="4" applyNumberFormat="1" applyFont="1" applyFill="1" applyBorder="1" applyAlignment="1" applyProtection="1">
      <protection hidden="1"/>
    </xf>
    <xf numFmtId="0" fontId="4" fillId="0" borderId="35" xfId="4" applyNumberFormat="1" applyFont="1" applyFill="1" applyBorder="1" applyAlignment="1" applyProtection="1"/>
    <xf numFmtId="2" fontId="4" fillId="4" borderId="15" xfId="5" applyNumberFormat="1" applyFont="1" applyFill="1" applyBorder="1" applyAlignment="1" applyProtection="1">
      <protection locked="0"/>
    </xf>
    <xf numFmtId="2" fontId="4" fillId="4" borderId="16" xfId="5" applyNumberFormat="1" applyFont="1" applyFill="1" applyBorder="1" applyAlignment="1" applyProtection="1">
      <protection locked="0"/>
    </xf>
    <xf numFmtId="1" fontId="4" fillId="9" borderId="16" xfId="5" applyNumberFormat="1" applyFont="1" applyFill="1" applyBorder="1" applyAlignment="1" applyProtection="1"/>
    <xf numFmtId="1" fontId="4" fillId="9" borderId="17" xfId="5" applyNumberFormat="1" applyFont="1" applyFill="1" applyBorder="1" applyAlignment="1" applyProtection="1"/>
    <xf numFmtId="1" fontId="4" fillId="9" borderId="18" xfId="5" applyNumberFormat="1" applyFont="1" applyFill="1" applyBorder="1" applyAlignment="1" applyProtection="1"/>
    <xf numFmtId="0" fontId="10" fillId="0" borderId="0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>
      <alignment horizontal="center"/>
    </xf>
    <xf numFmtId="2" fontId="4" fillId="0" borderId="21" xfId="4" applyNumberFormat="1" applyFont="1" applyFill="1" applyBorder="1" applyAlignment="1" applyProtection="1"/>
    <xf numFmtId="2" fontId="4" fillId="0" borderId="36" xfId="4" applyNumberFormat="1" applyFont="1" applyFill="1" applyBorder="1" applyAlignment="1" applyProtection="1"/>
    <xf numFmtId="2" fontId="4" fillId="0" borderId="37" xfId="4" applyNumberFormat="1" applyFont="1" applyFill="1" applyBorder="1" applyAlignment="1" applyProtection="1"/>
    <xf numFmtId="2" fontId="4" fillId="0" borderId="38" xfId="4" applyNumberFormat="1" applyFont="1" applyFill="1" applyBorder="1" applyAlignment="1" applyProtection="1"/>
    <xf numFmtId="2" fontId="4" fillId="0" borderId="39" xfId="4" applyNumberFormat="1" applyFont="1" applyFill="1" applyBorder="1" applyAlignment="1" applyProtection="1"/>
    <xf numFmtId="1" fontId="4" fillId="4" borderId="27" xfId="5" applyNumberFormat="1" applyFont="1" applyFill="1" applyBorder="1" applyAlignment="1" applyProtection="1">
      <protection locked="0"/>
    </xf>
    <xf numFmtId="1" fontId="4" fillId="4" borderId="28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protection locked="0"/>
    </xf>
    <xf numFmtId="1" fontId="4" fillId="5" borderId="29" xfId="5" applyNumberFormat="1" applyFont="1" applyFill="1" applyBorder="1" applyAlignment="1" applyProtection="1">
      <protection locked="0"/>
    </xf>
    <xf numFmtId="1" fontId="4" fillId="5" borderId="30" xfId="5" applyNumberFormat="1" applyFont="1" applyFill="1" applyBorder="1" applyAlignment="1" applyProtection="1">
      <protection locked="0"/>
    </xf>
    <xf numFmtId="0" fontId="4" fillId="10" borderId="0" xfId="4" applyNumberFormat="1" applyFont="1" applyFill="1" applyBorder="1" applyAlignment="1" applyProtection="1">
      <protection hidden="1"/>
    </xf>
    <xf numFmtId="1" fontId="4" fillId="7" borderId="27" xfId="5" applyNumberFormat="1" applyFont="1" applyFill="1" applyBorder="1" applyAlignment="1" applyProtection="1"/>
    <xf numFmtId="164" fontId="4" fillId="9" borderId="29" xfId="5" applyNumberFormat="1" applyFont="1" applyFill="1" applyBorder="1" applyAlignment="1" applyProtection="1"/>
    <xf numFmtId="1" fontId="4" fillId="7" borderId="29" xfId="5" applyNumberFormat="1" applyFont="1" applyFill="1" applyBorder="1" applyAlignment="1" applyProtection="1"/>
    <xf numFmtId="1" fontId="4" fillId="7" borderId="32" xfId="5" applyNumberFormat="1" applyFont="1" applyFill="1" applyBorder="1" applyAlignment="1" applyProtection="1"/>
    <xf numFmtId="1" fontId="4" fillId="7" borderId="34" xfId="5" applyNumberFormat="1" applyFont="1" applyFill="1" applyBorder="1" applyAlignment="1" applyProtection="1"/>
    <xf numFmtId="1" fontId="4" fillId="7" borderId="33" xfId="5" applyNumberFormat="1" applyFont="1" applyFill="1" applyBorder="1" applyAlignment="1" applyProtection="1"/>
    <xf numFmtId="164" fontId="4" fillId="0" borderId="0" xfId="4" applyNumberFormat="1" applyFont="1" applyFill="1" applyBorder="1" applyAlignment="1" applyProtection="1"/>
    <xf numFmtId="1" fontId="4" fillId="7" borderId="31" xfId="5" applyNumberFormat="1" applyFont="1" applyFill="1" applyBorder="1" applyAlignment="1" applyProtection="1"/>
    <xf numFmtId="1" fontId="4" fillId="11" borderId="34" xfId="5" applyNumberFormat="1" applyFont="1" applyFill="1" applyBorder="1" applyAlignment="1" applyProtection="1">
      <protection locked="0"/>
    </xf>
    <xf numFmtId="164" fontId="10" fillId="0" borderId="0" xfId="4" applyNumberFormat="1" applyFont="1" applyFill="1" applyBorder="1" applyAlignment="1" applyProtection="1"/>
    <xf numFmtId="2" fontId="4" fillId="4" borderId="22" xfId="5" applyNumberFormat="1" applyFont="1" applyFill="1" applyBorder="1" applyAlignment="1" applyProtection="1">
      <protection locked="0"/>
    </xf>
    <xf numFmtId="2" fontId="4" fillId="4" borderId="23" xfId="5" applyNumberFormat="1" applyFont="1" applyFill="1" applyBorder="1" applyAlignment="1" applyProtection="1">
      <protection locked="0"/>
    </xf>
    <xf numFmtId="2" fontId="4" fillId="4" borderId="24" xfId="5" applyNumberFormat="1" applyFont="1" applyFill="1" applyBorder="1" applyAlignment="1" applyProtection="1">
      <protection locked="0"/>
    </xf>
    <xf numFmtId="1" fontId="4" fillId="7" borderId="22" xfId="5" applyNumberFormat="1" applyFont="1" applyFill="1" applyBorder="1" applyAlignment="1" applyProtection="1">
      <alignment horizontal="right"/>
    </xf>
    <xf numFmtId="1" fontId="4" fillId="9" borderId="24" xfId="5" applyNumberFormat="1" applyFont="1" applyFill="1" applyBorder="1" applyAlignment="1" applyProtection="1">
      <alignment horizontal="right"/>
    </xf>
    <xf numFmtId="1" fontId="4" fillId="9" borderId="25" xfId="5" applyNumberFormat="1" applyFont="1" applyFill="1" applyBorder="1" applyAlignment="1" applyProtection="1">
      <alignment horizontal="right"/>
    </xf>
    <xf numFmtId="1" fontId="4" fillId="7" borderId="25" xfId="5" applyNumberFormat="1" applyFont="1" applyFill="1" applyBorder="1" applyAlignment="1" applyProtection="1">
      <alignment horizontal="right"/>
    </xf>
    <xf numFmtId="1" fontId="4" fillId="7" borderId="23" xfId="5" applyNumberFormat="1" applyFont="1" applyFill="1" applyBorder="1" applyAlignment="1" applyProtection="1">
      <alignment horizontal="right"/>
    </xf>
    <xf numFmtId="1" fontId="4" fillId="7" borderId="24" xfId="5" applyNumberFormat="1" applyFont="1" applyFill="1" applyBorder="1" applyAlignment="1" applyProtection="1">
      <alignment horizontal="right"/>
    </xf>
    <xf numFmtId="1" fontId="4" fillId="7" borderId="40" xfId="5" applyNumberFormat="1" applyFont="1" applyFill="1" applyBorder="1" applyAlignment="1" applyProtection="1">
      <alignment horizontal="right"/>
    </xf>
    <xf numFmtId="2" fontId="4" fillId="4" borderId="33" xfId="5" applyNumberFormat="1" applyFont="1" applyFill="1" applyBorder="1" applyAlignment="1" applyProtection="1">
      <protection locked="0"/>
    </xf>
    <xf numFmtId="1" fontId="4" fillId="9" borderId="33" xfId="5" applyNumberFormat="1" applyFont="1" applyFill="1" applyBorder="1" applyAlignment="1" applyProtection="1">
      <alignment horizontal="right"/>
    </xf>
    <xf numFmtId="1" fontId="4" fillId="9" borderId="34" xfId="4" applyNumberFormat="1" applyFont="1" applyFill="1" applyBorder="1" applyAlignment="1" applyProtection="1">
      <alignment horizontal="right"/>
    </xf>
    <xf numFmtId="1" fontId="4" fillId="7" borderId="41" xfId="5" applyNumberFormat="1" applyFont="1" applyFill="1" applyBorder="1" applyAlignment="1" applyProtection="1">
      <alignment horizontal="right"/>
    </xf>
    <xf numFmtId="1" fontId="4" fillId="7" borderId="34" xfId="5" applyNumberFormat="1" applyFont="1" applyFill="1" applyBorder="1" applyAlignment="1" applyProtection="1">
      <alignment horizontal="right"/>
    </xf>
    <xf numFmtId="0" fontId="4" fillId="0" borderId="42" xfId="4" applyNumberFormat="1" applyFont="1" applyFill="1" applyBorder="1" applyAlignment="1" applyProtection="1"/>
    <xf numFmtId="2" fontId="4" fillId="0" borderId="5" xfId="4" applyNumberFormat="1" applyFont="1" applyFill="1" applyBorder="1" applyAlignment="1" applyProtection="1"/>
    <xf numFmtId="1" fontId="4" fillId="7" borderId="43" xfId="5" applyNumberFormat="1" applyFont="1" applyFill="1" applyBorder="1" applyAlignment="1" applyProtection="1"/>
    <xf numFmtId="1" fontId="4" fillId="4" borderId="44" xfId="5" applyNumberFormat="1" applyFont="1" applyFill="1" applyBorder="1" applyAlignment="1" applyProtection="1">
      <protection locked="0"/>
    </xf>
    <xf numFmtId="1" fontId="4" fillId="9" borderId="44" xfId="5" applyNumberFormat="1" applyFont="1" applyFill="1" applyBorder="1" applyAlignment="1" applyProtection="1">
      <alignment horizontal="right"/>
    </xf>
    <xf numFmtId="1" fontId="4" fillId="9" borderId="45" xfId="4" applyNumberFormat="1" applyFont="1" applyFill="1" applyBorder="1" applyAlignment="1" applyProtection="1">
      <alignment horizontal="right"/>
    </xf>
    <xf numFmtId="1" fontId="4" fillId="7" borderId="46" xfId="5" applyNumberFormat="1" applyFont="1" applyFill="1" applyBorder="1" applyAlignment="1" applyProtection="1"/>
    <xf numFmtId="1" fontId="4" fillId="7" borderId="45" xfId="5" applyNumberFormat="1" applyFont="1" applyFill="1" applyBorder="1" applyAlignment="1" applyProtection="1"/>
    <xf numFmtId="1" fontId="4" fillId="7" borderId="44" xfId="5" applyNumberFormat="1" applyFont="1" applyFill="1" applyBorder="1" applyAlignment="1" applyProtection="1"/>
    <xf numFmtId="1" fontId="4" fillId="7" borderId="47" xfId="5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165" fontId="4" fillId="2" borderId="0" xfId="4" applyNumberFormat="1" applyFont="1" applyFill="1" applyBorder="1" applyAlignment="1" applyProtection="1"/>
    <xf numFmtId="0" fontId="4" fillId="0" borderId="14" xfId="4" applyNumberFormat="1" applyFont="1" applyFill="1" applyBorder="1" applyAlignment="1" applyProtection="1">
      <alignment vertical="center" wrapText="1"/>
    </xf>
    <xf numFmtId="2" fontId="4" fillId="0" borderId="48" xfId="4" applyNumberFormat="1" applyFont="1" applyFill="1" applyBorder="1" applyAlignment="1" applyProtection="1"/>
    <xf numFmtId="2" fontId="4" fillId="0" borderId="19" xfId="4" applyNumberFormat="1" applyFont="1" applyFill="1" applyBorder="1" applyAlignment="1" applyProtection="1"/>
    <xf numFmtId="1" fontId="4" fillId="9" borderId="25" xfId="4" applyNumberFormat="1" applyFont="1" applyFill="1" applyBorder="1" applyAlignment="1" applyProtection="1">
      <alignment horizontal="right"/>
    </xf>
    <xf numFmtId="1" fontId="4" fillId="7" borderId="49" xfId="5" applyNumberFormat="1" applyFont="1" applyFill="1" applyBorder="1" applyAlignment="1" applyProtection="1"/>
    <xf numFmtId="1" fontId="4" fillId="7" borderId="25" xfId="5" applyNumberFormat="1" applyFont="1" applyFill="1" applyBorder="1" applyAlignment="1" applyProtection="1"/>
    <xf numFmtId="1" fontId="4" fillId="7" borderId="50" xfId="5" applyNumberFormat="1" applyFont="1" applyFill="1" applyBorder="1" applyAlignment="1" applyProtection="1"/>
    <xf numFmtId="1" fontId="4" fillId="7" borderId="24" xfId="5" applyNumberFormat="1" applyFont="1" applyFill="1" applyBorder="1" applyAlignment="1" applyProtection="1"/>
    <xf numFmtId="1" fontId="4" fillId="7" borderId="51" xfId="5" applyNumberFormat="1" applyFont="1" applyFill="1" applyBorder="1" applyAlignment="1" applyProtection="1"/>
    <xf numFmtId="2" fontId="4" fillId="0" borderId="35" xfId="4" applyNumberFormat="1" applyFont="1" applyFill="1" applyBorder="1" applyAlignment="1" applyProtection="1"/>
    <xf numFmtId="2" fontId="4" fillId="4" borderId="52" xfId="5" applyNumberFormat="1" applyFont="1" applyFill="1" applyBorder="1" applyAlignment="1" applyProtection="1">
      <protection locked="0"/>
    </xf>
    <xf numFmtId="2" fontId="4" fillId="4" borderId="53" xfId="5" applyNumberFormat="1" applyFont="1" applyFill="1" applyBorder="1" applyAlignment="1" applyProtection="1">
      <protection locked="0"/>
    </xf>
    <xf numFmtId="2" fontId="4" fillId="4" borderId="54" xfId="5" applyNumberFormat="1" applyFont="1" applyFill="1" applyBorder="1" applyAlignment="1" applyProtection="1">
      <protection locked="0"/>
    </xf>
    <xf numFmtId="1" fontId="4" fillId="9" borderId="54" xfId="5" applyNumberFormat="1" applyFont="1" applyFill="1" applyBorder="1" applyAlignment="1" applyProtection="1">
      <alignment horizontal="right"/>
    </xf>
    <xf numFmtId="1" fontId="4" fillId="9" borderId="55" xfId="4" applyNumberFormat="1" applyFont="1" applyFill="1" applyBorder="1" applyAlignment="1" applyProtection="1">
      <alignment horizontal="right"/>
    </xf>
    <xf numFmtId="1" fontId="4" fillId="7" borderId="56" xfId="5" applyNumberFormat="1" applyFont="1" applyFill="1" applyBorder="1" applyAlignment="1" applyProtection="1"/>
    <xf numFmtId="1" fontId="4" fillId="7" borderId="55" xfId="5" applyNumberFormat="1" applyFont="1" applyFill="1" applyBorder="1" applyAlignment="1" applyProtection="1"/>
    <xf numFmtId="1" fontId="4" fillId="7" borderId="57" xfId="5" applyNumberFormat="1" applyFont="1" applyFill="1" applyBorder="1" applyAlignment="1" applyProtection="1"/>
    <xf numFmtId="1" fontId="4" fillId="7" borderId="54" xfId="5" applyNumberFormat="1" applyFont="1" applyFill="1" applyBorder="1" applyAlignment="1" applyProtection="1"/>
    <xf numFmtId="1" fontId="4" fillId="7" borderId="58" xfId="5" applyNumberFormat="1" applyFont="1" applyFill="1" applyBorder="1" applyAlignment="1" applyProtection="1"/>
    <xf numFmtId="2" fontId="4" fillId="0" borderId="14" xfId="4" applyNumberFormat="1" applyFont="1" applyFill="1" applyBorder="1" applyAlignment="1" applyProtection="1"/>
    <xf numFmtId="2" fontId="4" fillId="0" borderId="1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0" applyFont="1"/>
    <xf numFmtId="1" fontId="4" fillId="0" borderId="49" xfId="1" applyNumberFormat="1" applyFont="1" applyFill="1" applyBorder="1" applyAlignment="1" applyProtection="1"/>
    <xf numFmtId="1" fontId="4" fillId="4" borderId="25" xfId="5" applyNumberFormat="1" applyFont="1" applyFill="1" applyBorder="1" applyAlignment="1" applyProtection="1">
      <protection locked="0"/>
    </xf>
    <xf numFmtId="1" fontId="4" fillId="7" borderId="25" xfId="1" applyNumberFormat="1" applyFont="1" applyFill="1" applyBorder="1" applyAlignment="1" applyProtection="1"/>
    <xf numFmtId="0" fontId="4" fillId="0" borderId="40" xfId="4" applyNumberFormat="1" applyFont="1" applyFill="1" applyBorder="1" applyAlignment="1" applyProtection="1">
      <alignment horizontal="left" vertical="center" wrapText="1"/>
    </xf>
    <xf numFmtId="0" fontId="4" fillId="0" borderId="65" xfId="4" applyNumberFormat="1" applyFont="1" applyFill="1" applyBorder="1" applyAlignment="1" applyProtection="1">
      <alignment horizontal="left" vertical="center" wrapText="1"/>
    </xf>
    <xf numFmtId="1" fontId="4" fillId="0" borderId="40" xfId="1" applyNumberFormat="1" applyFont="1" applyFill="1" applyBorder="1" applyAlignment="1" applyProtection="1"/>
    <xf numFmtId="1" fontId="4" fillId="4" borderId="30" xfId="5" applyNumberFormat="1" applyFont="1" applyFill="1" applyBorder="1" applyAlignment="1" applyProtection="1">
      <protection locked="0"/>
    </xf>
    <xf numFmtId="1" fontId="4" fillId="7" borderId="32" xfId="1" applyNumberFormat="1" applyFont="1" applyFill="1" applyBorder="1" applyAlignment="1" applyProtection="1"/>
    <xf numFmtId="1" fontId="4" fillId="0" borderId="42" xfId="1" applyNumberFormat="1" applyFont="1" applyFill="1" applyBorder="1" applyAlignment="1" applyProtection="1"/>
    <xf numFmtId="1" fontId="4" fillId="4" borderId="11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>
      <alignment horizontal="right"/>
    </xf>
    <xf numFmtId="1" fontId="4" fillId="9" borderId="66" xfId="5" applyNumberFormat="1" applyFont="1" applyFill="1" applyBorder="1" applyAlignment="1" applyProtection="1"/>
    <xf numFmtId="1" fontId="4" fillId="9" borderId="45" xfId="5" applyNumberFormat="1" applyFont="1" applyFill="1" applyBorder="1" applyAlignment="1" applyProtection="1"/>
    <xf numFmtId="1" fontId="4" fillId="9" borderId="68" xfId="5" applyNumberFormat="1" applyFont="1" applyFill="1" applyBorder="1" applyAlignment="1" applyProtection="1"/>
    <xf numFmtId="0" fontId="4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/>
    </xf>
    <xf numFmtId="1" fontId="4" fillId="0" borderId="35" xfId="1" applyNumberFormat="1" applyFont="1" applyFill="1" applyBorder="1" applyAlignment="1" applyProtection="1"/>
    <xf numFmtId="1" fontId="4" fillId="4" borderId="53" xfId="5" applyNumberFormat="1" applyFont="1" applyFill="1" applyBorder="1" applyAlignment="1" applyProtection="1">
      <protection locked="0"/>
    </xf>
    <xf numFmtId="1" fontId="4" fillId="9" borderId="53" xfId="5" applyNumberFormat="1" applyFont="1" applyFill="1" applyBorder="1" applyAlignment="1" applyProtection="1">
      <alignment horizontal="right"/>
    </xf>
    <xf numFmtId="1" fontId="4" fillId="9" borderId="58" xfId="5" applyNumberFormat="1" applyFont="1" applyFill="1" applyBorder="1" applyAlignment="1" applyProtection="1">
      <alignment horizontal="right"/>
    </xf>
    <xf numFmtId="1" fontId="4" fillId="9" borderId="57" xfId="5" applyNumberFormat="1" applyFont="1" applyFill="1" applyBorder="1" applyAlignment="1" applyProtection="1"/>
    <xf numFmtId="1" fontId="4" fillId="9" borderId="58" xfId="5" applyNumberFormat="1" applyFont="1" applyFill="1" applyBorder="1" applyAlignment="1" applyProtection="1"/>
    <xf numFmtId="1" fontId="4" fillId="0" borderId="21" xfId="1" applyNumberFormat="1" applyFont="1" applyFill="1" applyBorder="1" applyAlignment="1" applyProtection="1"/>
    <xf numFmtId="1" fontId="4" fillId="0" borderId="36" xfId="1" applyNumberFormat="1" applyFont="1" applyFill="1" applyBorder="1" applyAlignment="1" applyProtection="1"/>
    <xf numFmtId="1" fontId="4" fillId="0" borderId="37" xfId="1" applyNumberFormat="1" applyFont="1" applyFill="1" applyBorder="1" applyAlignment="1" applyProtection="1"/>
    <xf numFmtId="0" fontId="4" fillId="0" borderId="0" xfId="0" applyFont="1" applyFill="1"/>
    <xf numFmtId="1" fontId="4" fillId="4" borderId="36" xfId="5" applyNumberFormat="1" applyFont="1" applyFill="1" applyBorder="1" applyAlignment="1" applyProtection="1">
      <protection locked="0"/>
    </xf>
    <xf numFmtId="1" fontId="4" fillId="4" borderId="38" xfId="5" applyNumberFormat="1" applyFont="1" applyFill="1" applyBorder="1" applyAlignment="1" applyProtection="1">
      <protection locked="0"/>
    </xf>
    <xf numFmtId="1" fontId="4" fillId="4" borderId="39" xfId="5" applyNumberFormat="1" applyFont="1" applyFill="1" applyBorder="1" applyAlignment="1" applyProtection="1">
      <protection locked="0"/>
    </xf>
    <xf numFmtId="1" fontId="4" fillId="4" borderId="37" xfId="5" applyNumberFormat="1" applyFont="1" applyFill="1" applyBorder="1" applyAlignment="1" applyProtection="1">
      <protection locked="0"/>
    </xf>
    <xf numFmtId="1" fontId="4" fillId="5" borderId="22" xfId="5" applyNumberFormat="1" applyFont="1" applyFill="1" applyBorder="1" applyAlignment="1" applyProtection="1">
      <protection locked="0"/>
    </xf>
    <xf numFmtId="1" fontId="4" fillId="4" borderId="72" xfId="4" applyNumberFormat="1" applyFont="1" applyFill="1" applyBorder="1" applyAlignment="1" applyProtection="1">
      <alignment horizontal="right"/>
      <protection locked="0"/>
    </xf>
    <xf numFmtId="0" fontId="11" fillId="6" borderId="0" xfId="0" applyFont="1" applyFill="1" applyAlignment="1" applyProtection="1">
      <alignment vertical="center"/>
    </xf>
    <xf numFmtId="1" fontId="4" fillId="7" borderId="72" xfId="4" applyNumberFormat="1" applyFont="1" applyFill="1" applyBorder="1" applyAlignment="1" applyProtection="1">
      <alignment horizontal="right"/>
    </xf>
    <xf numFmtId="1" fontId="4" fillId="4" borderId="31" xfId="5" applyNumberFormat="1" applyFont="1" applyFill="1" applyBorder="1" applyAlignment="1" applyProtection="1">
      <protection locked="0"/>
    </xf>
    <xf numFmtId="2" fontId="4" fillId="11" borderId="27" xfId="5" applyNumberFormat="1" applyFont="1" applyFill="1" applyBorder="1" applyAlignment="1" applyProtection="1">
      <protection locked="0"/>
    </xf>
    <xf numFmtId="2" fontId="4" fillId="11" borderId="28" xfId="5" applyNumberFormat="1" applyFont="1" applyFill="1" applyBorder="1" applyAlignment="1" applyProtection="1">
      <protection locked="0"/>
    </xf>
    <xf numFmtId="2" fontId="4" fillId="11" borderId="29" xfId="5" applyNumberFormat="1" applyFont="1" applyFill="1" applyBorder="1" applyAlignment="1" applyProtection="1">
      <protection locked="0"/>
    </xf>
    <xf numFmtId="1" fontId="4" fillId="9" borderId="29" xfId="5" applyNumberFormat="1" applyFont="1" applyFill="1" applyBorder="1" applyAlignment="1" applyProtection="1"/>
    <xf numFmtId="1" fontId="4" fillId="9" borderId="29" xfId="5" applyNumberFormat="1" applyFont="1" applyFill="1" applyBorder="1" applyAlignment="1" applyProtection="1">
      <alignment horizontal="right"/>
    </xf>
    <xf numFmtId="1" fontId="4" fillId="9" borderId="72" xfId="4" applyNumberFormat="1" applyFont="1" applyFill="1" applyBorder="1" applyAlignment="1" applyProtection="1">
      <alignment horizontal="right"/>
    </xf>
    <xf numFmtId="1" fontId="4" fillId="9" borderId="31" xfId="5" applyNumberFormat="1" applyFont="1" applyFill="1" applyBorder="1" applyAlignment="1" applyProtection="1"/>
    <xf numFmtId="1" fontId="4" fillId="9" borderId="34" xfId="5" applyNumberFormat="1" applyFont="1" applyFill="1" applyBorder="1" applyAlignment="1" applyProtection="1"/>
    <xf numFmtId="1" fontId="4" fillId="9" borderId="33" xfId="5" applyNumberFormat="1" applyFont="1" applyFill="1" applyBorder="1" applyAlignment="1" applyProtection="1"/>
    <xf numFmtId="1" fontId="4" fillId="9" borderId="55" xfId="0" applyNumberFormat="1" applyFont="1" applyFill="1" applyBorder="1" applyProtection="1"/>
    <xf numFmtId="1" fontId="4" fillId="5" borderId="51" xfId="5" applyNumberFormat="1" applyFont="1" applyFill="1" applyBorder="1" applyAlignment="1" applyProtection="1">
      <protection locked="0"/>
    </xf>
    <xf numFmtId="1" fontId="4" fillId="4" borderId="73" xfId="5" applyNumberFormat="1" applyFont="1" applyFill="1" applyBorder="1" applyAlignment="1" applyProtection="1">
      <protection locked="0"/>
    </xf>
    <xf numFmtId="2" fontId="4" fillId="4" borderId="29" xfId="5" applyNumberFormat="1" applyFont="1" applyFill="1" applyBorder="1" applyAlignment="1" applyProtection="1">
      <protection locked="0"/>
    </xf>
    <xf numFmtId="1" fontId="4" fillId="9" borderId="30" xfId="5" applyNumberFormat="1" applyFont="1" applyFill="1" applyBorder="1" applyAlignment="1" applyProtection="1"/>
    <xf numFmtId="1" fontId="4" fillId="7" borderId="74" xfId="5" applyNumberFormat="1" applyFont="1" applyFill="1" applyBorder="1" applyAlignment="1" applyProtection="1"/>
    <xf numFmtId="1" fontId="4" fillId="7" borderId="28" xfId="5" applyNumberFormat="1" applyFont="1" applyFill="1" applyBorder="1" applyAlignment="1" applyProtection="1"/>
    <xf numFmtId="1" fontId="4" fillId="11" borderId="29" xfId="5" applyNumberFormat="1" applyFont="1" applyFill="1" applyBorder="1" applyAlignment="1" applyProtection="1">
      <protection locked="0"/>
    </xf>
    <xf numFmtId="1" fontId="4" fillId="7" borderId="75" xfId="5" applyNumberFormat="1" applyFont="1" applyFill="1" applyBorder="1" applyAlignment="1" applyProtection="1"/>
    <xf numFmtId="0" fontId="4" fillId="0" borderId="21" xfId="4" applyNumberFormat="1" applyFont="1" applyFill="1" applyBorder="1" applyAlignment="1" applyProtection="1">
      <alignment horizontal="center"/>
    </xf>
    <xf numFmtId="2" fontId="4" fillId="0" borderId="15" xfId="5" applyNumberFormat="1" applyFont="1" applyFill="1" applyBorder="1" applyAlignment="1" applyProtection="1"/>
    <xf numFmtId="2" fontId="4" fillId="0" borderId="18" xfId="4" applyNumberFormat="1" applyFont="1" applyFill="1" applyBorder="1" applyAlignment="1" applyProtection="1"/>
    <xf numFmtId="2" fontId="4" fillId="0" borderId="76" xfId="4" applyNumberFormat="1" applyFont="1" applyFill="1" applyBorder="1" applyAlignment="1" applyProtection="1"/>
    <xf numFmtId="2" fontId="4" fillId="0" borderId="4" xfId="4" applyNumberFormat="1" applyFont="1" applyFill="1" applyBorder="1" applyAlignment="1" applyProtection="1"/>
    <xf numFmtId="1" fontId="4" fillId="4" borderId="22" xfId="1" applyNumberFormat="1" applyFont="1" applyFill="1" applyBorder="1" applyAlignment="1" applyProtection="1">
      <protection locked="0"/>
    </xf>
    <xf numFmtId="1" fontId="4" fillId="4" borderId="23" xfId="1" applyNumberFormat="1" applyFont="1" applyFill="1" applyBorder="1" applyAlignment="1" applyProtection="1">
      <protection locked="0"/>
    </xf>
    <xf numFmtId="1" fontId="4" fillId="4" borderId="24" xfId="1" applyNumberFormat="1" applyFont="1" applyFill="1" applyBorder="1" applyAlignment="1" applyProtection="1">
      <protection locked="0"/>
    </xf>
    <xf numFmtId="1" fontId="4" fillId="4" borderId="25" xfId="1" applyNumberFormat="1" applyFont="1" applyFill="1" applyBorder="1" applyAlignment="1" applyProtection="1">
      <protection locked="0"/>
    </xf>
    <xf numFmtId="1" fontId="4" fillId="4" borderId="31" xfId="1" applyNumberFormat="1" applyFont="1" applyFill="1" applyBorder="1" applyAlignment="1" applyProtection="1">
      <protection locked="0"/>
    </xf>
    <xf numFmtId="1" fontId="4" fillId="4" borderId="32" xfId="1" applyNumberFormat="1" applyFont="1" applyFill="1" applyBorder="1" applyAlignment="1" applyProtection="1">
      <protection locked="0"/>
    </xf>
    <xf numFmtId="1" fontId="4" fillId="4" borderId="33" xfId="1" applyNumberFormat="1" applyFont="1" applyFill="1" applyBorder="1" applyAlignment="1" applyProtection="1">
      <protection locked="0"/>
    </xf>
    <xf numFmtId="1" fontId="4" fillId="4" borderId="34" xfId="1" applyNumberFormat="1" applyFont="1" applyFill="1" applyBorder="1" applyAlignment="1" applyProtection="1">
      <protection locked="0"/>
    </xf>
    <xf numFmtId="1" fontId="4" fillId="7" borderId="31" xfId="1" applyNumberFormat="1" applyFont="1" applyFill="1" applyBorder="1" applyAlignment="1" applyProtection="1"/>
    <xf numFmtId="1" fontId="4" fillId="0" borderId="26" xfId="1" applyNumberFormat="1" applyFont="1" applyFill="1" applyBorder="1" applyAlignment="1" applyProtection="1"/>
    <xf numFmtId="1" fontId="4" fillId="7" borderId="34" xfId="1" applyNumberFormat="1" applyFont="1" applyFill="1" applyBorder="1" applyAlignment="1" applyProtection="1"/>
    <xf numFmtId="1" fontId="4" fillId="7" borderId="33" xfId="1" applyNumberFormat="1" applyFont="1" applyFill="1" applyBorder="1" applyAlignment="1" applyProtection="1"/>
    <xf numFmtId="1" fontId="4" fillId="7" borderId="65" xfId="1" applyNumberFormat="1" applyFont="1" applyFill="1" applyBorder="1" applyAlignment="1" applyProtection="1"/>
    <xf numFmtId="1" fontId="4" fillId="0" borderId="63" xfId="1" applyNumberFormat="1" applyFont="1" applyFill="1" applyBorder="1" applyAlignment="1" applyProtection="1"/>
    <xf numFmtId="1" fontId="4" fillId="4" borderId="15" xfId="1" applyNumberFormat="1" applyFont="1" applyFill="1" applyBorder="1" applyAlignment="1" applyProtection="1">
      <protection locked="0"/>
    </xf>
    <xf numFmtId="1" fontId="4" fillId="4" borderId="18" xfId="1" applyNumberFormat="1" applyFont="1" applyFill="1" applyBorder="1" applyAlignment="1" applyProtection="1">
      <protection locked="0"/>
    </xf>
    <xf numFmtId="1" fontId="4" fillId="7" borderId="15" xfId="1" applyNumberFormat="1" applyFont="1" applyFill="1" applyBorder="1" applyAlignment="1" applyProtection="1"/>
    <xf numFmtId="1" fontId="4" fillId="7" borderId="58" xfId="1" applyNumberFormat="1" applyFont="1" applyFill="1" applyBorder="1" applyAlignment="1" applyProtection="1"/>
    <xf numFmtId="1" fontId="4" fillId="7" borderId="18" xfId="1" applyNumberFormat="1" applyFont="1" applyFill="1" applyBorder="1" applyAlignment="1" applyProtection="1"/>
    <xf numFmtId="1" fontId="4" fillId="7" borderId="76" xfId="1" applyNumberFormat="1" applyFont="1" applyFill="1" applyBorder="1" applyAlignment="1" applyProtection="1"/>
    <xf numFmtId="1" fontId="4" fillId="0" borderId="15" xfId="1" applyNumberFormat="1" applyFont="1" applyFill="1" applyBorder="1" applyAlignment="1" applyProtection="1"/>
    <xf numFmtId="1" fontId="4" fillId="4" borderId="63" xfId="1" applyNumberFormat="1" applyFont="1" applyFill="1" applyBorder="1" applyAlignment="1" applyProtection="1">
      <protection locked="0"/>
    </xf>
    <xf numFmtId="1" fontId="4" fillId="4" borderId="54" xfId="1" applyNumberFormat="1" applyFont="1" applyFill="1" applyBorder="1" applyAlignment="1" applyProtection="1">
      <protection locked="0"/>
    </xf>
    <xf numFmtId="1" fontId="4" fillId="4" borderId="76" xfId="1" applyNumberFormat="1" applyFont="1" applyFill="1" applyBorder="1" applyAlignment="1" applyProtection="1">
      <protection locked="0"/>
    </xf>
    <xf numFmtId="1" fontId="4" fillId="11" borderId="54" xfId="1" applyNumberFormat="1" applyFont="1" applyFill="1" applyBorder="1" applyAlignment="1" applyProtection="1">
      <protection locked="0"/>
    </xf>
    <xf numFmtId="1" fontId="4" fillId="11" borderId="75" xfId="1" applyNumberFormat="1" applyFont="1" applyFill="1" applyBorder="1" applyAlignment="1" applyProtection="1">
      <protection locked="0"/>
    </xf>
    <xf numFmtId="1" fontId="4" fillId="11" borderId="52" xfId="1" applyNumberFormat="1" applyFont="1" applyFill="1" applyBorder="1" applyAlignment="1" applyProtection="1">
      <protection locked="0"/>
    </xf>
    <xf numFmtId="1" fontId="4" fillId="11" borderId="76" xfId="1" applyNumberFormat="1" applyFont="1" applyFill="1" applyBorder="1" applyAlignment="1" applyProtection="1">
      <protection locked="0"/>
    </xf>
    <xf numFmtId="1" fontId="4" fillId="11" borderId="53" xfId="1" applyNumberFormat="1" applyFont="1" applyFill="1" applyBorder="1" applyAlignment="1" applyProtection="1">
      <protection locked="0"/>
    </xf>
    <xf numFmtId="1" fontId="4" fillId="11" borderId="64" xfId="1" applyNumberFormat="1" applyFont="1" applyFill="1" applyBorder="1" applyAlignment="1" applyProtection="1">
      <protection locked="0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1" fontId="12" fillId="0" borderId="0" xfId="1" applyNumberFormat="1" applyFont="1" applyFill="1" applyBorder="1" applyAlignment="1" applyProtection="1"/>
    <xf numFmtId="1" fontId="12" fillId="0" borderId="0" xfId="1" applyNumberFormat="1" applyFont="1" applyFill="1" applyBorder="1" applyAlignment="1" applyProtection="1"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/>
    </xf>
    <xf numFmtId="2" fontId="4" fillId="4" borderId="19" xfId="5" applyNumberFormat="1" applyFont="1" applyFill="1" applyBorder="1" applyAlignment="1" applyProtection="1">
      <protection locked="0"/>
    </xf>
    <xf numFmtId="2" fontId="4" fillId="4" borderId="28" xfId="5" applyNumberFormat="1" applyFont="1" applyFill="1" applyBorder="1" applyAlignment="1" applyProtection="1">
      <protection locked="0"/>
    </xf>
    <xf numFmtId="2" fontId="4" fillId="6" borderId="19" xfId="1" applyNumberFormat="1" applyFont="1" applyFill="1" applyBorder="1" applyAlignment="1" applyProtection="1"/>
    <xf numFmtId="2" fontId="4" fillId="0" borderId="25" xfId="1" applyNumberFormat="1" applyFont="1" applyFill="1" applyBorder="1" applyAlignment="1" applyProtection="1">
      <alignment horizontal="right"/>
    </xf>
    <xf numFmtId="2" fontId="4" fillId="0" borderId="19" xfId="1" applyNumberFormat="1" applyFont="1" applyFill="1" applyBorder="1" applyAlignment="1" applyProtection="1"/>
    <xf numFmtId="2" fontId="4" fillId="0" borderId="41" xfId="1" applyNumberFormat="1" applyFont="1" applyFill="1" applyBorder="1" applyAlignment="1" applyProtection="1"/>
    <xf numFmtId="2" fontId="4" fillId="4" borderId="49" xfId="5" applyNumberFormat="1" applyFont="1" applyFill="1" applyBorder="1" applyAlignment="1" applyProtection="1">
      <protection locked="0"/>
    </xf>
    <xf numFmtId="2" fontId="4" fillId="4" borderId="25" xfId="5" applyNumberFormat="1" applyFont="1" applyFill="1" applyBorder="1" applyAlignment="1" applyProtection="1">
      <protection locked="0"/>
    </xf>
    <xf numFmtId="2" fontId="4" fillId="4" borderId="20" xfId="5" applyNumberFormat="1" applyFont="1" applyFill="1" applyBorder="1" applyAlignment="1" applyProtection="1">
      <protection locked="0"/>
    </xf>
    <xf numFmtId="2" fontId="4" fillId="4" borderId="27" xfId="5" applyNumberFormat="1" applyFont="1" applyFill="1" applyBorder="1" applyAlignment="1" applyProtection="1">
      <protection locked="0"/>
    </xf>
    <xf numFmtId="2" fontId="4" fillId="6" borderId="26" xfId="1" applyNumberFormat="1" applyFont="1" applyFill="1" applyBorder="1" applyAlignment="1" applyProtection="1"/>
    <xf numFmtId="2" fontId="4" fillId="0" borderId="34" xfId="1" applyNumberFormat="1" applyFont="1" applyFill="1" applyBorder="1" applyAlignment="1" applyProtection="1">
      <alignment horizontal="right"/>
    </xf>
    <xf numFmtId="2" fontId="4" fillId="0" borderId="26" xfId="1" applyNumberFormat="1" applyFont="1" applyFill="1" applyBorder="1" applyAlignment="1" applyProtection="1"/>
    <xf numFmtId="2" fontId="4" fillId="4" borderId="30" xfId="5" applyNumberFormat="1" applyFont="1" applyFill="1" applyBorder="1" applyAlignment="1" applyProtection="1">
      <protection locked="0"/>
    </xf>
    <xf numFmtId="2" fontId="4" fillId="6" borderId="31" xfId="1" applyNumberFormat="1" applyFont="1" applyFill="1" applyBorder="1" applyAlignment="1" applyProtection="1"/>
    <xf numFmtId="2" fontId="4" fillId="6" borderId="33" xfId="1" applyNumberFormat="1" applyFont="1" applyFill="1" applyBorder="1" applyAlignment="1" applyProtection="1"/>
    <xf numFmtId="0" fontId="4" fillId="0" borderId="40" xfId="4" applyNumberFormat="1" applyFont="1" applyFill="1" applyBorder="1" applyAlignment="1" applyProtection="1"/>
    <xf numFmtId="0" fontId="4" fillId="0" borderId="65" xfId="4" applyNumberFormat="1" applyFont="1" applyFill="1" applyBorder="1" applyAlignment="1" applyProtection="1"/>
    <xf numFmtId="2" fontId="4" fillId="6" borderId="32" xfId="1" applyNumberFormat="1" applyFont="1" applyFill="1" applyBorder="1" applyAlignment="1" applyProtection="1"/>
    <xf numFmtId="2" fontId="4" fillId="4" borderId="14" xfId="5" applyNumberFormat="1" applyFont="1" applyFill="1" applyBorder="1" applyAlignment="1" applyProtection="1">
      <protection locked="0"/>
    </xf>
    <xf numFmtId="2" fontId="4" fillId="6" borderId="35" xfId="1" applyNumberFormat="1" applyFont="1" applyFill="1" applyBorder="1" applyAlignment="1" applyProtection="1"/>
    <xf numFmtId="2" fontId="4" fillId="6" borderId="53" xfId="1" applyNumberFormat="1" applyFont="1" applyFill="1" applyBorder="1" applyAlignment="1" applyProtection="1"/>
    <xf numFmtId="2" fontId="4" fillId="6" borderId="54" xfId="1" applyNumberFormat="1" applyFont="1" applyFill="1" applyBorder="1" applyAlignment="1" applyProtection="1"/>
    <xf numFmtId="2" fontId="4" fillId="0" borderId="55" xfId="1" applyNumberFormat="1" applyFont="1" applyFill="1" applyBorder="1" applyAlignment="1" applyProtection="1">
      <alignment horizontal="right"/>
    </xf>
    <xf numFmtId="2" fontId="4" fillId="4" borderId="17" xfId="5" applyNumberFormat="1" applyFont="1" applyFill="1" applyBorder="1" applyAlignment="1" applyProtection="1">
      <protection locked="0"/>
    </xf>
    <xf numFmtId="2" fontId="4" fillId="4" borderId="31" xfId="5" applyNumberFormat="1" applyFont="1" applyFill="1" applyBorder="1" applyAlignment="1" applyProtection="1">
      <protection locked="0"/>
    </xf>
    <xf numFmtId="2" fontId="4" fillId="4" borderId="32" xfId="5" applyNumberFormat="1" applyFont="1" applyFill="1" applyBorder="1" applyAlignment="1" applyProtection="1">
      <protection locked="0"/>
    </xf>
    <xf numFmtId="2" fontId="4" fillId="4" borderId="34" xfId="5" applyNumberFormat="1" applyFont="1" applyFill="1" applyBorder="1" applyAlignment="1" applyProtection="1">
      <protection locked="0"/>
    </xf>
    <xf numFmtId="2" fontId="4" fillId="4" borderId="55" xfId="5" applyNumberFormat="1" applyFont="1" applyFill="1" applyBorder="1" applyAlignment="1" applyProtection="1">
      <protection locked="0"/>
    </xf>
    <xf numFmtId="2" fontId="4" fillId="6" borderId="21" xfId="1" applyNumberFormat="1" applyFont="1" applyFill="1" applyBorder="1" applyAlignment="1" applyProtection="1"/>
    <xf numFmtId="2" fontId="4" fillId="6" borderId="36" xfId="1" applyNumberFormat="1" applyFont="1" applyFill="1" applyBorder="1" applyAlignment="1" applyProtection="1"/>
    <xf numFmtId="2" fontId="4" fillId="6" borderId="4" xfId="1" applyNumberFormat="1" applyFont="1" applyFill="1" applyBorder="1" applyAlignment="1" applyProtection="1"/>
    <xf numFmtId="2" fontId="4" fillId="6" borderId="38" xfId="1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166" fontId="4" fillId="4" borderId="27" xfId="5" applyNumberFormat="1" applyFont="1" applyFill="1" applyBorder="1" applyAlignment="1" applyProtection="1">
      <protection locked="0"/>
    </xf>
    <xf numFmtId="166" fontId="4" fillId="4" borderId="30" xfId="5" applyNumberFormat="1" applyFont="1" applyFill="1" applyBorder="1" applyAlignment="1" applyProtection="1">
      <protection locked="0"/>
    </xf>
    <xf numFmtId="166" fontId="4" fillId="4" borderId="31" xfId="5" applyNumberFormat="1" applyFont="1" applyFill="1" applyBorder="1" applyAlignment="1" applyProtection="1">
      <protection locked="0"/>
    </xf>
    <xf numFmtId="166" fontId="4" fillId="4" borderId="34" xfId="5" applyNumberFormat="1" applyFont="1" applyFill="1" applyBorder="1" applyAlignment="1" applyProtection="1">
      <protection locked="0"/>
    </xf>
    <xf numFmtId="166" fontId="4" fillId="4" borderId="52" xfId="5" applyNumberFormat="1" applyFont="1" applyFill="1" applyBorder="1" applyAlignment="1" applyProtection="1">
      <protection locked="0"/>
    </xf>
    <xf numFmtId="166" fontId="4" fillId="4" borderId="55" xfId="5" applyNumberFormat="1" applyFont="1" applyFill="1" applyBorder="1" applyAlignment="1" applyProtection="1">
      <protection locked="0"/>
    </xf>
    <xf numFmtId="2" fontId="4" fillId="12" borderId="22" xfId="5" applyNumberFormat="1" applyFont="1" applyFill="1" applyBorder="1" applyAlignment="1" applyProtection="1">
      <protection locked="0"/>
    </xf>
    <xf numFmtId="2" fontId="4" fillId="0" borderId="26" xfId="4" applyNumberFormat="1" applyFont="1" applyFill="1" applyBorder="1" applyAlignment="1" applyProtection="1"/>
    <xf numFmtId="2" fontId="4" fillId="12" borderId="31" xfId="5" applyNumberFormat="1" applyFont="1" applyFill="1" applyBorder="1" applyAlignment="1" applyProtection="1">
      <protection locked="0"/>
    </xf>
    <xf numFmtId="2" fontId="4" fillId="12" borderId="52" xfId="5" applyNumberFormat="1" applyFont="1" applyFill="1" applyBorder="1" applyAlignment="1" applyProtection="1">
      <protection locked="0"/>
    </xf>
    <xf numFmtId="164" fontId="4" fillId="0" borderId="63" xfId="4" applyNumberFormat="1" applyFont="1" applyFill="1" applyBorder="1" applyAlignment="1" applyProtection="1">
      <alignment vertical="center" wrapText="1"/>
    </xf>
    <xf numFmtId="2" fontId="4" fillId="0" borderId="76" xfId="4" applyNumberFormat="1" applyFont="1" applyFill="1" applyBorder="1" applyAlignment="1" applyProtection="1">
      <alignment vertical="center" wrapText="1"/>
    </xf>
    <xf numFmtId="1" fontId="4" fillId="0" borderId="19" xfId="4" applyNumberFormat="1" applyFont="1" applyFill="1" applyBorder="1" applyAlignment="1" applyProtection="1"/>
    <xf numFmtId="1" fontId="4" fillId="12" borderId="22" xfId="5" applyNumberFormat="1" applyFont="1" applyFill="1" applyBorder="1" applyAlignment="1" applyProtection="1">
      <protection locked="0"/>
    </xf>
    <xf numFmtId="1" fontId="4" fillId="0" borderId="26" xfId="4" applyNumberFormat="1" applyFont="1" applyFill="1" applyBorder="1" applyAlignment="1" applyProtection="1"/>
    <xf numFmtId="1" fontId="4" fillId="12" borderId="31" xfId="5" applyNumberFormat="1" applyFont="1" applyFill="1" applyBorder="1" applyAlignment="1" applyProtection="1">
      <protection locked="0"/>
    </xf>
    <xf numFmtId="1" fontId="4" fillId="0" borderId="35" xfId="4" applyNumberFormat="1" applyFont="1" applyFill="1" applyBorder="1" applyAlignment="1" applyProtection="1"/>
    <xf numFmtId="1" fontId="4" fillId="4" borderId="52" xfId="5" applyNumberFormat="1" applyFont="1" applyFill="1" applyBorder="1" applyAlignment="1" applyProtection="1">
      <protection locked="0"/>
    </xf>
    <xf numFmtId="1" fontId="4" fillId="12" borderId="52" xfId="5" applyNumberFormat="1" applyFont="1" applyFill="1" applyBorder="1" applyAlignment="1" applyProtection="1">
      <protection locked="0"/>
    </xf>
    <xf numFmtId="1" fontId="4" fillId="0" borderId="76" xfId="4" applyNumberFormat="1" applyFont="1" applyFill="1" applyBorder="1" applyAlignment="1" applyProtection="1">
      <alignment vertical="center" wrapText="1"/>
    </xf>
    <xf numFmtId="1" fontId="4" fillId="0" borderId="14" xfId="4" applyNumberFormat="1" applyFont="1" applyFill="1" applyBorder="1" applyAlignment="1" applyProtection="1"/>
    <xf numFmtId="2" fontId="4" fillId="4" borderId="50" xfId="5" applyNumberFormat="1" applyFont="1" applyFill="1" applyBorder="1" applyAlignment="1" applyProtection="1">
      <protection locked="0"/>
    </xf>
    <xf numFmtId="2" fontId="4" fillId="6" borderId="51" xfId="1" applyNumberFormat="1" applyFont="1" applyFill="1" applyBorder="1" applyAlignment="1" applyProtection="1"/>
    <xf numFmtId="2" fontId="4" fillId="0" borderId="19" xfId="1" applyNumberFormat="1" applyFont="1" applyFill="1" applyBorder="1" applyAlignment="1" applyProtection="1">
      <alignment horizontal="right"/>
    </xf>
    <xf numFmtId="2" fontId="4" fillId="0" borderId="51" xfId="1" applyNumberFormat="1" applyFont="1" applyFill="1" applyBorder="1" applyAlignment="1" applyProtection="1"/>
    <xf numFmtId="2" fontId="4" fillId="4" borderId="41" xfId="5" applyNumberFormat="1" applyFont="1" applyFill="1" applyBorder="1" applyAlignment="1" applyProtection="1">
      <protection locked="0"/>
    </xf>
    <xf numFmtId="2" fontId="4" fillId="6" borderId="65" xfId="1" applyNumberFormat="1" applyFont="1" applyFill="1" applyBorder="1" applyAlignment="1" applyProtection="1"/>
    <xf numFmtId="2" fontId="4" fillId="0" borderId="26" xfId="1" applyNumberFormat="1" applyFont="1" applyFill="1" applyBorder="1" applyAlignment="1" applyProtection="1">
      <alignment horizontal="right"/>
    </xf>
    <xf numFmtId="2" fontId="4" fillId="0" borderId="65" xfId="1" applyNumberFormat="1" applyFont="1" applyFill="1" applyBorder="1" applyAlignment="1" applyProtection="1"/>
    <xf numFmtId="2" fontId="4" fillId="4" borderId="26" xfId="5" applyNumberFormat="1" applyFont="1" applyFill="1" applyBorder="1" applyAlignment="1" applyProtection="1">
      <protection locked="0"/>
    </xf>
    <xf numFmtId="2" fontId="4" fillId="4" borderId="35" xfId="5" applyNumberFormat="1" applyFont="1" applyFill="1" applyBorder="1" applyAlignment="1" applyProtection="1">
      <protection locked="0"/>
    </xf>
    <xf numFmtId="2" fontId="4" fillId="0" borderId="35" xfId="1" applyNumberFormat="1" applyFont="1" applyFill="1" applyBorder="1" applyAlignment="1" applyProtection="1">
      <alignment horizontal="right"/>
    </xf>
    <xf numFmtId="2" fontId="4" fillId="0" borderId="35" xfId="1" applyNumberFormat="1" applyFont="1" applyFill="1" applyBorder="1" applyAlignment="1" applyProtection="1"/>
    <xf numFmtId="2" fontId="4" fillId="0" borderId="58" xfId="1" applyNumberFormat="1" applyFont="1" applyFill="1" applyBorder="1" applyAlignment="1" applyProtection="1"/>
    <xf numFmtId="2" fontId="4" fillId="6" borderId="2" xfId="1" applyNumberFormat="1" applyFont="1" applyFill="1" applyBorder="1" applyAlignment="1" applyProtection="1"/>
    <xf numFmtId="2" fontId="4" fillId="6" borderId="3" xfId="1" applyNumberFormat="1" applyFont="1" applyFill="1" applyBorder="1" applyAlignment="1" applyProtection="1"/>
    <xf numFmtId="0" fontId="4" fillId="13" borderId="21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/>
    <xf numFmtId="0" fontId="4" fillId="3" borderId="0" xfId="0" applyFont="1" applyFill="1" applyProtection="1"/>
    <xf numFmtId="0" fontId="3" fillId="3" borderId="0" xfId="4" applyNumberFormat="1" applyFont="1" applyFill="1" applyBorder="1" applyAlignment="1" applyProtection="1"/>
    <xf numFmtId="0" fontId="4" fillId="3" borderId="0" xfId="4" applyNumberFormat="1" applyFont="1" applyFill="1" applyBorder="1" applyAlignment="1" applyProtection="1"/>
    <xf numFmtId="0" fontId="4" fillId="3" borderId="0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>
      <protection hidden="1"/>
    </xf>
    <xf numFmtId="0" fontId="4" fillId="0" borderId="0" xfId="4" applyNumberFormat="1" applyFont="1" applyFill="1" applyBorder="1" applyAlignment="1" applyProtection="1">
      <protection hidden="1"/>
    </xf>
    <xf numFmtId="165" fontId="4" fillId="3" borderId="0" xfId="4" applyNumberFormat="1" applyFont="1" applyFill="1" applyBorder="1" applyAlignment="1" applyProtection="1"/>
    <xf numFmtId="2" fontId="4" fillId="0" borderId="16" xfId="4" applyNumberFormat="1" applyFont="1" applyFill="1" applyBorder="1" applyAlignment="1" applyProtection="1"/>
    <xf numFmtId="2" fontId="4" fillId="0" borderId="71" xfId="4" applyNumberFormat="1" applyFont="1" applyFill="1" applyBorder="1" applyAlignment="1" applyProtection="1"/>
    <xf numFmtId="2" fontId="4" fillId="0" borderId="17" xfId="4" applyNumberFormat="1" applyFont="1" applyFill="1" applyBorder="1" applyAlignment="1" applyProtection="1"/>
    <xf numFmtId="0" fontId="4" fillId="6" borderId="0" xfId="4" applyNumberFormat="1" applyFont="1" applyFill="1" applyBorder="1" applyAlignment="1" applyProtection="1">
      <protection hidden="1"/>
    </xf>
    <xf numFmtId="1" fontId="4" fillId="4" borderId="19" xfId="5" applyNumberFormat="1" applyFont="1" applyFill="1" applyBorder="1" applyAlignment="1" applyProtection="1">
      <protection locked="0"/>
    </xf>
    <xf numFmtId="1" fontId="4" fillId="6" borderId="21" xfId="1" applyNumberFormat="1" applyFont="1" applyFill="1" applyBorder="1" applyAlignment="1" applyProtection="1"/>
    <xf numFmtId="1" fontId="4" fillId="6" borderId="36" xfId="1" applyNumberFormat="1" applyFont="1" applyFill="1" applyBorder="1" applyAlignment="1" applyProtection="1"/>
    <xf numFmtId="1" fontId="4" fillId="6" borderId="4" xfId="1" applyNumberFormat="1" applyFont="1" applyFill="1" applyBorder="1" applyAlignment="1" applyProtection="1"/>
    <xf numFmtId="1" fontId="4" fillId="6" borderId="38" xfId="1" applyNumberFormat="1" applyFont="1" applyFill="1" applyBorder="1" applyAlignment="1" applyProtection="1"/>
    <xf numFmtId="1" fontId="4" fillId="6" borderId="19" xfId="1" applyNumberFormat="1" applyFont="1" applyFill="1" applyBorder="1" applyAlignment="1" applyProtection="1"/>
    <xf numFmtId="1" fontId="4" fillId="6" borderId="23" xfId="1" applyNumberFormat="1" applyFont="1" applyFill="1" applyBorder="1" applyAlignment="1" applyProtection="1"/>
    <xf numFmtId="1" fontId="4" fillId="6" borderId="24" xfId="1" applyNumberFormat="1" applyFont="1" applyFill="1" applyBorder="1" applyAlignment="1" applyProtection="1"/>
    <xf numFmtId="1" fontId="4" fillId="0" borderId="25" xfId="1" applyNumberFormat="1" applyFont="1" applyFill="1" applyBorder="1" applyAlignment="1" applyProtection="1">
      <alignment horizontal="right"/>
    </xf>
    <xf numFmtId="1" fontId="4" fillId="0" borderId="19" xfId="1" applyNumberFormat="1" applyFont="1" applyFill="1" applyBorder="1" applyAlignment="1" applyProtection="1"/>
    <xf numFmtId="1" fontId="4" fillId="0" borderId="50" xfId="1" applyNumberFormat="1" applyFont="1" applyFill="1" applyBorder="1" applyAlignment="1" applyProtection="1"/>
    <xf numFmtId="1" fontId="4" fillId="6" borderId="26" xfId="1" applyNumberFormat="1" applyFont="1" applyFill="1" applyBorder="1" applyAlignment="1" applyProtection="1"/>
    <xf numFmtId="1" fontId="4" fillId="6" borderId="32" xfId="1" applyNumberFormat="1" applyFont="1" applyFill="1" applyBorder="1" applyAlignment="1" applyProtection="1"/>
    <xf numFmtId="1" fontId="4" fillId="6" borderId="33" xfId="1" applyNumberFormat="1" applyFont="1" applyFill="1" applyBorder="1" applyAlignment="1" applyProtection="1"/>
    <xf numFmtId="1" fontId="4" fillId="0" borderId="34" xfId="1" applyNumberFormat="1" applyFont="1" applyFill="1" applyBorder="1" applyAlignment="1" applyProtection="1">
      <alignment horizontal="right"/>
    </xf>
    <xf numFmtId="1" fontId="4" fillId="0" borderId="41" xfId="1" applyNumberFormat="1" applyFont="1" applyFill="1" applyBorder="1" applyAlignment="1" applyProtection="1"/>
    <xf numFmtId="1" fontId="4" fillId="4" borderId="55" xfId="5" applyNumberFormat="1" applyFont="1" applyFill="1" applyBorder="1" applyAlignment="1" applyProtection="1">
      <protection locked="0"/>
    </xf>
    <xf numFmtId="0" fontId="13" fillId="0" borderId="0" xfId="6"/>
    <xf numFmtId="0" fontId="3" fillId="0" borderId="0" xfId="2" applyNumberFormat="1" applyFont="1" applyFill="1" applyAlignment="1" applyProtection="1">
      <alignment horizontal="left"/>
    </xf>
    <xf numFmtId="0" fontId="4" fillId="0" borderId="0" xfId="6" applyFont="1" applyBorder="1" applyProtection="1"/>
    <xf numFmtId="0" fontId="4" fillId="0" borderId="0" xfId="6" applyFont="1" applyProtection="1"/>
    <xf numFmtId="0" fontId="5" fillId="0" borderId="0" xfId="6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/>
    <xf numFmtId="0" fontId="4" fillId="0" borderId="40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>
      <alignment horizontal="center"/>
    </xf>
    <xf numFmtId="164" fontId="4" fillId="0" borderId="0" xfId="4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6" applyFont="1"/>
    <xf numFmtId="0" fontId="4" fillId="0" borderId="0" xfId="6" applyFont="1" applyFill="1"/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36" xfId="6" applyFont="1" applyBorder="1" applyAlignment="1" applyProtection="1">
      <alignment horizontal="center" vertical="center"/>
    </xf>
    <xf numFmtId="0" fontId="4" fillId="0" borderId="38" xfId="6" applyFont="1" applyBorder="1" applyAlignment="1" applyProtection="1">
      <alignment horizontal="center" vertical="center" wrapText="1"/>
    </xf>
    <xf numFmtId="0" fontId="4" fillId="0" borderId="39" xfId="6" applyFont="1" applyBorder="1" applyAlignment="1" applyProtection="1">
      <alignment horizontal="center" vertical="center"/>
    </xf>
    <xf numFmtId="0" fontId="4" fillId="8" borderId="0" xfId="4" applyNumberFormat="1" applyFont="1" applyFill="1" applyBorder="1" applyAlignment="1" applyProtection="1">
      <protection hidden="1"/>
    </xf>
    <xf numFmtId="0" fontId="4" fillId="0" borderId="6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13" borderId="21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/>
    <xf numFmtId="0" fontId="11" fillId="6" borderId="0" xfId="6" applyFont="1" applyFill="1" applyAlignment="1" applyProtection="1">
      <alignment vertical="center"/>
    </xf>
    <xf numFmtId="0" fontId="4" fillId="0" borderId="19" xfId="4" applyNumberFormat="1" applyFont="1" applyFill="1" applyBorder="1" applyAlignment="1" applyProtection="1"/>
    <xf numFmtId="0" fontId="4" fillId="0" borderId="26" xfId="4" applyNumberFormat="1" applyFont="1" applyFill="1" applyBorder="1" applyAlignment="1" applyProtection="1"/>
    <xf numFmtId="0" fontId="4" fillId="0" borderId="3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1" fontId="12" fillId="0" borderId="0" xfId="9" applyNumberFormat="1" applyFont="1" applyFill="1" applyBorder="1" applyAlignment="1" applyProtection="1"/>
    <xf numFmtId="1" fontId="12" fillId="0" borderId="0" xfId="9" applyNumberFormat="1" applyFont="1" applyFill="1" applyBorder="1" applyAlignment="1" applyProtection="1">
      <protection locked="0"/>
    </xf>
    <xf numFmtId="0" fontId="4" fillId="0" borderId="40" xfId="4" applyNumberFormat="1" applyFont="1" applyFill="1" applyBorder="1" applyAlignment="1" applyProtection="1">
      <alignment horizontal="left" vertical="center" wrapText="1"/>
    </xf>
    <xf numFmtId="0" fontId="4" fillId="0" borderId="65" xfId="4" applyNumberFormat="1" applyFont="1" applyFill="1" applyBorder="1" applyAlignment="1" applyProtection="1">
      <alignment horizontal="left" vertical="center" wrapText="1"/>
    </xf>
    <xf numFmtId="1" fontId="4" fillId="4" borderId="22" xfId="5" applyNumberFormat="1" applyFont="1" applyFill="1" applyBorder="1" applyAlignment="1" applyProtection="1">
      <protection locked="0"/>
    </xf>
    <xf numFmtId="1" fontId="4" fillId="4" borderId="31" xfId="5" applyNumberFormat="1" applyFont="1" applyFill="1" applyBorder="1" applyAlignment="1" applyProtection="1">
      <protection locked="0"/>
    </xf>
    <xf numFmtId="1" fontId="4" fillId="4" borderId="27" xfId="5" applyNumberFormat="1" applyFont="1" applyFill="1" applyBorder="1" applyAlignment="1" applyProtection="1">
      <protection locked="0"/>
    </xf>
    <xf numFmtId="1" fontId="4" fillId="4" borderId="28" xfId="5" applyNumberFormat="1" applyFont="1" applyFill="1" applyBorder="1" applyAlignment="1" applyProtection="1">
      <protection locked="0"/>
    </xf>
    <xf numFmtId="1" fontId="4" fillId="4" borderId="25" xfId="5" applyNumberFormat="1" applyFont="1" applyFill="1" applyBorder="1" applyAlignment="1" applyProtection="1">
      <protection locked="0"/>
    </xf>
    <xf numFmtId="1" fontId="4" fillId="4" borderId="44" xfId="5" applyNumberFormat="1" applyFont="1" applyFill="1" applyBorder="1" applyAlignment="1" applyProtection="1">
      <protection locked="0"/>
    </xf>
    <xf numFmtId="1" fontId="4" fillId="4" borderId="34" xfId="5" applyNumberFormat="1" applyFont="1" applyFill="1" applyBorder="1" applyAlignment="1" applyProtection="1">
      <protection locked="0"/>
    </xf>
    <xf numFmtId="1" fontId="4" fillId="4" borderId="33" xfId="5" applyNumberFormat="1" applyFont="1" applyFill="1" applyBorder="1" applyAlignment="1" applyProtection="1">
      <protection locked="0"/>
    </xf>
    <xf numFmtId="1" fontId="4" fillId="4" borderId="30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protection locked="0"/>
    </xf>
    <xf numFmtId="1" fontId="4" fillId="4" borderId="52" xfId="5" applyNumberFormat="1" applyFont="1" applyFill="1" applyBorder="1" applyAlignment="1" applyProtection="1">
      <protection locked="0"/>
    </xf>
    <xf numFmtId="0" fontId="10" fillId="6" borderId="0" xfId="6" applyFont="1" applyFill="1" applyAlignment="1" applyProtection="1">
      <alignment vertical="center"/>
    </xf>
    <xf numFmtId="0" fontId="10" fillId="0" borderId="0" xfId="4" applyNumberFormat="1" applyFont="1" applyFill="1" applyBorder="1" applyAlignment="1" applyProtection="1"/>
    <xf numFmtId="164" fontId="10" fillId="0" borderId="0" xfId="4" applyNumberFormat="1" applyFont="1" applyFill="1" applyBorder="1" applyAlignment="1" applyProtection="1"/>
    <xf numFmtId="0" fontId="4" fillId="0" borderId="14" xfId="4" applyNumberFormat="1" applyFont="1" applyFill="1" applyBorder="1" applyAlignment="1" applyProtection="1">
      <alignment vertical="center" wrapText="1"/>
    </xf>
    <xf numFmtId="0" fontId="4" fillId="0" borderId="42" xfId="4" applyNumberFormat="1" applyFont="1" applyFill="1" applyBorder="1" applyAlignment="1" applyProtection="1"/>
    <xf numFmtId="164" fontId="4" fillId="0" borderId="63" xfId="4" applyNumberFormat="1" applyFont="1" applyFill="1" applyBorder="1" applyAlignment="1" applyProtection="1">
      <alignment vertical="center" wrapText="1"/>
    </xf>
    <xf numFmtId="0" fontId="4" fillId="0" borderId="57" xfId="6" applyFont="1" applyBorder="1" applyAlignment="1">
      <alignment horizontal="left" vertical="center" wrapText="1"/>
    </xf>
    <xf numFmtId="1" fontId="4" fillId="12" borderId="22" xfId="5" applyNumberFormat="1" applyFont="1" applyFill="1" applyBorder="1" applyAlignment="1" applyProtection="1">
      <protection locked="0"/>
    </xf>
    <xf numFmtId="1" fontId="4" fillId="12" borderId="31" xfId="5" applyNumberFormat="1" applyFont="1" applyFill="1" applyBorder="1" applyAlignment="1" applyProtection="1">
      <protection locked="0"/>
    </xf>
    <xf numFmtId="1" fontId="4" fillId="12" borderId="52" xfId="5" applyNumberFormat="1" applyFont="1" applyFill="1" applyBorder="1" applyAlignment="1" applyProtection="1">
      <protection locked="0"/>
    </xf>
    <xf numFmtId="1" fontId="4" fillId="5" borderId="24" xfId="5" applyNumberFormat="1" applyFont="1" applyFill="1" applyBorder="1" applyAlignment="1" applyProtection="1">
      <protection locked="0"/>
    </xf>
    <xf numFmtId="1" fontId="4" fillId="5" borderId="25" xfId="5" applyNumberFormat="1" applyFont="1" applyFill="1" applyBorder="1" applyAlignment="1" applyProtection="1">
      <protection locked="0"/>
    </xf>
    <xf numFmtId="1" fontId="4" fillId="5" borderId="23" xfId="5" applyNumberFormat="1" applyFont="1" applyFill="1" applyBorder="1" applyAlignment="1" applyProtection="1">
      <protection locked="0"/>
    </xf>
    <xf numFmtId="1" fontId="4" fillId="7" borderId="27" xfId="5" applyNumberFormat="1" applyFont="1" applyFill="1" applyBorder="1" applyAlignment="1" applyProtection="1">
      <alignment horizontal="right"/>
    </xf>
    <xf numFmtId="1" fontId="4" fillId="7" borderId="28" xfId="5" applyNumberFormat="1" applyFont="1" applyFill="1" applyBorder="1" applyAlignment="1" applyProtection="1">
      <alignment horizontal="right"/>
    </xf>
    <xf numFmtId="1" fontId="4" fillId="7" borderId="29" xfId="5" applyNumberFormat="1" applyFont="1" applyFill="1" applyBorder="1" applyAlignment="1" applyProtection="1">
      <alignment horizontal="right"/>
    </xf>
    <xf numFmtId="1" fontId="4" fillId="7" borderId="29" xfId="4" applyNumberFormat="1" applyFont="1" applyFill="1" applyBorder="1" applyAlignment="1" applyProtection="1">
      <alignment horizontal="right"/>
    </xf>
    <xf numFmtId="1" fontId="4" fillId="7" borderId="30" xfId="4" applyNumberFormat="1" applyFont="1" applyFill="1" applyBorder="1" applyAlignment="1" applyProtection="1">
      <alignment horizontal="right"/>
    </xf>
    <xf numFmtId="1" fontId="4" fillId="7" borderId="30" xfId="5" applyNumberFormat="1" applyFont="1" applyFill="1" applyBorder="1" applyAlignment="1" applyProtection="1">
      <alignment horizontal="right"/>
    </xf>
    <xf numFmtId="1" fontId="4" fillId="7" borderId="31" xfId="5" applyNumberFormat="1" applyFont="1" applyFill="1" applyBorder="1" applyAlignment="1" applyProtection="1">
      <alignment horizontal="right"/>
    </xf>
    <xf numFmtId="1" fontId="4" fillId="7" borderId="32" xfId="5" applyNumberFormat="1" applyFont="1" applyFill="1" applyBorder="1" applyAlignment="1" applyProtection="1">
      <alignment horizontal="right"/>
    </xf>
    <xf numFmtId="1" fontId="4" fillId="7" borderId="33" xfId="5" applyNumberFormat="1" applyFont="1" applyFill="1" applyBorder="1" applyAlignment="1" applyProtection="1">
      <alignment horizontal="right"/>
    </xf>
    <xf numFmtId="1" fontId="4" fillId="7" borderId="33" xfId="4" applyNumberFormat="1" applyFont="1" applyFill="1" applyBorder="1" applyAlignment="1" applyProtection="1">
      <alignment horizontal="right"/>
    </xf>
    <xf numFmtId="1" fontId="4" fillId="7" borderId="34" xfId="4" applyNumberFormat="1" applyFont="1" applyFill="1" applyBorder="1" applyAlignment="1" applyProtection="1">
      <alignment horizontal="right"/>
    </xf>
    <xf numFmtId="1" fontId="4" fillId="9" borderId="16" xfId="5" applyNumberFormat="1" applyFont="1" applyFill="1" applyBorder="1" applyAlignment="1" applyProtection="1"/>
    <xf numFmtId="1" fontId="4" fillId="9" borderId="17" xfId="5" applyNumberFormat="1" applyFont="1" applyFill="1" applyBorder="1" applyAlignment="1" applyProtection="1"/>
    <xf numFmtId="1" fontId="4" fillId="9" borderId="18" xfId="5" applyNumberFormat="1" applyFont="1" applyFill="1" applyBorder="1" applyAlignment="1" applyProtection="1"/>
    <xf numFmtId="1" fontId="4" fillId="7" borderId="27" xfId="5" applyNumberFormat="1" applyFont="1" applyFill="1" applyBorder="1" applyAlignment="1" applyProtection="1"/>
    <xf numFmtId="164" fontId="4" fillId="9" borderId="29" xfId="5" applyNumberFormat="1" applyFont="1" applyFill="1" applyBorder="1" applyAlignment="1" applyProtection="1"/>
    <xf numFmtId="1" fontId="4" fillId="7" borderId="29" xfId="5" applyNumberFormat="1" applyFont="1" applyFill="1" applyBorder="1" applyAlignment="1" applyProtection="1"/>
    <xf numFmtId="1" fontId="4" fillId="7" borderId="32" xfId="5" applyNumberFormat="1" applyFont="1" applyFill="1" applyBorder="1" applyAlignment="1" applyProtection="1"/>
    <xf numFmtId="1" fontId="4" fillId="7" borderId="34" xfId="5" applyNumberFormat="1" applyFont="1" applyFill="1" applyBorder="1" applyAlignment="1" applyProtection="1"/>
    <xf numFmtId="1" fontId="4" fillId="7" borderId="33" xfId="5" applyNumberFormat="1" applyFont="1" applyFill="1" applyBorder="1" applyAlignment="1" applyProtection="1"/>
    <xf numFmtId="1" fontId="4" fillId="7" borderId="31" xfId="5" applyNumberFormat="1" applyFont="1" applyFill="1" applyBorder="1" applyAlignment="1" applyProtection="1"/>
    <xf numFmtId="1" fontId="4" fillId="7" borderId="22" xfId="5" applyNumberFormat="1" applyFont="1" applyFill="1" applyBorder="1" applyAlignment="1" applyProtection="1">
      <alignment horizontal="right"/>
    </xf>
    <xf numFmtId="1" fontId="4" fillId="9" borderId="24" xfId="5" applyNumberFormat="1" applyFont="1" applyFill="1" applyBorder="1" applyAlignment="1" applyProtection="1">
      <alignment horizontal="right"/>
    </xf>
    <xf numFmtId="1" fontId="4" fillId="9" borderId="25" xfId="5" applyNumberFormat="1" applyFont="1" applyFill="1" applyBorder="1" applyAlignment="1" applyProtection="1">
      <alignment horizontal="right"/>
    </xf>
    <xf numFmtId="1" fontId="4" fillId="7" borderId="25" xfId="5" applyNumberFormat="1" applyFont="1" applyFill="1" applyBorder="1" applyAlignment="1" applyProtection="1">
      <alignment horizontal="right"/>
    </xf>
    <xf numFmtId="1" fontId="4" fillId="7" borderId="23" xfId="5" applyNumberFormat="1" applyFont="1" applyFill="1" applyBorder="1" applyAlignment="1" applyProtection="1">
      <alignment horizontal="right"/>
    </xf>
    <xf numFmtId="1" fontId="4" fillId="7" borderId="24" xfId="5" applyNumberFormat="1" applyFont="1" applyFill="1" applyBorder="1" applyAlignment="1" applyProtection="1">
      <alignment horizontal="right"/>
    </xf>
    <xf numFmtId="1" fontId="4" fillId="7" borderId="40" xfId="5" applyNumberFormat="1" applyFont="1" applyFill="1" applyBorder="1" applyAlignment="1" applyProtection="1">
      <alignment horizontal="right"/>
    </xf>
    <xf numFmtId="1" fontId="4" fillId="9" borderId="33" xfId="5" applyNumberFormat="1" applyFont="1" applyFill="1" applyBorder="1" applyAlignment="1" applyProtection="1">
      <alignment horizontal="right"/>
    </xf>
    <xf numFmtId="1" fontId="4" fillId="9" borderId="34" xfId="4" applyNumberFormat="1" applyFont="1" applyFill="1" applyBorder="1" applyAlignment="1" applyProtection="1">
      <alignment horizontal="right"/>
    </xf>
    <xf numFmtId="1" fontId="4" fillId="7" borderId="41" xfId="5" applyNumberFormat="1" applyFont="1" applyFill="1" applyBorder="1" applyAlignment="1" applyProtection="1">
      <alignment horizontal="right"/>
    </xf>
    <xf numFmtId="1" fontId="4" fillId="7" borderId="34" xfId="5" applyNumberFormat="1" applyFont="1" applyFill="1" applyBorder="1" applyAlignment="1" applyProtection="1">
      <alignment horizontal="right"/>
    </xf>
    <xf numFmtId="1" fontId="4" fillId="7" borderId="43" xfId="5" applyNumberFormat="1" applyFont="1" applyFill="1" applyBorder="1" applyAlignment="1" applyProtection="1"/>
    <xf numFmtId="1" fontId="4" fillId="9" borderId="44" xfId="5" applyNumberFormat="1" applyFont="1" applyFill="1" applyBorder="1" applyAlignment="1" applyProtection="1">
      <alignment horizontal="right"/>
    </xf>
    <xf numFmtId="1" fontId="4" fillId="9" borderId="45" xfId="4" applyNumberFormat="1" applyFont="1" applyFill="1" applyBorder="1" applyAlignment="1" applyProtection="1">
      <alignment horizontal="right"/>
    </xf>
    <xf numFmtId="1" fontId="4" fillId="7" borderId="46" xfId="5" applyNumberFormat="1" applyFont="1" applyFill="1" applyBorder="1" applyAlignment="1" applyProtection="1"/>
    <xf numFmtId="1" fontId="4" fillId="7" borderId="45" xfId="5" applyNumberFormat="1" applyFont="1" applyFill="1" applyBorder="1" applyAlignment="1" applyProtection="1"/>
    <xf numFmtId="1" fontId="4" fillId="7" borderId="44" xfId="5" applyNumberFormat="1" applyFont="1" applyFill="1" applyBorder="1" applyAlignment="1" applyProtection="1"/>
    <xf numFmtId="1" fontId="4" fillId="7" borderId="47" xfId="5" applyNumberFormat="1" applyFont="1" applyFill="1" applyBorder="1" applyAlignment="1" applyProtection="1"/>
    <xf numFmtId="1" fontId="4" fillId="9" borderId="25" xfId="4" applyNumberFormat="1" applyFont="1" applyFill="1" applyBorder="1" applyAlignment="1" applyProtection="1">
      <alignment horizontal="right"/>
    </xf>
    <xf numFmtId="1" fontId="4" fillId="7" borderId="49" xfId="5" applyNumberFormat="1" applyFont="1" applyFill="1" applyBorder="1" applyAlignment="1" applyProtection="1"/>
    <xf numFmtId="1" fontId="4" fillId="7" borderId="25" xfId="5" applyNumberFormat="1" applyFont="1" applyFill="1" applyBorder="1" applyAlignment="1" applyProtection="1"/>
    <xf numFmtId="1" fontId="4" fillId="7" borderId="50" xfId="5" applyNumberFormat="1" applyFont="1" applyFill="1" applyBorder="1" applyAlignment="1" applyProtection="1"/>
    <xf numFmtId="1" fontId="4" fillId="7" borderId="24" xfId="5" applyNumberFormat="1" applyFont="1" applyFill="1" applyBorder="1" applyAlignment="1" applyProtection="1"/>
    <xf numFmtId="1" fontId="4" fillId="7" borderId="51" xfId="5" applyNumberFormat="1" applyFont="1" applyFill="1" applyBorder="1" applyAlignment="1" applyProtection="1"/>
    <xf numFmtId="1" fontId="4" fillId="9" borderId="54" xfId="5" applyNumberFormat="1" applyFont="1" applyFill="1" applyBorder="1" applyAlignment="1" applyProtection="1">
      <alignment horizontal="right"/>
    </xf>
    <xf numFmtId="1" fontId="4" fillId="9" borderId="55" xfId="4" applyNumberFormat="1" applyFont="1" applyFill="1" applyBorder="1" applyAlignment="1" applyProtection="1">
      <alignment horizontal="right"/>
    </xf>
    <xf numFmtId="1" fontId="4" fillId="7" borderId="56" xfId="5" applyNumberFormat="1" applyFont="1" applyFill="1" applyBorder="1" applyAlignment="1" applyProtection="1"/>
    <xf numFmtId="1" fontId="4" fillId="7" borderId="55" xfId="5" applyNumberFormat="1" applyFont="1" applyFill="1" applyBorder="1" applyAlignment="1" applyProtection="1"/>
    <xf numFmtId="1" fontId="4" fillId="7" borderId="57" xfId="5" applyNumberFormat="1" applyFont="1" applyFill="1" applyBorder="1" applyAlignment="1" applyProtection="1"/>
    <xf numFmtId="1" fontId="4" fillId="7" borderId="54" xfId="5" applyNumberFormat="1" applyFont="1" applyFill="1" applyBorder="1" applyAlignment="1" applyProtection="1"/>
    <xf numFmtId="1" fontId="4" fillId="7" borderId="58" xfId="5" applyNumberFormat="1" applyFont="1" applyFill="1" applyBorder="1" applyAlignment="1" applyProtection="1"/>
    <xf numFmtId="1" fontId="4" fillId="0" borderId="49" xfId="9" applyNumberFormat="1" applyFont="1" applyFill="1" applyBorder="1" applyAlignment="1" applyProtection="1"/>
    <xf numFmtId="1" fontId="4" fillId="7" borderId="25" xfId="9" applyNumberFormat="1" applyFont="1" applyFill="1" applyBorder="1" applyAlignment="1" applyProtection="1"/>
    <xf numFmtId="1" fontId="4" fillId="0" borderId="40" xfId="9" applyNumberFormat="1" applyFont="1" applyFill="1" applyBorder="1" applyAlignment="1" applyProtection="1"/>
    <xf numFmtId="1" fontId="4" fillId="7" borderId="31" xfId="9" applyNumberFormat="1" applyFont="1" applyFill="1" applyBorder="1" applyAlignment="1" applyProtection="1"/>
    <xf numFmtId="1" fontId="4" fillId="0" borderId="42" xfId="9" applyNumberFormat="1" applyFont="1" applyFill="1" applyBorder="1" applyAlignment="1" applyProtection="1"/>
    <xf numFmtId="1" fontId="4" fillId="4" borderId="11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/>
    <xf numFmtId="1" fontId="4" fillId="9" borderId="68" xfId="5" applyNumberFormat="1" applyFont="1" applyFill="1" applyBorder="1" applyAlignment="1" applyProtection="1"/>
    <xf numFmtId="1" fontId="4" fillId="0" borderId="35" xfId="9" applyNumberFormat="1" applyFont="1" applyFill="1" applyBorder="1" applyAlignment="1" applyProtection="1"/>
    <xf numFmtId="1" fontId="4" fillId="4" borderId="53" xfId="5" applyNumberFormat="1" applyFont="1" applyFill="1" applyBorder="1" applyAlignment="1" applyProtection="1">
      <protection locked="0"/>
    </xf>
    <xf numFmtId="1" fontId="4" fillId="9" borderId="53" xfId="5" applyNumberFormat="1" applyFont="1" applyFill="1" applyBorder="1" applyAlignment="1" applyProtection="1">
      <alignment horizontal="right"/>
    </xf>
    <xf numFmtId="1" fontId="4" fillId="9" borderId="57" xfId="5" applyNumberFormat="1" applyFont="1" applyFill="1" applyBorder="1" applyAlignment="1" applyProtection="1"/>
    <xf numFmtId="1" fontId="4" fillId="9" borderId="58" xfId="5" applyNumberFormat="1" applyFont="1" applyFill="1" applyBorder="1" applyAlignment="1" applyProtection="1"/>
    <xf numFmtId="1" fontId="4" fillId="0" borderId="21" xfId="9" applyNumberFormat="1" applyFont="1" applyFill="1" applyBorder="1" applyAlignment="1" applyProtection="1"/>
    <xf numFmtId="1" fontId="4" fillId="0" borderId="36" xfId="9" applyNumberFormat="1" applyFont="1" applyFill="1" applyBorder="1" applyAlignment="1" applyProtection="1"/>
    <xf numFmtId="1" fontId="4" fillId="4" borderId="36" xfId="5" applyNumberFormat="1" applyFont="1" applyFill="1" applyBorder="1" applyAlignment="1" applyProtection="1">
      <protection locked="0"/>
    </xf>
    <xf numFmtId="1" fontId="4" fillId="4" borderId="38" xfId="5" applyNumberFormat="1" applyFont="1" applyFill="1" applyBorder="1" applyAlignment="1" applyProtection="1">
      <protection locked="0"/>
    </xf>
    <xf numFmtId="1" fontId="4" fillId="4" borderId="39" xfId="5" applyNumberFormat="1" applyFont="1" applyFill="1" applyBorder="1" applyAlignment="1" applyProtection="1">
      <protection locked="0"/>
    </xf>
    <xf numFmtId="1" fontId="4" fillId="4" borderId="23" xfId="5" applyNumberFormat="1" applyFont="1" applyFill="1" applyBorder="1" applyAlignment="1" applyProtection="1">
      <protection locked="0"/>
    </xf>
    <xf numFmtId="1" fontId="4" fillId="4" borderId="24" xfId="5" applyNumberFormat="1" applyFont="1" applyFill="1" applyBorder="1" applyAlignment="1" applyProtection="1">
      <protection locked="0"/>
    </xf>
    <xf numFmtId="1" fontId="4" fillId="5" borderId="22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alignment horizontal="right"/>
      <protection locked="0"/>
    </xf>
    <xf numFmtId="1" fontId="4" fillId="4" borderId="72" xfId="4" applyNumberFormat="1" applyFont="1" applyFill="1" applyBorder="1" applyAlignment="1" applyProtection="1">
      <alignment horizontal="right"/>
      <protection locked="0"/>
    </xf>
    <xf numFmtId="1" fontId="4" fillId="7" borderId="72" xfId="4" applyNumberFormat="1" applyFont="1" applyFill="1" applyBorder="1" applyAlignment="1" applyProtection="1">
      <alignment horizontal="right"/>
    </xf>
    <xf numFmtId="1" fontId="4" fillId="11" borderId="29" xfId="5" applyNumberFormat="1" applyFont="1" applyFill="1" applyBorder="1" applyAlignment="1" applyProtection="1">
      <protection locked="0"/>
    </xf>
    <xf numFmtId="1" fontId="4" fillId="9" borderId="29" xfId="5" applyNumberFormat="1" applyFont="1" applyFill="1" applyBorder="1" applyAlignment="1" applyProtection="1"/>
    <xf numFmtId="1" fontId="4" fillId="9" borderId="29" xfId="5" applyNumberFormat="1" applyFont="1" applyFill="1" applyBorder="1" applyAlignment="1" applyProtection="1">
      <alignment horizontal="right"/>
    </xf>
    <xf numFmtId="1" fontId="4" fillId="9" borderId="72" xfId="4" applyNumberFormat="1" applyFont="1" applyFill="1" applyBorder="1" applyAlignment="1" applyProtection="1">
      <alignment horizontal="right"/>
    </xf>
    <xf numFmtId="1" fontId="4" fillId="9" borderId="31" xfId="5" applyNumberFormat="1" applyFont="1" applyFill="1" applyBorder="1" applyAlignment="1" applyProtection="1"/>
    <xf numFmtId="1" fontId="4" fillId="9" borderId="34" xfId="5" applyNumberFormat="1" applyFont="1" applyFill="1" applyBorder="1" applyAlignment="1" applyProtection="1"/>
    <xf numFmtId="1" fontId="4" fillId="9" borderId="33" xfId="5" applyNumberFormat="1" applyFont="1" applyFill="1" applyBorder="1" applyAlignment="1" applyProtection="1"/>
    <xf numFmtId="1" fontId="4" fillId="9" borderId="55" xfId="6" applyNumberFormat="1" applyFont="1" applyFill="1" applyBorder="1" applyProtection="1"/>
    <xf numFmtId="1" fontId="4" fillId="5" borderId="29" xfId="5" applyNumberFormat="1" applyFont="1" applyFill="1" applyBorder="1" applyAlignment="1" applyProtection="1">
      <protection locked="0"/>
    </xf>
    <xf numFmtId="1" fontId="4" fillId="5" borderId="30" xfId="5" applyNumberFormat="1" applyFont="1" applyFill="1" applyBorder="1" applyAlignment="1" applyProtection="1">
      <protection locked="0"/>
    </xf>
    <xf numFmtId="1" fontId="4" fillId="5" borderId="51" xfId="5" applyNumberFormat="1" applyFont="1" applyFill="1" applyBorder="1" applyAlignment="1" applyProtection="1">
      <protection locked="0"/>
    </xf>
    <xf numFmtId="1" fontId="4" fillId="9" borderId="30" xfId="5" applyNumberFormat="1" applyFont="1" applyFill="1" applyBorder="1" applyAlignment="1" applyProtection="1"/>
    <xf numFmtId="1" fontId="4" fillId="7" borderId="74" xfId="5" applyNumberFormat="1" applyFont="1" applyFill="1" applyBorder="1" applyAlignment="1" applyProtection="1"/>
    <xf numFmtId="1" fontId="4" fillId="7" borderId="28" xfId="5" applyNumberFormat="1" applyFont="1" applyFill="1" applyBorder="1" applyAlignment="1" applyProtection="1"/>
    <xf numFmtId="1" fontId="4" fillId="7" borderId="75" xfId="5" applyNumberFormat="1" applyFont="1" applyFill="1" applyBorder="1" applyAlignment="1" applyProtection="1"/>
    <xf numFmtId="0" fontId="4" fillId="0" borderId="57" xfId="6" applyFont="1" applyBorder="1" applyAlignment="1">
      <alignment horizontal="left" vertical="center"/>
    </xf>
    <xf numFmtId="1" fontId="4" fillId="7" borderId="32" xfId="9" applyNumberFormat="1" applyFont="1" applyFill="1" applyBorder="1" applyAlignment="1" applyProtection="1"/>
    <xf numFmtId="1" fontId="4" fillId="9" borderId="66" xfId="5" applyNumberFormat="1" applyFont="1" applyFill="1" applyBorder="1" applyAlignment="1" applyProtection="1"/>
    <xf numFmtId="1" fontId="4" fillId="0" borderId="37" xfId="9" applyNumberFormat="1" applyFont="1" applyFill="1" applyBorder="1" applyAlignment="1" applyProtection="1"/>
    <xf numFmtId="1" fontId="4" fillId="4" borderId="37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>
      <alignment horizontal="right"/>
    </xf>
    <xf numFmtId="1" fontId="4" fillId="9" borderId="58" xfId="5" applyNumberFormat="1" applyFont="1" applyFill="1" applyBorder="1" applyAlignment="1" applyProtection="1">
      <alignment horizontal="right"/>
    </xf>
    <xf numFmtId="1" fontId="4" fillId="4" borderId="22" xfId="9" applyNumberFormat="1" applyFont="1" applyFill="1" applyBorder="1" applyAlignment="1" applyProtection="1">
      <protection locked="0"/>
    </xf>
    <xf numFmtId="1" fontId="4" fillId="4" borderId="23" xfId="9" applyNumberFormat="1" applyFont="1" applyFill="1" applyBorder="1" applyAlignment="1" applyProtection="1">
      <protection locked="0"/>
    </xf>
    <xf numFmtId="1" fontId="4" fillId="4" borderId="24" xfId="9" applyNumberFormat="1" applyFont="1" applyFill="1" applyBorder="1" applyAlignment="1" applyProtection="1">
      <protection locked="0"/>
    </xf>
    <xf numFmtId="1" fontId="4" fillId="4" borderId="25" xfId="9" applyNumberFormat="1" applyFont="1" applyFill="1" applyBorder="1" applyAlignment="1" applyProtection="1">
      <protection locked="0"/>
    </xf>
    <xf numFmtId="1" fontId="4" fillId="4" borderId="31" xfId="9" applyNumberFormat="1" applyFont="1" applyFill="1" applyBorder="1" applyAlignment="1" applyProtection="1">
      <protection locked="0"/>
    </xf>
    <xf numFmtId="1" fontId="4" fillId="4" borderId="32" xfId="9" applyNumberFormat="1" applyFont="1" applyFill="1" applyBorder="1" applyAlignment="1" applyProtection="1">
      <protection locked="0"/>
    </xf>
    <xf numFmtId="1" fontId="4" fillId="4" borderId="33" xfId="9" applyNumberFormat="1" applyFont="1" applyFill="1" applyBorder="1" applyAlignment="1" applyProtection="1">
      <protection locked="0"/>
    </xf>
    <xf numFmtId="1" fontId="4" fillId="4" borderId="34" xfId="9" applyNumberFormat="1" applyFont="1" applyFill="1" applyBorder="1" applyAlignment="1" applyProtection="1">
      <protection locked="0"/>
    </xf>
    <xf numFmtId="1" fontId="4" fillId="4" borderId="54" xfId="9" applyNumberFormat="1" applyFont="1" applyFill="1" applyBorder="1" applyAlignment="1" applyProtection="1">
      <protection locked="0"/>
    </xf>
    <xf numFmtId="1" fontId="4" fillId="7" borderId="58" xfId="9" applyNumberFormat="1" applyFont="1" applyFill="1" applyBorder="1" applyAlignment="1" applyProtection="1"/>
    <xf numFmtId="1" fontId="4" fillId="0" borderId="63" xfId="9" applyNumberFormat="1" applyFont="1" applyFill="1" applyBorder="1" applyAlignment="1" applyProtection="1"/>
    <xf numFmtId="1" fontId="4" fillId="0" borderId="15" xfId="9" applyNumberFormat="1" applyFont="1" applyFill="1" applyBorder="1" applyAlignment="1" applyProtection="1"/>
    <xf numFmtId="1" fontId="4" fillId="4" borderId="63" xfId="9" applyNumberFormat="1" applyFont="1" applyFill="1" applyBorder="1" applyAlignment="1" applyProtection="1">
      <protection locked="0"/>
    </xf>
    <xf numFmtId="1" fontId="4" fillId="4" borderId="76" xfId="9" applyNumberFormat="1" applyFont="1" applyFill="1" applyBorder="1" applyAlignment="1" applyProtection="1">
      <protection locked="0"/>
    </xf>
    <xf numFmtId="1" fontId="4" fillId="11" borderId="54" xfId="9" applyNumberFormat="1" applyFont="1" applyFill="1" applyBorder="1" applyAlignment="1" applyProtection="1">
      <protection locked="0"/>
    </xf>
    <xf numFmtId="1" fontId="4" fillId="11" borderId="75" xfId="9" applyNumberFormat="1" applyFont="1" applyFill="1" applyBorder="1" applyAlignment="1" applyProtection="1">
      <protection locked="0"/>
    </xf>
    <xf numFmtId="1" fontId="4" fillId="11" borderId="52" xfId="9" applyNumberFormat="1" applyFont="1" applyFill="1" applyBorder="1" applyAlignment="1" applyProtection="1">
      <protection locked="0"/>
    </xf>
    <xf numFmtId="1" fontId="4" fillId="11" borderId="76" xfId="9" applyNumberFormat="1" applyFont="1" applyFill="1" applyBorder="1" applyAlignment="1" applyProtection="1">
      <protection locked="0"/>
    </xf>
    <xf numFmtId="1" fontId="4" fillId="11" borderId="53" xfId="9" applyNumberFormat="1" applyFont="1" applyFill="1" applyBorder="1" applyAlignment="1" applyProtection="1">
      <protection locked="0"/>
    </xf>
    <xf numFmtId="1" fontId="4" fillId="11" borderId="64" xfId="9" applyNumberFormat="1" applyFont="1" applyFill="1" applyBorder="1" applyAlignment="1" applyProtection="1">
      <protection locked="0"/>
    </xf>
    <xf numFmtId="166" fontId="4" fillId="4" borderId="27" xfId="5" applyNumberFormat="1" applyFont="1" applyFill="1" applyBorder="1" applyAlignment="1" applyProtection="1">
      <protection locked="0"/>
    </xf>
    <xf numFmtId="166" fontId="4" fillId="4" borderId="30" xfId="5" applyNumberFormat="1" applyFont="1" applyFill="1" applyBorder="1" applyAlignment="1" applyProtection="1">
      <protection locked="0"/>
    </xf>
    <xf numFmtId="166" fontId="4" fillId="4" borderId="31" xfId="5" applyNumberFormat="1" applyFont="1" applyFill="1" applyBorder="1" applyAlignment="1" applyProtection="1">
      <protection locked="0"/>
    </xf>
    <xf numFmtId="166" fontId="4" fillId="4" borderId="34" xfId="5" applyNumberFormat="1" applyFont="1" applyFill="1" applyBorder="1" applyAlignment="1" applyProtection="1">
      <protection locked="0"/>
    </xf>
    <xf numFmtId="166" fontId="4" fillId="4" borderId="52" xfId="5" applyNumberFormat="1" applyFont="1" applyFill="1" applyBorder="1" applyAlignment="1" applyProtection="1">
      <protection locked="0"/>
    </xf>
    <xf numFmtId="166" fontId="4" fillId="4" borderId="55" xfId="5" applyNumberFormat="1" applyFont="1" applyFill="1" applyBorder="1" applyAlignment="1" applyProtection="1">
      <protection locked="0"/>
    </xf>
    <xf numFmtId="1" fontId="4" fillId="4" borderId="15" xfId="9" applyNumberFormat="1" applyFont="1" applyFill="1" applyBorder="1" applyAlignment="1" applyProtection="1">
      <protection locked="0"/>
    </xf>
    <xf numFmtId="1" fontId="4" fillId="4" borderId="18" xfId="9" applyNumberFormat="1" applyFont="1" applyFill="1" applyBorder="1" applyAlignment="1" applyProtection="1">
      <protection locked="0"/>
    </xf>
    <xf numFmtId="1" fontId="4" fillId="7" borderId="15" xfId="9" applyNumberFormat="1" applyFont="1" applyFill="1" applyBorder="1" applyAlignment="1" applyProtection="1"/>
    <xf numFmtId="1" fontId="4" fillId="7" borderId="76" xfId="9" applyNumberFormat="1" applyFont="1" applyFill="1" applyBorder="1" applyAlignment="1" applyProtection="1"/>
    <xf numFmtId="1" fontId="4" fillId="7" borderId="18" xfId="9" applyNumberFormat="1" applyFont="1" applyFill="1" applyBorder="1" applyAlignment="1" applyProtection="1"/>
    <xf numFmtId="1" fontId="4" fillId="0" borderId="26" xfId="9" applyNumberFormat="1" applyFont="1" applyFill="1" applyBorder="1" applyAlignment="1" applyProtection="1"/>
    <xf numFmtId="1" fontId="4" fillId="7" borderId="34" xfId="9" applyNumberFormat="1" applyFont="1" applyFill="1" applyBorder="1" applyAlignment="1" applyProtection="1"/>
    <xf numFmtId="1" fontId="4" fillId="7" borderId="33" xfId="9" applyNumberFormat="1" applyFont="1" applyFill="1" applyBorder="1" applyAlignment="1" applyProtection="1"/>
    <xf numFmtId="1" fontId="4" fillId="7" borderId="65" xfId="9" applyNumberFormat="1" applyFont="1" applyFill="1" applyBorder="1" applyAlignment="1" applyProtection="1"/>
    <xf numFmtId="1" fontId="4" fillId="4" borderId="30" xfId="4" applyNumberFormat="1" applyFont="1" applyFill="1" applyBorder="1" applyAlignment="1" applyProtection="1">
      <alignment horizontal="right"/>
      <protection locked="0"/>
    </xf>
    <xf numFmtId="1" fontId="4" fillId="4" borderId="32" xfId="5" applyNumberFormat="1" applyFont="1" applyFill="1" applyBorder="1" applyAlignment="1" applyProtection="1">
      <protection locked="0"/>
    </xf>
    <xf numFmtId="2" fontId="4" fillId="4" borderId="15" xfId="5" applyNumberFormat="1" applyFont="1" applyFill="1" applyBorder="1" applyAlignment="1" applyProtection="1">
      <protection locked="0"/>
    </xf>
    <xf numFmtId="2" fontId="4" fillId="4" borderId="16" xfId="5" applyNumberFormat="1" applyFont="1" applyFill="1" applyBorder="1" applyAlignment="1" applyProtection="1">
      <protection locked="0"/>
    </xf>
    <xf numFmtId="1" fontId="4" fillId="11" borderId="34" xfId="5" applyNumberFormat="1" applyFont="1" applyFill="1" applyBorder="1" applyAlignment="1" applyProtection="1">
      <protection locked="0"/>
    </xf>
    <xf numFmtId="2" fontId="4" fillId="4" borderId="22" xfId="5" applyNumberFormat="1" applyFont="1" applyFill="1" applyBorder="1" applyAlignment="1" applyProtection="1">
      <protection locked="0"/>
    </xf>
    <xf numFmtId="2" fontId="4" fillId="4" borderId="23" xfId="5" applyNumberFormat="1" applyFont="1" applyFill="1" applyBorder="1" applyAlignment="1" applyProtection="1">
      <protection locked="0"/>
    </xf>
    <xf numFmtId="2" fontId="4" fillId="4" borderId="24" xfId="5" applyNumberFormat="1" applyFont="1" applyFill="1" applyBorder="1" applyAlignment="1" applyProtection="1">
      <protection locked="0"/>
    </xf>
    <xf numFmtId="2" fontId="4" fillId="4" borderId="33" xfId="5" applyNumberFormat="1" applyFont="1" applyFill="1" applyBorder="1" applyAlignment="1" applyProtection="1">
      <protection locked="0"/>
    </xf>
    <xf numFmtId="2" fontId="4" fillId="4" borderId="52" xfId="5" applyNumberFormat="1" applyFont="1" applyFill="1" applyBorder="1" applyAlignment="1" applyProtection="1">
      <protection locked="0"/>
    </xf>
    <xf numFmtId="2" fontId="4" fillId="4" borderId="53" xfId="5" applyNumberFormat="1" applyFont="1" applyFill="1" applyBorder="1" applyAlignment="1" applyProtection="1">
      <protection locked="0"/>
    </xf>
    <xf numFmtId="2" fontId="4" fillId="4" borderId="54" xfId="5" applyNumberFormat="1" applyFont="1" applyFill="1" applyBorder="1" applyAlignment="1" applyProtection="1">
      <protection locked="0"/>
    </xf>
    <xf numFmtId="2" fontId="4" fillId="0" borderId="36" xfId="4" applyNumberFormat="1" applyFont="1" applyFill="1" applyBorder="1" applyAlignment="1" applyProtection="1"/>
    <xf numFmtId="2" fontId="4" fillId="0" borderId="37" xfId="4" applyNumberFormat="1" applyFont="1" applyFill="1" applyBorder="1" applyAlignment="1" applyProtection="1"/>
    <xf numFmtId="2" fontId="4" fillId="0" borderId="38" xfId="4" applyNumberFormat="1" applyFont="1" applyFill="1" applyBorder="1" applyAlignment="1" applyProtection="1"/>
    <xf numFmtId="2" fontId="4" fillId="0" borderId="39" xfId="4" applyNumberFormat="1" applyFont="1" applyFill="1" applyBorder="1" applyAlignment="1" applyProtection="1"/>
    <xf numFmtId="2" fontId="4" fillId="0" borderId="48" xfId="4" applyNumberFormat="1" applyFont="1" applyFill="1" applyBorder="1" applyAlignment="1" applyProtection="1"/>
    <xf numFmtId="2" fontId="4" fillId="0" borderId="15" xfId="4" applyNumberFormat="1" applyFont="1" applyFill="1" applyBorder="1" applyAlignment="1" applyProtection="1"/>
    <xf numFmtId="2" fontId="4" fillId="0" borderId="20" xfId="4" applyNumberFormat="1" applyFont="1" applyFill="1" applyBorder="1" applyAlignment="1" applyProtection="1"/>
    <xf numFmtId="2" fontId="4" fillId="0" borderId="21" xfId="4" applyNumberFormat="1" applyFont="1" applyFill="1" applyBorder="1" applyAlignment="1" applyProtection="1"/>
    <xf numFmtId="2" fontId="4" fillId="0" borderId="5" xfId="4" applyNumberFormat="1" applyFont="1" applyFill="1" applyBorder="1" applyAlignment="1" applyProtection="1"/>
    <xf numFmtId="2" fontId="4" fillId="0" borderId="19" xfId="4" applyNumberFormat="1" applyFont="1" applyFill="1" applyBorder="1" applyAlignment="1" applyProtection="1"/>
    <xf numFmtId="2" fontId="4" fillId="0" borderId="35" xfId="4" applyNumberFormat="1" applyFont="1" applyFill="1" applyBorder="1" applyAlignment="1" applyProtection="1"/>
    <xf numFmtId="2" fontId="4" fillId="0" borderId="14" xfId="4" applyNumberFormat="1" applyFont="1" applyFill="1" applyBorder="1" applyAlignment="1" applyProtection="1"/>
    <xf numFmtId="2" fontId="4" fillId="11" borderId="27" xfId="5" applyNumberFormat="1" applyFont="1" applyFill="1" applyBorder="1" applyAlignment="1" applyProtection="1">
      <protection locked="0"/>
    </xf>
    <xf numFmtId="2" fontId="4" fillId="11" borderId="28" xfId="5" applyNumberFormat="1" applyFont="1" applyFill="1" applyBorder="1" applyAlignment="1" applyProtection="1">
      <protection locked="0"/>
    </xf>
    <xf numFmtId="2" fontId="4" fillId="11" borderId="29" xfId="5" applyNumberFormat="1" applyFont="1" applyFill="1" applyBorder="1" applyAlignment="1" applyProtection="1">
      <protection locked="0"/>
    </xf>
    <xf numFmtId="1" fontId="4" fillId="4" borderId="73" xfId="5" applyNumberFormat="1" applyFont="1" applyFill="1" applyBorder="1" applyAlignment="1" applyProtection="1">
      <protection locked="0"/>
    </xf>
    <xf numFmtId="2" fontId="4" fillId="4" borderId="29" xfId="5" applyNumberFormat="1" applyFont="1" applyFill="1" applyBorder="1" applyAlignment="1" applyProtection="1">
      <protection locked="0"/>
    </xf>
    <xf numFmtId="2" fontId="4" fillId="0" borderId="15" xfId="5" applyNumberFormat="1" applyFont="1" applyFill="1" applyBorder="1" applyAlignment="1" applyProtection="1"/>
    <xf numFmtId="2" fontId="4" fillId="0" borderId="18" xfId="4" applyNumberFormat="1" applyFont="1" applyFill="1" applyBorder="1" applyAlignment="1" applyProtection="1"/>
    <xf numFmtId="2" fontId="4" fillId="4" borderId="25" xfId="5" applyNumberFormat="1" applyFont="1" applyFill="1" applyBorder="1" applyAlignment="1" applyProtection="1">
      <protection locked="0"/>
    </xf>
    <xf numFmtId="2" fontId="4" fillId="4" borderId="31" xfId="5" applyNumberFormat="1" applyFont="1" applyFill="1" applyBorder="1" applyAlignment="1" applyProtection="1">
      <protection locked="0"/>
    </xf>
    <xf numFmtId="2" fontId="4" fillId="4" borderId="34" xfId="5" applyNumberFormat="1" applyFont="1" applyFill="1" applyBorder="1" applyAlignment="1" applyProtection="1">
      <protection locked="0"/>
    </xf>
    <xf numFmtId="2" fontId="4" fillId="4" borderId="55" xfId="5" applyNumberFormat="1" applyFont="1" applyFill="1" applyBorder="1" applyAlignment="1" applyProtection="1">
      <protection locked="0"/>
    </xf>
    <xf numFmtId="2" fontId="4" fillId="4" borderId="28" xfId="5" applyNumberFormat="1" applyFont="1" applyFill="1" applyBorder="1" applyAlignment="1" applyProtection="1">
      <protection locked="0"/>
    </xf>
    <xf numFmtId="2" fontId="4" fillId="4" borderId="32" xfId="5" applyNumberFormat="1" applyFont="1" applyFill="1" applyBorder="1" applyAlignment="1" applyProtection="1">
      <protection locked="0"/>
    </xf>
    <xf numFmtId="2" fontId="4" fillId="4" borderId="27" xfId="5" applyNumberFormat="1" applyFont="1" applyFill="1" applyBorder="1" applyAlignment="1" applyProtection="1">
      <protection locked="0"/>
    </xf>
    <xf numFmtId="2" fontId="4" fillId="6" borderId="19" xfId="9" applyNumberFormat="1" applyFont="1" applyFill="1" applyBorder="1" applyAlignment="1" applyProtection="1"/>
    <xf numFmtId="2" fontId="4" fillId="0" borderId="25" xfId="9" applyNumberFormat="1" applyFont="1" applyFill="1" applyBorder="1" applyAlignment="1" applyProtection="1">
      <alignment horizontal="right"/>
    </xf>
    <xf numFmtId="2" fontId="4" fillId="6" borderId="26" xfId="9" applyNumberFormat="1" applyFont="1" applyFill="1" applyBorder="1" applyAlignment="1" applyProtection="1"/>
    <xf numFmtId="2" fontId="4" fillId="0" borderId="34" xfId="9" applyNumberFormat="1" applyFont="1" applyFill="1" applyBorder="1" applyAlignment="1" applyProtection="1">
      <alignment horizontal="right"/>
    </xf>
    <xf numFmtId="2" fontId="4" fillId="6" borderId="31" xfId="9" applyNumberFormat="1" applyFont="1" applyFill="1" applyBorder="1" applyAlignment="1" applyProtection="1"/>
    <xf numFmtId="2" fontId="4" fillId="6" borderId="33" xfId="9" applyNumberFormat="1" applyFont="1" applyFill="1" applyBorder="1" applyAlignment="1" applyProtection="1"/>
    <xf numFmtId="2" fontId="4" fillId="6" borderId="32" xfId="9" applyNumberFormat="1" applyFont="1" applyFill="1" applyBorder="1" applyAlignment="1" applyProtection="1"/>
    <xf numFmtId="2" fontId="4" fillId="6" borderId="35" xfId="9" applyNumberFormat="1" applyFont="1" applyFill="1" applyBorder="1" applyAlignment="1" applyProtection="1"/>
    <xf numFmtId="2" fontId="4" fillId="6" borderId="53" xfId="9" applyNumberFormat="1" applyFont="1" applyFill="1" applyBorder="1" applyAlignment="1" applyProtection="1"/>
    <xf numFmtId="2" fontId="4" fillId="6" borderId="54" xfId="9" applyNumberFormat="1" applyFont="1" applyFill="1" applyBorder="1" applyAlignment="1" applyProtection="1"/>
    <xf numFmtId="2" fontId="4" fillId="0" borderId="55" xfId="9" applyNumberFormat="1" applyFont="1" applyFill="1" applyBorder="1" applyAlignment="1" applyProtection="1">
      <alignment horizontal="right"/>
    </xf>
    <xf numFmtId="2" fontId="4" fillId="6" borderId="23" xfId="9" applyNumberFormat="1" applyFont="1" applyFill="1" applyBorder="1" applyAlignment="1" applyProtection="1"/>
    <xf numFmtId="2" fontId="4" fillId="6" borderId="24" xfId="9" applyNumberFormat="1" applyFont="1" applyFill="1" applyBorder="1" applyAlignment="1" applyProtection="1"/>
    <xf numFmtId="2" fontId="4" fillId="6" borderId="21" xfId="9" applyNumberFormat="1" applyFont="1" applyFill="1" applyBorder="1" applyAlignment="1" applyProtection="1"/>
    <xf numFmtId="2" fontId="4" fillId="6" borderId="4" xfId="9" applyNumberFormat="1" applyFont="1" applyFill="1" applyBorder="1" applyAlignment="1" applyProtection="1"/>
    <xf numFmtId="2" fontId="4" fillId="6" borderId="3" xfId="9" applyNumberFormat="1" applyFont="1" applyFill="1" applyBorder="1" applyAlignment="1" applyProtection="1"/>
    <xf numFmtId="2" fontId="4" fillId="0" borderId="19" xfId="9" applyNumberFormat="1" applyFont="1" applyFill="1" applyBorder="1" applyAlignment="1" applyProtection="1"/>
    <xf numFmtId="2" fontId="4" fillId="0" borderId="41" xfId="9" applyNumberFormat="1" applyFont="1" applyFill="1" applyBorder="1" applyAlignment="1" applyProtection="1"/>
    <xf numFmtId="2" fontId="4" fillId="0" borderId="26" xfId="9" applyNumberFormat="1" applyFont="1" applyFill="1" applyBorder="1" applyAlignment="1" applyProtection="1"/>
    <xf numFmtId="2" fontId="4" fillId="0" borderId="50" xfId="9" applyNumberFormat="1" applyFont="1" applyFill="1" applyBorder="1" applyAlignment="1" applyProtection="1"/>
    <xf numFmtId="2" fontId="4" fillId="6" borderId="2" xfId="9" applyNumberFormat="1" applyFont="1" applyFill="1" applyBorder="1" applyAlignment="1" applyProtection="1"/>
    <xf numFmtId="2" fontId="4" fillId="4" borderId="50" xfId="5" applyNumberFormat="1" applyFont="1" applyFill="1" applyBorder="1" applyAlignment="1" applyProtection="1">
      <protection locked="0"/>
    </xf>
    <xf numFmtId="2" fontId="4" fillId="4" borderId="41" xfId="5" applyNumberFormat="1" applyFont="1" applyFill="1" applyBorder="1" applyAlignment="1" applyProtection="1">
      <protection locked="0"/>
    </xf>
    <xf numFmtId="2" fontId="4" fillId="4" borderId="26" xfId="5" applyNumberFormat="1" applyFont="1" applyFill="1" applyBorder="1" applyAlignment="1" applyProtection="1">
      <protection locked="0"/>
    </xf>
    <xf numFmtId="2" fontId="4" fillId="4" borderId="35" xfId="5" applyNumberFormat="1" applyFont="1" applyFill="1" applyBorder="1" applyAlignment="1" applyProtection="1">
      <protection locked="0"/>
    </xf>
    <xf numFmtId="2" fontId="4" fillId="12" borderId="22" xfId="5" applyNumberFormat="1" applyFont="1" applyFill="1" applyBorder="1" applyAlignment="1" applyProtection="1">
      <protection locked="0"/>
    </xf>
    <xf numFmtId="2" fontId="4" fillId="12" borderId="31" xfId="5" applyNumberFormat="1" applyFont="1" applyFill="1" applyBorder="1" applyAlignment="1" applyProtection="1">
      <protection locked="0"/>
    </xf>
    <xf numFmtId="2" fontId="4" fillId="12" borderId="52" xfId="5" applyNumberFormat="1" applyFont="1" applyFill="1" applyBorder="1" applyAlignment="1" applyProtection="1">
      <protection locked="0"/>
    </xf>
    <xf numFmtId="2" fontId="4" fillId="0" borderId="26" xfId="4" applyNumberFormat="1" applyFont="1" applyFill="1" applyBorder="1" applyAlignment="1" applyProtection="1"/>
    <xf numFmtId="2" fontId="4" fillId="0" borderId="76" xfId="4" applyNumberFormat="1" applyFont="1" applyFill="1" applyBorder="1" applyAlignment="1" applyProtection="1">
      <alignment vertical="center" wrapText="1"/>
    </xf>
    <xf numFmtId="2" fontId="4" fillId="0" borderId="51" xfId="9" applyNumberFormat="1" applyFont="1" applyFill="1" applyBorder="1" applyAlignment="1" applyProtection="1"/>
    <xf numFmtId="2" fontId="4" fillId="0" borderId="65" xfId="9" applyNumberFormat="1" applyFont="1" applyFill="1" applyBorder="1" applyAlignment="1" applyProtection="1"/>
    <xf numFmtId="2" fontId="4" fillId="0" borderId="58" xfId="9" applyNumberFormat="1" applyFont="1" applyFill="1" applyBorder="1" applyAlignment="1" applyProtection="1"/>
    <xf numFmtId="2" fontId="4" fillId="0" borderId="35" xfId="9" applyNumberFormat="1" applyFont="1" applyFill="1" applyBorder="1" applyAlignment="1" applyProtection="1"/>
    <xf numFmtId="2" fontId="4" fillId="0" borderId="19" xfId="9" applyNumberFormat="1" applyFont="1" applyFill="1" applyBorder="1" applyAlignment="1" applyProtection="1">
      <alignment horizontal="right"/>
    </xf>
    <xf numFmtId="2" fontId="4" fillId="0" borderId="26" xfId="9" applyNumberFormat="1" applyFont="1" applyFill="1" applyBorder="1" applyAlignment="1" applyProtection="1">
      <alignment horizontal="right"/>
    </xf>
    <xf numFmtId="2" fontId="4" fillId="0" borderId="35" xfId="9" applyNumberFormat="1" applyFont="1" applyFill="1" applyBorder="1" applyAlignment="1" applyProtection="1">
      <alignment horizontal="right"/>
    </xf>
    <xf numFmtId="0" fontId="4" fillId="0" borderId="21" xfId="4" applyNumberFormat="1" applyFont="1" applyFill="1" applyBorder="1" applyAlignment="1" applyProtection="1">
      <alignment horizontal="center"/>
    </xf>
    <xf numFmtId="2" fontId="4" fillId="6" borderId="51" xfId="9" applyNumberFormat="1" applyFont="1" applyFill="1" applyBorder="1" applyAlignment="1" applyProtection="1"/>
    <xf numFmtId="2" fontId="4" fillId="6" borderId="65" xfId="9" applyNumberFormat="1" applyFont="1" applyFill="1" applyBorder="1" applyAlignment="1" applyProtection="1"/>
    <xf numFmtId="1" fontId="4" fillId="0" borderId="19" xfId="4" applyNumberFormat="1" applyFont="1" applyFill="1" applyBorder="1" applyAlignment="1" applyProtection="1"/>
    <xf numFmtId="1" fontId="4" fillId="0" borderId="26" xfId="4" applyNumberFormat="1" applyFont="1" applyFill="1" applyBorder="1" applyAlignment="1" applyProtection="1"/>
    <xf numFmtId="1" fontId="4" fillId="0" borderId="35" xfId="4" applyNumberFormat="1" applyFont="1" applyFill="1" applyBorder="1" applyAlignment="1" applyProtection="1"/>
    <xf numFmtId="1" fontId="4" fillId="0" borderId="76" xfId="4" applyNumberFormat="1" applyFont="1" applyFill="1" applyBorder="1" applyAlignment="1" applyProtection="1">
      <alignment vertical="center" wrapText="1"/>
    </xf>
    <xf numFmtId="1" fontId="4" fillId="0" borderId="14" xfId="4" applyNumberFormat="1" applyFont="1" applyFill="1" applyBorder="1" applyAlignment="1" applyProtection="1"/>
    <xf numFmtId="2" fontId="4" fillId="4" borderId="19" xfId="5" applyNumberFormat="1" applyFont="1" applyFill="1" applyBorder="1" applyAlignment="1" applyProtection="1">
      <protection locked="0"/>
    </xf>
    <xf numFmtId="2" fontId="4" fillId="4" borderId="20" xfId="5" applyNumberFormat="1" applyFont="1" applyFill="1" applyBorder="1" applyAlignment="1" applyProtection="1">
      <protection locked="0"/>
    </xf>
    <xf numFmtId="2" fontId="4" fillId="4" borderId="14" xfId="5" applyNumberFormat="1" applyFont="1" applyFill="1" applyBorder="1" applyAlignment="1" applyProtection="1">
      <protection locked="0"/>
    </xf>
    <xf numFmtId="2" fontId="4" fillId="6" borderId="36" xfId="9" applyNumberFormat="1" applyFont="1" applyFill="1" applyBorder="1" applyAlignment="1" applyProtection="1"/>
    <xf numFmtId="2" fontId="4" fillId="6" borderId="38" xfId="9" applyNumberFormat="1" applyFont="1" applyFill="1" applyBorder="1" applyAlignment="1" applyProtection="1"/>
    <xf numFmtId="2" fontId="4" fillId="4" borderId="49" xfId="5" applyNumberFormat="1" applyFont="1" applyFill="1" applyBorder="1" applyAlignment="1" applyProtection="1">
      <protection locked="0"/>
    </xf>
    <xf numFmtId="0" fontId="4" fillId="2" borderId="0" xfId="4" applyNumberFormat="1" applyFont="1" applyFill="1" applyBorder="1" applyAlignment="1" applyProtection="1"/>
    <xf numFmtId="0" fontId="4" fillId="2" borderId="0" xfId="4" applyNumberFormat="1" applyFont="1" applyFill="1" applyBorder="1" applyAlignment="1" applyProtection="1">
      <protection hidden="1"/>
    </xf>
    <xf numFmtId="165" fontId="4" fillId="2" borderId="0" xfId="4" applyNumberFormat="1" applyFont="1" applyFill="1" applyBorder="1" applyAlignment="1" applyProtection="1"/>
    <xf numFmtId="0" fontId="4" fillId="2" borderId="0" xfId="6" applyFont="1" applyFill="1" applyProtection="1"/>
    <xf numFmtId="0" fontId="3" fillId="2" borderId="0" xfId="4" applyNumberFormat="1" applyFont="1" applyFill="1" applyBorder="1" applyAlignment="1" applyProtection="1"/>
    <xf numFmtId="0" fontId="4" fillId="10" borderId="0" xfId="4" applyNumberFormat="1" applyFont="1" applyFill="1" applyBorder="1" applyAlignment="1" applyProtection="1">
      <protection hidden="1"/>
    </xf>
    <xf numFmtId="2" fontId="4" fillId="0" borderId="76" xfId="4" applyNumberFormat="1" applyFont="1" applyFill="1" applyBorder="1" applyAlignment="1" applyProtection="1"/>
    <xf numFmtId="2" fontId="4" fillId="0" borderId="4" xfId="4" applyNumberFormat="1" applyFont="1" applyFill="1" applyBorder="1" applyAlignment="1" applyProtection="1"/>
    <xf numFmtId="2" fontId="4" fillId="4" borderId="30" xfId="5" applyNumberFormat="1" applyFont="1" applyFill="1" applyBorder="1" applyAlignment="1" applyProtection="1">
      <protection locked="0"/>
    </xf>
    <xf numFmtId="2" fontId="4" fillId="4" borderId="17" xfId="5" applyNumberFormat="1" applyFont="1" applyFill="1" applyBorder="1" applyAlignment="1" applyProtection="1">
      <protection locked="0"/>
    </xf>
    <xf numFmtId="1" fontId="4" fillId="15" borderId="19" xfId="5" applyNumberFormat="1" applyFont="1" applyFill="1" applyBorder="1" applyAlignment="1" applyProtection="1">
      <protection locked="0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31" xfId="4" applyNumberFormat="1" applyFont="1" applyFill="1" applyBorder="1" applyAlignment="1" applyProtection="1">
      <alignment horizontal="left"/>
    </xf>
    <xf numFmtId="0" fontId="4" fillId="0" borderId="73" xfId="4" applyNumberFormat="1" applyFont="1" applyFill="1" applyBorder="1" applyAlignment="1" applyProtection="1">
      <alignment horizontal="left"/>
    </xf>
    <xf numFmtId="0" fontId="4" fillId="0" borderId="52" xfId="4" applyNumberFormat="1" applyFont="1" applyFill="1" applyBorder="1" applyAlignment="1" applyProtection="1">
      <alignment horizontal="left"/>
    </xf>
    <xf numFmtId="0" fontId="4" fillId="0" borderId="75" xfId="4" applyNumberFormat="1" applyFont="1" applyFill="1" applyBorder="1" applyAlignment="1" applyProtection="1">
      <alignment horizontal="left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4" xfId="4" applyNumberFormat="1" applyFont="1" applyFill="1" applyBorder="1" applyAlignment="1" applyProtection="1">
      <alignment horizontal="center"/>
    </xf>
    <xf numFmtId="0" fontId="4" fillId="0" borderId="22" xfId="4" applyNumberFormat="1" applyFont="1" applyFill="1" applyBorder="1" applyAlignment="1" applyProtection="1">
      <alignment horizontal="left"/>
    </xf>
    <xf numFmtId="0" fontId="4" fillId="0" borderId="25" xfId="4" applyNumberFormat="1" applyFont="1" applyFill="1" applyBorder="1" applyAlignment="1" applyProtection="1">
      <alignment horizontal="left"/>
    </xf>
    <xf numFmtId="0" fontId="4" fillId="0" borderId="34" xfId="4" applyNumberFormat="1" applyFont="1" applyFill="1" applyBorder="1" applyAlignment="1" applyProtection="1">
      <alignment horizontal="left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14" xfId="4" applyNumberFormat="1" applyFont="1" applyFill="1" applyBorder="1" applyAlignment="1" applyProtection="1">
      <alignment horizontal="center" vertic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21" xfId="4" applyNumberFormat="1" applyFont="1" applyFill="1" applyBorder="1" applyAlignment="1" applyProtection="1">
      <alignment horizontal="center" vertical="center" wrapText="1"/>
    </xf>
    <xf numFmtId="0" fontId="4" fillId="0" borderId="21" xfId="4" applyNumberFormat="1" applyFont="1" applyFill="1" applyBorder="1" applyAlignment="1" applyProtection="1">
      <alignment horizontal="center" vertical="center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60" xfId="4" applyNumberFormat="1" applyFont="1" applyFill="1" applyBorder="1" applyAlignment="1" applyProtection="1">
      <alignment horizontal="center" vertical="center" wrapText="1"/>
    </xf>
    <xf numFmtId="0" fontId="4" fillId="0" borderId="61" xfId="4" applyNumberFormat="1" applyFont="1" applyFill="1" applyBorder="1" applyAlignment="1" applyProtection="1">
      <alignment horizontal="center" vertical="center" wrapText="1"/>
    </xf>
    <xf numFmtId="0" fontId="4" fillId="0" borderId="62" xfId="4" applyNumberFormat="1" applyFont="1" applyFill="1" applyBorder="1" applyAlignment="1" applyProtection="1">
      <alignment horizontal="center" vertical="center" wrapText="1"/>
    </xf>
    <xf numFmtId="0" fontId="4" fillId="0" borderId="63" xfId="4" applyNumberFormat="1" applyFont="1" applyFill="1" applyBorder="1" applyAlignment="1" applyProtection="1">
      <alignment horizontal="center" vertical="center" wrapText="1"/>
    </xf>
    <xf numFmtId="0" fontId="4" fillId="0" borderId="64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4" xfId="4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center" vertical="center"/>
    </xf>
    <xf numFmtId="0" fontId="4" fillId="0" borderId="15" xfId="4" applyNumberFormat="1" applyFont="1" applyFill="1" applyBorder="1" applyAlignment="1" applyProtection="1">
      <alignment horizontal="center" vertical="center"/>
    </xf>
    <xf numFmtId="0" fontId="4" fillId="0" borderId="8" xfId="4" applyNumberFormat="1" applyFont="1" applyFill="1" applyBorder="1" applyAlignment="1" applyProtection="1">
      <alignment horizontal="center" vertical="center"/>
    </xf>
    <xf numFmtId="0" fontId="4" fillId="0" borderId="17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0" fontId="4" fillId="0" borderId="21" xfId="4" quotePrefix="1" applyNumberFormat="1" applyFont="1" applyFill="1" applyBorder="1" applyAlignment="1" applyProtection="1">
      <alignment horizontal="center" vertical="center"/>
    </xf>
    <xf numFmtId="0" fontId="4" fillId="0" borderId="56" xfId="4" applyNumberFormat="1" applyFont="1" applyFill="1" applyBorder="1" applyAlignment="1" applyProtection="1">
      <alignment horizontal="left"/>
    </xf>
    <xf numFmtId="0" fontId="4" fillId="0" borderId="58" xfId="4" applyNumberFormat="1" applyFont="1" applyFill="1" applyBorder="1" applyAlignment="1" applyProtection="1">
      <alignment horizontal="left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49" xfId="4" applyNumberFormat="1" applyFont="1" applyFill="1" applyBorder="1" applyAlignment="1" applyProtection="1">
      <alignment horizontal="left"/>
    </xf>
    <xf numFmtId="0" fontId="4" fillId="0" borderId="51" xfId="4" applyNumberFormat="1" applyFont="1" applyFill="1" applyBorder="1" applyAlignment="1" applyProtection="1">
      <alignment horizontal="left"/>
    </xf>
    <xf numFmtId="0" fontId="4" fillId="0" borderId="40" xfId="4" applyNumberFormat="1" applyFont="1" applyFill="1" applyBorder="1" applyAlignment="1" applyProtection="1">
      <alignment horizontal="left"/>
    </xf>
    <xf numFmtId="0" fontId="4" fillId="0" borderId="65" xfId="4" applyNumberFormat="1" applyFont="1" applyFill="1" applyBorder="1" applyAlignment="1" applyProtection="1">
      <alignment horizontal="left"/>
    </xf>
    <xf numFmtId="0" fontId="4" fillId="0" borderId="56" xfId="4" applyNumberFormat="1" applyFont="1" applyFill="1" applyBorder="1" applyAlignment="1" applyProtection="1">
      <alignment horizontal="left" vertical="center" wrapText="1"/>
    </xf>
    <xf numFmtId="0" fontId="4" fillId="0" borderId="58" xfId="4" applyNumberFormat="1" applyFont="1" applyFill="1" applyBorder="1" applyAlignment="1" applyProtection="1">
      <alignment horizontal="left" vertical="center" wrapText="1"/>
    </xf>
    <xf numFmtId="0" fontId="4" fillId="0" borderId="22" xfId="4" applyNumberFormat="1" applyFont="1" applyFill="1" applyBorder="1" applyAlignment="1" applyProtection="1">
      <alignment horizontal="left" vertical="center"/>
    </xf>
    <xf numFmtId="0" fontId="4" fillId="0" borderId="77" xfId="4" applyNumberFormat="1" applyFont="1" applyFill="1" applyBorder="1" applyAlignment="1" applyProtection="1">
      <alignment horizontal="left" vertical="center"/>
    </xf>
    <xf numFmtId="0" fontId="4" fillId="0" borderId="43" xfId="4" applyNumberFormat="1" applyFont="1" applyFill="1" applyBorder="1" applyAlignment="1" applyProtection="1">
      <alignment horizontal="left" vertical="center"/>
    </xf>
    <xf numFmtId="0" fontId="4" fillId="0" borderId="68" xfId="4" applyNumberFormat="1" applyFont="1" applyFill="1" applyBorder="1" applyAlignment="1" applyProtection="1">
      <alignment horizontal="left" vertical="center"/>
    </xf>
    <xf numFmtId="0" fontId="4" fillId="0" borderId="40" xfId="4" applyNumberFormat="1" applyFont="1" applyFill="1" applyBorder="1" applyAlignment="1" applyProtection="1">
      <alignment horizontal="left" vertical="center"/>
    </xf>
    <xf numFmtId="0" fontId="4" fillId="0" borderId="41" xfId="4" applyNumberFormat="1" applyFont="1" applyFill="1" applyBorder="1" applyAlignment="1" applyProtection="1">
      <alignment horizontal="left" vertical="center"/>
    </xf>
    <xf numFmtId="0" fontId="4" fillId="0" borderId="56" xfId="4" applyNumberFormat="1" applyFont="1" applyFill="1" applyBorder="1" applyAlignment="1" applyProtection="1">
      <alignment horizontal="left" vertical="center"/>
    </xf>
    <xf numFmtId="0" fontId="4" fillId="0" borderId="57" xfId="4" applyNumberFormat="1" applyFont="1" applyFill="1" applyBorder="1" applyAlignment="1" applyProtection="1">
      <alignment horizontal="left" vertical="center"/>
    </xf>
    <xf numFmtId="0" fontId="4" fillId="0" borderId="14" xfId="4" applyNumberFormat="1" applyFont="1" applyFill="1" applyBorder="1" applyAlignment="1" applyProtection="1">
      <alignment horizontal="center"/>
    </xf>
    <xf numFmtId="0" fontId="4" fillId="0" borderId="6" xfId="4" applyNumberFormat="1" applyFont="1" applyFill="1" applyBorder="1" applyAlignment="1" applyProtection="1">
      <alignment horizontal="center" vertical="center"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8" xfId="4" applyNumberFormat="1" applyFont="1" applyFill="1" applyBorder="1" applyAlignment="1" applyProtection="1">
      <alignment horizontal="center" vertical="center" wrapText="1"/>
    </xf>
    <xf numFmtId="0" fontId="4" fillId="0" borderId="17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left" vertical="center" wrapText="1"/>
    </xf>
    <xf numFmtId="0" fontId="4" fillId="0" borderId="26" xfId="4" applyNumberFormat="1" applyFont="1" applyFill="1" applyBorder="1" applyAlignment="1" applyProtection="1">
      <alignment horizontal="left" vertical="center" wrapText="1"/>
    </xf>
    <xf numFmtId="164" fontId="4" fillId="0" borderId="26" xfId="4" applyNumberFormat="1" applyFont="1" applyFill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76" xfId="0" applyFont="1" applyBorder="1" applyAlignment="1" applyProtection="1">
      <alignment horizontal="center" vertical="center" wrapText="1"/>
    </xf>
    <xf numFmtId="0" fontId="4" fillId="0" borderId="76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76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3" xfId="4" applyNumberFormat="1" applyFont="1" applyFill="1" applyBorder="1" applyAlignment="1" applyProtection="1">
      <alignment horizontal="left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" fillId="0" borderId="9" xfId="4" applyNumberFormat="1" applyFont="1" applyFill="1" applyBorder="1" applyAlignment="1" applyProtection="1">
      <alignment horizontal="center" vertical="center" wrapText="1"/>
    </xf>
    <xf numFmtId="0" fontId="4" fillId="0" borderId="13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wrapText="1"/>
    </xf>
    <xf numFmtId="0" fontId="4" fillId="0" borderId="7" xfId="4" applyNumberFormat="1" applyFont="1" applyFill="1" applyBorder="1" applyAlignment="1" applyProtection="1">
      <alignment horizontal="center" vertical="center" wrapText="1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4" fillId="0" borderId="16" xfId="4" applyNumberFormat="1" applyFont="1" applyFill="1" applyBorder="1" applyAlignment="1" applyProtection="1">
      <alignment horizontal="center" vertical="center" wrapText="1"/>
    </xf>
    <xf numFmtId="0" fontId="4" fillId="0" borderId="12" xfId="4" applyNumberFormat="1" applyFont="1" applyFill="1" applyBorder="1" applyAlignment="1" applyProtection="1">
      <alignment horizontal="center" vertical="center" wrapText="1"/>
    </xf>
    <xf numFmtId="0" fontId="4" fillId="0" borderId="49" xfId="4" applyNumberFormat="1" applyFont="1" applyFill="1" applyBorder="1" applyAlignment="1" applyProtection="1">
      <alignment horizontal="left" vertical="center" wrapText="1"/>
    </xf>
    <xf numFmtId="0" fontId="4" fillId="0" borderId="51" xfId="4" applyNumberFormat="1" applyFont="1" applyFill="1" applyBorder="1" applyAlignment="1" applyProtection="1">
      <alignment horizontal="left" vertical="center" wrapText="1"/>
    </xf>
    <xf numFmtId="0" fontId="11" fillId="6" borderId="61" xfId="0" applyFont="1" applyFill="1" applyBorder="1" applyAlignment="1" applyProtection="1">
      <alignment horizontal="left" vertical="top"/>
    </xf>
    <xf numFmtId="0" fontId="11" fillId="6" borderId="0" xfId="0" applyFont="1" applyFill="1" applyAlignment="1" applyProtection="1">
      <alignment horizontal="left" vertical="top"/>
    </xf>
    <xf numFmtId="0" fontId="4" fillId="0" borderId="40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4" fillId="0" borderId="6" xfId="4" quotePrefix="1" applyNumberFormat="1" applyFont="1" applyFill="1" applyBorder="1" applyAlignment="1" applyProtection="1">
      <alignment horizontal="center" vertical="center"/>
    </xf>
    <xf numFmtId="0" fontId="4" fillId="0" borderId="10" xfId="4" quotePrefix="1" applyNumberFormat="1" applyFont="1" applyFill="1" applyBorder="1" applyAlignment="1" applyProtection="1">
      <alignment horizontal="center" vertical="center"/>
    </xf>
    <xf numFmtId="0" fontId="4" fillId="0" borderId="15" xfId="4" quotePrefix="1" applyNumberFormat="1" applyFont="1" applyFill="1" applyBorder="1" applyAlignment="1" applyProtection="1">
      <alignment horizontal="center" vertical="center"/>
    </xf>
    <xf numFmtId="0" fontId="4" fillId="0" borderId="7" xfId="4" quotePrefix="1" applyNumberFormat="1" applyFont="1" applyFill="1" applyBorder="1" applyAlignment="1" applyProtection="1">
      <alignment horizontal="center" vertical="center"/>
    </xf>
    <xf numFmtId="0" fontId="4" fillId="0" borderId="11" xfId="4" quotePrefix="1" applyNumberFormat="1" applyFont="1" applyFill="1" applyBorder="1" applyAlignment="1" applyProtection="1">
      <alignment horizontal="center" vertical="center"/>
    </xf>
    <xf numFmtId="0" fontId="4" fillId="0" borderId="16" xfId="4" quotePrefix="1" applyNumberFormat="1" applyFont="1" applyFill="1" applyBorder="1" applyAlignment="1" applyProtection="1">
      <alignment horizontal="center" vertical="center"/>
    </xf>
    <xf numFmtId="0" fontId="4" fillId="0" borderId="7" xfId="4" applyNumberFormat="1" applyFont="1" applyFill="1" applyBorder="1" applyAlignment="1" applyProtection="1">
      <alignment horizontal="center" vertical="center"/>
    </xf>
    <xf numFmtId="0" fontId="4" fillId="0" borderId="11" xfId="4" applyNumberFormat="1" applyFont="1" applyFill="1" applyBorder="1" applyAlignment="1" applyProtection="1">
      <alignment horizontal="center" vertical="center"/>
    </xf>
    <xf numFmtId="0" fontId="4" fillId="0" borderId="16" xfId="4" applyNumberFormat="1" applyFont="1" applyFill="1" applyBorder="1" applyAlignment="1" applyProtection="1">
      <alignment horizontal="center" vertical="center"/>
    </xf>
    <xf numFmtId="0" fontId="4" fillId="0" borderId="8" xfId="4" quotePrefix="1" applyNumberFormat="1" applyFont="1" applyFill="1" applyBorder="1" applyAlignment="1" applyProtection="1">
      <alignment horizontal="center" vertical="center"/>
    </xf>
    <xf numFmtId="0" fontId="4" fillId="0" borderId="12" xfId="4" quotePrefix="1" applyNumberFormat="1" applyFont="1" applyFill="1" applyBorder="1" applyAlignment="1" applyProtection="1">
      <alignment horizontal="center" vertical="center"/>
    </xf>
    <xf numFmtId="0" fontId="4" fillId="0" borderId="17" xfId="4" quotePrefix="1" applyNumberFormat="1" applyFont="1" applyFill="1" applyBorder="1" applyAlignment="1" applyProtection="1">
      <alignment horizontal="center" vertical="center"/>
    </xf>
    <xf numFmtId="0" fontId="4" fillId="0" borderId="10" xfId="4" applyNumberFormat="1" applyFont="1" applyFill="1" applyBorder="1" applyAlignment="1" applyProtection="1">
      <alignment horizontal="center" vertical="center" wrapText="1"/>
    </xf>
    <xf numFmtId="0" fontId="4" fillId="0" borderId="12" xfId="4" applyNumberFormat="1" applyFont="1" applyFill="1" applyBorder="1" applyAlignment="1" applyProtection="1">
      <alignment horizontal="center" vertical="center"/>
    </xf>
    <xf numFmtId="164" fontId="4" fillId="0" borderId="2" xfId="4" applyNumberFormat="1" applyFont="1" applyFill="1" applyBorder="1" applyAlignment="1" applyProtection="1">
      <alignment horizontal="center" vertical="center" wrapText="1"/>
    </xf>
    <xf numFmtId="164" fontId="4" fillId="0" borderId="3" xfId="4" applyNumberFormat="1" applyFont="1" applyFill="1" applyBorder="1" applyAlignment="1" applyProtection="1">
      <alignment horizontal="center" vertical="center" wrapText="1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/>
    </xf>
    <xf numFmtId="0" fontId="11" fillId="6" borderId="61" xfId="0" applyFont="1" applyFill="1" applyBorder="1" applyAlignment="1" applyProtection="1">
      <alignment horizontal="left" vertical="center"/>
    </xf>
    <xf numFmtId="0" fontId="11" fillId="6" borderId="0" xfId="0" applyFont="1" applyFill="1" applyAlignment="1" applyProtection="1">
      <alignment horizontal="left" vertical="center"/>
    </xf>
    <xf numFmtId="0" fontId="3" fillId="0" borderId="2" xfId="4" applyNumberFormat="1" applyFont="1" applyFill="1" applyBorder="1" applyAlignment="1" applyProtection="1">
      <alignment horizontal="center" vertical="center" wrapText="1"/>
    </xf>
    <xf numFmtId="0" fontId="4" fillId="0" borderId="69" xfId="4" quotePrefix="1" applyNumberFormat="1" applyFont="1" applyFill="1" applyBorder="1" applyAlignment="1" applyProtection="1">
      <alignment horizontal="center" vertical="center"/>
    </xf>
    <xf numFmtId="0" fontId="4" fillId="0" borderId="70" xfId="4" quotePrefix="1" applyNumberFormat="1" applyFont="1" applyFill="1" applyBorder="1" applyAlignment="1" applyProtection="1">
      <alignment horizontal="center" vertical="center"/>
    </xf>
    <xf numFmtId="0" fontId="4" fillId="0" borderId="71" xfId="4" quotePrefix="1" applyNumberFormat="1" applyFont="1" applyFill="1" applyBorder="1" applyAlignment="1" applyProtection="1">
      <alignment horizontal="center" vertical="center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3" fillId="0" borderId="36" xfId="4" applyNumberFormat="1" applyFont="1" applyFill="1" applyBorder="1" applyAlignment="1" applyProtection="1">
      <alignment horizontal="center" vertical="center"/>
    </xf>
    <xf numFmtId="0" fontId="3" fillId="0" borderId="48" xfId="4" applyNumberFormat="1" applyFont="1" applyFill="1" applyBorder="1" applyAlignment="1" applyProtection="1">
      <alignment horizontal="center" vertical="center"/>
    </xf>
    <xf numFmtId="0" fontId="3" fillId="0" borderId="0" xfId="3" applyNumberFormat="1" applyFont="1" applyFill="1" applyBorder="1" applyAlignment="1" applyProtection="1">
      <alignment horizont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4" fillId="0" borderId="1" xfId="6" applyFont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center" vertical="center" wrapText="1"/>
    </xf>
    <xf numFmtId="0" fontId="4" fillId="0" borderId="76" xfId="6" applyFont="1" applyBorder="1" applyAlignment="1" applyProtection="1">
      <alignment horizontal="center" vertical="center" wrapText="1"/>
    </xf>
    <xf numFmtId="0" fontId="4" fillId="0" borderId="21" xfId="6" applyFont="1" applyBorder="1" applyAlignment="1" applyProtection="1">
      <alignment horizontal="center" vertical="center" wrapText="1"/>
    </xf>
    <xf numFmtId="0" fontId="4" fillId="0" borderId="66" xfId="6" applyFont="1" applyBorder="1" applyAlignment="1">
      <alignment horizontal="left" vertical="center" wrapText="1"/>
    </xf>
    <xf numFmtId="0" fontId="4" fillId="0" borderId="67" xfId="6" applyFont="1" applyBorder="1" applyAlignment="1">
      <alignment horizontal="left" vertical="center" wrapText="1"/>
    </xf>
    <xf numFmtId="0" fontId="4" fillId="0" borderId="5" xfId="6" applyFont="1" applyBorder="1" applyAlignment="1" applyProtection="1">
      <alignment horizontal="center" vertical="center" wrapText="1"/>
    </xf>
    <xf numFmtId="0" fontId="4" fillId="0" borderId="14" xfId="6" applyFont="1" applyBorder="1" applyAlignment="1" applyProtection="1">
      <alignment horizontal="center" vertical="center" wrapText="1"/>
    </xf>
    <xf numFmtId="0" fontId="4" fillId="0" borderId="40" xfId="6" applyFont="1" applyBorder="1" applyAlignment="1">
      <alignment horizontal="left" vertical="center" wrapText="1"/>
    </xf>
    <xf numFmtId="0" fontId="4" fillId="0" borderId="65" xfId="6" applyFont="1" applyBorder="1" applyAlignment="1">
      <alignment horizontal="left" vertical="center" wrapText="1"/>
    </xf>
    <xf numFmtId="0" fontId="4" fillId="0" borderId="60" xfId="6" applyFont="1" applyBorder="1" applyAlignment="1" applyProtection="1">
      <alignment horizontal="center" vertical="center" wrapText="1"/>
    </xf>
    <xf numFmtId="0" fontId="4" fillId="0" borderId="64" xfId="6" applyFont="1" applyBorder="1" applyAlignment="1" applyProtection="1">
      <alignment horizontal="center" vertical="center" wrapText="1"/>
    </xf>
    <xf numFmtId="0" fontId="4" fillId="0" borderId="4" xfId="6" applyFont="1" applyBorder="1" applyAlignment="1" applyProtection="1">
      <alignment horizontal="center" vertical="center" wrapText="1"/>
    </xf>
    <xf numFmtId="0" fontId="4" fillId="0" borderId="76" xfId="6" applyFont="1" applyBorder="1" applyAlignment="1">
      <alignment horizontal="left" vertical="center"/>
    </xf>
    <xf numFmtId="0" fontId="4" fillId="0" borderId="64" xfId="6" applyFont="1" applyBorder="1" applyAlignment="1">
      <alignment horizontal="left" vertical="center"/>
    </xf>
    <xf numFmtId="0" fontId="4" fillId="0" borderId="2" xfId="6" applyFont="1" applyBorder="1" applyAlignment="1" applyProtection="1">
      <alignment horizontal="center" vertical="center" wrapText="1"/>
    </xf>
    <xf numFmtId="0" fontId="4" fillId="0" borderId="3" xfId="6" applyFont="1" applyBorder="1" applyAlignment="1" applyProtection="1">
      <alignment horizontal="center" vertical="center" wrapText="1"/>
    </xf>
    <xf numFmtId="0" fontId="11" fillId="6" borderId="61" xfId="6" applyFont="1" applyFill="1" applyBorder="1" applyAlignment="1" applyProtection="1">
      <alignment horizontal="left" vertical="top"/>
    </xf>
    <xf numFmtId="0" fontId="11" fillId="6" borderId="0" xfId="6" applyFont="1" applyFill="1" applyAlignment="1" applyProtection="1">
      <alignment horizontal="left" vertical="top"/>
    </xf>
    <xf numFmtId="0" fontId="11" fillId="6" borderId="61" xfId="6" applyFont="1" applyFill="1" applyBorder="1" applyAlignment="1" applyProtection="1">
      <alignment horizontal="left" vertical="center"/>
    </xf>
    <xf numFmtId="0" fontId="11" fillId="6" borderId="0" xfId="6" applyFont="1" applyFill="1" applyAlignment="1" applyProtection="1">
      <alignment horizontal="left" vertical="center"/>
    </xf>
  </cellXfs>
  <cellStyles count="14">
    <cellStyle name="Escribir" xfId="5"/>
    <cellStyle name="Escribir 2" xfId="7"/>
    <cellStyle name="Escribir 2 2" xfId="13"/>
    <cellStyle name="Euro" xfId="8"/>
    <cellStyle name="Millares" xfId="1" builtinId="3"/>
    <cellStyle name="Millares 2" xfId="9"/>
    <cellStyle name="Normal" xfId="0" builtinId="0"/>
    <cellStyle name="Normal 2" xfId="10"/>
    <cellStyle name="Normal 2 3" xfId="11"/>
    <cellStyle name="Normal 3" xfId="6"/>
    <cellStyle name="Normal_REM 05-2002" xfId="3"/>
    <cellStyle name="Normal_REM 15-2002" xfId="4"/>
    <cellStyle name="Normal_RMC_0" xfId="2"/>
    <cellStyle name="Porcentaje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D_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D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D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D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D_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D_07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D_0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D_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D_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opLeftCell="A13" workbookViewId="0">
      <selection activeCell="H29" sqref="H29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5" width="17" style="11" customWidth="1"/>
    <col min="26" max="26" width="17" style="12" customWidth="1"/>
    <col min="27" max="27" width="17" style="11" hidden="1" customWidth="1"/>
    <col min="28" max="28" width="32.28515625" style="11" hidden="1" customWidth="1"/>
    <col min="29" max="30" width="17" style="11" hidden="1" customWidth="1"/>
    <col min="31" max="31" width="17" style="12" hidden="1" customWidth="1"/>
    <col min="32" max="36" width="17" style="11" hidden="1" customWidth="1"/>
    <col min="37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"/>
      <c r="Z6" s="8"/>
      <c r="AE6" s="8"/>
    </row>
    <row r="7" spans="1:35" s="7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694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694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694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95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644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694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694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694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694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695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644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694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694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694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644" t="s">
        <v>33</v>
      </c>
      <c r="B29" s="13" t="s">
        <v>34</v>
      </c>
      <c r="C29" s="99">
        <f>SUM(D29:H29)</f>
        <v>24</v>
      </c>
      <c r="D29" s="70">
        <f>JUNIO!D29</f>
        <v>0</v>
      </c>
      <c r="E29" s="515">
        <f>JUNIO!E29</f>
        <v>4</v>
      </c>
      <c r="F29" s="515">
        <f>JUNIO!F29</f>
        <v>6</v>
      </c>
      <c r="G29" s="515">
        <f>JUNIO!G29</f>
        <v>4</v>
      </c>
      <c r="H29" s="515">
        <f>JUNIO!H29</f>
        <v>10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694"/>
      <c r="B30" s="41" t="s">
        <v>35</v>
      </c>
      <c r="C30" s="106">
        <f>SUM(D30:H30)</f>
        <v>9.6</v>
      </c>
      <c r="D30" s="515">
        <f>JUNIO!D30</f>
        <v>0</v>
      </c>
      <c r="E30" s="515">
        <f>JUNIO!E30</f>
        <v>4</v>
      </c>
      <c r="F30" s="515">
        <f>JUNIO!F30</f>
        <v>0</v>
      </c>
      <c r="G30" s="515">
        <f>JUNIO!G30</f>
        <v>3.2</v>
      </c>
      <c r="H30" s="515">
        <f>JUNIO!H30</f>
        <v>2.4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695"/>
      <c r="B31" s="48" t="s">
        <v>27</v>
      </c>
      <c r="C31" s="49">
        <f>SUM(D31:O31)</f>
        <v>33.6</v>
      </c>
      <c r="D31" s="50">
        <f>SUM(D29:D30)</f>
        <v>0</v>
      </c>
      <c r="E31" s="50">
        <f t="shared" ref="E31:H31" si="2">SUM(E29:E30)</f>
        <v>8</v>
      </c>
      <c r="F31" s="50">
        <f t="shared" si="2"/>
        <v>6</v>
      </c>
      <c r="G31" s="50">
        <f t="shared" si="2"/>
        <v>7.2</v>
      </c>
      <c r="H31" s="50">
        <f t="shared" si="2"/>
        <v>12.4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725" t="s">
        <v>5</v>
      </c>
      <c r="B32" s="726"/>
      <c r="C32" s="117">
        <f>SUM(D32:O32)</f>
        <v>33.6</v>
      </c>
      <c r="D32" s="118">
        <f>+D17+D23+D31+D28</f>
        <v>0</v>
      </c>
      <c r="E32" s="118">
        <f t="shared" ref="E32:O32" si="3">+E17+E23+E31+E28</f>
        <v>8</v>
      </c>
      <c r="F32" s="118">
        <f t="shared" si="3"/>
        <v>6</v>
      </c>
      <c r="G32" s="118">
        <f t="shared" si="3"/>
        <v>7.2</v>
      </c>
      <c r="H32" s="118">
        <f t="shared" si="3"/>
        <v>12.4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703" t="s">
        <v>21</v>
      </c>
      <c r="B38" s="704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736" t="s">
        <v>30</v>
      </c>
      <c r="B40" s="737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663" t="s">
        <v>38</v>
      </c>
      <c r="B42" s="738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692" t="s">
        <v>39</v>
      </c>
      <c r="B43" s="693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644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694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694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694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95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644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694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694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694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694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695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644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694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694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694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695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63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64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642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725" t="s">
        <v>5</v>
      </c>
      <c r="B69" s="726"/>
      <c r="C69" s="117">
        <f>SUM(D69:O69)</f>
        <v>0</v>
      </c>
      <c r="D69" s="118">
        <f>+D54+D60+D65+D68</f>
        <v>0</v>
      </c>
      <c r="E69" s="176">
        <f>+E54+E60+E65+E68</f>
        <v>0</v>
      </c>
      <c r="F69" s="176">
        <f t="shared" ref="F69:O69" si="9">+F54+F60+F65+F68</f>
        <v>0</v>
      </c>
      <c r="G69" s="176">
        <f t="shared" si="9"/>
        <v>0</v>
      </c>
      <c r="H69" s="176">
        <f t="shared" si="9"/>
        <v>0</v>
      </c>
      <c r="I69" s="176">
        <f t="shared" si="9"/>
        <v>0</v>
      </c>
      <c r="J69" s="177">
        <f t="shared" si="9"/>
        <v>0</v>
      </c>
      <c r="K69" s="50">
        <f t="shared" si="9"/>
        <v>0</v>
      </c>
      <c r="L69" s="178">
        <f t="shared" si="9"/>
        <v>0</v>
      </c>
      <c r="M69" s="176">
        <f t="shared" si="9"/>
        <v>0</v>
      </c>
      <c r="N69" s="176">
        <f t="shared" si="9"/>
        <v>0</v>
      </c>
      <c r="O69" s="176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703" t="s">
        <v>21</v>
      </c>
      <c r="B75" s="704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707" t="s">
        <v>30</v>
      </c>
      <c r="B77" s="708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689" t="s">
        <v>44</v>
      </c>
      <c r="B78" s="690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642" t="s">
        <v>5</v>
      </c>
      <c r="B79" s="691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692" t="s">
        <v>39</v>
      </c>
      <c r="B80" s="693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683" t="s">
        <v>22</v>
      </c>
      <c r="B87" s="683"/>
      <c r="C87" s="300">
        <f>+ENERO!C87+FEBRERO!C87+MARZO!C87+ABRIL!C87+MAYO!C87+JUNIO!C87</f>
        <v>0</v>
      </c>
      <c r="D87" s="300">
        <f>+ENERO!D87+FEBRERO!D87+MARZO!D87+ABRIL!D87+MAYO!D87+JUNIO!D87</f>
        <v>0</v>
      </c>
      <c r="E87" s="300">
        <f>+ENERO!E87+FEBRERO!E87+MARZO!E87+ABRIL!E87+MAYO!E87+JUNIO!E87</f>
        <v>0</v>
      </c>
      <c r="F87" s="609">
        <f>+ENERO!F87+FEBRERO!F87+MARZO!F87+ABRIL!F87+MAYO!F87+JUNIO!F87</f>
        <v>0</v>
      </c>
      <c r="G87" s="609">
        <f>+ENERO!G87+FEBRERO!G87+MARZO!G87+ABRIL!G87+MAYO!G87+JUNIO!G87</f>
        <v>0</v>
      </c>
      <c r="H87" s="609">
        <f>+ENERO!H87+FEBRERO!H87+MARZO!H87+ABRIL!H87+MAYO!H87+JUNIO!H87</f>
        <v>0</v>
      </c>
      <c r="I87" s="609">
        <f>+ENERO!I87+FEBRERO!I87+MARZO!I87+ABRIL!I87+MAYO!I87+JUNIO!I87</f>
        <v>0</v>
      </c>
      <c r="J87" s="609">
        <f>+ENERO!J87+FEBRERO!J87+MARZO!J87+ABRIL!J87+MAYO!J87+JUNIO!J87</f>
        <v>0</v>
      </c>
      <c r="K87" s="300">
        <f>+ENERO!K87+FEBRERO!K87+MARZO!K87+ABRIL!K87+MAYO!K87+JUNIO!K87</f>
        <v>0</v>
      </c>
      <c r="L87" s="300">
        <f>+ENERO!L87+FEBRERO!L87+MARZO!L87+ABRIL!L87+MAYO!L87+JUNIO!L87</f>
        <v>0</v>
      </c>
      <c r="M87" s="300">
        <f>+ENERO!M87+FEBRERO!M87+MARZO!M87+ABRIL!M87+MAYO!M87+JUNIO!M87</f>
        <v>0</v>
      </c>
      <c r="N87" s="300">
        <f>+ENERO!N87+FEBRERO!N87+MARZO!N87+ABRIL!N87+MAYO!N87+JUNIO!N87</f>
        <v>0</v>
      </c>
      <c r="O87" s="300">
        <f>+ENERO!O87+FEBRERO!O87+MARZO!O87+ABRIL!O87+MAYO!O87+JUNIO!O87</f>
        <v>0</v>
      </c>
      <c r="P87" s="300">
        <f>+ENERO!P87+FEBRERO!P87+MARZO!P87+ABRIL!P87+MAYO!P87+JUNIO!P87</f>
        <v>0</v>
      </c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684" t="s">
        <v>23</v>
      </c>
      <c r="B88" s="684"/>
      <c r="C88" s="300">
        <f>+ENERO!C88+FEBRERO!C88+MARZO!C88+ABRIL!C88+MAYO!C88+JUNIO!C88</f>
        <v>0</v>
      </c>
      <c r="D88" s="300">
        <f>+ENERO!D88+FEBRERO!D88+MARZO!D88+ABRIL!D88+MAYO!D88+JUNIO!D88</f>
        <v>0</v>
      </c>
      <c r="E88" s="300">
        <f>+ENERO!E88+FEBRERO!E88+MARZO!E88+ABRIL!E88+MAYO!E88+JUNIO!E88</f>
        <v>0</v>
      </c>
      <c r="F88" s="609">
        <f>+ENERO!F88+FEBRERO!F88+MARZO!F88+ABRIL!F88+MAYO!F88+JUNIO!F88</f>
        <v>0</v>
      </c>
      <c r="G88" s="609">
        <f>+ENERO!G88+FEBRERO!G88+MARZO!G88+ABRIL!G88+MAYO!G88+JUNIO!G88</f>
        <v>0</v>
      </c>
      <c r="H88" s="609">
        <f>+ENERO!H88+FEBRERO!H88+MARZO!H88+ABRIL!H88+MAYO!H88+JUNIO!H88</f>
        <v>0</v>
      </c>
      <c r="I88" s="609">
        <f>+ENERO!I88+FEBRERO!I88+MARZO!I88+ABRIL!I88+MAYO!I88+JUNIO!I88</f>
        <v>0</v>
      </c>
      <c r="J88" s="609">
        <f>+ENERO!J88+FEBRERO!J88+MARZO!J88+ABRIL!J88+MAYO!J88+JUNIO!J88</f>
        <v>0</v>
      </c>
      <c r="K88" s="300">
        <f>+ENERO!K88+FEBRERO!K88+MARZO!K88+ABRIL!K88+MAYO!K88+JUNIO!K88</f>
        <v>0</v>
      </c>
      <c r="L88" s="300">
        <f>+ENERO!L88+FEBRERO!L88+MARZO!L88+ABRIL!L88+MAYO!L88+JUNIO!L88</f>
        <v>0</v>
      </c>
      <c r="M88" s="300">
        <f>+ENERO!M88+FEBRERO!M88+MARZO!M88+ABRIL!M88+MAYO!M88+JUNIO!M88</f>
        <v>0</v>
      </c>
      <c r="N88" s="300">
        <f>+ENERO!N88+FEBRERO!N88+MARZO!N88+ABRIL!N88+MAYO!N88+JUNIO!N88</f>
        <v>0</v>
      </c>
      <c r="O88" s="300">
        <f>+ENERO!O88+FEBRERO!O88+MARZO!O88+ABRIL!O88+MAYO!O88+JUNIO!O88</f>
        <v>0</v>
      </c>
      <c r="P88" s="300">
        <f>+ENERO!P88+FEBRERO!P88+MARZO!P88+ABRIL!P88+MAYO!P88+JUNIO!P88</f>
        <v>0</v>
      </c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685" t="s">
        <v>29</v>
      </c>
      <c r="B89" s="685"/>
      <c r="C89" s="300">
        <f>+ENERO!C89+FEBRERO!C89+MARZO!C89+ABRIL!C89+MAYO!C89+JUNIO!C89</f>
        <v>0</v>
      </c>
      <c r="D89" s="300">
        <f>+ENERO!D89+FEBRERO!D89+MARZO!D89+ABRIL!D89+MAYO!D89+JUNIO!D89</f>
        <v>0</v>
      </c>
      <c r="E89" s="300">
        <f>+ENERO!E89+FEBRERO!E89+MARZO!E89+ABRIL!E89+MAYO!E89+JUNIO!E89</f>
        <v>0</v>
      </c>
      <c r="F89" s="609">
        <f>+ENERO!F89+FEBRERO!F89+MARZO!F89+ABRIL!F89+MAYO!F89+JUNIO!F89</f>
        <v>0</v>
      </c>
      <c r="G89" s="609">
        <f>+ENERO!G89+FEBRERO!G89+MARZO!G89+ABRIL!G89+MAYO!G89+JUNIO!G89</f>
        <v>0</v>
      </c>
      <c r="H89" s="609">
        <f>+ENERO!H89+FEBRERO!H89+MARZO!H89+ABRIL!H89+MAYO!H89+JUNIO!H89</f>
        <v>0</v>
      </c>
      <c r="I89" s="609">
        <f>+ENERO!I89+FEBRERO!I89+MARZO!I89+ABRIL!I89+MAYO!I89+JUNIO!I89</f>
        <v>0</v>
      </c>
      <c r="J89" s="609">
        <f>+ENERO!J89+FEBRERO!J89+MARZO!J89+ABRIL!J89+MAYO!J89+JUNIO!J89</f>
        <v>0</v>
      </c>
      <c r="K89" s="300">
        <f>+ENERO!K89+FEBRERO!K89+MARZO!K89+ABRIL!K89+MAYO!K89+JUNIO!K89</f>
        <v>0</v>
      </c>
      <c r="L89" s="300">
        <f>+ENERO!L89+FEBRERO!L89+MARZO!L89+ABRIL!L89+MAYO!L89+JUNIO!L89</f>
        <v>0</v>
      </c>
      <c r="M89" s="300">
        <f>+ENERO!M89+FEBRERO!M89+MARZO!M89+ABRIL!M89+MAYO!M89+JUNIO!M89</f>
        <v>0</v>
      </c>
      <c r="N89" s="300">
        <f>+ENERO!N89+FEBRERO!N89+MARZO!N89+ABRIL!N89+MAYO!N89+JUNIO!N89</f>
        <v>0</v>
      </c>
      <c r="O89" s="300">
        <f>+ENERO!O89+FEBRERO!O89+MARZO!O89+ABRIL!O89+MAYO!O89+JUNIO!O89</f>
        <v>0</v>
      </c>
      <c r="P89" s="300">
        <f>+ENERO!P89+FEBRERO!P89+MARZO!P89+ABRIL!P89+MAYO!P89+JUNIO!P89</f>
        <v>0</v>
      </c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1" t="s">
        <v>24</v>
      </c>
      <c r="B90" s="232"/>
      <c r="C90" s="300">
        <f>+ENERO!C90+FEBRERO!C90+MARZO!C90+ABRIL!C90+MAYO!C90+JUNIO!C90</f>
        <v>0</v>
      </c>
      <c r="D90" s="300">
        <f>+ENERO!D90+FEBRERO!D90+MARZO!D90+ABRIL!D90+MAYO!D90+JUNIO!D90</f>
        <v>0</v>
      </c>
      <c r="E90" s="300">
        <f>+ENERO!E90+FEBRERO!E90+MARZO!E90+ABRIL!E90+MAYO!E90+JUNIO!E90</f>
        <v>0</v>
      </c>
      <c r="F90" s="609">
        <f>+ENERO!F90+FEBRERO!F90+MARZO!F90+ABRIL!F90+MAYO!F90+JUNIO!F90</f>
        <v>0</v>
      </c>
      <c r="G90" s="609">
        <f>+ENERO!G90+FEBRERO!G90+MARZO!G90+ABRIL!G90+MAYO!G90+JUNIO!G90</f>
        <v>0</v>
      </c>
      <c r="H90" s="609">
        <f>+ENERO!H90+FEBRERO!H90+MARZO!H90+ABRIL!H90+MAYO!H90+JUNIO!H90</f>
        <v>0</v>
      </c>
      <c r="I90" s="609">
        <f>+ENERO!I90+FEBRERO!I90+MARZO!I90+ABRIL!I90+MAYO!I90+JUNIO!I90</f>
        <v>0</v>
      </c>
      <c r="J90" s="609">
        <f>+ENERO!J90+FEBRERO!J90+MARZO!J90+ABRIL!J90+MAYO!J90+JUNIO!J90</f>
        <v>0</v>
      </c>
      <c r="K90" s="300">
        <f>+ENERO!K90+FEBRERO!K90+MARZO!K90+ABRIL!K90+MAYO!K90+JUNIO!K90</f>
        <v>0</v>
      </c>
      <c r="L90" s="300">
        <f>+ENERO!L90+FEBRERO!L90+MARZO!L90+ABRIL!L90+MAYO!L90+JUNIO!L90</f>
        <v>0</v>
      </c>
      <c r="M90" s="300">
        <f>+ENERO!M90+FEBRERO!M90+MARZO!M90+ABRIL!M90+MAYO!M90+JUNIO!M90</f>
        <v>0</v>
      </c>
      <c r="N90" s="300">
        <f>+ENERO!N90+FEBRERO!N90+MARZO!N90+ABRIL!N90+MAYO!N90+JUNIO!N90</f>
        <v>0</v>
      </c>
      <c r="O90" s="300">
        <f>+ENERO!O90+FEBRERO!O90+MARZO!O90+ABRIL!O90+MAYO!O90+JUNIO!O90</f>
        <v>0</v>
      </c>
      <c r="P90" s="300">
        <f>+ENERO!P90+FEBRERO!P90+MARZO!P90+ABRIL!P90+MAYO!P90+JUNIO!P90</f>
        <v>0</v>
      </c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668" t="s">
        <v>26</v>
      </c>
      <c r="B91" s="669"/>
      <c r="C91" s="300">
        <f>+ENERO!C91+FEBRERO!C91+MARZO!C91+ABRIL!C91+MAYO!C91+JUNIO!C91</f>
        <v>0</v>
      </c>
      <c r="D91" s="300">
        <f>+ENERO!D91+FEBRERO!D91+MARZO!D91+ABRIL!D91+MAYO!D91+JUNIO!D91</f>
        <v>0</v>
      </c>
      <c r="E91" s="300">
        <f>+ENERO!E91+FEBRERO!E91+MARZO!E91+ABRIL!E91+MAYO!E91+JUNIO!E91</f>
        <v>0</v>
      </c>
      <c r="F91" s="609">
        <f>+ENERO!F91+FEBRERO!F91+MARZO!F91+ABRIL!F91+MAYO!F91+JUNIO!F91</f>
        <v>0</v>
      </c>
      <c r="G91" s="609">
        <f>+ENERO!G91+FEBRERO!G91+MARZO!G91+ABRIL!G91+MAYO!G91+JUNIO!G91</f>
        <v>0</v>
      </c>
      <c r="H91" s="609">
        <f>+ENERO!H91+FEBRERO!H91+MARZO!H91+ABRIL!H91+MAYO!H91+JUNIO!H91</f>
        <v>0</v>
      </c>
      <c r="I91" s="609">
        <f>+ENERO!I91+FEBRERO!I91+MARZO!I91+ABRIL!I91+MAYO!I91+JUNIO!I91</f>
        <v>0</v>
      </c>
      <c r="J91" s="609">
        <f>+ENERO!J91+FEBRERO!J91+MARZO!J91+ABRIL!J91+MAYO!J91+JUNIO!J91</f>
        <v>0</v>
      </c>
      <c r="K91" s="300">
        <f>+ENERO!K91+FEBRERO!K91+MARZO!K91+ABRIL!K91+MAYO!K91+JUNIO!K91</f>
        <v>0</v>
      </c>
      <c r="L91" s="300">
        <f>+ENERO!L91+FEBRERO!L91+MARZO!L91+ABRIL!L91+MAYO!L91+JUNIO!L91</f>
        <v>0</v>
      </c>
      <c r="M91" s="300">
        <f>+ENERO!M91+FEBRERO!M91+MARZO!M91+ABRIL!M91+MAYO!M91+JUNIO!M91</f>
        <v>0</v>
      </c>
      <c r="N91" s="300">
        <f>+ENERO!N91+FEBRERO!N91+MARZO!N91+ABRIL!N91+MAYO!N91+JUNIO!N91</f>
        <v>0</v>
      </c>
      <c r="O91" s="300">
        <f>+ENERO!O91+FEBRERO!O91+MARZO!O91+ABRIL!O91+MAYO!O91+JUNIO!O91</f>
        <v>0</v>
      </c>
      <c r="P91" s="300">
        <f>+ENERO!P91+FEBRERO!P91+MARZO!P91+ABRIL!P91+MAYO!P91+JUNIO!P91</f>
        <v>0</v>
      </c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670" t="s">
        <v>64</v>
      </c>
      <c r="B92" s="671"/>
      <c r="C92" s="300">
        <f>+ENERO!C92+FEBRERO!C92+MARZO!C92+ABRIL!C92+MAYO!C92+JUNIO!C92</f>
        <v>240900</v>
      </c>
      <c r="D92" s="300">
        <f>+ENERO!D92+FEBRERO!D92+MARZO!D92+ABRIL!D92+MAYO!D92+JUNIO!D92</f>
        <v>369648</v>
      </c>
      <c r="E92" s="300">
        <f>+ENERO!E92+FEBRERO!E92+MARZO!E92+ABRIL!E92+MAYO!E92+JUNIO!E92</f>
        <v>59200</v>
      </c>
      <c r="F92" s="609">
        <f>+ENERO!F92+FEBRERO!F92+MARZO!F92+ABRIL!F92+MAYO!F92+JUNIO!F92</f>
        <v>669748</v>
      </c>
      <c r="G92" s="609">
        <f>+ENERO!G92+FEBRERO!G92+MARZO!G92+ABRIL!G92+MAYO!G92+JUNIO!G92</f>
        <v>0</v>
      </c>
      <c r="H92" s="609">
        <f>+ENERO!H92+FEBRERO!H92+MARZO!H92+ABRIL!H92+MAYO!H92+JUNIO!H92</f>
        <v>0</v>
      </c>
      <c r="I92" s="609">
        <f>+ENERO!I92+FEBRERO!I92+MARZO!I92+ABRIL!I92+MAYO!I92+JUNIO!I92</f>
        <v>0</v>
      </c>
      <c r="J92" s="609">
        <f>+ENERO!J92+FEBRERO!J92+MARZO!J92+ABRIL!J92+MAYO!J92+JUNIO!J92</f>
        <v>0</v>
      </c>
      <c r="K92" s="300">
        <f>+ENERO!K92+FEBRERO!K92+MARZO!K92+ABRIL!K92+MAYO!K92+JUNIO!K92</f>
        <v>0</v>
      </c>
      <c r="L92" s="300">
        <f>+ENERO!L92+FEBRERO!L92+MARZO!L92+ABRIL!L92+MAYO!L92+JUNIO!L92</f>
        <v>362480.4</v>
      </c>
      <c r="M92" s="300">
        <f>+ENERO!M92+FEBRERO!M92+MARZO!M92+ABRIL!M92+MAYO!M92+JUNIO!M92</f>
        <v>362480.4</v>
      </c>
      <c r="N92" s="300">
        <f>+ENERO!N92+FEBRERO!N92+MARZO!N92+ABRIL!N92+MAYO!N92+JUNIO!N92</f>
        <v>307267.59999999998</v>
      </c>
      <c r="O92" s="300">
        <f>+ENERO!O92+FEBRERO!O92+MARZO!O92+ABRIL!O92+MAYO!O92+JUNIO!O92</f>
        <v>1</v>
      </c>
      <c r="P92" s="300">
        <f>+ENERO!P92+FEBRERO!P92+MARZO!P92+ABRIL!P92+MAYO!P92+JUNIO!P92</f>
        <v>1</v>
      </c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672" t="s">
        <v>65</v>
      </c>
      <c r="B93" s="673"/>
      <c r="C93" s="300">
        <f>+ENERO!C93+FEBRERO!C93+MARZO!C93+ABRIL!C93+MAYO!C93+JUNIO!C93</f>
        <v>153204</v>
      </c>
      <c r="D93" s="300">
        <f>+ENERO!D93+FEBRERO!D93+MARZO!D93+ABRIL!D93+MAYO!D93+JUNIO!D93</f>
        <v>151243.20000000001</v>
      </c>
      <c r="E93" s="300">
        <f>+ENERO!E93+FEBRERO!E93+MARZO!E93+ABRIL!E93+MAYO!E93+JUNIO!E93</f>
        <v>108032.4</v>
      </c>
      <c r="F93" s="609">
        <f>+ENERO!F93+FEBRERO!F93+MARZO!F93+ABRIL!F93+MAYO!F93+JUNIO!F93</f>
        <v>412479.6</v>
      </c>
      <c r="G93" s="609">
        <f>+ENERO!G93+FEBRERO!G93+MARZO!G93+ABRIL!G93+MAYO!G93+JUNIO!G93</f>
        <v>0</v>
      </c>
      <c r="H93" s="609">
        <f>+ENERO!H93+FEBRERO!H93+MARZO!H93+ABRIL!H93+MAYO!H93+JUNIO!H93</f>
        <v>0</v>
      </c>
      <c r="I93" s="609">
        <f>+ENERO!I93+FEBRERO!I93+MARZO!I93+ABRIL!I93+MAYO!I93+JUNIO!I93</f>
        <v>0</v>
      </c>
      <c r="J93" s="609">
        <f>+ENERO!J93+FEBRERO!J93+MARZO!J93+ABRIL!J93+MAYO!J93+JUNIO!J93</f>
        <v>0</v>
      </c>
      <c r="K93" s="300">
        <f>+ENERO!K93+FEBRERO!K93+MARZO!K93+ABRIL!K93+MAYO!K93+JUNIO!K93</f>
        <v>0</v>
      </c>
      <c r="L93" s="300">
        <f>+ENERO!L93+FEBRERO!L93+MARZO!L93+ABRIL!L93+MAYO!L93+JUNIO!L93</f>
        <v>280858.5</v>
      </c>
      <c r="M93" s="300">
        <f>+ENERO!M93+FEBRERO!M93+MARZO!M93+ABRIL!M93+MAYO!M93+JUNIO!M93</f>
        <v>280858.5</v>
      </c>
      <c r="N93" s="300">
        <f>+ENERO!N93+FEBRERO!N93+MARZO!N93+ABRIL!N93+MAYO!N93+JUNIO!N93</f>
        <v>131621.1</v>
      </c>
      <c r="O93" s="300">
        <f>+ENERO!O93+FEBRERO!O93+MARZO!O93+ABRIL!O93+MAYO!O93+JUNIO!O93</f>
        <v>1</v>
      </c>
      <c r="P93" s="300">
        <f>+ENERO!P93+FEBRERO!P93+MARZO!P93+ABRIL!P93+MAYO!P93+JUNIO!P93</f>
        <v>1</v>
      </c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674" t="s">
        <v>66</v>
      </c>
      <c r="B94" s="675"/>
      <c r="C94" s="300">
        <f>+ENERO!C94+FEBRERO!C94+MARZO!C94+ABRIL!C94+MAYO!C94+JUNIO!C94</f>
        <v>74.400000000000006</v>
      </c>
      <c r="D94" s="300">
        <f>+ENERO!D94+FEBRERO!D94+MARZO!D94+ABRIL!D94+MAYO!D94+JUNIO!D94</f>
        <v>0</v>
      </c>
      <c r="E94" s="300">
        <f>+ENERO!E94+FEBRERO!E94+MARZO!E94+ABRIL!E94+MAYO!E94+JUNIO!E94</f>
        <v>0</v>
      </c>
      <c r="F94" s="609">
        <f>+ENERO!F94+FEBRERO!F94+MARZO!F94+ABRIL!F94+MAYO!F94+JUNIO!F94</f>
        <v>74.400000000000006</v>
      </c>
      <c r="G94" s="609">
        <f>+ENERO!G94+FEBRERO!G94+MARZO!G94+ABRIL!G94+MAYO!G94+JUNIO!G94</f>
        <v>24</v>
      </c>
      <c r="H94" s="609">
        <f>+ENERO!H94+FEBRERO!H94+MARZO!H94+ABRIL!H94+MAYO!H94+JUNIO!H94</f>
        <v>0</v>
      </c>
      <c r="I94" s="609">
        <f>+ENERO!I94+FEBRERO!I94+MARZO!I94+ABRIL!I94+MAYO!I94+JUNIO!I94</f>
        <v>24</v>
      </c>
      <c r="J94" s="609">
        <f>+ENERO!J94+FEBRERO!J94+MARZO!J94+ABRIL!J94+MAYO!J94+JUNIO!J94</f>
        <v>0</v>
      </c>
      <c r="K94" s="300">
        <f>+ENERO!K94+FEBRERO!K94+MARZO!K94+ABRIL!K94+MAYO!K94+JUNIO!K94</f>
        <v>0</v>
      </c>
      <c r="L94" s="300">
        <f>+ENERO!L94+FEBRERO!L94+MARZO!L94+ABRIL!L94+MAYO!L94+JUNIO!L94</f>
        <v>0</v>
      </c>
      <c r="M94" s="300">
        <f>+ENERO!M94+FEBRERO!M94+MARZO!M94+ABRIL!M94+MAYO!M94+JUNIO!M94</f>
        <v>24</v>
      </c>
      <c r="N94" s="300">
        <f>+ENERO!N94+FEBRERO!N94+MARZO!N94+ABRIL!N94+MAYO!N94+JUNIO!N94</f>
        <v>50.400000000000006</v>
      </c>
      <c r="O94" s="300">
        <f>+ENERO!O94+FEBRERO!O94+MARZO!O94+ABRIL!O94+MAYO!O94+JUNIO!O94</f>
        <v>0</v>
      </c>
      <c r="P94" s="300">
        <f>+ENERO!P94+FEBRERO!P94+MARZO!P94+ABRIL!P94+MAYO!P94+JUNIO!P94</f>
        <v>0</v>
      </c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676" t="s">
        <v>67</v>
      </c>
      <c r="B95" s="677"/>
      <c r="C95" s="300">
        <f>+ENERO!C95+FEBRERO!C95+MARZO!C95+ABRIL!C95+MAYO!C95+JUNIO!C95</f>
        <v>44.4</v>
      </c>
      <c r="D95" s="300">
        <f>+ENERO!D95+FEBRERO!D95+MARZO!D95+ABRIL!D95+MAYO!D95+JUNIO!D95</f>
        <v>0</v>
      </c>
      <c r="E95" s="300">
        <f>+ENERO!E95+FEBRERO!E95+MARZO!E95+ABRIL!E95+MAYO!E95+JUNIO!E95</f>
        <v>0</v>
      </c>
      <c r="F95" s="609">
        <f>+ENERO!F95+FEBRERO!F95+MARZO!F95+ABRIL!F95+MAYO!F95+JUNIO!F95</f>
        <v>44.4</v>
      </c>
      <c r="G95" s="609">
        <f>+ENERO!G95+FEBRERO!G95+MARZO!G95+ABRIL!G95+MAYO!G95+JUNIO!G95</f>
        <v>9.6</v>
      </c>
      <c r="H95" s="609">
        <f>+ENERO!H95+FEBRERO!H95+MARZO!H95+ABRIL!H95+MAYO!H95+JUNIO!H95</f>
        <v>0</v>
      </c>
      <c r="I95" s="609">
        <f>+ENERO!I95+FEBRERO!I95+MARZO!I95+ABRIL!I95+MAYO!I95+JUNIO!I95</f>
        <v>9.6</v>
      </c>
      <c r="J95" s="609">
        <f>+ENERO!J95+FEBRERO!J95+MARZO!J95+ABRIL!J95+MAYO!J95+JUNIO!J95</f>
        <v>0</v>
      </c>
      <c r="K95" s="300">
        <f>+ENERO!K95+FEBRERO!K95+MARZO!K95+ABRIL!K95+MAYO!K95+JUNIO!K95</f>
        <v>0</v>
      </c>
      <c r="L95" s="300">
        <f>+ENERO!L95+FEBRERO!L95+MARZO!L95+ABRIL!L95+MAYO!L95+JUNIO!L95</f>
        <v>0</v>
      </c>
      <c r="M95" s="300">
        <f>+ENERO!M95+FEBRERO!M95+MARZO!M95+ABRIL!M95+MAYO!M95+JUNIO!M95</f>
        <v>9.6</v>
      </c>
      <c r="N95" s="300">
        <f>+ENERO!N95+FEBRERO!N95+MARZO!N95+ABRIL!N95+MAYO!N95+JUNIO!N95</f>
        <v>34.799999999999997</v>
      </c>
      <c r="O95" s="300">
        <f>+ENERO!O95+FEBRERO!O95+MARZO!O95+ABRIL!O95+MAYO!O95+JUNIO!O95</f>
        <v>0</v>
      </c>
      <c r="P95" s="300">
        <f>+ENERO!P95+FEBRERO!P95+MARZO!P95+ABRIL!P95+MAYO!P95+JUNIO!P95</f>
        <v>0</v>
      </c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678" t="s">
        <v>68</v>
      </c>
      <c r="B96" s="678"/>
      <c r="C96" s="301">
        <f>SUM(C87:C95)</f>
        <v>394222.80000000005</v>
      </c>
      <c r="D96" s="302">
        <f t="shared" ref="D96:P96" si="11">SUM(D87:D95)</f>
        <v>520891.2</v>
      </c>
      <c r="E96" s="303">
        <f t="shared" si="11"/>
        <v>167232.4</v>
      </c>
      <c r="F96" s="301">
        <f t="shared" si="11"/>
        <v>1082346.3999999999</v>
      </c>
      <c r="G96" s="301">
        <f t="shared" si="11"/>
        <v>33.6</v>
      </c>
      <c r="H96" s="301">
        <f t="shared" si="11"/>
        <v>0</v>
      </c>
      <c r="I96" s="301">
        <f t="shared" si="11"/>
        <v>33.6</v>
      </c>
      <c r="J96" s="302">
        <f t="shared" si="11"/>
        <v>0</v>
      </c>
      <c r="K96" s="304">
        <f t="shared" si="11"/>
        <v>0</v>
      </c>
      <c r="L96" s="303">
        <f t="shared" si="11"/>
        <v>643338.9</v>
      </c>
      <c r="M96" s="301">
        <f t="shared" si="11"/>
        <v>643372.5</v>
      </c>
      <c r="N96" s="301">
        <f t="shared" si="11"/>
        <v>438973.89999999997</v>
      </c>
      <c r="O96" s="301">
        <f t="shared" si="11"/>
        <v>2</v>
      </c>
      <c r="P96" s="301">
        <f t="shared" si="11"/>
        <v>2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642"/>
      <c r="B99" s="662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664" t="s">
        <v>74</v>
      </c>
      <c r="B100" s="665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666" t="s">
        <v>75</v>
      </c>
      <c r="B101" s="667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666" t="s">
        <v>76</v>
      </c>
      <c r="B102" s="667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666" t="s">
        <v>77</v>
      </c>
      <c r="B103" s="667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659" t="s">
        <v>78</v>
      </c>
      <c r="B104" s="66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ht="30" customHeight="1" x14ac:dyDescent="0.2">
      <c r="A105" s="9" t="s">
        <v>79</v>
      </c>
      <c r="C105" s="248"/>
      <c r="AA105" s="22"/>
      <c r="AB105" s="22"/>
      <c r="AC105" s="22"/>
      <c r="AD105" s="12"/>
      <c r="AF105" s="22"/>
      <c r="AG105" s="22"/>
      <c r="AH105" s="22"/>
      <c r="AI105" s="12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12"/>
      <c r="AB108" s="12"/>
      <c r="AC108" s="12"/>
      <c r="AD108" s="12"/>
      <c r="AF108" s="12"/>
      <c r="AG108" s="12"/>
      <c r="AH108" s="12"/>
      <c r="AI108" s="12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2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2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2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2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2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2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2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2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2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3">SUM(B109:B118)</f>
        <v>0</v>
      </c>
      <c r="C119" s="117">
        <f t="shared" si="13"/>
        <v>0</v>
      </c>
      <c r="D119" s="117">
        <f t="shared" si="13"/>
        <v>0</v>
      </c>
      <c r="E119" s="117">
        <f t="shared" si="13"/>
        <v>0</v>
      </c>
      <c r="F119" s="117">
        <f t="shared" si="13"/>
        <v>0</v>
      </c>
      <c r="G119" s="117">
        <f t="shared" si="13"/>
        <v>0</v>
      </c>
      <c r="H119" s="117">
        <f t="shared" si="13"/>
        <v>0</v>
      </c>
      <c r="I119" s="117">
        <f t="shared" si="13"/>
        <v>0</v>
      </c>
      <c r="J119" s="117">
        <f t="shared" si="13"/>
        <v>0</v>
      </c>
      <c r="K119" s="117">
        <f t="shared" si="13"/>
        <v>0</v>
      </c>
      <c r="L119" s="117">
        <f t="shared" si="13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14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14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14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14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0" ht="15.75" customHeight="1" x14ac:dyDescent="0.15">
      <c r="A129" s="23" t="s">
        <v>96</v>
      </c>
      <c r="B129" s="265">
        <f t="shared" si="14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  <c r="AB129" s="12"/>
      <c r="AC129" s="12"/>
      <c r="AD129" s="12"/>
    </row>
    <row r="130" spans="1:30" ht="15.75" customHeight="1" x14ac:dyDescent="0.15">
      <c r="A130" s="23" t="s">
        <v>97</v>
      </c>
      <c r="B130" s="265">
        <f t="shared" si="14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  <c r="AB130" s="12"/>
      <c r="AC130" s="12"/>
      <c r="AD130" s="12"/>
    </row>
    <row r="131" spans="1:30" ht="15.75" customHeight="1" x14ac:dyDescent="0.15">
      <c r="A131" s="23" t="s">
        <v>98</v>
      </c>
      <c r="B131" s="265">
        <f t="shared" si="14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  <c r="AB131" s="12"/>
      <c r="AC131" s="12"/>
      <c r="AD131" s="12"/>
    </row>
    <row r="132" spans="1:30" ht="15.75" customHeight="1" x14ac:dyDescent="0.15">
      <c r="A132" s="23" t="s">
        <v>99</v>
      </c>
      <c r="B132" s="265">
        <f t="shared" si="14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  <c r="AB132" s="12"/>
      <c r="AC132" s="12"/>
      <c r="AD132" s="12"/>
    </row>
    <row r="133" spans="1:30" ht="15.75" customHeight="1" x14ac:dyDescent="0.15">
      <c r="A133" s="41" t="s">
        <v>100</v>
      </c>
      <c r="B133" s="267">
        <f t="shared" si="14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  <c r="AB133" s="12"/>
      <c r="AC133" s="12"/>
      <c r="AD133" s="12"/>
    </row>
    <row r="134" spans="1:30" ht="15.75" customHeight="1" x14ac:dyDescent="0.15">
      <c r="A134" s="261" t="s">
        <v>5</v>
      </c>
      <c r="B134" s="270">
        <f t="shared" ref="B134:L134" si="15">SUM(B124:B133)</f>
        <v>0</v>
      </c>
      <c r="C134" s="271">
        <f t="shared" si="15"/>
        <v>0</v>
      </c>
      <c r="D134" s="271">
        <f t="shared" si="15"/>
        <v>0</v>
      </c>
      <c r="E134" s="271">
        <f t="shared" si="15"/>
        <v>0</v>
      </c>
      <c r="F134" s="271">
        <f t="shared" si="15"/>
        <v>0</v>
      </c>
      <c r="G134" s="271">
        <f t="shared" si="15"/>
        <v>0</v>
      </c>
      <c r="H134" s="271">
        <f t="shared" si="15"/>
        <v>0</v>
      </c>
      <c r="I134" s="271">
        <f t="shared" si="15"/>
        <v>0</v>
      </c>
      <c r="J134" s="271">
        <f t="shared" si="15"/>
        <v>0</v>
      </c>
      <c r="K134" s="271">
        <f t="shared" si="15"/>
        <v>0</v>
      </c>
      <c r="L134" s="271">
        <f t="shared" si="15"/>
        <v>0</v>
      </c>
      <c r="X134" s="12"/>
      <c r="AB134" s="12"/>
      <c r="AC134" s="12"/>
      <c r="AD134" s="12"/>
    </row>
    <row r="135" spans="1:30" ht="24" customHeight="1" x14ac:dyDescent="0.2">
      <c r="A135" s="9" t="s">
        <v>102</v>
      </c>
      <c r="X135" s="12"/>
      <c r="AB135" s="12"/>
      <c r="AC135" s="12"/>
      <c r="AD135" s="12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12"/>
      <c r="AB136" s="12"/>
      <c r="AC136" s="12"/>
      <c r="AD136" s="12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12"/>
      <c r="AB137" s="12"/>
      <c r="AC137" s="12"/>
      <c r="AD137" s="12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12"/>
      <c r="AB138" s="12"/>
      <c r="AC138" s="12"/>
      <c r="AD138" s="12"/>
    </row>
    <row r="139" spans="1:30" ht="15" customHeight="1" x14ac:dyDescent="0.15">
      <c r="A139" s="628" t="s">
        <v>91</v>
      </c>
      <c r="B139" s="629"/>
      <c r="C139" s="272"/>
      <c r="D139" s="70"/>
      <c r="E139" s="222"/>
      <c r="F139" s="273">
        <f t="shared" ref="F139:F145" si="16">SUM(C139:E139)</f>
        <v>0</v>
      </c>
      <c r="G139" s="274">
        <f t="shared" ref="G139:G148" si="17">B109</f>
        <v>0</v>
      </c>
      <c r="H139" s="71"/>
      <c r="I139" s="71"/>
      <c r="J139" s="71"/>
      <c r="K139" s="219">
        <f t="shared" ref="K139:K145" si="18">SUM(G139:J139)</f>
        <v>0</v>
      </c>
      <c r="L139" s="275">
        <f t="shared" ref="L139:L148" si="19">F139-K139</f>
        <v>0</v>
      </c>
      <c r="X139" s="12"/>
      <c r="AB139" s="12"/>
      <c r="AC139" s="12"/>
      <c r="AD139" s="12"/>
    </row>
    <row r="140" spans="1:30" ht="15" customHeight="1" x14ac:dyDescent="0.15">
      <c r="A140" s="622" t="s">
        <v>92</v>
      </c>
      <c r="B140" s="630"/>
      <c r="C140" s="276"/>
      <c r="D140" s="240"/>
      <c r="E140" s="242"/>
      <c r="F140" s="277">
        <f t="shared" si="16"/>
        <v>0</v>
      </c>
      <c r="G140" s="278">
        <f t="shared" si="17"/>
        <v>0</v>
      </c>
      <c r="H140" s="241"/>
      <c r="I140" s="80"/>
      <c r="J140" s="242"/>
      <c r="K140" s="227">
        <f t="shared" si="18"/>
        <v>0</v>
      </c>
      <c r="L140" s="279">
        <f t="shared" si="19"/>
        <v>0</v>
      </c>
      <c r="X140" s="12"/>
      <c r="AB140" s="12"/>
      <c r="AC140" s="12"/>
      <c r="AD140" s="12"/>
    </row>
    <row r="141" spans="1:30" ht="15" customHeight="1" x14ac:dyDescent="0.15">
      <c r="A141" s="622" t="s">
        <v>93</v>
      </c>
      <c r="B141" s="630"/>
      <c r="C141" s="276"/>
      <c r="D141" s="240"/>
      <c r="E141" s="242"/>
      <c r="F141" s="277">
        <f t="shared" si="16"/>
        <v>0</v>
      </c>
      <c r="G141" s="278">
        <f t="shared" si="17"/>
        <v>0</v>
      </c>
      <c r="H141" s="241"/>
      <c r="I141" s="80"/>
      <c r="J141" s="242"/>
      <c r="K141" s="227">
        <f t="shared" si="18"/>
        <v>0</v>
      </c>
      <c r="L141" s="279">
        <f t="shared" si="19"/>
        <v>0</v>
      </c>
      <c r="X141" s="12"/>
      <c r="AB141" s="12"/>
      <c r="AC141" s="12"/>
      <c r="AD141" s="12"/>
    </row>
    <row r="142" spans="1:30" ht="15" customHeight="1" x14ac:dyDescent="0.15">
      <c r="A142" s="622" t="s">
        <v>94</v>
      </c>
      <c r="B142" s="630"/>
      <c r="C142" s="276"/>
      <c r="D142" s="240"/>
      <c r="E142" s="242"/>
      <c r="F142" s="277">
        <f t="shared" si="16"/>
        <v>0</v>
      </c>
      <c r="G142" s="278">
        <f t="shared" si="17"/>
        <v>0</v>
      </c>
      <c r="H142" s="241"/>
      <c r="I142" s="80"/>
      <c r="J142" s="242"/>
      <c r="K142" s="227">
        <f t="shared" si="18"/>
        <v>0</v>
      </c>
      <c r="L142" s="279">
        <f t="shared" si="19"/>
        <v>0</v>
      </c>
      <c r="X142" s="12"/>
      <c r="AB142" s="12"/>
      <c r="AC142" s="12"/>
      <c r="AD142" s="12"/>
    </row>
    <row r="143" spans="1:30" ht="15" customHeight="1" x14ac:dyDescent="0.15">
      <c r="A143" s="622" t="s">
        <v>95</v>
      </c>
      <c r="B143" s="630"/>
      <c r="C143" s="280"/>
      <c r="D143" s="240"/>
      <c r="E143" s="242"/>
      <c r="F143" s="277">
        <f t="shared" si="16"/>
        <v>0</v>
      </c>
      <c r="G143" s="278">
        <f t="shared" si="17"/>
        <v>0</v>
      </c>
      <c r="H143" s="241"/>
      <c r="I143" s="80"/>
      <c r="J143" s="242"/>
      <c r="K143" s="227">
        <f t="shared" si="18"/>
        <v>0</v>
      </c>
      <c r="L143" s="279">
        <f t="shared" si="19"/>
        <v>0</v>
      </c>
      <c r="X143" s="12"/>
      <c r="AB143" s="12"/>
      <c r="AC143" s="12"/>
      <c r="AD143" s="12"/>
    </row>
    <row r="144" spans="1:30" ht="15" customHeight="1" x14ac:dyDescent="0.15">
      <c r="A144" s="622" t="s">
        <v>96</v>
      </c>
      <c r="B144" s="623"/>
      <c r="C144" s="280"/>
      <c r="D144" s="240"/>
      <c r="E144" s="242"/>
      <c r="F144" s="277">
        <f t="shared" si="16"/>
        <v>0</v>
      </c>
      <c r="G144" s="278">
        <f t="shared" si="17"/>
        <v>0</v>
      </c>
      <c r="H144" s="241"/>
      <c r="I144" s="80"/>
      <c r="J144" s="242"/>
      <c r="K144" s="227">
        <f t="shared" si="18"/>
        <v>0</v>
      </c>
      <c r="L144" s="279">
        <f t="shared" si="19"/>
        <v>0</v>
      </c>
      <c r="X144" s="12"/>
      <c r="AB144" s="12"/>
      <c r="AC144" s="12"/>
      <c r="AD144" s="12"/>
    </row>
    <row r="145" spans="1:30" ht="15" customHeight="1" x14ac:dyDescent="0.15">
      <c r="A145" s="622" t="s">
        <v>97</v>
      </c>
      <c r="B145" s="623"/>
      <c r="C145" s="280"/>
      <c r="D145" s="240"/>
      <c r="E145" s="242"/>
      <c r="F145" s="277">
        <f t="shared" si="16"/>
        <v>0</v>
      </c>
      <c r="G145" s="278">
        <f t="shared" si="17"/>
        <v>0</v>
      </c>
      <c r="H145" s="241"/>
      <c r="I145" s="80"/>
      <c r="J145" s="242"/>
      <c r="K145" s="227">
        <f t="shared" si="18"/>
        <v>0</v>
      </c>
      <c r="L145" s="279">
        <f t="shared" si="19"/>
        <v>0</v>
      </c>
      <c r="X145" s="12"/>
      <c r="AB145" s="12"/>
      <c r="AC145" s="12"/>
      <c r="AD145" s="12"/>
    </row>
    <row r="146" spans="1:30" ht="15" customHeight="1" x14ac:dyDescent="0.15">
      <c r="A146" s="622" t="s">
        <v>98</v>
      </c>
      <c r="B146" s="623"/>
      <c r="C146" s="280"/>
      <c r="D146" s="240"/>
      <c r="E146" s="242"/>
      <c r="F146" s="277">
        <f t="shared" ref="F146:F148" si="20">SUM(C146:E146)</f>
        <v>0</v>
      </c>
      <c r="G146" s="278">
        <f t="shared" si="17"/>
        <v>0</v>
      </c>
      <c r="H146" s="241"/>
      <c r="I146" s="80"/>
      <c r="J146" s="242"/>
      <c r="K146" s="227">
        <f t="shared" ref="K146:K148" si="21">SUM(G146:J146)</f>
        <v>0</v>
      </c>
      <c r="L146" s="279">
        <f t="shared" si="19"/>
        <v>0</v>
      </c>
      <c r="X146" s="12"/>
      <c r="AB146" s="12"/>
      <c r="AC146" s="12"/>
      <c r="AD146" s="12"/>
    </row>
    <row r="147" spans="1:30" ht="15" customHeight="1" x14ac:dyDescent="0.15">
      <c r="A147" s="622" t="s">
        <v>99</v>
      </c>
      <c r="B147" s="623"/>
      <c r="C147" s="280"/>
      <c r="D147" s="240"/>
      <c r="E147" s="242"/>
      <c r="F147" s="277">
        <f t="shared" si="20"/>
        <v>0</v>
      </c>
      <c r="G147" s="278">
        <f t="shared" si="17"/>
        <v>0</v>
      </c>
      <c r="H147" s="241"/>
      <c r="I147" s="80"/>
      <c r="J147" s="242"/>
      <c r="K147" s="227">
        <f t="shared" si="21"/>
        <v>0</v>
      </c>
      <c r="L147" s="279">
        <f t="shared" si="19"/>
        <v>0</v>
      </c>
      <c r="X147" s="12"/>
      <c r="AB147" s="12"/>
      <c r="AC147" s="12"/>
      <c r="AD147" s="12"/>
    </row>
    <row r="148" spans="1:30" ht="15" customHeight="1" x14ac:dyDescent="0.15">
      <c r="A148" s="624" t="s">
        <v>100</v>
      </c>
      <c r="B148" s="625"/>
      <c r="C148" s="281"/>
      <c r="D148" s="107"/>
      <c r="E148" s="243"/>
      <c r="F148" s="277">
        <f t="shared" si="20"/>
        <v>0</v>
      </c>
      <c r="G148" s="282">
        <f t="shared" si="17"/>
        <v>0</v>
      </c>
      <c r="H148" s="108"/>
      <c r="I148" s="108"/>
      <c r="J148" s="108"/>
      <c r="K148" s="283">
        <f t="shared" si="21"/>
        <v>0</v>
      </c>
      <c r="L148" s="284">
        <f t="shared" si="19"/>
        <v>0</v>
      </c>
      <c r="X148" s="12"/>
      <c r="AB148" s="12"/>
      <c r="AC148" s="12"/>
      <c r="AD148" s="12"/>
    </row>
    <row r="149" spans="1:30" ht="14.25" customHeight="1" x14ac:dyDescent="0.15">
      <c r="A149" s="626" t="s">
        <v>68</v>
      </c>
      <c r="B149" s="627"/>
      <c r="C149" s="285">
        <f>SUM(C139:C148)</f>
        <v>0</v>
      </c>
      <c r="D149" s="285">
        <f t="shared" ref="D149:L149" si="22">SUM(D139:D148)</f>
        <v>0</v>
      </c>
      <c r="E149" s="244">
        <f t="shared" si="22"/>
        <v>0</v>
      </c>
      <c r="F149" s="286">
        <f t="shared" si="22"/>
        <v>0</v>
      </c>
      <c r="G149" s="244">
        <f t="shared" si="22"/>
        <v>0</v>
      </c>
      <c r="H149" s="286">
        <f t="shared" si="22"/>
        <v>0</v>
      </c>
      <c r="I149" s="285">
        <f t="shared" si="22"/>
        <v>0</v>
      </c>
      <c r="J149" s="244">
        <f t="shared" si="22"/>
        <v>0</v>
      </c>
      <c r="K149" s="244">
        <f t="shared" si="22"/>
        <v>0</v>
      </c>
      <c r="L149" s="246">
        <f t="shared" si="22"/>
        <v>0</v>
      </c>
      <c r="X149" s="12"/>
      <c r="AB149" s="12"/>
      <c r="AC149" s="12"/>
      <c r="AD149" s="12"/>
    </row>
    <row r="150" spans="1:30" x14ac:dyDescent="0.15">
      <c r="X150" s="12"/>
      <c r="AB150" s="12"/>
      <c r="AC150" s="12"/>
      <c r="AD150" s="12"/>
    </row>
    <row r="151" spans="1:30" x14ac:dyDescent="0.15">
      <c r="X151" s="12"/>
      <c r="AB151" s="12"/>
      <c r="AC151" s="12"/>
      <c r="AD151" s="12"/>
    </row>
    <row r="152" spans="1:30" x14ac:dyDescent="0.15">
      <c r="AB152" s="12"/>
      <c r="AC152" s="12"/>
      <c r="AD152" s="12"/>
    </row>
    <row r="153" spans="1:30" x14ac:dyDescent="0.15">
      <c r="AB153" s="12"/>
      <c r="AC153" s="12"/>
      <c r="AD153" s="12"/>
    </row>
    <row r="154" spans="1:30" x14ac:dyDescent="0.15">
      <c r="AB154" s="12"/>
      <c r="AC154" s="12"/>
      <c r="AD154" s="12"/>
    </row>
    <row r="155" spans="1:30" x14ac:dyDescent="0.15">
      <c r="AB155" s="12"/>
      <c r="AC155" s="12"/>
      <c r="AD155" s="12"/>
    </row>
    <row r="156" spans="1:30" x14ac:dyDescent="0.15">
      <c r="AB156" s="12"/>
      <c r="AC156" s="12"/>
      <c r="AD156" s="12"/>
    </row>
    <row r="157" spans="1:30" x14ac:dyDescent="0.15">
      <c r="AB157" s="12"/>
      <c r="AC157" s="12"/>
      <c r="AD157" s="12"/>
    </row>
    <row r="158" spans="1:30" x14ac:dyDescent="0.15">
      <c r="AB158" s="12"/>
      <c r="AC158" s="12"/>
      <c r="AD158" s="12"/>
    </row>
    <row r="159" spans="1:30" x14ac:dyDescent="0.15">
      <c r="AB159" s="12"/>
      <c r="AC159" s="12"/>
      <c r="AD159" s="12"/>
    </row>
    <row r="160" spans="1:30" x14ac:dyDescent="0.15">
      <c r="AB160" s="12"/>
      <c r="AC160" s="12"/>
      <c r="AD160" s="12"/>
    </row>
    <row r="201" spans="1:32" ht="18.75" customHeight="1" x14ac:dyDescent="0.15"/>
    <row r="202" spans="1:32" ht="18.75" hidden="1" customHeight="1" x14ac:dyDescent="0.15">
      <c r="A202" s="287">
        <v>1660400</v>
      </c>
      <c r="AF202" s="288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B109:L119 C139:L149 C87:P96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16:F16 D24:F24 F25 D22:F22 D29:H30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B9" sqref="B9:B12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",[8]NOMBRE!$B$2," - ","( ",[8]NOMBRE!$C$2,[8]NOMBRE!$D$2,[8]NOMBRE!$E$2,[8]NOMBRE!$F$2,[8]NOMBRE!$G$2,"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",[8]NOMBRE!$B$3," - ","( ",[8]NOMBRE!$C$3,[8]NOMBRE!$D$3,[8]NOMBRE!$E$3,[8]NOMBRE!$F$3,[8]NOMBRE!$G$3,[8]NOMBRE!$H$3,"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",[8]NOMBRE!$B$6," - ","( ",[8]NOMBRE!$C$6,[8]NOMBRE!$D$6,"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",[8]NOMBRE!$B$7)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10"/>
      <c r="Z6" s="603"/>
      <c r="AE6" s="603"/>
    </row>
    <row r="7" spans="1:35" s="323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94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94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94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95"/>
      <c r="B17" s="613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44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94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94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94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94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95"/>
      <c r="B23" s="613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44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94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94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94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13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44" t="s">
        <v>33</v>
      </c>
      <c r="B29" s="344" t="s">
        <v>34</v>
      </c>
      <c r="C29" s="531">
        <f>SUM(D29:H29)</f>
        <v>24</v>
      </c>
      <c r="D29" s="515"/>
      <c r="E29" s="516">
        <v>2.8</v>
      </c>
      <c r="F29" s="517">
        <v>4</v>
      </c>
      <c r="G29" s="517">
        <v>10.4</v>
      </c>
      <c r="H29" s="517">
        <v>6.8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94"/>
      <c r="B30" s="346" t="s">
        <v>35</v>
      </c>
      <c r="C30" s="532">
        <f>SUM(D30:H30)</f>
        <v>14.4</v>
      </c>
      <c r="D30" s="519"/>
      <c r="E30" s="520"/>
      <c r="F30" s="521">
        <v>7.6</v>
      </c>
      <c r="G30" s="521">
        <v>4.4000000000000004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95"/>
      <c r="B31" s="613" t="s">
        <v>27</v>
      </c>
      <c r="C31" s="529">
        <f>SUM(D31:O31)</f>
        <v>38.4</v>
      </c>
      <c r="D31" s="522">
        <f>SUM(D29:D30)</f>
        <v>0</v>
      </c>
      <c r="E31" s="522">
        <f t="shared" ref="E31:H31" si="2">SUM(E29:E30)</f>
        <v>2.8</v>
      </c>
      <c r="F31" s="522">
        <f t="shared" si="2"/>
        <v>11.6</v>
      </c>
      <c r="G31" s="522">
        <f t="shared" si="2"/>
        <v>14.8</v>
      </c>
      <c r="H31" s="522">
        <f t="shared" si="2"/>
        <v>9.1999999999999993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725" t="s">
        <v>5</v>
      </c>
      <c r="B32" s="726"/>
      <c r="C32" s="533">
        <f>SUM(D32:O32)</f>
        <v>38.4</v>
      </c>
      <c r="D32" s="527">
        <f>+D17+D23+D31+D28</f>
        <v>0</v>
      </c>
      <c r="E32" s="527">
        <f t="shared" ref="E32:O32" si="3">+E17+E23+E31+E28</f>
        <v>2.8</v>
      </c>
      <c r="F32" s="527">
        <f t="shared" si="3"/>
        <v>11.6</v>
      </c>
      <c r="G32" s="527">
        <f t="shared" si="3"/>
        <v>14.8</v>
      </c>
      <c r="H32" s="527">
        <f t="shared" si="3"/>
        <v>9.1999999999999993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703" t="s">
        <v>21</v>
      </c>
      <c r="B38" s="704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736" t="s">
        <v>30</v>
      </c>
      <c r="B40" s="737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13</v>
      </c>
      <c r="D41" s="438"/>
      <c r="E41" s="438">
        <v>1</v>
      </c>
      <c r="F41" s="438">
        <v>3</v>
      </c>
      <c r="G41" s="438">
        <v>6</v>
      </c>
      <c r="H41" s="438">
        <v>3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3" t="s">
        <v>38</v>
      </c>
      <c r="B42" s="738"/>
      <c r="C42" s="442">
        <f>SUM(D42:O42)</f>
        <v>13</v>
      </c>
      <c r="D42" s="443">
        <f>SUM(D38:D41)</f>
        <v>0</v>
      </c>
      <c r="E42" s="443">
        <f t="shared" ref="E42:G42" si="4">SUM(E38:E41)</f>
        <v>1</v>
      </c>
      <c r="F42" s="443">
        <f t="shared" si="4"/>
        <v>3</v>
      </c>
      <c r="G42" s="443">
        <f t="shared" si="4"/>
        <v>6</v>
      </c>
      <c r="H42" s="443">
        <f>SUM(H38:H41)</f>
        <v>3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92" t="s">
        <v>39</v>
      </c>
      <c r="B43" s="693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44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94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94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94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95"/>
      <c r="B54" s="613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44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94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94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94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94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95"/>
      <c r="B60" s="613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44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94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94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94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95"/>
      <c r="B65" s="613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38" t="s">
        <v>42</v>
      </c>
      <c r="B66" s="344" t="s">
        <v>34</v>
      </c>
      <c r="C66" s="531">
        <f>SUM(D66:H66)</f>
        <v>4</v>
      </c>
      <c r="D66" s="515"/>
      <c r="E66" s="516"/>
      <c r="F66" s="517">
        <v>4</v>
      </c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4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725" t="s">
        <v>5</v>
      </c>
      <c r="B69" s="726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4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703" t="s">
        <v>21</v>
      </c>
      <c r="B75" s="704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707" t="s">
        <v>30</v>
      </c>
      <c r="B77" s="708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89" t="s">
        <v>44</v>
      </c>
      <c r="B78" s="690"/>
      <c r="C78" s="485">
        <f>SUM(D78:H78)</f>
        <v>1</v>
      </c>
      <c r="D78" s="501"/>
      <c r="E78" s="502"/>
      <c r="F78" s="502">
        <v>1</v>
      </c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2" t="s">
        <v>5</v>
      </c>
      <c r="B79" s="691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1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92" t="s">
        <v>39</v>
      </c>
      <c r="B80" s="693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83" t="s">
        <v>22</v>
      </c>
      <c r="B87" s="683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84" t="s">
        <v>23</v>
      </c>
      <c r="B88" s="684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85" t="s">
        <v>29</v>
      </c>
      <c r="B89" s="685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68" t="s">
        <v>26</v>
      </c>
      <c r="B91" s="669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70" t="s">
        <v>64</v>
      </c>
      <c r="B92" s="671"/>
      <c r="C92" s="515">
        <v>18</v>
      </c>
      <c r="D92" s="515">
        <v>57.6</v>
      </c>
      <c r="E92" s="516"/>
      <c r="F92" s="548">
        <f t="shared" si="11"/>
        <v>75.599999999999994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72.400000000000006</v>
      </c>
      <c r="M92" s="564">
        <f t="shared" si="14"/>
        <v>72.400000000000006</v>
      </c>
      <c r="N92" s="567">
        <f t="shared" si="13"/>
        <v>3.1999999999999886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72" t="s">
        <v>65</v>
      </c>
      <c r="B93" s="673"/>
      <c r="C93" s="542">
        <v>82.3</v>
      </c>
      <c r="D93" s="542">
        <v>21.6</v>
      </c>
      <c r="E93" s="546"/>
      <c r="F93" s="550">
        <f t="shared" si="11"/>
        <v>103.9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30.6</v>
      </c>
      <c r="M93" s="566">
        <f t="shared" si="14"/>
        <v>30.6</v>
      </c>
      <c r="N93" s="565">
        <f t="shared" si="13"/>
        <v>73.300000000000011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74" t="s">
        <v>66</v>
      </c>
      <c r="B94" s="675"/>
      <c r="C94" s="542">
        <v>51.6</v>
      </c>
      <c r="D94" s="542"/>
      <c r="E94" s="546">
        <v>6.4</v>
      </c>
      <c r="F94" s="550">
        <f t="shared" ref="F94:F95" si="15">SUM(C94:E94)</f>
        <v>58</v>
      </c>
      <c r="G94" s="554">
        <f>C29</f>
        <v>24</v>
      </c>
      <c r="H94" s="553">
        <f>C66</f>
        <v>4</v>
      </c>
      <c r="I94" s="551">
        <f t="shared" ref="I94:I95" si="16">+G94+H94</f>
        <v>28</v>
      </c>
      <c r="J94" s="542"/>
      <c r="K94" s="518"/>
      <c r="L94" s="546"/>
      <c r="M94" s="566">
        <f t="shared" si="14"/>
        <v>28</v>
      </c>
      <c r="N94" s="565">
        <f t="shared" si="13"/>
        <v>30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76" t="s">
        <v>67</v>
      </c>
      <c r="B95" s="677"/>
      <c r="C95" s="542">
        <v>28.4</v>
      </c>
      <c r="D95" s="542">
        <v>6.4</v>
      </c>
      <c r="E95" s="546"/>
      <c r="F95" s="550">
        <f t="shared" si="15"/>
        <v>34.799999999999997</v>
      </c>
      <c r="G95" s="554">
        <f>C30</f>
        <v>14.4</v>
      </c>
      <c r="H95" s="553">
        <f>C67</f>
        <v>0</v>
      </c>
      <c r="I95" s="551">
        <f t="shared" si="16"/>
        <v>14.4</v>
      </c>
      <c r="J95" s="542"/>
      <c r="K95" s="518"/>
      <c r="L95" s="546"/>
      <c r="M95" s="566">
        <f t="shared" si="14"/>
        <v>14.4</v>
      </c>
      <c r="N95" s="565">
        <f t="shared" si="13"/>
        <v>20.399999999999999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78" t="s">
        <v>68</v>
      </c>
      <c r="B96" s="678"/>
      <c r="C96" s="561">
        <f>SUM(C87:C95)</f>
        <v>180.3</v>
      </c>
      <c r="D96" s="596">
        <f t="shared" ref="D96:P96" si="17">SUM(D87:D95)</f>
        <v>85.600000000000009</v>
      </c>
      <c r="E96" s="562">
        <f t="shared" si="17"/>
        <v>6.4</v>
      </c>
      <c r="F96" s="561">
        <f t="shared" si="17"/>
        <v>272.3</v>
      </c>
      <c r="G96" s="561">
        <f t="shared" si="17"/>
        <v>38.4</v>
      </c>
      <c r="H96" s="561">
        <f t="shared" si="17"/>
        <v>4</v>
      </c>
      <c r="I96" s="561">
        <f t="shared" si="17"/>
        <v>42.4</v>
      </c>
      <c r="J96" s="596">
        <f t="shared" si="17"/>
        <v>0</v>
      </c>
      <c r="K96" s="597">
        <f t="shared" si="17"/>
        <v>0</v>
      </c>
      <c r="L96" s="562">
        <f t="shared" si="17"/>
        <v>103</v>
      </c>
      <c r="M96" s="561">
        <f t="shared" si="17"/>
        <v>145.4</v>
      </c>
      <c r="N96" s="561">
        <f t="shared" si="17"/>
        <v>126.9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2"/>
      <c r="B99" s="662"/>
      <c r="C99" s="611" t="s">
        <v>72</v>
      </c>
      <c r="D99" s="612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664" t="s">
        <v>74</v>
      </c>
      <c r="B100" s="665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666" t="s">
        <v>75</v>
      </c>
      <c r="B101" s="667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666" t="s">
        <v>76</v>
      </c>
      <c r="B102" s="667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666" t="s">
        <v>77</v>
      </c>
      <c r="B103" s="667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659" t="s">
        <v>78</v>
      </c>
      <c r="B104" s="66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599"/>
      <c r="AB136" s="599"/>
      <c r="AC136" s="599"/>
      <c r="AD136" s="599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599"/>
      <c r="AB137" s="599"/>
      <c r="AC137" s="599"/>
      <c r="AD137" s="599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599"/>
      <c r="AB138" s="599"/>
      <c r="AC138" s="599"/>
      <c r="AD138" s="599"/>
    </row>
    <row r="139" spans="1:30" ht="15" customHeight="1" x14ac:dyDescent="0.15">
      <c r="A139" s="628" t="s">
        <v>91</v>
      </c>
      <c r="B139" s="629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622" t="s">
        <v>92</v>
      </c>
      <c r="B140" s="630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622" t="s">
        <v>93</v>
      </c>
      <c r="B141" s="630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622" t="s">
        <v>94</v>
      </c>
      <c r="B142" s="630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622" t="s">
        <v>95</v>
      </c>
      <c r="B143" s="630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622" t="s">
        <v>96</v>
      </c>
      <c r="B144" s="623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622" t="s">
        <v>97</v>
      </c>
      <c r="B145" s="623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622" t="s">
        <v>98</v>
      </c>
      <c r="B146" s="623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622" t="s">
        <v>99</v>
      </c>
      <c r="B147" s="623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624" t="s">
        <v>100</v>
      </c>
      <c r="B148" s="625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626" t="s">
        <v>68</v>
      </c>
      <c r="B149" s="627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2319.8000000000006</v>
      </c>
      <c r="AF202" s="342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abSelected="1" workbookViewId="0">
      <selection sqref="A1:XFD1048576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",[9]NOMBRE!$B$2," - ","( ",[9]NOMBRE!$C$2,[9]NOMBRE!$D$2,[9]NOMBRE!$E$2,[9]NOMBRE!$F$2,[9]NOMBRE!$G$2,"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",[9]NOMBRE!$B$3," - ","( ",[9]NOMBRE!$C$3,[9]NOMBRE!$D$3,[9]NOMBRE!$E$3,[9]NOMBRE!$F$3,[9]NOMBRE!$G$3,[9]NOMBRE!$H$3,"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",[9]NOMBRE!$B$6," - ","( ",[9]NOMBRE!$C$6,[9]NOMBRE!$D$6,"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",[9]NOMBRE!$B$7)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18"/>
      <c r="Z6" s="603"/>
      <c r="AE6" s="603"/>
    </row>
    <row r="7" spans="1:35" s="323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94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94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94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95"/>
      <c r="B17" s="621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44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94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94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94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94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95"/>
      <c r="B23" s="621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44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94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94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94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21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44" t="s">
        <v>33</v>
      </c>
      <c r="B29" s="344" t="s">
        <v>34</v>
      </c>
      <c r="C29" s="531">
        <f>SUM(D29:H29)</f>
        <v>28</v>
      </c>
      <c r="D29" s="515"/>
      <c r="E29" s="516"/>
      <c r="F29" s="517">
        <v>4</v>
      </c>
      <c r="G29" s="517">
        <v>12.4</v>
      </c>
      <c r="H29" s="517">
        <v>11.6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94"/>
      <c r="B30" s="346" t="s">
        <v>35</v>
      </c>
      <c r="C30" s="532">
        <f>SUM(D30:H30)</f>
        <v>9.6</v>
      </c>
      <c r="D30" s="519"/>
      <c r="E30" s="520"/>
      <c r="F30" s="521">
        <v>4</v>
      </c>
      <c r="G30" s="521">
        <v>3.2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95"/>
      <c r="B31" s="621" t="s">
        <v>27</v>
      </c>
      <c r="C31" s="529">
        <f>SUM(D31:O31)</f>
        <v>37.6</v>
      </c>
      <c r="D31" s="522">
        <f>SUM(D29:D30)</f>
        <v>0</v>
      </c>
      <c r="E31" s="522">
        <f t="shared" ref="E31:H31" si="2">SUM(E29:E30)</f>
        <v>0</v>
      </c>
      <c r="F31" s="522">
        <f t="shared" si="2"/>
        <v>8</v>
      </c>
      <c r="G31" s="522">
        <f t="shared" si="2"/>
        <v>15.600000000000001</v>
      </c>
      <c r="H31" s="522">
        <f t="shared" si="2"/>
        <v>14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725" t="s">
        <v>5</v>
      </c>
      <c r="B32" s="726"/>
      <c r="C32" s="533">
        <f>SUM(D32:O32)</f>
        <v>37.6</v>
      </c>
      <c r="D32" s="527">
        <f>+D17+D23+D31+D28</f>
        <v>0</v>
      </c>
      <c r="E32" s="527">
        <f t="shared" ref="E32:O32" si="3">+E17+E23+E31+E28</f>
        <v>0</v>
      </c>
      <c r="F32" s="527">
        <f t="shared" si="3"/>
        <v>8</v>
      </c>
      <c r="G32" s="527">
        <f t="shared" si="3"/>
        <v>15.600000000000001</v>
      </c>
      <c r="H32" s="527">
        <f t="shared" si="3"/>
        <v>14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703" t="s">
        <v>21</v>
      </c>
      <c r="B38" s="704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736" t="s">
        <v>30</v>
      </c>
      <c r="B40" s="737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12</v>
      </c>
      <c r="D41" s="438"/>
      <c r="E41" s="438"/>
      <c r="F41" s="438">
        <v>2</v>
      </c>
      <c r="G41" s="438">
        <v>5</v>
      </c>
      <c r="H41" s="438">
        <v>5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3" t="s">
        <v>38</v>
      </c>
      <c r="B42" s="738"/>
      <c r="C42" s="442">
        <f>SUM(D42:O42)</f>
        <v>12</v>
      </c>
      <c r="D42" s="443">
        <f>SUM(D38:D41)</f>
        <v>0</v>
      </c>
      <c r="E42" s="443">
        <f t="shared" ref="E42:G42" si="4">SUM(E38:E41)</f>
        <v>0</v>
      </c>
      <c r="F42" s="443">
        <f t="shared" si="4"/>
        <v>2</v>
      </c>
      <c r="G42" s="443">
        <f t="shared" si="4"/>
        <v>5</v>
      </c>
      <c r="H42" s="443">
        <f>SUM(H38:H41)</f>
        <v>5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92" t="s">
        <v>39</v>
      </c>
      <c r="B43" s="693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44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94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94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94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95"/>
      <c r="B54" s="621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44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94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94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94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94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95"/>
      <c r="B60" s="621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44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94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94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94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95"/>
      <c r="B65" s="621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38" t="s">
        <v>42</v>
      </c>
      <c r="B66" s="344" t="s">
        <v>34</v>
      </c>
      <c r="C66" s="531">
        <f>SUM(D66:H66)</f>
        <v>4</v>
      </c>
      <c r="D66" s="515"/>
      <c r="E66" s="516"/>
      <c r="F66" s="517">
        <v>4</v>
      </c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4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725" t="s">
        <v>5</v>
      </c>
      <c r="B69" s="726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4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703" t="s">
        <v>21</v>
      </c>
      <c r="B75" s="704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707" t="s">
        <v>30</v>
      </c>
      <c r="B77" s="708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89" t="s">
        <v>44</v>
      </c>
      <c r="B78" s="690"/>
      <c r="C78" s="485">
        <f>SUM(D78:H78)</f>
        <v>1</v>
      </c>
      <c r="D78" s="501"/>
      <c r="E78" s="502"/>
      <c r="F78" s="502">
        <v>1</v>
      </c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2" t="s">
        <v>5</v>
      </c>
      <c r="B79" s="691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1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92" t="s">
        <v>39</v>
      </c>
      <c r="B80" s="693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83" t="s">
        <v>22</v>
      </c>
      <c r="B87" s="683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84" t="s">
        <v>23</v>
      </c>
      <c r="B88" s="684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85" t="s">
        <v>29</v>
      </c>
      <c r="B89" s="685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68" t="s">
        <v>26</v>
      </c>
      <c r="B91" s="669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70" t="s">
        <v>64</v>
      </c>
      <c r="B92" s="671"/>
      <c r="C92" s="515">
        <v>3.2</v>
      </c>
      <c r="D92" s="515">
        <v>91.2</v>
      </c>
      <c r="E92" s="516">
        <v>56.8</v>
      </c>
      <c r="F92" s="548">
        <f t="shared" si="11"/>
        <v>151.19999999999999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127.6</v>
      </c>
      <c r="M92" s="564">
        <f t="shared" si="14"/>
        <v>127.6</v>
      </c>
      <c r="N92" s="567">
        <f t="shared" si="13"/>
        <v>23.599999999999994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72" t="s">
        <v>65</v>
      </c>
      <c r="B93" s="673"/>
      <c r="C93" s="542">
        <v>73.3</v>
      </c>
      <c r="D93" s="542"/>
      <c r="E93" s="546"/>
      <c r="F93" s="550">
        <f t="shared" si="11"/>
        <v>73.3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34.200000000000003</v>
      </c>
      <c r="M93" s="566">
        <f t="shared" si="14"/>
        <v>34.200000000000003</v>
      </c>
      <c r="N93" s="565">
        <f t="shared" si="13"/>
        <v>39.099999999999994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74" t="s">
        <v>66</v>
      </c>
      <c r="B94" s="675"/>
      <c r="C94" s="542">
        <v>30</v>
      </c>
      <c r="D94" s="542">
        <v>19.2</v>
      </c>
      <c r="E94" s="546"/>
      <c r="F94" s="550">
        <f t="shared" ref="F94:F95" si="15">SUM(C94:E94)</f>
        <v>49.2</v>
      </c>
      <c r="G94" s="554">
        <f>C29</f>
        <v>28</v>
      </c>
      <c r="H94" s="553">
        <f>C66</f>
        <v>4</v>
      </c>
      <c r="I94" s="551">
        <f t="shared" ref="I94:I95" si="16">+G94+H94</f>
        <v>32</v>
      </c>
      <c r="J94" s="542"/>
      <c r="K94" s="518"/>
      <c r="L94" s="546"/>
      <c r="M94" s="566">
        <f t="shared" si="14"/>
        <v>32</v>
      </c>
      <c r="N94" s="565">
        <f t="shared" si="13"/>
        <v>17.200000000000003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76" t="s">
        <v>67</v>
      </c>
      <c r="B95" s="677"/>
      <c r="C95" s="542">
        <v>20.399999999999999</v>
      </c>
      <c r="D95" s="542"/>
      <c r="E95" s="546"/>
      <c r="F95" s="550">
        <f t="shared" si="15"/>
        <v>20.399999999999999</v>
      </c>
      <c r="G95" s="554">
        <f>C30</f>
        <v>9.6</v>
      </c>
      <c r="H95" s="553">
        <f>C67</f>
        <v>0</v>
      </c>
      <c r="I95" s="551">
        <f t="shared" si="16"/>
        <v>9.6</v>
      </c>
      <c r="J95" s="542"/>
      <c r="K95" s="518"/>
      <c r="L95" s="546"/>
      <c r="M95" s="566">
        <f t="shared" si="14"/>
        <v>9.6</v>
      </c>
      <c r="N95" s="565">
        <f t="shared" si="13"/>
        <v>10.799999999999999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78" t="s">
        <v>68</v>
      </c>
      <c r="B96" s="678"/>
      <c r="C96" s="561">
        <f>SUM(C87:C95)</f>
        <v>126.9</v>
      </c>
      <c r="D96" s="596">
        <f t="shared" ref="D96:P96" si="17">SUM(D87:D95)</f>
        <v>110.4</v>
      </c>
      <c r="E96" s="562">
        <f t="shared" si="17"/>
        <v>56.8</v>
      </c>
      <c r="F96" s="561">
        <f t="shared" si="17"/>
        <v>294.09999999999997</v>
      </c>
      <c r="G96" s="561">
        <f t="shared" si="17"/>
        <v>37.6</v>
      </c>
      <c r="H96" s="561">
        <f t="shared" si="17"/>
        <v>4</v>
      </c>
      <c r="I96" s="561">
        <f t="shared" si="17"/>
        <v>41.6</v>
      </c>
      <c r="J96" s="596">
        <f t="shared" si="17"/>
        <v>0</v>
      </c>
      <c r="K96" s="597">
        <f t="shared" si="17"/>
        <v>0</v>
      </c>
      <c r="L96" s="562">
        <f t="shared" si="17"/>
        <v>161.80000000000001</v>
      </c>
      <c r="M96" s="561">
        <f t="shared" si="17"/>
        <v>203.4</v>
      </c>
      <c r="N96" s="561">
        <f t="shared" si="17"/>
        <v>90.699999999999989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2"/>
      <c r="B99" s="662"/>
      <c r="C99" s="619" t="s">
        <v>72</v>
      </c>
      <c r="D99" s="620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664" t="s">
        <v>74</v>
      </c>
      <c r="B100" s="665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666" t="s">
        <v>75</v>
      </c>
      <c r="B101" s="667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666" t="s">
        <v>76</v>
      </c>
      <c r="B102" s="667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666" t="s">
        <v>77</v>
      </c>
      <c r="B103" s="667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659" t="s">
        <v>78</v>
      </c>
      <c r="B104" s="66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599"/>
      <c r="AB136" s="599"/>
      <c r="AC136" s="599"/>
      <c r="AD136" s="599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599"/>
      <c r="AB137" s="599"/>
      <c r="AC137" s="599"/>
      <c r="AD137" s="599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599"/>
      <c r="AB138" s="599"/>
      <c r="AC138" s="599"/>
      <c r="AD138" s="599"/>
    </row>
    <row r="139" spans="1:30" ht="15" customHeight="1" x14ac:dyDescent="0.15">
      <c r="A139" s="628" t="s">
        <v>91</v>
      </c>
      <c r="B139" s="629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622" t="s">
        <v>92</v>
      </c>
      <c r="B140" s="630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622" t="s">
        <v>93</v>
      </c>
      <c r="B141" s="630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622" t="s">
        <v>94</v>
      </c>
      <c r="B142" s="630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622" t="s">
        <v>95</v>
      </c>
      <c r="B143" s="630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622" t="s">
        <v>96</v>
      </c>
      <c r="B144" s="623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622" t="s">
        <v>97</v>
      </c>
      <c r="B145" s="623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622" t="s">
        <v>98</v>
      </c>
      <c r="B146" s="623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622" t="s">
        <v>99</v>
      </c>
      <c r="B147" s="623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624" t="s">
        <v>100</v>
      </c>
      <c r="B148" s="625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626" t="s">
        <v>68</v>
      </c>
      <c r="B149" s="627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2556.2000000000003</v>
      </c>
      <c r="AF202" s="342">
        <f>SUM(AF1:AI201)</f>
        <v>0</v>
      </c>
    </row>
    <row r="203" spans="1:32" ht="18.75" customHeight="1" x14ac:dyDescent="0.15"/>
  </sheetData>
  <mergeCells count="178"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E137:E13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L47:L49"/>
    <mergeCell ref="M47:M49"/>
    <mergeCell ref="N47:N49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O35:O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4:A27"/>
    <mergeCell ref="A29:A31"/>
    <mergeCell ref="A32:B32"/>
    <mergeCell ref="A34:B37"/>
    <mergeCell ref="C34:C37"/>
    <mergeCell ref="D34:J34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11.71093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3"/>
  <sheetViews>
    <sheetView topLeftCell="A7" workbookViewId="0">
      <selection activeCell="F103" sqref="F103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4" width="17" style="11" customWidth="1"/>
    <col min="25" max="25" width="17" style="11" hidden="1" customWidth="1"/>
    <col min="26" max="26" width="17" style="291" hidden="1" customWidth="1"/>
    <col min="27" max="30" width="17" style="11" hidden="1" customWidth="1"/>
    <col min="31" max="31" width="17" style="291" hidden="1" customWidth="1"/>
    <col min="32" max="40" width="17" style="11" hidden="1" customWidth="1"/>
    <col min="41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289"/>
      <c r="AE1" s="289"/>
    </row>
    <row r="2" spans="1:35" s="3" customFormat="1" ht="12.75" customHeight="1" x14ac:dyDescent="0.15">
      <c r="A2" s="1" t="str">
        <f>CONCATENATE("COMUNA: ",[2]NOMBRE!$B$2," - ","( ",[2]NOMBRE!$C$2,[2]NOMBRE!$D$2,[2]NOMBRE!$E$2,[2]NOMBRE!$F$2,[2]NOMBRE!$G$2,"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289"/>
      <c r="AE2" s="289"/>
    </row>
    <row r="3" spans="1:35" s="3" customFormat="1" ht="12.75" customHeight="1" x14ac:dyDescent="0.2">
      <c r="A3" s="1" t="str">
        <f>CONCATENATE("ESTABLECIMIENTO/ESTRATEGIA: ",[2]NOMBRE!$B$3," - ","( ",[2]NOMBRE!$C$3,[2]NOMBRE!$D$3,[2]NOMBRE!$E$3,[2]NOMBRE!$F$3,[2]NOMBRE!$G$3,[2]NOMBRE!$H$3,"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289"/>
      <c r="AE3" s="289"/>
    </row>
    <row r="4" spans="1:35" s="3" customFormat="1" ht="12.75" customHeight="1" x14ac:dyDescent="0.15">
      <c r="A4" s="1" t="str">
        <f>CONCATENATE("MES: ",[2]NOMBRE!$B$6," - ","( ",[2]NOMBRE!$C$6,[2]NOMBRE!$D$6,"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289"/>
      <c r="AE4" s="289"/>
    </row>
    <row r="5" spans="1:35" s="3" customFormat="1" ht="12.75" customHeight="1" x14ac:dyDescent="0.15">
      <c r="A5" s="1" t="str">
        <f>CONCATENATE("AÑO: ",[2]NOMBRE!$B$7)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289"/>
      <c r="AE5" s="289"/>
    </row>
    <row r="6" spans="1:35" s="7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"/>
      <c r="Z6" s="290"/>
      <c r="AE6" s="290"/>
    </row>
    <row r="7" spans="1:35" s="7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290"/>
      <c r="AE7" s="290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40"/>
      <c r="AB13" s="40"/>
      <c r="AC13" s="40"/>
      <c r="AD13" s="40"/>
      <c r="AE13" s="292"/>
      <c r="AF13" s="40"/>
      <c r="AG13" s="40"/>
      <c r="AH13" s="293"/>
      <c r="AI13" s="293"/>
    </row>
    <row r="14" spans="1:35" ht="15" customHeight="1" x14ac:dyDescent="0.15">
      <c r="A14" s="694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40"/>
      <c r="AB14" s="40"/>
      <c r="AC14" s="40"/>
      <c r="AD14" s="40"/>
      <c r="AE14" s="292"/>
      <c r="AF14" s="40"/>
      <c r="AG14" s="293"/>
      <c r="AH14" s="293"/>
      <c r="AI14" s="293"/>
    </row>
    <row r="15" spans="1:35" ht="15" customHeight="1" x14ac:dyDescent="0.15">
      <c r="A15" s="694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11" t="str">
        <f>IF(O15=O38,"","No olvide escribir el Nº Correcto según kg por persona que retira alimento de la sección B en el grupo de Madre con hijo/a menor a 6 meses con Formula predominantes o exclusiva")</f>
        <v/>
      </c>
      <c r="AF15" s="40">
        <v>0</v>
      </c>
      <c r="AG15" s="40">
        <v>0</v>
      </c>
      <c r="AH15" s="40">
        <v>0</v>
      </c>
      <c r="AI15" s="11">
        <f>IF(O15=O38,0,1)</f>
        <v>0</v>
      </c>
    </row>
    <row r="16" spans="1:35" ht="15" customHeight="1" x14ac:dyDescent="0.15">
      <c r="A16" s="694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95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</row>
    <row r="18" spans="1:35" ht="15" customHeight="1" x14ac:dyDescent="0.15">
      <c r="A18" s="644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40"/>
      <c r="AB18" s="40"/>
      <c r="AC18" s="40"/>
      <c r="AD18" s="40"/>
      <c r="AE18" s="292"/>
      <c r="AF18" s="40"/>
      <c r="AG18" s="40"/>
      <c r="AH18" s="40"/>
      <c r="AI18" s="40"/>
    </row>
    <row r="19" spans="1:35" ht="15" customHeight="1" x14ac:dyDescent="0.15">
      <c r="A19" s="694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40"/>
      <c r="AB19" s="40"/>
      <c r="AC19" s="40"/>
      <c r="AD19" s="40"/>
      <c r="AE19" s="292"/>
      <c r="AF19" s="40"/>
      <c r="AG19" s="40"/>
      <c r="AH19" s="40"/>
      <c r="AI19" s="40"/>
    </row>
    <row r="20" spans="1:35" ht="15" customHeight="1" x14ac:dyDescent="0.15">
      <c r="A20" s="694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40"/>
      <c r="AB20" s="40"/>
      <c r="AC20" s="40"/>
      <c r="AD20" s="40"/>
      <c r="AF20" s="40"/>
      <c r="AG20" s="40"/>
      <c r="AH20" s="40"/>
      <c r="AI20" s="40"/>
    </row>
    <row r="21" spans="1:35" ht="15" customHeight="1" x14ac:dyDescent="0.15">
      <c r="A21" s="694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40"/>
      <c r="AB21" s="40"/>
      <c r="AF21" s="40"/>
      <c r="AG21" s="40"/>
    </row>
    <row r="22" spans="1:35" ht="15" customHeight="1" x14ac:dyDescent="0.15">
      <c r="A22" s="694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</row>
    <row r="23" spans="1:35" ht="15" customHeight="1" x14ac:dyDescent="0.15">
      <c r="A23" s="695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1"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</row>
    <row r="24" spans="1:35" ht="15" customHeight="1" x14ac:dyDescent="0.15">
      <c r="A24" s="644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40"/>
      <c r="AB24" s="40"/>
      <c r="AC24" s="40"/>
      <c r="AD24" s="40"/>
      <c r="AE24" s="292"/>
      <c r="AF24" s="293"/>
      <c r="AG24" s="293"/>
      <c r="AH24" s="293"/>
      <c r="AI24" s="293"/>
    </row>
    <row r="25" spans="1:35" ht="15" customHeight="1" x14ac:dyDescent="0.15">
      <c r="A25" s="694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40"/>
      <c r="AB25" s="40"/>
      <c r="AC25" s="40"/>
      <c r="AD25" s="294"/>
      <c r="AE25" s="292"/>
      <c r="AF25" s="293"/>
      <c r="AG25" s="293"/>
      <c r="AH25" s="293"/>
      <c r="AI25" s="294"/>
    </row>
    <row r="26" spans="1:35" ht="15" customHeight="1" x14ac:dyDescent="0.15">
      <c r="A26" s="694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94"/>
      <c r="AB26" s="294"/>
      <c r="AC26" s="294"/>
    </row>
    <row r="27" spans="1:35" s="95" customFormat="1" ht="15" customHeight="1" x14ac:dyDescent="0.15">
      <c r="A27" s="694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295"/>
      <c r="AE27" s="295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295"/>
      <c r="AE28" s="295"/>
    </row>
    <row r="29" spans="1:35" s="95" customFormat="1" ht="15" customHeight="1" x14ac:dyDescent="0.15">
      <c r="A29" s="644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295"/>
      <c r="AE29" s="295"/>
    </row>
    <row r="30" spans="1:35" s="95" customFormat="1" ht="15" customHeight="1" x14ac:dyDescent="0.15">
      <c r="A30" s="694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295"/>
      <c r="AE30" s="295"/>
    </row>
    <row r="31" spans="1:35" ht="15" customHeight="1" x14ac:dyDescent="0.15">
      <c r="A31" s="695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</row>
    <row r="32" spans="1:35" ht="15" customHeight="1" x14ac:dyDescent="0.15">
      <c r="A32" s="725" t="s">
        <v>5</v>
      </c>
      <c r="B32" s="726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</row>
    <row r="33" spans="1:35" ht="30" customHeight="1" x14ac:dyDescent="0.2">
      <c r="A33" s="9" t="s">
        <v>36</v>
      </c>
      <c r="C33" s="11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</row>
    <row r="37" spans="1:35" ht="5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</row>
    <row r="38" spans="1:35" x14ac:dyDescent="0.15">
      <c r="A38" s="703" t="s">
        <v>21</v>
      </c>
      <c r="B38" s="704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40"/>
      <c r="AB38" s="40"/>
      <c r="AC38" s="40"/>
      <c r="AD38" s="40"/>
      <c r="AE38" s="292"/>
      <c r="AF38" s="293"/>
      <c r="AG38" s="293"/>
      <c r="AH38" s="293"/>
      <c r="AI38" s="293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40"/>
      <c r="AB39" s="40"/>
      <c r="AC39" s="40"/>
      <c r="AD39" s="40"/>
      <c r="AE39" s="292"/>
      <c r="AF39" s="293"/>
      <c r="AG39" s="293"/>
      <c r="AH39" s="293"/>
      <c r="AI39" s="293"/>
    </row>
    <row r="40" spans="1:35" ht="15" customHeight="1" x14ac:dyDescent="0.15">
      <c r="A40" s="736" t="s">
        <v>30</v>
      </c>
      <c r="B40" s="737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40"/>
      <c r="AB40" s="40"/>
      <c r="AC40" s="40"/>
      <c r="AD40" s="40"/>
      <c r="AE40" s="292"/>
      <c r="AF40" s="293"/>
      <c r="AG40" s="293"/>
      <c r="AH40" s="293"/>
      <c r="AI40" s="293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40"/>
      <c r="AB41" s="40"/>
      <c r="AC41" s="40"/>
      <c r="AD41" s="40"/>
      <c r="AE41" s="292"/>
      <c r="AF41" s="293"/>
      <c r="AG41" s="293"/>
      <c r="AH41" s="293"/>
      <c r="AI41" s="293"/>
    </row>
    <row r="42" spans="1:35" ht="15" customHeight="1" x14ac:dyDescent="0.15">
      <c r="A42" s="663" t="s">
        <v>38</v>
      </c>
      <c r="B42" s="738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40"/>
      <c r="AB42" s="40"/>
      <c r="AC42" s="40"/>
      <c r="AD42" s="40"/>
      <c r="AE42" s="292"/>
      <c r="AF42" s="293"/>
      <c r="AG42" s="293"/>
      <c r="AH42" s="293"/>
      <c r="AI42" s="293"/>
    </row>
    <row r="43" spans="1:35" ht="15" customHeight="1" x14ac:dyDescent="0.15">
      <c r="A43" s="692" t="s">
        <v>39</v>
      </c>
      <c r="B43" s="693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40"/>
      <c r="AB43" s="40"/>
      <c r="AC43" s="40"/>
      <c r="AF43" s="293"/>
      <c r="AG43" s="293"/>
      <c r="AH43" s="293"/>
    </row>
    <row r="44" spans="1:35" ht="15" customHeight="1" x14ac:dyDescent="0.15">
      <c r="A44" s="11" t="s">
        <v>40</v>
      </c>
      <c r="AA44" s="40"/>
      <c r="AB44" s="40"/>
      <c r="AC44" s="40"/>
      <c r="AD44" s="40"/>
      <c r="AE44" s="292"/>
      <c r="AF44" s="293"/>
      <c r="AG44" s="293"/>
      <c r="AH44" s="293"/>
      <c r="AI44" s="293"/>
    </row>
    <row r="45" spans="1:35" ht="30" customHeight="1" x14ac:dyDescent="0.2">
      <c r="A45" s="9" t="s">
        <v>41</v>
      </c>
      <c r="AA45" s="294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B46" s="294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B47" s="294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B48" s="294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</row>
    <row r="50" spans="1:35" ht="15" customHeight="1" x14ac:dyDescent="0.15">
      <c r="A50" s="644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153" t="str">
        <f>AA50&amp;" "&amp;AB50</f>
        <v xml:space="preserve"> </v>
      </c>
      <c r="AA50" s="40"/>
      <c r="AB50" s="40"/>
      <c r="AC50" s="40"/>
      <c r="AD50" s="40"/>
      <c r="AE50" s="292"/>
      <c r="AF50" s="40"/>
      <c r="AG50" s="40"/>
      <c r="AH50" s="293"/>
      <c r="AI50" s="293"/>
    </row>
    <row r="51" spans="1:35" ht="15" customHeight="1" x14ac:dyDescent="0.15">
      <c r="A51" s="694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40"/>
      <c r="AB51" s="40"/>
      <c r="AC51" s="40"/>
      <c r="AD51" s="40"/>
      <c r="AE51" s="292"/>
      <c r="AF51" s="40"/>
      <c r="AG51" s="293"/>
      <c r="AH51" s="293"/>
      <c r="AI51" s="293"/>
    </row>
    <row r="52" spans="1:35" ht="15" customHeight="1" x14ac:dyDescent="0.15">
      <c r="A52" s="694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153" t="str">
        <f>AA52&amp;" "&amp;AB52&amp;" "&amp;AC52&amp;" "&amp;AD52</f>
        <v xml:space="preserve">   </v>
      </c>
      <c r="AA52" s="40" t="s">
        <v>25</v>
      </c>
      <c r="AB52" s="40" t="s">
        <v>25</v>
      </c>
      <c r="AC52" s="40" t="s">
        <v>25</v>
      </c>
      <c r="AD52" s="11" t="str">
        <f>IF(O52=O75,"","No olvide escribir el Nº Correcto según kg por persona que retira alimento de la sección D en el grupo de Madre con hijo/a menor a 6 meses con Fórmula predominantes o exclusiva")</f>
        <v/>
      </c>
      <c r="AF52" s="40">
        <v>0</v>
      </c>
      <c r="AG52" s="40">
        <v>0</v>
      </c>
      <c r="AH52" s="40">
        <v>0</v>
      </c>
      <c r="AI52" s="11">
        <f>IF(O52=O75,0,1)</f>
        <v>0</v>
      </c>
    </row>
    <row r="53" spans="1:35" ht="15" customHeight="1" x14ac:dyDescent="0.15">
      <c r="A53" s="694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95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</row>
    <row r="55" spans="1:35" ht="15" customHeight="1" x14ac:dyDescent="0.15">
      <c r="A55" s="644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153" t="str">
        <f>AA55&amp;" "&amp;AB55</f>
        <v xml:space="preserve"> </v>
      </c>
      <c r="AA55" s="40"/>
      <c r="AB55" s="40"/>
      <c r="AC55" s="40"/>
      <c r="AD55" s="40"/>
      <c r="AE55" s="292"/>
      <c r="AF55" s="40"/>
      <c r="AG55" s="40"/>
      <c r="AH55" s="40"/>
      <c r="AI55" s="40"/>
    </row>
    <row r="56" spans="1:35" ht="15" customHeight="1" x14ac:dyDescent="0.15">
      <c r="A56" s="694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153" t="str">
        <f>AA56&amp;" "&amp;AB56&amp;" "&amp;AC56&amp;" "&amp;AD56</f>
        <v xml:space="preserve">   </v>
      </c>
      <c r="AA56" s="40"/>
      <c r="AB56" s="40"/>
      <c r="AC56" s="40"/>
      <c r="AD56" s="40"/>
      <c r="AE56" s="292"/>
      <c r="AF56" s="40"/>
      <c r="AG56" s="40"/>
      <c r="AH56" s="40"/>
      <c r="AI56" s="40"/>
    </row>
    <row r="57" spans="1:35" ht="15" customHeight="1" x14ac:dyDescent="0.15">
      <c r="A57" s="694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153" t="str">
        <f>AA57&amp;" "&amp;AB57&amp;" "&amp;AC57&amp;" "&amp;AD57&amp;" "&amp;AA58&amp;" "&amp;AB58</f>
        <v xml:space="preserve">     </v>
      </c>
      <c r="Q57" s="66"/>
      <c r="R57" s="66"/>
      <c r="AA57" s="40"/>
      <c r="AB57" s="40"/>
      <c r="AC57" s="40"/>
      <c r="AD57" s="40"/>
      <c r="AF57" s="40"/>
      <c r="AG57" s="40"/>
      <c r="AH57" s="40"/>
      <c r="AI57" s="40"/>
    </row>
    <row r="58" spans="1:35" ht="15" customHeight="1" x14ac:dyDescent="0.15">
      <c r="A58" s="694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153" t="str">
        <f>AC58&amp;" "&amp;AD58</f>
        <v xml:space="preserve"> </v>
      </c>
      <c r="AA58" s="40"/>
      <c r="AB58" s="40"/>
      <c r="AF58" s="40"/>
      <c r="AG58" s="40"/>
    </row>
    <row r="59" spans="1:35" ht="15" customHeight="1" x14ac:dyDescent="0.15">
      <c r="A59" s="694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</row>
    <row r="60" spans="1:35" ht="15" customHeight="1" x14ac:dyDescent="0.15">
      <c r="A60" s="695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</row>
    <row r="61" spans="1:35" ht="15" customHeight="1" x14ac:dyDescent="0.15">
      <c r="A61" s="644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40"/>
      <c r="AB61" s="40"/>
      <c r="AC61" s="40"/>
      <c r="AD61" s="40"/>
      <c r="AE61" s="292"/>
      <c r="AF61" s="293"/>
      <c r="AG61" s="293"/>
      <c r="AH61" s="293"/>
      <c r="AI61" s="293"/>
    </row>
    <row r="62" spans="1:35" ht="15" customHeight="1" x14ac:dyDescent="0.15">
      <c r="A62" s="694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40"/>
      <c r="AB62" s="40"/>
      <c r="AC62" s="40"/>
      <c r="AD62" s="294"/>
      <c r="AE62" s="292"/>
      <c r="AF62" s="293"/>
      <c r="AG62" s="293"/>
      <c r="AH62" s="293"/>
      <c r="AI62" s="294"/>
    </row>
    <row r="63" spans="1:35" ht="15" customHeight="1" x14ac:dyDescent="0.15">
      <c r="A63" s="694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</row>
    <row r="64" spans="1:35" ht="15" customHeight="1" x14ac:dyDescent="0.15">
      <c r="A64" s="694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</row>
    <row r="65" spans="1:35" ht="15" customHeight="1" x14ac:dyDescent="0.15">
      <c r="A65" s="695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</row>
    <row r="66" spans="1:35" ht="15" customHeight="1" x14ac:dyDescent="0.15">
      <c r="A66" s="63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</row>
    <row r="67" spans="1:35" ht="15" customHeight="1" x14ac:dyDescent="0.15">
      <c r="A67" s="64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</row>
    <row r="68" spans="1:35" ht="15" customHeight="1" x14ac:dyDescent="0.15">
      <c r="A68" s="642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</row>
    <row r="69" spans="1:35" ht="15" customHeight="1" x14ac:dyDescent="0.15">
      <c r="A69" s="725" t="s">
        <v>5</v>
      </c>
      <c r="B69" s="726"/>
      <c r="C69" s="117">
        <f>SUM(D69:O69)</f>
        <v>0</v>
      </c>
      <c r="D69" s="118">
        <f>+D54+D60+D65</f>
        <v>0</v>
      </c>
      <c r="E69" s="176">
        <f>+E54+E60+E65</f>
        <v>0</v>
      </c>
      <c r="F69" s="296">
        <f t="shared" ref="F69:O69" si="9">+F54+F60+F65</f>
        <v>0</v>
      </c>
      <c r="G69" s="296">
        <f t="shared" si="9"/>
        <v>0</v>
      </c>
      <c r="H69" s="296">
        <f t="shared" si="9"/>
        <v>0</v>
      </c>
      <c r="I69" s="296">
        <f t="shared" si="9"/>
        <v>0</v>
      </c>
      <c r="J69" s="297">
        <f t="shared" si="9"/>
        <v>0</v>
      </c>
      <c r="K69" s="118">
        <f t="shared" si="9"/>
        <v>0</v>
      </c>
      <c r="L69" s="298">
        <f t="shared" si="9"/>
        <v>0</v>
      </c>
      <c r="M69" s="118">
        <f t="shared" si="9"/>
        <v>0</v>
      </c>
      <c r="N69" s="296">
        <f t="shared" si="9"/>
        <v>0</v>
      </c>
      <c r="O69" s="298">
        <f t="shared" si="9"/>
        <v>0</v>
      </c>
      <c r="P69" s="66"/>
      <c r="Q69" s="66"/>
      <c r="R69" s="66"/>
    </row>
    <row r="70" spans="1:35" ht="29.25" customHeight="1" x14ac:dyDescent="0.2">
      <c r="A70" s="9" t="s">
        <v>43</v>
      </c>
      <c r="C70" s="11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</row>
    <row r="74" spans="1:35" ht="9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</row>
    <row r="75" spans="1:35" ht="15" customHeight="1" x14ac:dyDescent="0.15">
      <c r="A75" s="703" t="s">
        <v>21</v>
      </c>
      <c r="B75" s="704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40"/>
      <c r="AB75" s="40"/>
      <c r="AC75" s="40"/>
      <c r="AD75" s="40"/>
      <c r="AE75" s="292"/>
      <c r="AF75" s="293"/>
      <c r="AG75" s="293"/>
      <c r="AH75" s="293"/>
      <c r="AI75" s="293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153" t="str">
        <f>$AA79&amp;" "&amp;$AB79&amp;""&amp;$AC79&amp;""&amp;$AD79&amp;""&amp;$AA77&amp;" "&amp;$AB77&amp;""&amp;$AC77&amp;""&amp;$AD77&amp;""&amp;$AA105&amp;" "&amp;$AB105&amp;" "&amp;$AC105</f>
        <v xml:space="preserve">    </v>
      </c>
      <c r="R76" s="120"/>
      <c r="AA76" s="40"/>
      <c r="AB76" s="40"/>
      <c r="AC76" s="40"/>
      <c r="AD76" s="40"/>
      <c r="AE76" s="292"/>
      <c r="AF76" s="293"/>
      <c r="AG76" s="293"/>
      <c r="AH76" s="293"/>
      <c r="AI76" s="293"/>
    </row>
    <row r="77" spans="1:35" ht="15" customHeight="1" x14ac:dyDescent="0.15">
      <c r="A77" s="707" t="s">
        <v>30</v>
      </c>
      <c r="B77" s="708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40"/>
      <c r="AB77" s="40"/>
      <c r="AC77" s="40"/>
      <c r="AD77" s="40"/>
      <c r="AE77" s="292"/>
      <c r="AF77" s="293"/>
      <c r="AG77" s="293"/>
      <c r="AH77" s="293"/>
      <c r="AI77" s="293"/>
    </row>
    <row r="78" spans="1:35" ht="15" customHeight="1" x14ac:dyDescent="0.15">
      <c r="A78" s="689" t="s">
        <v>44</v>
      </c>
      <c r="B78" s="690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40"/>
      <c r="AB78" s="40"/>
      <c r="AC78" s="40"/>
      <c r="AD78" s="40"/>
      <c r="AE78" s="292"/>
      <c r="AF78" s="293"/>
      <c r="AG78" s="293"/>
      <c r="AH78" s="293"/>
      <c r="AI78" s="293"/>
    </row>
    <row r="79" spans="1:35" ht="15" customHeight="1" x14ac:dyDescent="0.15">
      <c r="A79" s="642" t="s">
        <v>5</v>
      </c>
      <c r="B79" s="691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40"/>
      <c r="AB79" s="40"/>
      <c r="AC79" s="40"/>
      <c r="AD79" s="40"/>
      <c r="AE79" s="292"/>
      <c r="AF79" s="293"/>
      <c r="AG79" s="293"/>
      <c r="AH79" s="293"/>
      <c r="AI79" s="293"/>
    </row>
    <row r="80" spans="1:35" ht="15" customHeight="1" x14ac:dyDescent="0.15">
      <c r="A80" s="692" t="s">
        <v>39</v>
      </c>
      <c r="B80" s="693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40"/>
      <c r="AB80" s="40"/>
      <c r="AC80" s="40"/>
      <c r="AD80" s="40"/>
      <c r="AE80" s="292"/>
      <c r="AF80" s="293"/>
      <c r="AG80" s="293"/>
      <c r="AH80" s="293"/>
      <c r="AI80" s="293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40"/>
      <c r="AB81" s="40"/>
      <c r="AC81" s="40"/>
      <c r="AD81" s="40"/>
      <c r="AE81" s="292"/>
      <c r="AF81" s="293"/>
      <c r="AG81" s="293"/>
      <c r="AH81" s="293"/>
      <c r="AI81" s="293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40"/>
      <c r="AB82" s="40"/>
      <c r="AC82" s="40"/>
      <c r="AD82" s="40"/>
      <c r="AE82" s="292"/>
      <c r="AF82" s="293"/>
      <c r="AG82" s="293"/>
      <c r="AH82" s="293"/>
      <c r="AI82" s="293"/>
    </row>
    <row r="83" spans="1:35" ht="30.75" customHeight="1" x14ac:dyDescent="0.2">
      <c r="A83" s="9" t="s">
        <v>46</v>
      </c>
      <c r="G83" s="119"/>
      <c r="H83" s="119"/>
      <c r="R83" s="120"/>
      <c r="AA83" s="40"/>
      <c r="AB83" s="40"/>
      <c r="AC83" s="40"/>
      <c r="AD83" s="40"/>
      <c r="AE83" s="292"/>
      <c r="AF83" s="293"/>
      <c r="AG83" s="293"/>
      <c r="AH83" s="293"/>
      <c r="AI83" s="293"/>
    </row>
    <row r="84" spans="1:35" ht="15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40"/>
      <c r="AB84" s="40"/>
      <c r="AC84" s="40"/>
      <c r="AD84" s="40"/>
      <c r="AE84" s="292"/>
      <c r="AF84" s="293"/>
      <c r="AG84" s="293"/>
      <c r="AH84" s="293"/>
      <c r="AI84" s="293"/>
    </row>
    <row r="85" spans="1:35" ht="1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40"/>
      <c r="AB85" s="40"/>
      <c r="AC85" s="40"/>
      <c r="AD85" s="40"/>
      <c r="AE85" s="292"/>
      <c r="AF85" s="293"/>
      <c r="AG85" s="293"/>
      <c r="AH85" s="293"/>
      <c r="AI85" s="293"/>
    </row>
    <row r="86" spans="1:35" ht="17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40"/>
      <c r="AB86" s="40"/>
      <c r="AC86" s="40"/>
      <c r="AD86" s="40"/>
      <c r="AE86" s="292"/>
      <c r="AF86" s="293"/>
      <c r="AG86" s="293"/>
      <c r="AH86" s="293"/>
      <c r="AI86" s="293"/>
    </row>
    <row r="87" spans="1:35" ht="15" customHeight="1" x14ac:dyDescent="0.15">
      <c r="A87" s="683" t="s">
        <v>22</v>
      </c>
      <c r="B87" s="683"/>
      <c r="C87" s="215"/>
      <c r="D87" s="70"/>
      <c r="E87" s="216"/>
      <c r="F87" s="217">
        <f t="shared" ref="F87:F93" si="11">SUM(C87:E87)</f>
        <v>0</v>
      </c>
      <c r="G87" s="217">
        <f>C13+C18+C26</f>
        <v>0</v>
      </c>
      <c r="H87" s="217">
        <f>+C50+C55+C63</f>
        <v>0</v>
      </c>
      <c r="I87" s="218">
        <f t="shared" ref="I87:I88" si="12">+G87+H87</f>
        <v>0</v>
      </c>
      <c r="J87" s="168"/>
      <c r="K87" s="168"/>
      <c r="L87" s="168"/>
      <c r="M87" s="219">
        <f>SUM(I87:L87)</f>
        <v>0</v>
      </c>
      <c r="N87" s="220">
        <f t="shared" ref="N87:N95" si="13">F87-M87</f>
        <v>0</v>
      </c>
      <c r="O87" s="221"/>
      <c r="P87" s="72"/>
      <c r="R87" s="120"/>
      <c r="AA87" s="40"/>
      <c r="AB87" s="40"/>
      <c r="AC87" s="40"/>
      <c r="AD87" s="40"/>
      <c r="AE87" s="292"/>
      <c r="AF87" s="293"/>
      <c r="AG87" s="293"/>
      <c r="AH87" s="293"/>
      <c r="AI87" s="293"/>
    </row>
    <row r="88" spans="1:35" ht="15" customHeight="1" x14ac:dyDescent="0.15">
      <c r="A88" s="684" t="s">
        <v>23</v>
      </c>
      <c r="B88" s="684"/>
      <c r="C88" s="223"/>
      <c r="D88" s="224"/>
      <c r="E88" s="216"/>
      <c r="F88" s="225">
        <f t="shared" si="11"/>
        <v>0</v>
      </c>
      <c r="G88" s="225">
        <f>C14+C19</f>
        <v>0</v>
      </c>
      <c r="H88" s="225">
        <f>+C51+C56</f>
        <v>0</v>
      </c>
      <c r="I88" s="226">
        <f t="shared" si="12"/>
        <v>0</v>
      </c>
      <c r="J88" s="168"/>
      <c r="K88" s="168"/>
      <c r="L88" s="168"/>
      <c r="M88" s="227">
        <f t="shared" ref="M88:M95" si="14">SUM(I88:L88)</f>
        <v>0</v>
      </c>
      <c r="N88" s="220">
        <f t="shared" si="13"/>
        <v>0</v>
      </c>
      <c r="O88" s="224"/>
      <c r="P88" s="168"/>
      <c r="R88" s="120"/>
      <c r="AA88" s="40"/>
      <c r="AB88" s="40"/>
      <c r="AC88" s="40"/>
      <c r="AD88" s="40"/>
      <c r="AE88" s="292"/>
      <c r="AF88" s="293"/>
      <c r="AG88" s="293"/>
      <c r="AH88" s="293"/>
      <c r="AI88" s="293"/>
    </row>
    <row r="89" spans="1:35" ht="15" customHeight="1" x14ac:dyDescent="0.15">
      <c r="A89" s="685" t="s">
        <v>29</v>
      </c>
      <c r="B89" s="685"/>
      <c r="C89" s="223"/>
      <c r="D89" s="224"/>
      <c r="E89" s="216"/>
      <c r="F89" s="225">
        <f t="shared" si="11"/>
        <v>0</v>
      </c>
      <c r="G89" s="229">
        <f>C27+C20</f>
        <v>0</v>
      </c>
      <c r="H89" s="230">
        <f>+C57+C64</f>
        <v>0</v>
      </c>
      <c r="I89" s="226">
        <f>+G89+H89</f>
        <v>0</v>
      </c>
      <c r="J89" s="168"/>
      <c r="K89" s="168"/>
      <c r="L89" s="168"/>
      <c r="M89" s="227">
        <f t="shared" si="14"/>
        <v>0</v>
      </c>
      <c r="N89" s="220">
        <f t="shared" si="13"/>
        <v>0</v>
      </c>
      <c r="O89" s="224"/>
      <c r="P89" s="168"/>
      <c r="R89" s="120"/>
      <c r="AA89" s="40"/>
      <c r="AB89" s="40"/>
      <c r="AC89" s="40"/>
      <c r="AD89" s="40"/>
      <c r="AE89" s="292"/>
      <c r="AF89" s="293"/>
      <c r="AG89" s="293"/>
      <c r="AH89" s="293"/>
      <c r="AI89" s="293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11"/>
        <v>0</v>
      </c>
      <c r="G90" s="233">
        <f>+C15+C21</f>
        <v>0</v>
      </c>
      <c r="H90" s="230">
        <f>+C52+C58</f>
        <v>0</v>
      </c>
      <c r="I90" s="226">
        <f>+G90+H90</f>
        <v>0</v>
      </c>
      <c r="J90" s="168"/>
      <c r="K90" s="168"/>
      <c r="L90" s="168"/>
      <c r="M90" s="227">
        <f t="shared" si="14"/>
        <v>0</v>
      </c>
      <c r="N90" s="220">
        <f t="shared" si="13"/>
        <v>0</v>
      </c>
      <c r="O90" s="224"/>
      <c r="P90" s="168"/>
      <c r="R90" s="120"/>
      <c r="AA90" s="40"/>
      <c r="AB90" s="40"/>
      <c r="AC90" s="40"/>
      <c r="AD90" s="40"/>
      <c r="AE90" s="292"/>
      <c r="AF90" s="293"/>
      <c r="AG90" s="293"/>
      <c r="AH90" s="293"/>
      <c r="AI90" s="293"/>
    </row>
    <row r="91" spans="1:35" ht="15" customHeight="1" x14ac:dyDescent="0.15">
      <c r="A91" s="668" t="s">
        <v>26</v>
      </c>
      <c r="B91" s="669"/>
      <c r="C91" s="234"/>
      <c r="D91" s="224"/>
      <c r="E91" s="216"/>
      <c r="F91" s="235">
        <f t="shared" si="11"/>
        <v>0</v>
      </c>
      <c r="G91" s="236">
        <f>C16+C22</f>
        <v>0</v>
      </c>
      <c r="H91" s="237">
        <f>+C53+C59</f>
        <v>0</v>
      </c>
      <c r="I91" s="238">
        <f>+G91+H91</f>
        <v>0</v>
      </c>
      <c r="J91" s="168"/>
      <c r="K91" s="168"/>
      <c r="L91" s="168"/>
      <c r="M91" s="227">
        <f t="shared" si="14"/>
        <v>0</v>
      </c>
      <c r="N91" s="220">
        <f t="shared" si="13"/>
        <v>0</v>
      </c>
      <c r="O91" s="224"/>
      <c r="P91" s="168"/>
      <c r="R91" s="120"/>
      <c r="AA91" s="40"/>
      <c r="AB91" s="40"/>
      <c r="AC91" s="40"/>
      <c r="AD91" s="40"/>
      <c r="AE91" s="292"/>
      <c r="AF91" s="293"/>
      <c r="AG91" s="293"/>
      <c r="AH91" s="293"/>
      <c r="AI91" s="293"/>
    </row>
    <row r="92" spans="1:35" ht="15" customHeight="1" x14ac:dyDescent="0.15">
      <c r="A92" s="670" t="s">
        <v>64</v>
      </c>
      <c r="B92" s="671"/>
      <c r="C92" s="15">
        <v>33600</v>
      </c>
      <c r="D92" s="15">
        <v>144000</v>
      </c>
      <c r="E92" s="16"/>
      <c r="F92" s="305">
        <f t="shared" si="11"/>
        <v>177600</v>
      </c>
      <c r="G92" s="306">
        <f>C24</f>
        <v>0</v>
      </c>
      <c r="H92" s="307">
        <f>C61</f>
        <v>0</v>
      </c>
      <c r="I92" s="308">
        <f>+G92+H92</f>
        <v>0</v>
      </c>
      <c r="J92" s="15"/>
      <c r="K92" s="17"/>
      <c r="L92" s="16">
        <v>96000</v>
      </c>
      <c r="M92" s="309">
        <f t="shared" si="14"/>
        <v>96000</v>
      </c>
      <c r="N92" s="310">
        <f t="shared" si="13"/>
        <v>81600</v>
      </c>
      <c r="O92" s="15">
        <v>1</v>
      </c>
      <c r="P92" s="122">
        <v>1</v>
      </c>
      <c r="R92" s="120"/>
      <c r="AA92" s="40"/>
      <c r="AB92" s="40"/>
      <c r="AC92" s="40"/>
      <c r="AD92" s="40"/>
      <c r="AE92" s="292"/>
      <c r="AF92" s="293"/>
      <c r="AG92" s="293"/>
      <c r="AH92" s="293"/>
      <c r="AI92" s="293"/>
    </row>
    <row r="93" spans="1:35" ht="15" customHeight="1" x14ac:dyDescent="0.15">
      <c r="A93" s="672" t="s">
        <v>65</v>
      </c>
      <c r="B93" s="673"/>
      <c r="C93" s="155">
        <v>25600</v>
      </c>
      <c r="D93" s="155">
        <v>64800</v>
      </c>
      <c r="E93" s="37"/>
      <c r="F93" s="311">
        <f t="shared" si="11"/>
        <v>90400</v>
      </c>
      <c r="G93" s="312">
        <f>C25</f>
        <v>0</v>
      </c>
      <c r="H93" s="313">
        <f>C62</f>
        <v>0</v>
      </c>
      <c r="I93" s="314">
        <f>+G93+H93</f>
        <v>0</v>
      </c>
      <c r="J93" s="155"/>
      <c r="K93" s="38"/>
      <c r="L93" s="37">
        <v>54000</v>
      </c>
      <c r="M93" s="188">
        <f t="shared" si="14"/>
        <v>54000</v>
      </c>
      <c r="N93" s="315">
        <f t="shared" si="13"/>
        <v>36400</v>
      </c>
      <c r="O93" s="155">
        <v>1</v>
      </c>
      <c r="P93" s="39">
        <v>1</v>
      </c>
      <c r="R93" s="120"/>
      <c r="AA93" s="40"/>
      <c r="AB93" s="40"/>
      <c r="AC93" s="40"/>
      <c r="AD93" s="40"/>
      <c r="AE93" s="292"/>
      <c r="AF93" s="293"/>
      <c r="AG93" s="293"/>
      <c r="AH93" s="293"/>
      <c r="AI93" s="293"/>
    </row>
    <row r="94" spans="1:35" ht="15" customHeight="1" x14ac:dyDescent="0.15">
      <c r="A94" s="674" t="s">
        <v>66</v>
      </c>
      <c r="B94" s="675"/>
      <c r="C94" s="155"/>
      <c r="D94" s="155"/>
      <c r="E94" s="37"/>
      <c r="F94" s="311">
        <f t="shared" ref="F94:F95" si="15">SUM(C94:E94)</f>
        <v>0</v>
      </c>
      <c r="G94" s="312">
        <f>C29</f>
        <v>0</v>
      </c>
      <c r="H94" s="313">
        <f>C66</f>
        <v>0</v>
      </c>
      <c r="I94" s="314">
        <f t="shared" ref="I94:I95" si="16">+G94+H94</f>
        <v>0</v>
      </c>
      <c r="J94" s="155"/>
      <c r="K94" s="38"/>
      <c r="L94" s="37"/>
      <c r="M94" s="188">
        <f t="shared" si="14"/>
        <v>0</v>
      </c>
      <c r="N94" s="315">
        <f t="shared" si="13"/>
        <v>0</v>
      </c>
      <c r="O94" s="155"/>
      <c r="P94" s="39"/>
      <c r="R94" s="120"/>
      <c r="AA94" s="40"/>
      <c r="AB94" s="40"/>
      <c r="AC94" s="40"/>
      <c r="AD94" s="40"/>
      <c r="AE94" s="292"/>
      <c r="AF94" s="293"/>
      <c r="AG94" s="293"/>
      <c r="AH94" s="293"/>
      <c r="AI94" s="293"/>
    </row>
    <row r="95" spans="1:35" ht="15" customHeight="1" x14ac:dyDescent="0.15">
      <c r="A95" s="676" t="s">
        <v>67</v>
      </c>
      <c r="B95" s="677"/>
      <c r="C95" s="155"/>
      <c r="D95" s="155"/>
      <c r="E95" s="37"/>
      <c r="F95" s="311">
        <f t="shared" si="15"/>
        <v>0</v>
      </c>
      <c r="G95" s="312">
        <f>C30</f>
        <v>0</v>
      </c>
      <c r="H95" s="313">
        <f>C67</f>
        <v>0</v>
      </c>
      <c r="I95" s="314">
        <f t="shared" si="16"/>
        <v>0</v>
      </c>
      <c r="J95" s="155"/>
      <c r="K95" s="38"/>
      <c r="L95" s="37"/>
      <c r="M95" s="188">
        <f t="shared" si="14"/>
        <v>0</v>
      </c>
      <c r="N95" s="315">
        <f t="shared" si="13"/>
        <v>0</v>
      </c>
      <c r="O95" s="268"/>
      <c r="P95" s="316"/>
      <c r="R95" s="120"/>
      <c r="AA95" s="40"/>
      <c r="AB95" s="40"/>
      <c r="AC95" s="40"/>
      <c r="AD95" s="40"/>
      <c r="AE95" s="292"/>
      <c r="AF95" s="293"/>
      <c r="AG95" s="293"/>
      <c r="AH95" s="293"/>
      <c r="AI95" s="293"/>
    </row>
    <row r="96" spans="1:35" ht="15" customHeight="1" x14ac:dyDescent="0.15">
      <c r="A96" s="678" t="s">
        <v>68</v>
      </c>
      <c r="B96" s="678"/>
      <c r="C96" s="244">
        <f>SUM(C87:C95)</f>
        <v>59200</v>
      </c>
      <c r="D96" s="245">
        <f t="shared" ref="D96:P96" si="17">SUM(D87:D95)</f>
        <v>208800</v>
      </c>
      <c r="E96" s="246">
        <f t="shared" si="17"/>
        <v>0</v>
      </c>
      <c r="F96" s="244">
        <f t="shared" si="17"/>
        <v>268000</v>
      </c>
      <c r="G96" s="244">
        <f t="shared" si="17"/>
        <v>0</v>
      </c>
      <c r="H96" s="244">
        <f t="shared" si="17"/>
        <v>0</v>
      </c>
      <c r="I96" s="244">
        <f t="shared" si="17"/>
        <v>0</v>
      </c>
      <c r="J96" s="245">
        <f t="shared" si="17"/>
        <v>0</v>
      </c>
      <c r="K96" s="247">
        <f t="shared" si="17"/>
        <v>0</v>
      </c>
      <c r="L96" s="246">
        <f t="shared" si="17"/>
        <v>150000</v>
      </c>
      <c r="M96" s="244">
        <f t="shared" si="17"/>
        <v>150000</v>
      </c>
      <c r="N96" s="244">
        <f t="shared" si="17"/>
        <v>118000</v>
      </c>
      <c r="O96" s="244">
        <f t="shared" si="17"/>
        <v>2</v>
      </c>
      <c r="P96" s="244">
        <f t="shared" si="17"/>
        <v>2</v>
      </c>
      <c r="R96" s="120"/>
      <c r="AA96" s="40"/>
      <c r="AB96" s="40"/>
      <c r="AC96" s="40"/>
      <c r="AD96" s="40"/>
      <c r="AE96" s="292"/>
      <c r="AF96" s="293"/>
      <c r="AG96" s="293"/>
      <c r="AH96" s="293"/>
      <c r="AI96" s="293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40"/>
      <c r="AB97" s="40"/>
      <c r="AC97" s="40"/>
      <c r="AD97" s="40"/>
      <c r="AE97" s="292"/>
      <c r="AF97" s="293"/>
      <c r="AG97" s="293"/>
      <c r="AH97" s="293"/>
      <c r="AI97" s="293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40"/>
      <c r="AB98" s="40"/>
      <c r="AC98" s="40"/>
      <c r="AD98" s="40"/>
      <c r="AE98" s="292"/>
      <c r="AF98" s="293"/>
      <c r="AG98" s="293"/>
      <c r="AH98" s="293"/>
      <c r="AI98" s="293"/>
    </row>
    <row r="99" spans="1:35" ht="22.5" customHeight="1" x14ac:dyDescent="0.15">
      <c r="A99" s="642"/>
      <c r="B99" s="662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40"/>
      <c r="AB99" s="40"/>
      <c r="AC99" s="40"/>
      <c r="AD99" s="40"/>
      <c r="AE99" s="292"/>
      <c r="AF99" s="293"/>
      <c r="AG99" s="293"/>
      <c r="AH99" s="293"/>
      <c r="AI99" s="293"/>
    </row>
    <row r="100" spans="1:35" ht="15" customHeight="1" x14ac:dyDescent="0.15">
      <c r="A100" s="664" t="s">
        <v>74</v>
      </c>
      <c r="B100" s="665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40"/>
      <c r="AB100" s="40"/>
      <c r="AC100" s="40"/>
      <c r="AD100" s="40"/>
      <c r="AE100" s="292"/>
      <c r="AF100" s="293"/>
      <c r="AG100" s="293"/>
      <c r="AH100" s="293"/>
      <c r="AI100" s="293"/>
    </row>
    <row r="101" spans="1:35" ht="15" customHeight="1" x14ac:dyDescent="0.15">
      <c r="A101" s="666" t="s">
        <v>75</v>
      </c>
      <c r="B101" s="667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40"/>
      <c r="AB101" s="40"/>
      <c r="AC101" s="40"/>
      <c r="AD101" s="40"/>
      <c r="AE101" s="292"/>
      <c r="AF101" s="293"/>
      <c r="AG101" s="293"/>
      <c r="AH101" s="293"/>
      <c r="AI101" s="293"/>
    </row>
    <row r="102" spans="1:35" ht="15" customHeight="1" x14ac:dyDescent="0.15">
      <c r="A102" s="666" t="s">
        <v>76</v>
      </c>
      <c r="B102" s="667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40"/>
      <c r="AB102" s="40"/>
      <c r="AC102" s="40"/>
      <c r="AD102" s="40"/>
      <c r="AE102" s="292"/>
      <c r="AF102" s="293"/>
      <c r="AG102" s="293"/>
      <c r="AH102" s="293"/>
      <c r="AI102" s="293"/>
    </row>
    <row r="103" spans="1:35" ht="15" customHeight="1" x14ac:dyDescent="0.15">
      <c r="A103" s="666" t="s">
        <v>77</v>
      </c>
      <c r="B103" s="667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40"/>
      <c r="AB103" s="40"/>
      <c r="AC103" s="40"/>
      <c r="AD103" s="40"/>
      <c r="AE103" s="292"/>
      <c r="AF103" s="293"/>
      <c r="AG103" s="293"/>
      <c r="AH103" s="293"/>
      <c r="AI103" s="293"/>
    </row>
    <row r="104" spans="1:35" ht="15" customHeight="1" x14ac:dyDescent="0.15">
      <c r="A104" s="659" t="s">
        <v>78</v>
      </c>
      <c r="B104" s="66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40"/>
      <c r="AB104" s="40"/>
      <c r="AC104" s="40"/>
      <c r="AD104" s="40"/>
      <c r="AE104" s="292"/>
      <c r="AF104" s="293"/>
      <c r="AG104" s="293"/>
      <c r="AH104" s="293"/>
      <c r="AI104" s="293"/>
    </row>
    <row r="105" spans="1:35" ht="30" customHeight="1" x14ac:dyDescent="0.2">
      <c r="A105" s="9" t="s">
        <v>79</v>
      </c>
      <c r="C105" s="248"/>
      <c r="AA105" s="40"/>
      <c r="AB105" s="40"/>
      <c r="AC105" s="40"/>
      <c r="AF105" s="293"/>
      <c r="AG105" s="293"/>
      <c r="AH105" s="293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40"/>
      <c r="AB106" s="40"/>
      <c r="AC106" s="40"/>
      <c r="AD106" s="40"/>
      <c r="AE106" s="292"/>
      <c r="AF106" s="293"/>
      <c r="AG106" s="293"/>
      <c r="AH106" s="293"/>
      <c r="AI106" s="293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40"/>
      <c r="AB107" s="40"/>
      <c r="AC107" s="40"/>
      <c r="AD107" s="299"/>
      <c r="AE107" s="292"/>
      <c r="AF107" s="293"/>
      <c r="AG107" s="293"/>
      <c r="AH107" s="293"/>
      <c r="AI107" s="299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8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8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8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8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8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8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8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8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8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9">SUM(B109:B118)</f>
        <v>0</v>
      </c>
      <c r="C119" s="117">
        <f t="shared" si="19"/>
        <v>0</v>
      </c>
      <c r="D119" s="117">
        <f t="shared" si="19"/>
        <v>0</v>
      </c>
      <c r="E119" s="117">
        <f t="shared" si="19"/>
        <v>0</v>
      </c>
      <c r="F119" s="117">
        <f t="shared" si="19"/>
        <v>0</v>
      </c>
      <c r="G119" s="117">
        <f t="shared" si="19"/>
        <v>0</v>
      </c>
      <c r="H119" s="117">
        <f t="shared" si="19"/>
        <v>0</v>
      </c>
      <c r="I119" s="117">
        <f t="shared" si="19"/>
        <v>0</v>
      </c>
      <c r="J119" s="117">
        <f t="shared" si="19"/>
        <v>0</v>
      </c>
      <c r="K119" s="117">
        <f t="shared" si="19"/>
        <v>0</v>
      </c>
      <c r="L119" s="117">
        <f t="shared" si="19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20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20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20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20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1" ht="15.75" customHeight="1" x14ac:dyDescent="0.15">
      <c r="A129" s="23" t="s">
        <v>96</v>
      </c>
      <c r="B129" s="265">
        <f t="shared" si="20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</row>
    <row r="130" spans="1:31" ht="15.75" customHeight="1" x14ac:dyDescent="0.15">
      <c r="A130" s="23" t="s">
        <v>97</v>
      </c>
      <c r="B130" s="265">
        <f t="shared" si="20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</row>
    <row r="131" spans="1:31" ht="15.75" customHeight="1" x14ac:dyDescent="0.15">
      <c r="A131" s="23" t="s">
        <v>98</v>
      </c>
      <c r="B131" s="265">
        <f t="shared" si="20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</row>
    <row r="132" spans="1:31" ht="15.75" customHeight="1" x14ac:dyDescent="0.15">
      <c r="A132" s="23" t="s">
        <v>99</v>
      </c>
      <c r="B132" s="265">
        <f t="shared" si="20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</row>
    <row r="133" spans="1:31" ht="15.75" customHeight="1" x14ac:dyDescent="0.15">
      <c r="A133" s="41" t="s">
        <v>100</v>
      </c>
      <c r="B133" s="267">
        <f t="shared" si="20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</row>
    <row r="134" spans="1:31" ht="15.75" customHeight="1" x14ac:dyDescent="0.15">
      <c r="A134" s="261" t="s">
        <v>5</v>
      </c>
      <c r="B134" s="270">
        <f t="shared" ref="B134:L134" si="21">SUM(B124:B133)</f>
        <v>0</v>
      </c>
      <c r="C134" s="271">
        <f t="shared" si="21"/>
        <v>0</v>
      </c>
      <c r="D134" s="271">
        <f t="shared" si="21"/>
        <v>0</v>
      </c>
      <c r="E134" s="271">
        <f t="shared" si="21"/>
        <v>0</v>
      </c>
      <c r="F134" s="271">
        <f t="shared" si="21"/>
        <v>0</v>
      </c>
      <c r="G134" s="271">
        <f t="shared" si="21"/>
        <v>0</v>
      </c>
      <c r="H134" s="271">
        <f t="shared" si="21"/>
        <v>0</v>
      </c>
      <c r="I134" s="271">
        <f t="shared" si="21"/>
        <v>0</v>
      </c>
      <c r="J134" s="271">
        <f t="shared" si="21"/>
        <v>0</v>
      </c>
      <c r="K134" s="271">
        <f t="shared" si="21"/>
        <v>0</v>
      </c>
      <c r="L134" s="271">
        <f t="shared" si="21"/>
        <v>0</v>
      </c>
    </row>
    <row r="135" spans="1:31" ht="24" customHeight="1" x14ac:dyDescent="0.2">
      <c r="A135" s="9" t="s">
        <v>102</v>
      </c>
    </row>
    <row r="136" spans="1:31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291"/>
      <c r="Z136" s="11"/>
      <c r="AC136" s="291"/>
      <c r="AE136" s="11"/>
    </row>
    <row r="137" spans="1:31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291"/>
      <c r="Z137" s="11"/>
      <c r="AC137" s="291"/>
      <c r="AE137" s="11"/>
    </row>
    <row r="138" spans="1:31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291"/>
      <c r="Z138" s="11"/>
      <c r="AC138" s="291"/>
      <c r="AE138" s="11"/>
    </row>
    <row r="139" spans="1:31" ht="15" customHeight="1" x14ac:dyDescent="0.15">
      <c r="A139" s="628" t="s">
        <v>91</v>
      </c>
      <c r="B139" s="629"/>
      <c r="C139" s="272"/>
      <c r="D139" s="70"/>
      <c r="E139" s="222"/>
      <c r="F139" s="273">
        <f t="shared" ref="F139:F148" si="22">SUM(C139:E139)</f>
        <v>0</v>
      </c>
      <c r="G139" s="274">
        <f t="shared" ref="G139:G148" si="23">B109</f>
        <v>0</v>
      </c>
      <c r="H139" s="71"/>
      <c r="I139" s="71"/>
      <c r="J139" s="71"/>
      <c r="K139" s="219">
        <f t="shared" ref="K139:K148" si="24">SUM(G139:J139)</f>
        <v>0</v>
      </c>
      <c r="L139" s="275">
        <f t="shared" ref="L139:L148" si="25">F139-K139</f>
        <v>0</v>
      </c>
      <c r="X139" s="291"/>
      <c r="Z139" s="11"/>
      <c r="AC139" s="291"/>
      <c r="AE139" s="11"/>
    </row>
    <row r="140" spans="1:31" ht="15" customHeight="1" x14ac:dyDescent="0.15">
      <c r="A140" s="622" t="s">
        <v>92</v>
      </c>
      <c r="B140" s="630"/>
      <c r="C140" s="276"/>
      <c r="D140" s="240"/>
      <c r="E140" s="242"/>
      <c r="F140" s="277">
        <f t="shared" si="22"/>
        <v>0</v>
      </c>
      <c r="G140" s="278">
        <f t="shared" si="23"/>
        <v>0</v>
      </c>
      <c r="H140" s="241"/>
      <c r="I140" s="80"/>
      <c r="J140" s="242"/>
      <c r="K140" s="227">
        <f t="shared" si="24"/>
        <v>0</v>
      </c>
      <c r="L140" s="279">
        <f t="shared" si="25"/>
        <v>0</v>
      </c>
      <c r="X140" s="291"/>
      <c r="Z140" s="11"/>
      <c r="AC140" s="291"/>
      <c r="AE140" s="11"/>
    </row>
    <row r="141" spans="1:31" ht="15" customHeight="1" x14ac:dyDescent="0.15">
      <c r="A141" s="622" t="s">
        <v>93</v>
      </c>
      <c r="B141" s="630"/>
      <c r="C141" s="276"/>
      <c r="D141" s="240"/>
      <c r="E141" s="242"/>
      <c r="F141" s="277">
        <f t="shared" si="22"/>
        <v>0</v>
      </c>
      <c r="G141" s="278">
        <f t="shared" si="23"/>
        <v>0</v>
      </c>
      <c r="H141" s="241"/>
      <c r="I141" s="80"/>
      <c r="J141" s="242"/>
      <c r="K141" s="227">
        <f t="shared" si="24"/>
        <v>0</v>
      </c>
      <c r="L141" s="279">
        <f t="shared" si="25"/>
        <v>0</v>
      </c>
      <c r="X141" s="291"/>
      <c r="Z141" s="11"/>
      <c r="AC141" s="291"/>
      <c r="AE141" s="11"/>
    </row>
    <row r="142" spans="1:31" ht="15" customHeight="1" x14ac:dyDescent="0.15">
      <c r="A142" s="622" t="s">
        <v>94</v>
      </c>
      <c r="B142" s="630"/>
      <c r="C142" s="276"/>
      <c r="D142" s="240"/>
      <c r="E142" s="242"/>
      <c r="F142" s="277">
        <f t="shared" si="22"/>
        <v>0</v>
      </c>
      <c r="G142" s="278">
        <f t="shared" si="23"/>
        <v>0</v>
      </c>
      <c r="H142" s="241"/>
      <c r="I142" s="80"/>
      <c r="J142" s="242"/>
      <c r="K142" s="227">
        <f t="shared" si="24"/>
        <v>0</v>
      </c>
      <c r="L142" s="279">
        <f t="shared" si="25"/>
        <v>0</v>
      </c>
      <c r="X142" s="291"/>
      <c r="Z142" s="11"/>
      <c r="AC142" s="291"/>
      <c r="AE142" s="11"/>
    </row>
    <row r="143" spans="1:31" ht="15" customHeight="1" x14ac:dyDescent="0.15">
      <c r="A143" s="622" t="s">
        <v>95</v>
      </c>
      <c r="B143" s="630"/>
      <c r="C143" s="280"/>
      <c r="D143" s="240"/>
      <c r="E143" s="242"/>
      <c r="F143" s="277">
        <f t="shared" si="22"/>
        <v>0</v>
      </c>
      <c r="G143" s="278">
        <f t="shared" si="23"/>
        <v>0</v>
      </c>
      <c r="H143" s="241"/>
      <c r="I143" s="80"/>
      <c r="J143" s="242"/>
      <c r="K143" s="227">
        <f t="shared" si="24"/>
        <v>0</v>
      </c>
      <c r="L143" s="279">
        <f t="shared" si="25"/>
        <v>0</v>
      </c>
      <c r="X143" s="291"/>
      <c r="Z143" s="11"/>
      <c r="AC143" s="291"/>
      <c r="AE143" s="11"/>
    </row>
    <row r="144" spans="1:31" ht="15" customHeight="1" x14ac:dyDescent="0.15">
      <c r="A144" s="622" t="s">
        <v>96</v>
      </c>
      <c r="B144" s="623"/>
      <c r="C144" s="280"/>
      <c r="D144" s="240"/>
      <c r="E144" s="242"/>
      <c r="F144" s="277">
        <f t="shared" si="22"/>
        <v>0</v>
      </c>
      <c r="G144" s="278">
        <f t="shared" si="23"/>
        <v>0</v>
      </c>
      <c r="H144" s="241"/>
      <c r="I144" s="80"/>
      <c r="J144" s="242"/>
      <c r="K144" s="227">
        <f t="shared" si="24"/>
        <v>0</v>
      </c>
      <c r="L144" s="279">
        <f t="shared" si="25"/>
        <v>0</v>
      </c>
      <c r="X144" s="291"/>
      <c r="Z144" s="11"/>
      <c r="AC144" s="291"/>
      <c r="AE144" s="11"/>
    </row>
    <row r="145" spans="1:31" ht="15" customHeight="1" x14ac:dyDescent="0.15">
      <c r="A145" s="622" t="s">
        <v>97</v>
      </c>
      <c r="B145" s="623"/>
      <c r="C145" s="280"/>
      <c r="D145" s="240"/>
      <c r="E145" s="242"/>
      <c r="F145" s="277">
        <f t="shared" si="22"/>
        <v>0</v>
      </c>
      <c r="G145" s="278">
        <f t="shared" si="23"/>
        <v>0</v>
      </c>
      <c r="H145" s="241"/>
      <c r="I145" s="80"/>
      <c r="J145" s="242"/>
      <c r="K145" s="227">
        <f t="shared" si="24"/>
        <v>0</v>
      </c>
      <c r="L145" s="279">
        <f t="shared" si="25"/>
        <v>0</v>
      </c>
      <c r="X145" s="291"/>
      <c r="Z145" s="11"/>
      <c r="AC145" s="291"/>
      <c r="AE145" s="11"/>
    </row>
    <row r="146" spans="1:31" ht="15" customHeight="1" x14ac:dyDescent="0.15">
      <c r="A146" s="622" t="s">
        <v>98</v>
      </c>
      <c r="B146" s="623"/>
      <c r="C146" s="280"/>
      <c r="D146" s="240"/>
      <c r="E146" s="242"/>
      <c r="F146" s="277">
        <f t="shared" si="22"/>
        <v>0</v>
      </c>
      <c r="G146" s="278">
        <f t="shared" si="23"/>
        <v>0</v>
      </c>
      <c r="H146" s="241"/>
      <c r="I146" s="80"/>
      <c r="J146" s="242"/>
      <c r="K146" s="227">
        <f t="shared" si="24"/>
        <v>0</v>
      </c>
      <c r="L146" s="279">
        <f t="shared" si="25"/>
        <v>0</v>
      </c>
      <c r="X146" s="291"/>
      <c r="Z146" s="11"/>
      <c r="AC146" s="291"/>
      <c r="AE146" s="11"/>
    </row>
    <row r="147" spans="1:31" ht="15" customHeight="1" x14ac:dyDescent="0.15">
      <c r="A147" s="622" t="s">
        <v>99</v>
      </c>
      <c r="B147" s="623"/>
      <c r="C147" s="280"/>
      <c r="D147" s="240"/>
      <c r="E147" s="242"/>
      <c r="F147" s="277">
        <f t="shared" si="22"/>
        <v>0</v>
      </c>
      <c r="G147" s="278">
        <f t="shared" si="23"/>
        <v>0</v>
      </c>
      <c r="H147" s="241"/>
      <c r="I147" s="80"/>
      <c r="J147" s="242"/>
      <c r="K147" s="227">
        <f t="shared" si="24"/>
        <v>0</v>
      </c>
      <c r="L147" s="279">
        <f t="shared" si="25"/>
        <v>0</v>
      </c>
      <c r="X147" s="291"/>
      <c r="Z147" s="11"/>
      <c r="AC147" s="291"/>
      <c r="AE147" s="11"/>
    </row>
    <row r="148" spans="1:31" ht="15" customHeight="1" x14ac:dyDescent="0.15">
      <c r="A148" s="624" t="s">
        <v>100</v>
      </c>
      <c r="B148" s="625"/>
      <c r="C148" s="281"/>
      <c r="D148" s="107"/>
      <c r="E148" s="243"/>
      <c r="F148" s="277">
        <f t="shared" si="22"/>
        <v>0</v>
      </c>
      <c r="G148" s="282">
        <f t="shared" si="23"/>
        <v>0</v>
      </c>
      <c r="H148" s="108"/>
      <c r="I148" s="108"/>
      <c r="J148" s="108"/>
      <c r="K148" s="283">
        <f t="shared" si="24"/>
        <v>0</v>
      </c>
      <c r="L148" s="284">
        <f t="shared" si="25"/>
        <v>0</v>
      </c>
      <c r="X148" s="291"/>
      <c r="Z148" s="11"/>
      <c r="AC148" s="291"/>
      <c r="AE148" s="11"/>
    </row>
    <row r="149" spans="1:31" ht="14.25" customHeight="1" x14ac:dyDescent="0.15">
      <c r="A149" s="626" t="s">
        <v>68</v>
      </c>
      <c r="B149" s="627"/>
      <c r="C149" s="285">
        <f>SUM(C139:C148)</f>
        <v>0</v>
      </c>
      <c r="D149" s="285">
        <f t="shared" ref="D149:L149" si="26">SUM(D139:D148)</f>
        <v>0</v>
      </c>
      <c r="E149" s="244">
        <f t="shared" si="26"/>
        <v>0</v>
      </c>
      <c r="F149" s="286">
        <f t="shared" si="26"/>
        <v>0</v>
      </c>
      <c r="G149" s="244">
        <f t="shared" si="26"/>
        <v>0</v>
      </c>
      <c r="H149" s="286">
        <f t="shared" si="26"/>
        <v>0</v>
      </c>
      <c r="I149" s="285">
        <f t="shared" si="26"/>
        <v>0</v>
      </c>
      <c r="J149" s="244">
        <f t="shared" si="26"/>
        <v>0</v>
      </c>
      <c r="K149" s="244">
        <f t="shared" si="26"/>
        <v>0</v>
      </c>
      <c r="L149" s="246">
        <f t="shared" si="26"/>
        <v>0</v>
      </c>
      <c r="X149" s="291"/>
      <c r="Z149" s="11"/>
      <c r="AC149" s="291"/>
      <c r="AE149" s="11"/>
    </row>
    <row r="201" spans="1:32" ht="18.75" customHeight="1" x14ac:dyDescent="0.15"/>
    <row r="202" spans="1:32" ht="18.75" customHeight="1" x14ac:dyDescent="0.15">
      <c r="A202" s="287">
        <v>1908008</v>
      </c>
      <c r="AF202" s="288">
        <f>SUM(AF1:AI201)</f>
        <v>0</v>
      </c>
    </row>
    <row r="203" spans="1:32" ht="18.75" customHeight="1" x14ac:dyDescent="0.15"/>
  </sheetData>
  <mergeCells count="171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A38:B38"/>
    <mergeCell ref="A40:B40"/>
    <mergeCell ref="O47:O49"/>
    <mergeCell ref="A50:A54"/>
    <mergeCell ref="A55:A60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H35:H37"/>
    <mergeCell ref="I35:I37"/>
    <mergeCell ref="J35:J37"/>
    <mergeCell ref="K35:K37"/>
    <mergeCell ref="A42:B42"/>
    <mergeCell ref="A43:B43"/>
    <mergeCell ref="A61:A65"/>
    <mergeCell ref="A66:A68"/>
    <mergeCell ref="A69:B69"/>
    <mergeCell ref="A71:B74"/>
    <mergeCell ref="C71:C74"/>
    <mergeCell ref="D71:J71"/>
    <mergeCell ref="L47:L49"/>
    <mergeCell ref="M47:M49"/>
    <mergeCell ref="N47:N49"/>
    <mergeCell ref="A46:A49"/>
    <mergeCell ref="B46:B49"/>
    <mergeCell ref="C46:C49"/>
    <mergeCell ref="D46:J46"/>
    <mergeCell ref="O72:O74"/>
    <mergeCell ref="A75:B75"/>
    <mergeCell ref="A77:B77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A78:B78"/>
    <mergeCell ref="A79:B79"/>
    <mergeCell ref="A80:B80"/>
    <mergeCell ref="A84:B86"/>
    <mergeCell ref="C84:C86"/>
    <mergeCell ref="D84:E84"/>
    <mergeCell ref="L72:L74"/>
    <mergeCell ref="M72:M74"/>
    <mergeCell ref="N72:N74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7"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I19:O49 H19:H28 G1:G28 F26:F28 D25:E28 D17:F21 D23:F23 D1:F15 H56:H65 G31:G65 F63:F65 D62:E65 D54:F58 D60:F60 D31:F52 A136:A1048576 A1:A134 C1:C86 D68:H86 M97:P1048576 Q1:XFD1048576 P1:P86 I56:O86 B1:B108 C97:L108 B120:B1048576 C150:L1048576 C120:L138">
      <formula1>0</formula1>
      <formula2>100000000000000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3"/>
  <sheetViews>
    <sheetView topLeftCell="A19" workbookViewId="0">
      <selection activeCell="J95" sqref="J95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4" width="17" style="11" customWidth="1"/>
    <col min="25" max="25" width="17" style="11" hidden="1" customWidth="1"/>
    <col min="26" max="26" width="17" style="291" hidden="1" customWidth="1"/>
    <col min="27" max="30" width="17" style="11" hidden="1" customWidth="1"/>
    <col min="31" max="31" width="17" style="291" hidden="1" customWidth="1"/>
    <col min="32" max="40" width="17" style="11" hidden="1" customWidth="1"/>
    <col min="41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289"/>
      <c r="AE1" s="289"/>
    </row>
    <row r="2" spans="1:35" s="3" customFormat="1" ht="12.75" customHeight="1" x14ac:dyDescent="0.15">
      <c r="A2" s="1" t="str">
        <f>CONCATENATE("COMUNA: ",[3]NOMBRE!$B$2," - ","( ",[3]NOMBRE!$C$2,[3]NOMBRE!$D$2,[3]NOMBRE!$E$2,[3]NOMBRE!$F$2,[3]NOMBRE!$G$2,"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289"/>
      <c r="AE2" s="289"/>
    </row>
    <row r="3" spans="1:35" s="3" customFormat="1" ht="12.75" customHeight="1" x14ac:dyDescent="0.2">
      <c r="A3" s="1" t="str">
        <f>CONCATENATE("ESTABLECIMIENTO/ESTRATEGIA: ",[3]NOMBRE!$B$3," - ","( ",[3]NOMBRE!$C$3,[3]NOMBRE!$D$3,[3]NOMBRE!$E$3,[3]NOMBRE!$F$3,[3]NOMBRE!$G$3,[3]NOMBRE!$H$3,"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289"/>
      <c r="AE3" s="289"/>
    </row>
    <row r="4" spans="1:35" s="3" customFormat="1" ht="12.75" customHeight="1" x14ac:dyDescent="0.15">
      <c r="A4" s="1" t="str">
        <f>CONCATENATE("MES: ",[3]NOMBRE!$B$6," - ","( ",[3]NOMBRE!$C$6,[3]NOMBRE!$D$6,"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289"/>
      <c r="AE4" s="289"/>
    </row>
    <row r="5" spans="1:35" s="3" customFormat="1" ht="12.75" customHeight="1" x14ac:dyDescent="0.15">
      <c r="A5" s="1" t="str">
        <f>CONCATENATE("AÑO: ",[3]NOMBRE!$B$7)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289"/>
      <c r="AE5" s="289"/>
    </row>
    <row r="6" spans="1:35" s="7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"/>
      <c r="Z6" s="290"/>
      <c r="AE6" s="290"/>
    </row>
    <row r="7" spans="1:35" s="7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290"/>
      <c r="AE7" s="290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40"/>
      <c r="AB13" s="40"/>
      <c r="AC13" s="40"/>
      <c r="AD13" s="40"/>
      <c r="AE13" s="292"/>
      <c r="AF13" s="40"/>
      <c r="AG13" s="40"/>
      <c r="AH13" s="293"/>
      <c r="AI13" s="293"/>
    </row>
    <row r="14" spans="1:35" ht="15" customHeight="1" x14ac:dyDescent="0.15">
      <c r="A14" s="694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40"/>
      <c r="AB14" s="40"/>
      <c r="AC14" s="40"/>
      <c r="AD14" s="40"/>
      <c r="AE14" s="292"/>
      <c r="AF14" s="40"/>
      <c r="AG14" s="293"/>
      <c r="AH14" s="293"/>
      <c r="AI14" s="293"/>
    </row>
    <row r="15" spans="1:35" ht="15" customHeight="1" x14ac:dyDescent="0.15">
      <c r="A15" s="694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11" t="str">
        <f>IF(O15=O38,"","No olvide escribir el Nº Correcto según kg por persona que retira alimento de la sección B en el grupo de Madre con hijo/a menor a 6 meses con Formula predominantes o exclusiva")</f>
        <v/>
      </c>
      <c r="AF15" s="40">
        <v>0</v>
      </c>
      <c r="AG15" s="40">
        <v>0</v>
      </c>
      <c r="AH15" s="40">
        <v>0</v>
      </c>
      <c r="AI15" s="11">
        <f>IF(O15=O38,0,1)</f>
        <v>0</v>
      </c>
    </row>
    <row r="16" spans="1:35" ht="15" customHeight="1" x14ac:dyDescent="0.15">
      <c r="A16" s="694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95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</row>
    <row r="18" spans="1:35" ht="15" customHeight="1" x14ac:dyDescent="0.15">
      <c r="A18" s="644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40"/>
      <c r="AB18" s="40"/>
      <c r="AC18" s="40"/>
      <c r="AD18" s="40"/>
      <c r="AE18" s="292"/>
      <c r="AF18" s="40"/>
      <c r="AG18" s="40"/>
      <c r="AH18" s="40"/>
      <c r="AI18" s="40"/>
    </row>
    <row r="19" spans="1:35" ht="15" customHeight="1" x14ac:dyDescent="0.15">
      <c r="A19" s="694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40"/>
      <c r="AB19" s="40"/>
      <c r="AC19" s="40"/>
      <c r="AD19" s="40"/>
      <c r="AE19" s="292"/>
      <c r="AF19" s="40"/>
      <c r="AG19" s="40"/>
      <c r="AH19" s="40"/>
      <c r="AI19" s="40"/>
    </row>
    <row r="20" spans="1:35" ht="15" customHeight="1" x14ac:dyDescent="0.15">
      <c r="A20" s="694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40"/>
      <c r="AB20" s="40"/>
      <c r="AC20" s="40"/>
      <c r="AD20" s="40"/>
      <c r="AF20" s="40"/>
      <c r="AG20" s="40"/>
      <c r="AH20" s="40"/>
      <c r="AI20" s="40"/>
    </row>
    <row r="21" spans="1:35" ht="15" customHeight="1" x14ac:dyDescent="0.15">
      <c r="A21" s="694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40"/>
      <c r="AB21" s="40"/>
      <c r="AF21" s="40"/>
      <c r="AG21" s="40"/>
    </row>
    <row r="22" spans="1:35" ht="15" customHeight="1" x14ac:dyDescent="0.15">
      <c r="A22" s="694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</row>
    <row r="23" spans="1:35" ht="15" customHeight="1" x14ac:dyDescent="0.15">
      <c r="A23" s="695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1"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</row>
    <row r="24" spans="1:35" ht="15" customHeight="1" x14ac:dyDescent="0.15">
      <c r="A24" s="644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40"/>
      <c r="AB24" s="40"/>
      <c r="AC24" s="40"/>
      <c r="AD24" s="40"/>
      <c r="AE24" s="292"/>
      <c r="AF24" s="293"/>
      <c r="AG24" s="293"/>
      <c r="AH24" s="293"/>
      <c r="AI24" s="293"/>
    </row>
    <row r="25" spans="1:35" ht="15" customHeight="1" x14ac:dyDescent="0.15">
      <c r="A25" s="694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40"/>
      <c r="AB25" s="40"/>
      <c r="AC25" s="40"/>
      <c r="AD25" s="294"/>
      <c r="AE25" s="292"/>
      <c r="AF25" s="293"/>
      <c r="AG25" s="293"/>
      <c r="AH25" s="293"/>
      <c r="AI25" s="294"/>
    </row>
    <row r="26" spans="1:35" ht="15" customHeight="1" x14ac:dyDescent="0.15">
      <c r="A26" s="694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94"/>
      <c r="AB26" s="294"/>
      <c r="AC26" s="294"/>
    </row>
    <row r="27" spans="1:35" s="95" customFormat="1" ht="15" customHeight="1" x14ac:dyDescent="0.15">
      <c r="A27" s="694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295"/>
      <c r="AE27" s="295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295"/>
      <c r="AE28" s="295"/>
    </row>
    <row r="29" spans="1:35" s="95" customFormat="1" ht="15" customHeight="1" x14ac:dyDescent="0.15">
      <c r="A29" s="644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295"/>
      <c r="AE29" s="295"/>
    </row>
    <row r="30" spans="1:35" s="95" customFormat="1" ht="15" customHeight="1" x14ac:dyDescent="0.15">
      <c r="A30" s="694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295"/>
      <c r="AE30" s="295"/>
    </row>
    <row r="31" spans="1:35" ht="15" customHeight="1" x14ac:dyDescent="0.15">
      <c r="A31" s="695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</row>
    <row r="32" spans="1:35" ht="15" customHeight="1" x14ac:dyDescent="0.15">
      <c r="A32" s="725" t="s">
        <v>5</v>
      </c>
      <c r="B32" s="726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</row>
    <row r="33" spans="1:35" ht="30" customHeight="1" x14ac:dyDescent="0.2">
      <c r="A33" s="9" t="s">
        <v>36</v>
      </c>
      <c r="C33" s="11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</row>
    <row r="37" spans="1:35" ht="5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</row>
    <row r="38" spans="1:35" x14ac:dyDescent="0.15">
      <c r="A38" s="703" t="s">
        <v>21</v>
      </c>
      <c r="B38" s="704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40"/>
      <c r="AB38" s="40"/>
      <c r="AC38" s="40"/>
      <c r="AD38" s="40"/>
      <c r="AE38" s="292"/>
      <c r="AF38" s="293"/>
      <c r="AG38" s="293"/>
      <c r="AH38" s="293"/>
      <c r="AI38" s="293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40"/>
      <c r="AB39" s="40"/>
      <c r="AC39" s="40"/>
      <c r="AD39" s="40"/>
      <c r="AE39" s="292"/>
      <c r="AF39" s="293"/>
      <c r="AG39" s="293"/>
      <c r="AH39" s="293"/>
      <c r="AI39" s="293"/>
    </row>
    <row r="40" spans="1:35" ht="15" customHeight="1" x14ac:dyDescent="0.15">
      <c r="A40" s="736" t="s">
        <v>30</v>
      </c>
      <c r="B40" s="737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40"/>
      <c r="AB40" s="40"/>
      <c r="AC40" s="40"/>
      <c r="AD40" s="40"/>
      <c r="AE40" s="292"/>
      <c r="AF40" s="293"/>
      <c r="AG40" s="293"/>
      <c r="AH40" s="293"/>
      <c r="AI40" s="293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40"/>
      <c r="AB41" s="40"/>
      <c r="AC41" s="40"/>
      <c r="AD41" s="40"/>
      <c r="AE41" s="292"/>
      <c r="AF41" s="293"/>
      <c r="AG41" s="293"/>
      <c r="AH41" s="293"/>
      <c r="AI41" s="293"/>
    </row>
    <row r="42" spans="1:35" ht="15" customHeight="1" x14ac:dyDescent="0.15">
      <c r="A42" s="663" t="s">
        <v>38</v>
      </c>
      <c r="B42" s="738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40"/>
      <c r="AB42" s="40"/>
      <c r="AC42" s="40"/>
      <c r="AD42" s="40"/>
      <c r="AE42" s="292"/>
      <c r="AF42" s="293"/>
      <c r="AG42" s="293"/>
      <c r="AH42" s="293"/>
      <c r="AI42" s="293"/>
    </row>
    <row r="43" spans="1:35" ht="15" customHeight="1" x14ac:dyDescent="0.15">
      <c r="A43" s="692" t="s">
        <v>39</v>
      </c>
      <c r="B43" s="693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40"/>
      <c r="AB43" s="40"/>
      <c r="AC43" s="40"/>
      <c r="AF43" s="293"/>
      <c r="AG43" s="293"/>
      <c r="AH43" s="293"/>
    </row>
    <row r="44" spans="1:35" ht="15" customHeight="1" x14ac:dyDescent="0.15">
      <c r="A44" s="11" t="s">
        <v>40</v>
      </c>
      <c r="AA44" s="40"/>
      <c r="AB44" s="40"/>
      <c r="AC44" s="40"/>
      <c r="AD44" s="40"/>
      <c r="AE44" s="292"/>
      <c r="AF44" s="293"/>
      <c r="AG44" s="293"/>
      <c r="AH44" s="293"/>
      <c r="AI44" s="293"/>
    </row>
    <row r="45" spans="1:35" ht="30" customHeight="1" x14ac:dyDescent="0.2">
      <c r="A45" s="9" t="s">
        <v>41</v>
      </c>
      <c r="AA45" s="294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B46" s="294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B47" s="294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B48" s="294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</row>
    <row r="50" spans="1:35" ht="15" customHeight="1" x14ac:dyDescent="0.15">
      <c r="A50" s="644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153" t="str">
        <f>AA50&amp;" "&amp;AB50</f>
        <v xml:space="preserve"> </v>
      </c>
      <c r="AA50" s="40"/>
      <c r="AB50" s="40"/>
      <c r="AC50" s="40"/>
      <c r="AD50" s="40"/>
      <c r="AE50" s="292"/>
      <c r="AF50" s="40"/>
      <c r="AG50" s="40"/>
      <c r="AH50" s="293"/>
      <c r="AI50" s="293"/>
    </row>
    <row r="51" spans="1:35" ht="15" customHeight="1" x14ac:dyDescent="0.15">
      <c r="A51" s="694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40"/>
      <c r="AB51" s="40"/>
      <c r="AC51" s="40"/>
      <c r="AD51" s="40"/>
      <c r="AE51" s="292"/>
      <c r="AF51" s="40"/>
      <c r="AG51" s="293"/>
      <c r="AH51" s="293"/>
      <c r="AI51" s="293"/>
    </row>
    <row r="52" spans="1:35" ht="15" customHeight="1" x14ac:dyDescent="0.15">
      <c r="A52" s="694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153" t="str">
        <f>AA52&amp;" "&amp;AB52&amp;" "&amp;AC52&amp;" "&amp;AD52</f>
        <v xml:space="preserve">   </v>
      </c>
      <c r="AA52" s="40" t="s">
        <v>25</v>
      </c>
      <c r="AB52" s="40" t="s">
        <v>25</v>
      </c>
      <c r="AC52" s="40" t="s">
        <v>25</v>
      </c>
      <c r="AD52" s="11" t="str">
        <f>IF(O52=O75,"","No olvide escribir el Nº Correcto según kg por persona que retira alimento de la sección D en el grupo de Madre con hijo/a menor a 6 meses con Fórmula predominantes o exclusiva")</f>
        <v/>
      </c>
      <c r="AF52" s="40">
        <v>0</v>
      </c>
      <c r="AG52" s="40">
        <v>0</v>
      </c>
      <c r="AH52" s="40">
        <v>0</v>
      </c>
      <c r="AI52" s="11">
        <f>IF(O52=O75,0,1)</f>
        <v>0</v>
      </c>
    </row>
    <row r="53" spans="1:35" ht="15" customHeight="1" x14ac:dyDescent="0.15">
      <c r="A53" s="694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95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</row>
    <row r="55" spans="1:35" ht="15" customHeight="1" x14ac:dyDescent="0.15">
      <c r="A55" s="644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153" t="str">
        <f>AA55&amp;" "&amp;AB55</f>
        <v xml:space="preserve"> </v>
      </c>
      <c r="AA55" s="40"/>
      <c r="AB55" s="40"/>
      <c r="AC55" s="40"/>
      <c r="AD55" s="40"/>
      <c r="AE55" s="292"/>
      <c r="AF55" s="40"/>
      <c r="AG55" s="40"/>
      <c r="AH55" s="40"/>
      <c r="AI55" s="40"/>
    </row>
    <row r="56" spans="1:35" ht="15" customHeight="1" x14ac:dyDescent="0.15">
      <c r="A56" s="694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153" t="str">
        <f>AA56&amp;" "&amp;AB56&amp;" "&amp;AC56&amp;" "&amp;AD56</f>
        <v xml:space="preserve">   </v>
      </c>
      <c r="AA56" s="40"/>
      <c r="AB56" s="40"/>
      <c r="AC56" s="40"/>
      <c r="AD56" s="40"/>
      <c r="AE56" s="292"/>
      <c r="AF56" s="40"/>
      <c r="AG56" s="40"/>
      <c r="AH56" s="40"/>
      <c r="AI56" s="40"/>
    </row>
    <row r="57" spans="1:35" ht="15" customHeight="1" x14ac:dyDescent="0.15">
      <c r="A57" s="694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153" t="str">
        <f>AA57&amp;" "&amp;AB57&amp;" "&amp;AC57&amp;" "&amp;AD57&amp;" "&amp;AA58&amp;" "&amp;AB58</f>
        <v xml:space="preserve">     </v>
      </c>
      <c r="Q57" s="66"/>
      <c r="R57" s="66"/>
      <c r="AA57" s="40"/>
      <c r="AB57" s="40"/>
      <c r="AC57" s="40"/>
      <c r="AD57" s="40"/>
      <c r="AF57" s="40"/>
      <c r="AG57" s="40"/>
      <c r="AH57" s="40"/>
      <c r="AI57" s="40"/>
    </row>
    <row r="58" spans="1:35" ht="15" customHeight="1" x14ac:dyDescent="0.15">
      <c r="A58" s="694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153" t="str">
        <f>AC58&amp;" "&amp;AD58</f>
        <v xml:space="preserve"> </v>
      </c>
      <c r="AA58" s="40"/>
      <c r="AB58" s="40"/>
      <c r="AF58" s="40"/>
      <c r="AG58" s="40"/>
    </row>
    <row r="59" spans="1:35" ht="15" customHeight="1" x14ac:dyDescent="0.15">
      <c r="A59" s="694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</row>
    <row r="60" spans="1:35" ht="15" customHeight="1" x14ac:dyDescent="0.15">
      <c r="A60" s="695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</row>
    <row r="61" spans="1:35" ht="15" customHeight="1" x14ac:dyDescent="0.15">
      <c r="A61" s="644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40"/>
      <c r="AB61" s="40"/>
      <c r="AC61" s="40"/>
      <c r="AD61" s="40"/>
      <c r="AE61" s="292"/>
      <c r="AF61" s="293"/>
      <c r="AG61" s="293"/>
      <c r="AH61" s="293"/>
      <c r="AI61" s="293"/>
    </row>
    <row r="62" spans="1:35" ht="15" customHeight="1" x14ac:dyDescent="0.15">
      <c r="A62" s="694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40"/>
      <c r="AB62" s="40"/>
      <c r="AC62" s="40"/>
      <c r="AD62" s="294"/>
      <c r="AE62" s="292"/>
      <c r="AF62" s="293"/>
      <c r="AG62" s="293"/>
      <c r="AH62" s="293"/>
      <c r="AI62" s="294"/>
    </row>
    <row r="63" spans="1:35" ht="15" customHeight="1" x14ac:dyDescent="0.15">
      <c r="A63" s="694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</row>
    <row r="64" spans="1:35" ht="15" customHeight="1" x14ac:dyDescent="0.15">
      <c r="A64" s="694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</row>
    <row r="65" spans="1:35" ht="15" customHeight="1" x14ac:dyDescent="0.15">
      <c r="A65" s="695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</row>
    <row r="66" spans="1:35" ht="15" customHeight="1" x14ac:dyDescent="0.15">
      <c r="A66" s="63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</row>
    <row r="67" spans="1:35" ht="15" customHeight="1" x14ac:dyDescent="0.15">
      <c r="A67" s="64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</row>
    <row r="68" spans="1:35" ht="15" customHeight="1" x14ac:dyDescent="0.15">
      <c r="A68" s="642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</row>
    <row r="69" spans="1:35" ht="15" customHeight="1" x14ac:dyDescent="0.15">
      <c r="A69" s="725" t="s">
        <v>5</v>
      </c>
      <c r="B69" s="726"/>
      <c r="C69" s="117">
        <f>SUM(D69:O69)</f>
        <v>0</v>
      </c>
      <c r="D69" s="118">
        <f>+D54+D60+D65</f>
        <v>0</v>
      </c>
      <c r="E69" s="176">
        <f>+E54+E60+E65</f>
        <v>0</v>
      </c>
      <c r="F69" s="296">
        <f t="shared" ref="F69:O69" si="9">+F54+F60+F65</f>
        <v>0</v>
      </c>
      <c r="G69" s="296">
        <f t="shared" si="9"/>
        <v>0</v>
      </c>
      <c r="H69" s="296">
        <f t="shared" si="9"/>
        <v>0</v>
      </c>
      <c r="I69" s="296">
        <f t="shared" si="9"/>
        <v>0</v>
      </c>
      <c r="J69" s="297">
        <f t="shared" si="9"/>
        <v>0</v>
      </c>
      <c r="K69" s="118">
        <f t="shared" si="9"/>
        <v>0</v>
      </c>
      <c r="L69" s="298">
        <f t="shared" si="9"/>
        <v>0</v>
      </c>
      <c r="M69" s="118">
        <f t="shared" si="9"/>
        <v>0</v>
      </c>
      <c r="N69" s="296">
        <f t="shared" si="9"/>
        <v>0</v>
      </c>
      <c r="O69" s="298">
        <f t="shared" si="9"/>
        <v>0</v>
      </c>
      <c r="P69" s="66"/>
      <c r="Q69" s="66"/>
      <c r="R69" s="66"/>
    </row>
    <row r="70" spans="1:35" ht="29.25" customHeight="1" x14ac:dyDescent="0.2">
      <c r="A70" s="9" t="s">
        <v>43</v>
      </c>
      <c r="C70" s="11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</row>
    <row r="74" spans="1:35" ht="9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</row>
    <row r="75" spans="1:35" ht="15" customHeight="1" x14ac:dyDescent="0.15">
      <c r="A75" s="703" t="s">
        <v>21</v>
      </c>
      <c r="B75" s="704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40"/>
      <c r="AB75" s="40"/>
      <c r="AC75" s="40"/>
      <c r="AD75" s="40"/>
      <c r="AE75" s="292"/>
      <c r="AF75" s="293"/>
      <c r="AG75" s="293"/>
      <c r="AH75" s="293"/>
      <c r="AI75" s="293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153" t="str">
        <f>$AA79&amp;" "&amp;$AB79&amp;""&amp;$AC79&amp;""&amp;$AD79&amp;""&amp;$AA77&amp;" "&amp;$AB77&amp;""&amp;$AC77&amp;""&amp;$AD77&amp;""&amp;$AA105&amp;" "&amp;$AB105&amp;" "&amp;$AC105</f>
        <v xml:space="preserve">    </v>
      </c>
      <c r="R76" s="120"/>
      <c r="AA76" s="40"/>
      <c r="AB76" s="40"/>
      <c r="AC76" s="40"/>
      <c r="AD76" s="40"/>
      <c r="AE76" s="292"/>
      <c r="AF76" s="293"/>
      <c r="AG76" s="293"/>
      <c r="AH76" s="293"/>
      <c r="AI76" s="293"/>
    </row>
    <row r="77" spans="1:35" ht="15" customHeight="1" x14ac:dyDescent="0.15">
      <c r="A77" s="707" t="s">
        <v>30</v>
      </c>
      <c r="B77" s="708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40"/>
      <c r="AB77" s="40"/>
      <c r="AC77" s="40"/>
      <c r="AD77" s="40"/>
      <c r="AE77" s="292"/>
      <c r="AF77" s="293"/>
      <c r="AG77" s="293"/>
      <c r="AH77" s="293"/>
      <c r="AI77" s="293"/>
    </row>
    <row r="78" spans="1:35" ht="15" customHeight="1" x14ac:dyDescent="0.15">
      <c r="A78" s="689" t="s">
        <v>44</v>
      </c>
      <c r="B78" s="690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40"/>
      <c r="AB78" s="40"/>
      <c r="AC78" s="40"/>
      <c r="AD78" s="40"/>
      <c r="AE78" s="292"/>
      <c r="AF78" s="293"/>
      <c r="AG78" s="293"/>
      <c r="AH78" s="293"/>
      <c r="AI78" s="293"/>
    </row>
    <row r="79" spans="1:35" ht="15" customHeight="1" x14ac:dyDescent="0.15">
      <c r="A79" s="642" t="s">
        <v>5</v>
      </c>
      <c r="B79" s="691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40"/>
      <c r="AB79" s="40"/>
      <c r="AC79" s="40"/>
      <c r="AD79" s="40"/>
      <c r="AE79" s="292"/>
      <c r="AF79" s="293"/>
      <c r="AG79" s="293"/>
      <c r="AH79" s="293"/>
      <c r="AI79" s="293"/>
    </row>
    <row r="80" spans="1:35" ht="15" customHeight="1" x14ac:dyDescent="0.15">
      <c r="A80" s="692" t="s">
        <v>39</v>
      </c>
      <c r="B80" s="693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40"/>
      <c r="AB80" s="40"/>
      <c r="AC80" s="40"/>
      <c r="AD80" s="40"/>
      <c r="AE80" s="292"/>
      <c r="AF80" s="293"/>
      <c r="AG80" s="293"/>
      <c r="AH80" s="293"/>
      <c r="AI80" s="293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40"/>
      <c r="AB81" s="40"/>
      <c r="AC81" s="40"/>
      <c r="AD81" s="40"/>
      <c r="AE81" s="292"/>
      <c r="AF81" s="293"/>
      <c r="AG81" s="293"/>
      <c r="AH81" s="293"/>
      <c r="AI81" s="293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40"/>
      <c r="AB82" s="40"/>
      <c r="AC82" s="40"/>
      <c r="AD82" s="40"/>
      <c r="AE82" s="292"/>
      <c r="AF82" s="293"/>
      <c r="AG82" s="293"/>
      <c r="AH82" s="293"/>
      <c r="AI82" s="293"/>
    </row>
    <row r="83" spans="1:35" ht="30.75" customHeight="1" x14ac:dyDescent="0.2">
      <c r="A83" s="9" t="s">
        <v>46</v>
      </c>
      <c r="G83" s="119"/>
      <c r="H83" s="119"/>
      <c r="R83" s="120"/>
      <c r="AA83" s="40"/>
      <c r="AB83" s="40"/>
      <c r="AC83" s="40"/>
      <c r="AD83" s="40"/>
      <c r="AE83" s="292"/>
      <c r="AF83" s="293"/>
      <c r="AG83" s="293"/>
      <c r="AH83" s="293"/>
      <c r="AI83" s="293"/>
    </row>
    <row r="84" spans="1:35" ht="15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40"/>
      <c r="AB84" s="40"/>
      <c r="AC84" s="40"/>
      <c r="AD84" s="40"/>
      <c r="AE84" s="292"/>
      <c r="AF84" s="293"/>
      <c r="AG84" s="293"/>
      <c r="AH84" s="293"/>
      <c r="AI84" s="293"/>
    </row>
    <row r="85" spans="1:35" ht="1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40"/>
      <c r="AB85" s="40"/>
      <c r="AC85" s="40"/>
      <c r="AD85" s="40"/>
      <c r="AE85" s="292"/>
      <c r="AF85" s="293"/>
      <c r="AG85" s="293"/>
      <c r="AH85" s="293"/>
      <c r="AI85" s="293"/>
    </row>
    <row r="86" spans="1:35" ht="17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40"/>
      <c r="AB86" s="40"/>
      <c r="AC86" s="40"/>
      <c r="AD86" s="40"/>
      <c r="AE86" s="292"/>
      <c r="AF86" s="293"/>
      <c r="AG86" s="293"/>
      <c r="AH86" s="293"/>
      <c r="AI86" s="293"/>
    </row>
    <row r="87" spans="1:35" ht="15" customHeight="1" x14ac:dyDescent="0.15">
      <c r="A87" s="683" t="s">
        <v>22</v>
      </c>
      <c r="B87" s="683"/>
      <c r="C87" s="215"/>
      <c r="D87" s="70"/>
      <c r="E87" s="216"/>
      <c r="F87" s="217">
        <f t="shared" ref="F87:F93" si="11">SUM(C87:E87)</f>
        <v>0</v>
      </c>
      <c r="G87" s="217">
        <f>C13+C18+C26</f>
        <v>0</v>
      </c>
      <c r="H87" s="217">
        <f>+C50+C55+C63</f>
        <v>0</v>
      </c>
      <c r="I87" s="218">
        <f t="shared" ref="I87:I88" si="12">+G87+H87</f>
        <v>0</v>
      </c>
      <c r="J87" s="168"/>
      <c r="K87" s="168"/>
      <c r="L87" s="168"/>
      <c r="M87" s="219">
        <f>SUM(I87:L87)</f>
        <v>0</v>
      </c>
      <c r="N87" s="220">
        <f t="shared" ref="N87:N95" si="13">F87-M87</f>
        <v>0</v>
      </c>
      <c r="O87" s="221"/>
      <c r="P87" s="72"/>
      <c r="R87" s="120"/>
      <c r="AA87" s="40"/>
      <c r="AB87" s="40"/>
      <c r="AC87" s="40"/>
      <c r="AD87" s="40"/>
      <c r="AE87" s="292"/>
      <c r="AF87" s="293"/>
      <c r="AG87" s="293"/>
      <c r="AH87" s="293"/>
      <c r="AI87" s="293"/>
    </row>
    <row r="88" spans="1:35" ht="15" customHeight="1" x14ac:dyDescent="0.15">
      <c r="A88" s="684" t="s">
        <v>23</v>
      </c>
      <c r="B88" s="684"/>
      <c r="C88" s="223"/>
      <c r="D88" s="224"/>
      <c r="E88" s="216"/>
      <c r="F88" s="225">
        <f t="shared" si="11"/>
        <v>0</v>
      </c>
      <c r="G88" s="225">
        <f>C14+C19</f>
        <v>0</v>
      </c>
      <c r="H88" s="225">
        <f>+C51+C56</f>
        <v>0</v>
      </c>
      <c r="I88" s="226">
        <f t="shared" si="12"/>
        <v>0</v>
      </c>
      <c r="J88" s="168"/>
      <c r="K88" s="168"/>
      <c r="L88" s="168"/>
      <c r="M88" s="227">
        <f t="shared" ref="M88:M95" si="14">SUM(I88:L88)</f>
        <v>0</v>
      </c>
      <c r="N88" s="220">
        <f t="shared" si="13"/>
        <v>0</v>
      </c>
      <c r="O88" s="224"/>
      <c r="P88" s="168"/>
      <c r="R88" s="120"/>
      <c r="AA88" s="40"/>
      <c r="AB88" s="40"/>
      <c r="AC88" s="40"/>
      <c r="AD88" s="40"/>
      <c r="AE88" s="292"/>
      <c r="AF88" s="293"/>
      <c r="AG88" s="293"/>
      <c r="AH88" s="293"/>
      <c r="AI88" s="293"/>
    </row>
    <row r="89" spans="1:35" ht="15" customHeight="1" x14ac:dyDescent="0.15">
      <c r="A89" s="685" t="s">
        <v>29</v>
      </c>
      <c r="B89" s="685"/>
      <c r="C89" s="223"/>
      <c r="D89" s="224"/>
      <c r="E89" s="216"/>
      <c r="F89" s="225">
        <f t="shared" si="11"/>
        <v>0</v>
      </c>
      <c r="G89" s="229">
        <f>C27+C20</f>
        <v>0</v>
      </c>
      <c r="H89" s="230">
        <f>+C57+C64</f>
        <v>0</v>
      </c>
      <c r="I89" s="226">
        <f>+G89+H89</f>
        <v>0</v>
      </c>
      <c r="J89" s="168"/>
      <c r="K89" s="168"/>
      <c r="L89" s="168"/>
      <c r="M89" s="227">
        <f t="shared" si="14"/>
        <v>0</v>
      </c>
      <c r="N89" s="220">
        <f t="shared" si="13"/>
        <v>0</v>
      </c>
      <c r="O89" s="224"/>
      <c r="P89" s="168"/>
      <c r="R89" s="120"/>
      <c r="AA89" s="40"/>
      <c r="AB89" s="40"/>
      <c r="AC89" s="40"/>
      <c r="AD89" s="40"/>
      <c r="AE89" s="292"/>
      <c r="AF89" s="293"/>
      <c r="AG89" s="293"/>
      <c r="AH89" s="293"/>
      <c r="AI89" s="293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11"/>
        <v>0</v>
      </c>
      <c r="G90" s="233">
        <f>+C15+C21</f>
        <v>0</v>
      </c>
      <c r="H90" s="230">
        <f>+C52+C58</f>
        <v>0</v>
      </c>
      <c r="I90" s="226">
        <f>+G90+H90</f>
        <v>0</v>
      </c>
      <c r="J90" s="168"/>
      <c r="K90" s="168"/>
      <c r="L90" s="168"/>
      <c r="M90" s="227">
        <f t="shared" si="14"/>
        <v>0</v>
      </c>
      <c r="N90" s="220">
        <f t="shared" si="13"/>
        <v>0</v>
      </c>
      <c r="O90" s="224"/>
      <c r="P90" s="168"/>
      <c r="R90" s="120"/>
      <c r="AA90" s="40"/>
      <c r="AB90" s="40"/>
      <c r="AC90" s="40"/>
      <c r="AD90" s="40"/>
      <c r="AE90" s="292"/>
      <c r="AF90" s="293"/>
      <c r="AG90" s="293"/>
      <c r="AH90" s="293"/>
      <c r="AI90" s="293"/>
    </row>
    <row r="91" spans="1:35" ht="15" customHeight="1" x14ac:dyDescent="0.15">
      <c r="A91" s="668" t="s">
        <v>26</v>
      </c>
      <c r="B91" s="669"/>
      <c r="C91" s="234"/>
      <c r="D91" s="224"/>
      <c r="E91" s="216"/>
      <c r="F91" s="235">
        <f t="shared" si="11"/>
        <v>0</v>
      </c>
      <c r="G91" s="236">
        <f>C16+C22</f>
        <v>0</v>
      </c>
      <c r="H91" s="237">
        <f>+C53+C59</f>
        <v>0</v>
      </c>
      <c r="I91" s="238">
        <f>+G91+H91</f>
        <v>0</v>
      </c>
      <c r="J91" s="168"/>
      <c r="K91" s="168"/>
      <c r="L91" s="168"/>
      <c r="M91" s="227">
        <f t="shared" si="14"/>
        <v>0</v>
      </c>
      <c r="N91" s="220">
        <f t="shared" si="13"/>
        <v>0</v>
      </c>
      <c r="O91" s="224"/>
      <c r="P91" s="168"/>
      <c r="R91" s="120"/>
      <c r="AA91" s="40"/>
      <c r="AB91" s="40"/>
      <c r="AC91" s="40"/>
      <c r="AD91" s="40"/>
      <c r="AE91" s="292"/>
      <c r="AF91" s="293"/>
      <c r="AG91" s="293"/>
      <c r="AH91" s="293"/>
      <c r="AI91" s="293"/>
    </row>
    <row r="92" spans="1:35" ht="15" customHeight="1" x14ac:dyDescent="0.15">
      <c r="A92" s="670" t="s">
        <v>64</v>
      </c>
      <c r="B92" s="671"/>
      <c r="C92" s="15">
        <v>81600</v>
      </c>
      <c r="D92" s="15">
        <v>81600</v>
      </c>
      <c r="E92" s="16"/>
      <c r="F92" s="305">
        <f t="shared" si="11"/>
        <v>163200</v>
      </c>
      <c r="G92" s="306">
        <f>C24</f>
        <v>0</v>
      </c>
      <c r="H92" s="307">
        <f>C61</f>
        <v>0</v>
      </c>
      <c r="I92" s="308">
        <f>+G92+H92</f>
        <v>0</v>
      </c>
      <c r="J92" s="15"/>
      <c r="K92" s="17"/>
      <c r="L92" s="16">
        <v>60800</v>
      </c>
      <c r="M92" s="309">
        <f t="shared" si="14"/>
        <v>60800</v>
      </c>
      <c r="N92" s="310">
        <f t="shared" si="13"/>
        <v>102400</v>
      </c>
      <c r="O92" s="15"/>
      <c r="P92" s="122"/>
      <c r="R92" s="120"/>
      <c r="AA92" s="40"/>
      <c r="AB92" s="40"/>
      <c r="AC92" s="40"/>
      <c r="AD92" s="40"/>
      <c r="AE92" s="292"/>
      <c r="AF92" s="293"/>
      <c r="AG92" s="293"/>
      <c r="AH92" s="293"/>
      <c r="AI92" s="293"/>
    </row>
    <row r="93" spans="1:35" ht="15" customHeight="1" x14ac:dyDescent="0.15">
      <c r="A93" s="672" t="s">
        <v>65</v>
      </c>
      <c r="B93" s="673"/>
      <c r="C93" s="155">
        <v>36400</v>
      </c>
      <c r="D93" s="155">
        <v>54000</v>
      </c>
      <c r="E93" s="37">
        <v>16200</v>
      </c>
      <c r="F93" s="311">
        <f t="shared" si="11"/>
        <v>106600</v>
      </c>
      <c r="G93" s="312">
        <f>C25</f>
        <v>0</v>
      </c>
      <c r="H93" s="313">
        <f>C62</f>
        <v>0</v>
      </c>
      <c r="I93" s="314">
        <f>+G93+H93</f>
        <v>0</v>
      </c>
      <c r="J93" s="155"/>
      <c r="K93" s="38"/>
      <c r="L93" s="37">
        <v>48600</v>
      </c>
      <c r="M93" s="188">
        <f t="shared" si="14"/>
        <v>48600</v>
      </c>
      <c r="N93" s="315">
        <f t="shared" si="13"/>
        <v>58000</v>
      </c>
      <c r="O93" s="155"/>
      <c r="P93" s="39"/>
      <c r="R93" s="120"/>
      <c r="AA93" s="40"/>
      <c r="AB93" s="40"/>
      <c r="AC93" s="40"/>
      <c r="AD93" s="40"/>
      <c r="AE93" s="292"/>
      <c r="AF93" s="293"/>
      <c r="AG93" s="293"/>
      <c r="AH93" s="293"/>
      <c r="AI93" s="293"/>
    </row>
    <row r="94" spans="1:35" ht="15" customHeight="1" x14ac:dyDescent="0.15">
      <c r="A94" s="674" t="s">
        <v>66</v>
      </c>
      <c r="B94" s="675"/>
      <c r="C94" s="155"/>
      <c r="D94" s="155"/>
      <c r="E94" s="37"/>
      <c r="F94" s="311">
        <f t="shared" ref="F94:F95" si="15">SUM(C94:E94)</f>
        <v>0</v>
      </c>
      <c r="G94" s="312">
        <f>C29</f>
        <v>0</v>
      </c>
      <c r="H94" s="313">
        <f>C66</f>
        <v>0</v>
      </c>
      <c r="I94" s="314">
        <f t="shared" ref="I94:I95" si="16">+G94+H94</f>
        <v>0</v>
      </c>
      <c r="J94" s="155"/>
      <c r="K94" s="38"/>
      <c r="L94" s="37"/>
      <c r="M94" s="188">
        <f t="shared" si="14"/>
        <v>0</v>
      </c>
      <c r="N94" s="315">
        <f t="shared" si="13"/>
        <v>0</v>
      </c>
      <c r="O94" s="155"/>
      <c r="P94" s="39"/>
      <c r="R94" s="120"/>
      <c r="AA94" s="40"/>
      <c r="AB94" s="40"/>
      <c r="AC94" s="40"/>
      <c r="AD94" s="40"/>
      <c r="AE94" s="292"/>
      <c r="AF94" s="293"/>
      <c r="AG94" s="293"/>
      <c r="AH94" s="293"/>
      <c r="AI94" s="293"/>
    </row>
    <row r="95" spans="1:35" ht="15" customHeight="1" x14ac:dyDescent="0.15">
      <c r="A95" s="676" t="s">
        <v>67</v>
      </c>
      <c r="B95" s="677"/>
      <c r="C95" s="155"/>
      <c r="D95" s="155"/>
      <c r="E95" s="37"/>
      <c r="F95" s="311">
        <f t="shared" si="15"/>
        <v>0</v>
      </c>
      <c r="G95" s="312">
        <f>C30</f>
        <v>0</v>
      </c>
      <c r="H95" s="313">
        <f>C67</f>
        <v>0</v>
      </c>
      <c r="I95" s="314">
        <f t="shared" si="16"/>
        <v>0</v>
      </c>
      <c r="J95" s="155"/>
      <c r="K95" s="38"/>
      <c r="L95" s="37"/>
      <c r="M95" s="188">
        <f t="shared" si="14"/>
        <v>0</v>
      </c>
      <c r="N95" s="315">
        <f t="shared" si="13"/>
        <v>0</v>
      </c>
      <c r="O95" s="268"/>
      <c r="P95" s="316"/>
      <c r="R95" s="120"/>
      <c r="AA95" s="40"/>
      <c r="AB95" s="40"/>
      <c r="AC95" s="40"/>
      <c r="AD95" s="40"/>
      <c r="AE95" s="292"/>
      <c r="AF95" s="293"/>
      <c r="AG95" s="293"/>
      <c r="AH95" s="293"/>
      <c r="AI95" s="293"/>
    </row>
    <row r="96" spans="1:35" ht="15" customHeight="1" x14ac:dyDescent="0.15">
      <c r="A96" s="678" t="s">
        <v>68</v>
      </c>
      <c r="B96" s="678"/>
      <c r="C96" s="301">
        <f>SUM(C87:C95)</f>
        <v>118000</v>
      </c>
      <c r="D96" s="302">
        <f t="shared" ref="D96:P96" si="17">SUM(D87:D95)</f>
        <v>135600</v>
      </c>
      <c r="E96" s="303">
        <f t="shared" si="17"/>
        <v>16200</v>
      </c>
      <c r="F96" s="301">
        <f t="shared" si="17"/>
        <v>269800</v>
      </c>
      <c r="G96" s="301">
        <f t="shared" si="17"/>
        <v>0</v>
      </c>
      <c r="H96" s="301">
        <f t="shared" si="17"/>
        <v>0</v>
      </c>
      <c r="I96" s="301">
        <f t="shared" si="17"/>
        <v>0</v>
      </c>
      <c r="J96" s="302">
        <f t="shared" si="17"/>
        <v>0</v>
      </c>
      <c r="K96" s="304">
        <f t="shared" si="17"/>
        <v>0</v>
      </c>
      <c r="L96" s="303">
        <f t="shared" si="17"/>
        <v>109400</v>
      </c>
      <c r="M96" s="301">
        <f t="shared" si="17"/>
        <v>109400</v>
      </c>
      <c r="N96" s="301">
        <f t="shared" si="17"/>
        <v>160400</v>
      </c>
      <c r="O96" s="301">
        <f t="shared" si="17"/>
        <v>0</v>
      </c>
      <c r="P96" s="301">
        <f t="shared" si="17"/>
        <v>0</v>
      </c>
      <c r="R96" s="120"/>
      <c r="AA96" s="40"/>
      <c r="AB96" s="40"/>
      <c r="AC96" s="40"/>
      <c r="AD96" s="40"/>
      <c r="AE96" s="292"/>
      <c r="AF96" s="293"/>
      <c r="AG96" s="293"/>
      <c r="AH96" s="293"/>
      <c r="AI96" s="293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40"/>
      <c r="AB97" s="40"/>
      <c r="AC97" s="40"/>
      <c r="AD97" s="40"/>
      <c r="AE97" s="292"/>
      <c r="AF97" s="293"/>
      <c r="AG97" s="293"/>
      <c r="AH97" s="293"/>
      <c r="AI97" s="293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40"/>
      <c r="AB98" s="40"/>
      <c r="AC98" s="40"/>
      <c r="AD98" s="40"/>
      <c r="AE98" s="292"/>
      <c r="AF98" s="293"/>
      <c r="AG98" s="293"/>
      <c r="AH98" s="293"/>
      <c r="AI98" s="293"/>
    </row>
    <row r="99" spans="1:35" ht="22.5" customHeight="1" x14ac:dyDescent="0.15">
      <c r="A99" s="642"/>
      <c r="B99" s="662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40"/>
      <c r="AB99" s="40"/>
      <c r="AC99" s="40"/>
      <c r="AD99" s="40"/>
      <c r="AE99" s="292"/>
      <c r="AF99" s="293"/>
      <c r="AG99" s="293"/>
      <c r="AH99" s="293"/>
      <c r="AI99" s="293"/>
    </row>
    <row r="100" spans="1:35" ht="15" customHeight="1" x14ac:dyDescent="0.15">
      <c r="A100" s="664" t="s">
        <v>74</v>
      </c>
      <c r="B100" s="665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40"/>
      <c r="AB100" s="40"/>
      <c r="AC100" s="40"/>
      <c r="AD100" s="40"/>
      <c r="AE100" s="292"/>
      <c r="AF100" s="293"/>
      <c r="AG100" s="293"/>
      <c r="AH100" s="293"/>
      <c r="AI100" s="293"/>
    </row>
    <row r="101" spans="1:35" ht="15" customHeight="1" x14ac:dyDescent="0.15">
      <c r="A101" s="666" t="s">
        <v>75</v>
      </c>
      <c r="B101" s="667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40"/>
      <c r="AB101" s="40"/>
      <c r="AC101" s="40"/>
      <c r="AD101" s="40"/>
      <c r="AE101" s="292"/>
      <c r="AF101" s="293"/>
      <c r="AG101" s="293"/>
      <c r="AH101" s="293"/>
      <c r="AI101" s="293"/>
    </row>
    <row r="102" spans="1:35" ht="15" customHeight="1" x14ac:dyDescent="0.15">
      <c r="A102" s="666" t="s">
        <v>76</v>
      </c>
      <c r="B102" s="667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40"/>
      <c r="AB102" s="40"/>
      <c r="AC102" s="40"/>
      <c r="AD102" s="40"/>
      <c r="AE102" s="292"/>
      <c r="AF102" s="293"/>
      <c r="AG102" s="293"/>
      <c r="AH102" s="293"/>
      <c r="AI102" s="293"/>
    </row>
    <row r="103" spans="1:35" ht="15" customHeight="1" x14ac:dyDescent="0.15">
      <c r="A103" s="666" t="s">
        <v>77</v>
      </c>
      <c r="B103" s="667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40"/>
      <c r="AB103" s="40"/>
      <c r="AC103" s="40"/>
      <c r="AD103" s="40"/>
      <c r="AE103" s="292"/>
      <c r="AF103" s="293"/>
      <c r="AG103" s="293"/>
      <c r="AH103" s="293"/>
      <c r="AI103" s="293"/>
    </row>
    <row r="104" spans="1:35" ht="15" customHeight="1" x14ac:dyDescent="0.15">
      <c r="A104" s="659" t="s">
        <v>78</v>
      </c>
      <c r="B104" s="66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40"/>
      <c r="AB104" s="40"/>
      <c r="AC104" s="40"/>
      <c r="AD104" s="40"/>
      <c r="AE104" s="292"/>
      <c r="AF104" s="293"/>
      <c r="AG104" s="293"/>
      <c r="AH104" s="293"/>
      <c r="AI104" s="293"/>
    </row>
    <row r="105" spans="1:35" ht="30" customHeight="1" x14ac:dyDescent="0.2">
      <c r="A105" s="9" t="s">
        <v>79</v>
      </c>
      <c r="C105" s="248"/>
      <c r="AA105" s="40"/>
      <c r="AB105" s="40"/>
      <c r="AC105" s="40"/>
      <c r="AF105" s="293"/>
      <c r="AG105" s="293"/>
      <c r="AH105" s="293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40"/>
      <c r="AB106" s="40"/>
      <c r="AC106" s="40"/>
      <c r="AD106" s="40"/>
      <c r="AE106" s="292"/>
      <c r="AF106" s="293"/>
      <c r="AG106" s="293"/>
      <c r="AH106" s="293"/>
      <c r="AI106" s="293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40"/>
      <c r="AB107" s="40"/>
      <c r="AC107" s="40"/>
      <c r="AD107" s="299"/>
      <c r="AE107" s="292"/>
      <c r="AF107" s="293"/>
      <c r="AG107" s="293"/>
      <c r="AH107" s="293"/>
      <c r="AI107" s="299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8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8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8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8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8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8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8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8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8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9">SUM(B109:B118)</f>
        <v>0</v>
      </c>
      <c r="C119" s="117">
        <f t="shared" si="19"/>
        <v>0</v>
      </c>
      <c r="D119" s="117">
        <f t="shared" si="19"/>
        <v>0</v>
      </c>
      <c r="E119" s="117">
        <f t="shared" si="19"/>
        <v>0</v>
      </c>
      <c r="F119" s="117">
        <f t="shared" si="19"/>
        <v>0</v>
      </c>
      <c r="G119" s="117">
        <f t="shared" si="19"/>
        <v>0</v>
      </c>
      <c r="H119" s="117">
        <f t="shared" si="19"/>
        <v>0</v>
      </c>
      <c r="I119" s="117">
        <f t="shared" si="19"/>
        <v>0</v>
      </c>
      <c r="J119" s="117">
        <f t="shared" si="19"/>
        <v>0</v>
      </c>
      <c r="K119" s="117">
        <f t="shared" si="19"/>
        <v>0</v>
      </c>
      <c r="L119" s="117">
        <f t="shared" si="19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20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20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20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20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1" ht="15.75" customHeight="1" x14ac:dyDescent="0.15">
      <c r="A129" s="23" t="s">
        <v>96</v>
      </c>
      <c r="B129" s="265">
        <f t="shared" si="20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</row>
    <row r="130" spans="1:31" ht="15.75" customHeight="1" x14ac:dyDescent="0.15">
      <c r="A130" s="23" t="s">
        <v>97</v>
      </c>
      <c r="B130" s="265">
        <f t="shared" si="20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</row>
    <row r="131" spans="1:31" ht="15.75" customHeight="1" x14ac:dyDescent="0.15">
      <c r="A131" s="23" t="s">
        <v>98</v>
      </c>
      <c r="B131" s="265">
        <f t="shared" si="20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</row>
    <row r="132" spans="1:31" ht="15.75" customHeight="1" x14ac:dyDescent="0.15">
      <c r="A132" s="23" t="s">
        <v>99</v>
      </c>
      <c r="B132" s="265">
        <f t="shared" si="20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</row>
    <row r="133" spans="1:31" ht="15.75" customHeight="1" x14ac:dyDescent="0.15">
      <c r="A133" s="41" t="s">
        <v>100</v>
      </c>
      <c r="B133" s="267">
        <f t="shared" si="20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</row>
    <row r="134" spans="1:31" ht="15.75" customHeight="1" x14ac:dyDescent="0.15">
      <c r="A134" s="261" t="s">
        <v>5</v>
      </c>
      <c r="B134" s="270">
        <f t="shared" ref="B134:L134" si="21">SUM(B124:B133)</f>
        <v>0</v>
      </c>
      <c r="C134" s="271">
        <f t="shared" si="21"/>
        <v>0</v>
      </c>
      <c r="D134" s="271">
        <f t="shared" si="21"/>
        <v>0</v>
      </c>
      <c r="E134" s="271">
        <f t="shared" si="21"/>
        <v>0</v>
      </c>
      <c r="F134" s="271">
        <f t="shared" si="21"/>
        <v>0</v>
      </c>
      <c r="G134" s="271">
        <f t="shared" si="21"/>
        <v>0</v>
      </c>
      <c r="H134" s="271">
        <f t="shared" si="21"/>
        <v>0</v>
      </c>
      <c r="I134" s="271">
        <f t="shared" si="21"/>
        <v>0</v>
      </c>
      <c r="J134" s="271">
        <f t="shared" si="21"/>
        <v>0</v>
      </c>
      <c r="K134" s="271">
        <f t="shared" si="21"/>
        <v>0</v>
      </c>
      <c r="L134" s="271">
        <f t="shared" si="21"/>
        <v>0</v>
      </c>
    </row>
    <row r="135" spans="1:31" ht="24" customHeight="1" x14ac:dyDescent="0.2">
      <c r="A135" s="9" t="s">
        <v>102</v>
      </c>
    </row>
    <row r="136" spans="1:31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291"/>
      <c r="Z136" s="11"/>
      <c r="AC136" s="291"/>
      <c r="AE136" s="11"/>
    </row>
    <row r="137" spans="1:31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291"/>
      <c r="Z137" s="11"/>
      <c r="AC137" s="291"/>
      <c r="AE137" s="11"/>
    </row>
    <row r="138" spans="1:31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291"/>
      <c r="Z138" s="11"/>
      <c r="AC138" s="291"/>
      <c r="AE138" s="11"/>
    </row>
    <row r="139" spans="1:31" ht="15" customHeight="1" x14ac:dyDescent="0.15">
      <c r="A139" s="628" t="s">
        <v>91</v>
      </c>
      <c r="B139" s="629"/>
      <c r="C139" s="272"/>
      <c r="D139" s="70"/>
      <c r="E139" s="222"/>
      <c r="F139" s="273">
        <f t="shared" ref="F139:F148" si="22">SUM(C139:E139)</f>
        <v>0</v>
      </c>
      <c r="G139" s="274">
        <f t="shared" ref="G139:G148" si="23">B109</f>
        <v>0</v>
      </c>
      <c r="H139" s="71"/>
      <c r="I139" s="71"/>
      <c r="J139" s="71"/>
      <c r="K139" s="219">
        <f t="shared" ref="K139:K148" si="24">SUM(G139:J139)</f>
        <v>0</v>
      </c>
      <c r="L139" s="275">
        <f t="shared" ref="L139:L148" si="25">F139-K139</f>
        <v>0</v>
      </c>
      <c r="X139" s="291"/>
      <c r="Z139" s="11"/>
      <c r="AC139" s="291"/>
      <c r="AE139" s="11"/>
    </row>
    <row r="140" spans="1:31" ht="15" customHeight="1" x14ac:dyDescent="0.15">
      <c r="A140" s="622" t="s">
        <v>92</v>
      </c>
      <c r="B140" s="630"/>
      <c r="C140" s="276"/>
      <c r="D140" s="240"/>
      <c r="E140" s="242"/>
      <c r="F140" s="277">
        <f t="shared" si="22"/>
        <v>0</v>
      </c>
      <c r="G140" s="278">
        <f t="shared" si="23"/>
        <v>0</v>
      </c>
      <c r="H140" s="241"/>
      <c r="I140" s="80"/>
      <c r="J140" s="242"/>
      <c r="K140" s="227">
        <f t="shared" si="24"/>
        <v>0</v>
      </c>
      <c r="L140" s="279">
        <f t="shared" si="25"/>
        <v>0</v>
      </c>
      <c r="X140" s="291"/>
      <c r="Z140" s="11"/>
      <c r="AC140" s="291"/>
      <c r="AE140" s="11"/>
    </row>
    <row r="141" spans="1:31" ht="15" customHeight="1" x14ac:dyDescent="0.15">
      <c r="A141" s="622" t="s">
        <v>93</v>
      </c>
      <c r="B141" s="630"/>
      <c r="C141" s="276"/>
      <c r="D141" s="240"/>
      <c r="E141" s="242"/>
      <c r="F141" s="277">
        <f t="shared" si="22"/>
        <v>0</v>
      </c>
      <c r="G141" s="278">
        <f t="shared" si="23"/>
        <v>0</v>
      </c>
      <c r="H141" s="241"/>
      <c r="I141" s="80"/>
      <c r="J141" s="242"/>
      <c r="K141" s="227">
        <f t="shared" si="24"/>
        <v>0</v>
      </c>
      <c r="L141" s="279">
        <f t="shared" si="25"/>
        <v>0</v>
      </c>
      <c r="X141" s="291"/>
      <c r="Z141" s="11"/>
      <c r="AC141" s="291"/>
      <c r="AE141" s="11"/>
    </row>
    <row r="142" spans="1:31" ht="15" customHeight="1" x14ac:dyDescent="0.15">
      <c r="A142" s="622" t="s">
        <v>94</v>
      </c>
      <c r="B142" s="630"/>
      <c r="C142" s="276"/>
      <c r="D142" s="240"/>
      <c r="E142" s="242"/>
      <c r="F142" s="277">
        <f t="shared" si="22"/>
        <v>0</v>
      </c>
      <c r="G142" s="278">
        <f t="shared" si="23"/>
        <v>0</v>
      </c>
      <c r="H142" s="241"/>
      <c r="I142" s="80"/>
      <c r="J142" s="242"/>
      <c r="K142" s="227">
        <f t="shared" si="24"/>
        <v>0</v>
      </c>
      <c r="L142" s="279">
        <f t="shared" si="25"/>
        <v>0</v>
      </c>
      <c r="X142" s="291"/>
      <c r="Z142" s="11"/>
      <c r="AC142" s="291"/>
      <c r="AE142" s="11"/>
    </row>
    <row r="143" spans="1:31" ht="15" customHeight="1" x14ac:dyDescent="0.15">
      <c r="A143" s="622" t="s">
        <v>95</v>
      </c>
      <c r="B143" s="630"/>
      <c r="C143" s="280"/>
      <c r="D143" s="240"/>
      <c r="E143" s="242"/>
      <c r="F143" s="277">
        <f t="shared" si="22"/>
        <v>0</v>
      </c>
      <c r="G143" s="278">
        <f t="shared" si="23"/>
        <v>0</v>
      </c>
      <c r="H143" s="241"/>
      <c r="I143" s="80"/>
      <c r="J143" s="242"/>
      <c r="K143" s="227">
        <f t="shared" si="24"/>
        <v>0</v>
      </c>
      <c r="L143" s="279">
        <f t="shared" si="25"/>
        <v>0</v>
      </c>
      <c r="X143" s="291"/>
      <c r="Z143" s="11"/>
      <c r="AC143" s="291"/>
      <c r="AE143" s="11"/>
    </row>
    <row r="144" spans="1:31" ht="15" customHeight="1" x14ac:dyDescent="0.15">
      <c r="A144" s="622" t="s">
        <v>96</v>
      </c>
      <c r="B144" s="623"/>
      <c r="C144" s="280"/>
      <c r="D144" s="240"/>
      <c r="E144" s="242"/>
      <c r="F144" s="277">
        <f t="shared" si="22"/>
        <v>0</v>
      </c>
      <c r="G144" s="278">
        <f t="shared" si="23"/>
        <v>0</v>
      </c>
      <c r="H144" s="241"/>
      <c r="I144" s="80"/>
      <c r="J144" s="242"/>
      <c r="K144" s="227">
        <f t="shared" si="24"/>
        <v>0</v>
      </c>
      <c r="L144" s="279">
        <f t="shared" si="25"/>
        <v>0</v>
      </c>
      <c r="X144" s="291"/>
      <c r="Z144" s="11"/>
      <c r="AC144" s="291"/>
      <c r="AE144" s="11"/>
    </row>
    <row r="145" spans="1:31" ht="15" customHeight="1" x14ac:dyDescent="0.15">
      <c r="A145" s="622" t="s">
        <v>97</v>
      </c>
      <c r="B145" s="623"/>
      <c r="C145" s="280"/>
      <c r="D145" s="240"/>
      <c r="E145" s="242"/>
      <c r="F145" s="277">
        <f t="shared" si="22"/>
        <v>0</v>
      </c>
      <c r="G145" s="278">
        <f t="shared" si="23"/>
        <v>0</v>
      </c>
      <c r="H145" s="241"/>
      <c r="I145" s="80"/>
      <c r="J145" s="242"/>
      <c r="K145" s="227">
        <f t="shared" si="24"/>
        <v>0</v>
      </c>
      <c r="L145" s="279">
        <f t="shared" si="25"/>
        <v>0</v>
      </c>
      <c r="X145" s="291"/>
      <c r="Z145" s="11"/>
      <c r="AC145" s="291"/>
      <c r="AE145" s="11"/>
    </row>
    <row r="146" spans="1:31" ht="15" customHeight="1" x14ac:dyDescent="0.15">
      <c r="A146" s="622" t="s">
        <v>98</v>
      </c>
      <c r="B146" s="623"/>
      <c r="C146" s="280"/>
      <c r="D146" s="240"/>
      <c r="E146" s="242"/>
      <c r="F146" s="277">
        <f t="shared" si="22"/>
        <v>0</v>
      </c>
      <c r="G146" s="278">
        <f t="shared" si="23"/>
        <v>0</v>
      </c>
      <c r="H146" s="241"/>
      <c r="I146" s="80"/>
      <c r="J146" s="242"/>
      <c r="K146" s="227">
        <f t="shared" si="24"/>
        <v>0</v>
      </c>
      <c r="L146" s="279">
        <f t="shared" si="25"/>
        <v>0</v>
      </c>
      <c r="X146" s="291"/>
      <c r="Z146" s="11"/>
      <c r="AC146" s="291"/>
      <c r="AE146" s="11"/>
    </row>
    <row r="147" spans="1:31" ht="15" customHeight="1" x14ac:dyDescent="0.15">
      <c r="A147" s="622" t="s">
        <v>99</v>
      </c>
      <c r="B147" s="623"/>
      <c r="C147" s="280"/>
      <c r="D147" s="240"/>
      <c r="E147" s="242"/>
      <c r="F147" s="277">
        <f t="shared" si="22"/>
        <v>0</v>
      </c>
      <c r="G147" s="278">
        <f t="shared" si="23"/>
        <v>0</v>
      </c>
      <c r="H147" s="241"/>
      <c r="I147" s="80"/>
      <c r="J147" s="242"/>
      <c r="K147" s="227">
        <f t="shared" si="24"/>
        <v>0</v>
      </c>
      <c r="L147" s="279">
        <f t="shared" si="25"/>
        <v>0</v>
      </c>
      <c r="X147" s="291"/>
      <c r="Z147" s="11"/>
      <c r="AC147" s="291"/>
      <c r="AE147" s="11"/>
    </row>
    <row r="148" spans="1:31" ht="15" customHeight="1" x14ac:dyDescent="0.15">
      <c r="A148" s="624" t="s">
        <v>100</v>
      </c>
      <c r="B148" s="625"/>
      <c r="C148" s="281"/>
      <c r="D148" s="107"/>
      <c r="E148" s="243"/>
      <c r="F148" s="277">
        <f t="shared" si="22"/>
        <v>0</v>
      </c>
      <c r="G148" s="282">
        <f t="shared" si="23"/>
        <v>0</v>
      </c>
      <c r="H148" s="108"/>
      <c r="I148" s="108"/>
      <c r="J148" s="108"/>
      <c r="K148" s="283">
        <f t="shared" si="24"/>
        <v>0</v>
      </c>
      <c r="L148" s="284">
        <f t="shared" si="25"/>
        <v>0</v>
      </c>
      <c r="X148" s="291"/>
      <c r="Z148" s="11"/>
      <c r="AC148" s="291"/>
      <c r="AE148" s="11"/>
    </row>
    <row r="149" spans="1:31" ht="14.25" customHeight="1" x14ac:dyDescent="0.15">
      <c r="A149" s="626" t="s">
        <v>68</v>
      </c>
      <c r="B149" s="627"/>
      <c r="C149" s="285">
        <f>SUM(C139:C148)</f>
        <v>0</v>
      </c>
      <c r="D149" s="285">
        <f t="shared" ref="D149:L149" si="26">SUM(D139:D148)</f>
        <v>0</v>
      </c>
      <c r="E149" s="244">
        <f t="shared" si="26"/>
        <v>0</v>
      </c>
      <c r="F149" s="286">
        <f t="shared" si="26"/>
        <v>0</v>
      </c>
      <c r="G149" s="244">
        <f t="shared" si="26"/>
        <v>0</v>
      </c>
      <c r="H149" s="286">
        <f t="shared" si="26"/>
        <v>0</v>
      </c>
      <c r="I149" s="285">
        <f t="shared" si="26"/>
        <v>0</v>
      </c>
      <c r="J149" s="244">
        <f t="shared" si="26"/>
        <v>0</v>
      </c>
      <c r="K149" s="244">
        <f t="shared" si="26"/>
        <v>0</v>
      </c>
      <c r="L149" s="246">
        <f t="shared" si="26"/>
        <v>0</v>
      </c>
      <c r="X149" s="291"/>
      <c r="Z149" s="11"/>
      <c r="AC149" s="291"/>
      <c r="AE149" s="11"/>
    </row>
    <row r="201" spans="1:32" ht="18.75" customHeight="1" x14ac:dyDescent="0.15"/>
    <row r="202" spans="1:32" ht="18.75" customHeight="1" x14ac:dyDescent="0.15">
      <c r="A202" s="287">
        <v>1837600</v>
      </c>
      <c r="AF202" s="288">
        <f>SUM(AF1:AI201)</f>
        <v>0</v>
      </c>
    </row>
    <row r="203" spans="1:32" ht="18.75" customHeight="1" x14ac:dyDescent="0.15"/>
  </sheetData>
  <mergeCells count="171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A38:B38"/>
    <mergeCell ref="A40:B40"/>
    <mergeCell ref="O47:O49"/>
    <mergeCell ref="A50:A54"/>
    <mergeCell ref="A55:A60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H35:H37"/>
    <mergeCell ref="I35:I37"/>
    <mergeCell ref="J35:J37"/>
    <mergeCell ref="K35:K37"/>
    <mergeCell ref="A42:B42"/>
    <mergeCell ref="A43:B43"/>
    <mergeCell ref="A61:A65"/>
    <mergeCell ref="A66:A68"/>
    <mergeCell ref="A69:B69"/>
    <mergeCell ref="A71:B74"/>
    <mergeCell ref="C71:C74"/>
    <mergeCell ref="D71:J71"/>
    <mergeCell ref="L47:L49"/>
    <mergeCell ref="M47:M49"/>
    <mergeCell ref="N47:N49"/>
    <mergeCell ref="A46:A49"/>
    <mergeCell ref="B46:B49"/>
    <mergeCell ref="C46:C49"/>
    <mergeCell ref="D46:J46"/>
    <mergeCell ref="O72:O74"/>
    <mergeCell ref="A75:B75"/>
    <mergeCell ref="A77:B77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A78:B78"/>
    <mergeCell ref="A79:B79"/>
    <mergeCell ref="A80:B80"/>
    <mergeCell ref="A84:B86"/>
    <mergeCell ref="C84:C86"/>
    <mergeCell ref="D84:E84"/>
    <mergeCell ref="L72:L74"/>
    <mergeCell ref="M72:M74"/>
    <mergeCell ref="N72:N74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7"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I19:O49 H19:H28 G1:G28 F26:F28 D25:E28 D17:F21 D23:F23 D1:F15 H56:H65 G31:G65 F63:F65 D62:E65 D54:F58 D60:F60 D31:F52 A136:A1048576 A1:A134 C1:C86 D68:H86 M97:P1048576 Q1:XFD1048576 P1:P86 I56:O86 B1:B108 C97:L108 B120:B1048576 C150:L1048576 C120:L138">
      <formula1>0</formula1>
      <formula2>100000000000000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L97" sqref="L97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5" width="17" style="11" customWidth="1"/>
    <col min="26" max="26" width="17" style="12" customWidth="1"/>
    <col min="27" max="27" width="17" style="11" hidden="1" customWidth="1"/>
    <col min="28" max="28" width="32.28515625" style="11" hidden="1" customWidth="1"/>
    <col min="29" max="30" width="17" style="11" hidden="1" customWidth="1"/>
    <col min="31" max="31" width="17" style="12" hidden="1" customWidth="1"/>
    <col min="32" max="36" width="17" style="11" hidden="1" customWidth="1"/>
    <col min="37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"/>
      <c r="Z6" s="8"/>
      <c r="AE6" s="8"/>
    </row>
    <row r="7" spans="1:35" s="7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694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694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694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95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 t="shared" si="0"/>
        <v>0</v>
      </c>
      <c r="F17" s="52">
        <f t="shared" si="0"/>
        <v>0</v>
      </c>
      <c r="G17" s="52">
        <f t="shared" si="0"/>
        <v>0</v>
      </c>
      <c r="H17" s="52">
        <f t="shared" si="0"/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644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694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694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694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694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695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644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694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694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694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644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694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695"/>
      <c r="B31" s="48" t="s">
        <v>27</v>
      </c>
      <c r="C31" s="49">
        <f>SUM(D31:O31)</f>
        <v>0</v>
      </c>
      <c r="D31" s="50">
        <f>SUM(D29:D30)</f>
        <v>0</v>
      </c>
      <c r="E31" s="50">
        <f>SUM(E29:E30)</f>
        <v>0</v>
      </c>
      <c r="F31" s="50">
        <f>SUM(F29:F30)</f>
        <v>0</v>
      </c>
      <c r="G31" s="50">
        <f>SUM(G29:G30)</f>
        <v>0</v>
      </c>
      <c r="H31" s="50">
        <f>SUM(H29:H30)</f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725" t="s">
        <v>5</v>
      </c>
      <c r="B32" s="726"/>
      <c r="C32" s="117">
        <f>SUM(D32:O32)</f>
        <v>0</v>
      </c>
      <c r="D32" s="118">
        <f t="shared" ref="D32:O32" si="2">+D17+D23+D31+D28</f>
        <v>0</v>
      </c>
      <c r="E32" s="118">
        <f t="shared" si="2"/>
        <v>0</v>
      </c>
      <c r="F32" s="118">
        <f t="shared" si="2"/>
        <v>0</v>
      </c>
      <c r="G32" s="118">
        <f t="shared" si="2"/>
        <v>0</v>
      </c>
      <c r="H32" s="118">
        <f t="shared" si="2"/>
        <v>0</v>
      </c>
      <c r="I32" s="118">
        <f t="shared" si="2"/>
        <v>0</v>
      </c>
      <c r="J32" s="118">
        <f t="shared" si="2"/>
        <v>0</v>
      </c>
      <c r="K32" s="118">
        <f t="shared" si="2"/>
        <v>0</v>
      </c>
      <c r="L32" s="118">
        <f t="shared" si="2"/>
        <v>0</v>
      </c>
      <c r="M32" s="118">
        <f t="shared" si="2"/>
        <v>0</v>
      </c>
      <c r="N32" s="118">
        <f t="shared" si="2"/>
        <v>0</v>
      </c>
      <c r="O32" s="118">
        <f t="shared" si="2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703" t="s">
        <v>21</v>
      </c>
      <c r="B38" s="704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736" t="s">
        <v>30</v>
      </c>
      <c r="B40" s="737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663" t="s">
        <v>38</v>
      </c>
      <c r="B42" s="738"/>
      <c r="C42" s="143">
        <f>SUM(D42:O42)</f>
        <v>0</v>
      </c>
      <c r="D42" s="144">
        <f>SUM(D38:D41)</f>
        <v>0</v>
      </c>
      <c r="E42" s="144">
        <f>SUM(E38:E41)</f>
        <v>0</v>
      </c>
      <c r="F42" s="144">
        <f>SUM(F38:F41)</f>
        <v>0</v>
      </c>
      <c r="G42" s="144">
        <f>SUM(G38:G41)</f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692" t="s">
        <v>39</v>
      </c>
      <c r="B43" s="693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644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694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694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694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95"/>
      <c r="B54" s="48" t="s">
        <v>27</v>
      </c>
      <c r="C54" s="49">
        <f>SUM(D54:O54)</f>
        <v>0</v>
      </c>
      <c r="D54" s="50">
        <f t="shared" ref="D54:O54" si="3">SUM(D50:D53)</f>
        <v>0</v>
      </c>
      <c r="E54" s="51">
        <f t="shared" si="3"/>
        <v>0</v>
      </c>
      <c r="F54" s="52">
        <f t="shared" si="3"/>
        <v>0</v>
      </c>
      <c r="G54" s="52">
        <f t="shared" si="3"/>
        <v>0</v>
      </c>
      <c r="H54" s="52">
        <f t="shared" si="3"/>
        <v>0</v>
      </c>
      <c r="I54" s="52">
        <f t="shared" si="3"/>
        <v>0</v>
      </c>
      <c r="J54" s="98">
        <f t="shared" si="3"/>
        <v>0</v>
      </c>
      <c r="K54" s="50">
        <f t="shared" si="3"/>
        <v>0</v>
      </c>
      <c r="L54" s="53">
        <f t="shared" si="3"/>
        <v>0</v>
      </c>
      <c r="M54" s="50">
        <f t="shared" si="3"/>
        <v>0</v>
      </c>
      <c r="N54" s="52">
        <f t="shared" si="3"/>
        <v>0</v>
      </c>
      <c r="O54" s="53">
        <f t="shared" si="3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644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694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694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694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694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695"/>
      <c r="B60" s="48" t="s">
        <v>27</v>
      </c>
      <c r="C60" s="49">
        <f>SUM(D60:O60)</f>
        <v>0</v>
      </c>
      <c r="D60" s="50">
        <f t="shared" ref="D60:O60" si="4">SUM(D55:D59)</f>
        <v>0</v>
      </c>
      <c r="E60" s="51">
        <f t="shared" si="4"/>
        <v>0</v>
      </c>
      <c r="F60" s="52">
        <f t="shared" si="4"/>
        <v>0</v>
      </c>
      <c r="G60" s="52">
        <f t="shared" si="4"/>
        <v>0</v>
      </c>
      <c r="H60" s="52">
        <f t="shared" si="4"/>
        <v>0</v>
      </c>
      <c r="I60" s="52">
        <f t="shared" si="4"/>
        <v>0</v>
      </c>
      <c r="J60" s="98">
        <f t="shared" si="4"/>
        <v>0</v>
      </c>
      <c r="K60" s="50">
        <f t="shared" si="4"/>
        <v>0</v>
      </c>
      <c r="L60" s="53">
        <f t="shared" si="4"/>
        <v>0</v>
      </c>
      <c r="M60" s="50">
        <f t="shared" si="4"/>
        <v>0</v>
      </c>
      <c r="N60" s="52">
        <f t="shared" si="4"/>
        <v>0</v>
      </c>
      <c r="O60" s="53">
        <f t="shared" si="4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644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694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694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694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695"/>
      <c r="B65" s="48" t="s">
        <v>27</v>
      </c>
      <c r="C65" s="49">
        <f>SUM(D65:O65)</f>
        <v>0</v>
      </c>
      <c r="D65" s="50">
        <f t="shared" ref="D65:O65" si="5">SUM(D61:D64)</f>
        <v>0</v>
      </c>
      <c r="E65" s="51">
        <f t="shared" si="5"/>
        <v>0</v>
      </c>
      <c r="F65" s="52">
        <f t="shared" si="5"/>
        <v>0</v>
      </c>
      <c r="G65" s="52">
        <f t="shared" si="5"/>
        <v>0</v>
      </c>
      <c r="H65" s="52">
        <f t="shared" si="5"/>
        <v>0</v>
      </c>
      <c r="I65" s="52">
        <f t="shared" si="5"/>
        <v>0</v>
      </c>
      <c r="J65" s="98">
        <f t="shared" si="5"/>
        <v>0</v>
      </c>
      <c r="K65" s="50">
        <f t="shared" si="5"/>
        <v>0</v>
      </c>
      <c r="L65" s="53">
        <f t="shared" si="5"/>
        <v>0</v>
      </c>
      <c r="M65" s="50">
        <f t="shared" si="5"/>
        <v>0</v>
      </c>
      <c r="N65" s="52">
        <f t="shared" si="5"/>
        <v>0</v>
      </c>
      <c r="O65" s="53">
        <f t="shared" si="5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63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64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642"/>
      <c r="B68" s="174" t="s">
        <v>27</v>
      </c>
      <c r="C68" s="117">
        <f>SUM(D68:O68)</f>
        <v>0</v>
      </c>
      <c r="D68" s="175">
        <f t="shared" ref="D68:O68" si="6">SUM(D66:D67)</f>
        <v>0</v>
      </c>
      <c r="E68" s="175">
        <f t="shared" si="6"/>
        <v>0</v>
      </c>
      <c r="F68" s="175">
        <f t="shared" si="6"/>
        <v>0</v>
      </c>
      <c r="G68" s="175">
        <f t="shared" si="6"/>
        <v>0</v>
      </c>
      <c r="H68" s="175">
        <f t="shared" si="6"/>
        <v>0</v>
      </c>
      <c r="I68" s="175">
        <f t="shared" si="6"/>
        <v>0</v>
      </c>
      <c r="J68" s="175">
        <f t="shared" si="6"/>
        <v>0</v>
      </c>
      <c r="K68" s="175">
        <f t="shared" si="6"/>
        <v>0</v>
      </c>
      <c r="L68" s="175">
        <f t="shared" si="6"/>
        <v>0</v>
      </c>
      <c r="M68" s="175">
        <f t="shared" si="6"/>
        <v>0</v>
      </c>
      <c r="N68" s="175">
        <f t="shared" si="6"/>
        <v>0</v>
      </c>
      <c r="O68" s="175">
        <f t="shared" si="6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725" t="s">
        <v>5</v>
      </c>
      <c r="B69" s="726"/>
      <c r="C69" s="117">
        <f>SUM(D69:O69)</f>
        <v>0</v>
      </c>
      <c r="D69" s="118">
        <f t="shared" ref="D69:O69" si="7">+D54+D60+D65+D68</f>
        <v>0</v>
      </c>
      <c r="E69" s="176">
        <f t="shared" si="7"/>
        <v>0</v>
      </c>
      <c r="F69" s="176">
        <f t="shared" si="7"/>
        <v>0</v>
      </c>
      <c r="G69" s="176">
        <f t="shared" si="7"/>
        <v>0</v>
      </c>
      <c r="H69" s="176">
        <f t="shared" si="7"/>
        <v>0</v>
      </c>
      <c r="I69" s="176">
        <f t="shared" si="7"/>
        <v>0</v>
      </c>
      <c r="J69" s="177">
        <f t="shared" si="7"/>
        <v>0</v>
      </c>
      <c r="K69" s="50">
        <f t="shared" si="7"/>
        <v>0</v>
      </c>
      <c r="L69" s="178">
        <f t="shared" si="7"/>
        <v>0</v>
      </c>
      <c r="M69" s="176">
        <f t="shared" si="7"/>
        <v>0</v>
      </c>
      <c r="N69" s="176">
        <f t="shared" si="7"/>
        <v>0</v>
      </c>
      <c r="O69" s="176">
        <f t="shared" si="7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703" t="s">
        <v>21</v>
      </c>
      <c r="B75" s="704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707" t="s">
        <v>30</v>
      </c>
      <c r="B77" s="708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689" t="s">
        <v>44</v>
      </c>
      <c r="B78" s="690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642" t="s">
        <v>5</v>
      </c>
      <c r="B79" s="691"/>
      <c r="C79" s="192">
        <f>SUM(D79:O79)</f>
        <v>0</v>
      </c>
      <c r="D79" s="199">
        <f t="shared" ref="D79:O79" si="8">SUM(D75:D78)</f>
        <v>0</v>
      </c>
      <c r="E79" s="199">
        <f t="shared" si="8"/>
        <v>0</v>
      </c>
      <c r="F79" s="199">
        <f t="shared" si="8"/>
        <v>0</v>
      </c>
      <c r="G79" s="199">
        <f t="shared" si="8"/>
        <v>0</v>
      </c>
      <c r="H79" s="199">
        <f t="shared" si="8"/>
        <v>0</v>
      </c>
      <c r="I79" s="199">
        <f t="shared" si="8"/>
        <v>0</v>
      </c>
      <c r="J79" s="199">
        <f t="shared" si="8"/>
        <v>0</v>
      </c>
      <c r="K79" s="199">
        <f t="shared" si="8"/>
        <v>0</v>
      </c>
      <c r="L79" s="199">
        <f t="shared" si="8"/>
        <v>0</v>
      </c>
      <c r="M79" s="199">
        <f t="shared" si="8"/>
        <v>0</v>
      </c>
      <c r="N79" s="199">
        <f t="shared" si="8"/>
        <v>0</v>
      </c>
      <c r="O79" s="199">
        <f t="shared" si="8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692" t="s">
        <v>39</v>
      </c>
      <c r="B80" s="693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683" t="s">
        <v>22</v>
      </c>
      <c r="B87" s="683"/>
      <c r="C87" s="215"/>
      <c r="D87" s="70"/>
      <c r="E87" s="216"/>
      <c r="F87" s="217">
        <f t="shared" ref="F87:F95" si="9">SUM(C87:E87)</f>
        <v>0</v>
      </c>
      <c r="G87" s="217">
        <f>C13+C18+C26</f>
        <v>0</v>
      </c>
      <c r="H87" s="217">
        <f>+C50+C55+C63</f>
        <v>0</v>
      </c>
      <c r="I87" s="218">
        <f t="shared" ref="I87:I95" si="10">+G87+H87</f>
        <v>0</v>
      </c>
      <c r="J87" s="168"/>
      <c r="K87" s="168"/>
      <c r="L87" s="168"/>
      <c r="M87" s="219">
        <f t="shared" ref="M87:M95" si="11">SUM(I87:L87)</f>
        <v>0</v>
      </c>
      <c r="N87" s="220">
        <f t="shared" ref="N87:N95" si="12">F87-M87</f>
        <v>0</v>
      </c>
      <c r="O87" s="221"/>
      <c r="P87" s="222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684" t="s">
        <v>23</v>
      </c>
      <c r="B88" s="684"/>
      <c r="C88" s="223"/>
      <c r="D88" s="224"/>
      <c r="E88" s="216"/>
      <c r="F88" s="225">
        <f t="shared" si="9"/>
        <v>0</v>
      </c>
      <c r="G88" s="225">
        <f>C14+C19</f>
        <v>0</v>
      </c>
      <c r="H88" s="225">
        <f>+C51+C56</f>
        <v>0</v>
      </c>
      <c r="I88" s="226">
        <f t="shared" si="10"/>
        <v>0</v>
      </c>
      <c r="J88" s="168"/>
      <c r="K88" s="168"/>
      <c r="L88" s="168"/>
      <c r="M88" s="227">
        <f t="shared" si="11"/>
        <v>0</v>
      </c>
      <c r="N88" s="220">
        <f t="shared" si="12"/>
        <v>0</v>
      </c>
      <c r="O88" s="224"/>
      <c r="P88" s="228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685" t="s">
        <v>29</v>
      </c>
      <c r="B89" s="685"/>
      <c r="C89" s="223"/>
      <c r="D89" s="224"/>
      <c r="E89" s="216"/>
      <c r="F89" s="225">
        <f t="shared" si="9"/>
        <v>0</v>
      </c>
      <c r="G89" s="229">
        <f>C27+C20</f>
        <v>0</v>
      </c>
      <c r="H89" s="230">
        <f>+C57+C64</f>
        <v>0</v>
      </c>
      <c r="I89" s="226">
        <f t="shared" si="10"/>
        <v>0</v>
      </c>
      <c r="J89" s="168"/>
      <c r="K89" s="168"/>
      <c r="L89" s="168"/>
      <c r="M89" s="227">
        <f t="shared" si="11"/>
        <v>0</v>
      </c>
      <c r="N89" s="220">
        <f t="shared" si="12"/>
        <v>0</v>
      </c>
      <c r="O89" s="224"/>
      <c r="P89" s="228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9"/>
        <v>0</v>
      </c>
      <c r="G90" s="233">
        <f>+C15+C21</f>
        <v>0</v>
      </c>
      <c r="H90" s="230">
        <f>+C52+C58</f>
        <v>0</v>
      </c>
      <c r="I90" s="226">
        <f t="shared" si="10"/>
        <v>0</v>
      </c>
      <c r="J90" s="168"/>
      <c r="K90" s="168"/>
      <c r="L90" s="168"/>
      <c r="M90" s="227">
        <f t="shared" si="11"/>
        <v>0</v>
      </c>
      <c r="N90" s="220">
        <f t="shared" si="12"/>
        <v>0</v>
      </c>
      <c r="O90" s="224"/>
      <c r="P90" s="228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668" t="s">
        <v>26</v>
      </c>
      <c r="B91" s="669"/>
      <c r="C91" s="234"/>
      <c r="D91" s="224"/>
      <c r="E91" s="216"/>
      <c r="F91" s="235">
        <f t="shared" si="9"/>
        <v>0</v>
      </c>
      <c r="G91" s="236">
        <f>C16+C22</f>
        <v>0</v>
      </c>
      <c r="H91" s="237">
        <f>+C53+C59</f>
        <v>0</v>
      </c>
      <c r="I91" s="238">
        <f t="shared" si="10"/>
        <v>0</v>
      </c>
      <c r="J91" s="168"/>
      <c r="K91" s="168"/>
      <c r="L91" s="168"/>
      <c r="M91" s="227">
        <f t="shared" si="11"/>
        <v>0</v>
      </c>
      <c r="N91" s="220">
        <f t="shared" si="12"/>
        <v>0</v>
      </c>
      <c r="O91" s="224"/>
      <c r="P91" s="239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670" t="s">
        <v>64</v>
      </c>
      <c r="B92" s="671"/>
      <c r="C92" s="15">
        <v>102400</v>
      </c>
      <c r="D92" s="15"/>
      <c r="E92" s="16">
        <v>11200</v>
      </c>
      <c r="F92" s="305">
        <f t="shared" si="9"/>
        <v>113600</v>
      </c>
      <c r="G92" s="306">
        <f>C24</f>
        <v>0</v>
      </c>
      <c r="H92" s="307">
        <f>C61</f>
        <v>0</v>
      </c>
      <c r="I92" s="308">
        <f t="shared" si="10"/>
        <v>0</v>
      </c>
      <c r="J92" s="15"/>
      <c r="K92" s="17"/>
      <c r="L92" s="16">
        <v>90400</v>
      </c>
      <c r="M92" s="309">
        <f t="shared" si="11"/>
        <v>90400</v>
      </c>
      <c r="N92" s="310">
        <f t="shared" si="12"/>
        <v>23200</v>
      </c>
      <c r="O92" s="15"/>
      <c r="P92" s="122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672" t="s">
        <v>65</v>
      </c>
      <c r="B93" s="673"/>
      <c r="C93" s="155">
        <v>58000</v>
      </c>
      <c r="D93" s="155"/>
      <c r="E93" s="37">
        <v>48600</v>
      </c>
      <c r="F93" s="311">
        <f t="shared" si="9"/>
        <v>106600</v>
      </c>
      <c r="G93" s="312">
        <f>C25</f>
        <v>0</v>
      </c>
      <c r="H93" s="313">
        <f>C62</f>
        <v>0</v>
      </c>
      <c r="I93" s="314">
        <f t="shared" si="10"/>
        <v>0</v>
      </c>
      <c r="J93" s="155"/>
      <c r="K93" s="38"/>
      <c r="L93" s="37">
        <v>79200</v>
      </c>
      <c r="M93" s="188">
        <f t="shared" si="11"/>
        <v>79200</v>
      </c>
      <c r="N93" s="315">
        <f t="shared" si="12"/>
        <v>27400</v>
      </c>
      <c r="O93" s="155"/>
      <c r="P93" s="39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674" t="s">
        <v>66</v>
      </c>
      <c r="B94" s="675"/>
      <c r="C94" s="155"/>
      <c r="D94" s="155"/>
      <c r="E94" s="37"/>
      <c r="F94" s="311">
        <f t="shared" si="9"/>
        <v>0</v>
      </c>
      <c r="G94" s="312">
        <f>C29</f>
        <v>0</v>
      </c>
      <c r="H94" s="313">
        <f>C66</f>
        <v>0</v>
      </c>
      <c r="I94" s="314">
        <f t="shared" si="10"/>
        <v>0</v>
      </c>
      <c r="J94" s="155"/>
      <c r="K94" s="38"/>
      <c r="L94" s="37"/>
      <c r="M94" s="188">
        <f t="shared" si="11"/>
        <v>0</v>
      </c>
      <c r="N94" s="315">
        <f t="shared" si="12"/>
        <v>0</v>
      </c>
      <c r="O94" s="155"/>
      <c r="P94" s="39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676" t="s">
        <v>67</v>
      </c>
      <c r="B95" s="677"/>
      <c r="C95" s="155"/>
      <c r="D95" s="155"/>
      <c r="E95" s="37"/>
      <c r="F95" s="311">
        <f t="shared" si="9"/>
        <v>0</v>
      </c>
      <c r="G95" s="312">
        <f>C30</f>
        <v>0</v>
      </c>
      <c r="H95" s="313">
        <f>C67</f>
        <v>0</v>
      </c>
      <c r="I95" s="314">
        <f t="shared" si="10"/>
        <v>0</v>
      </c>
      <c r="J95" s="155"/>
      <c r="K95" s="38"/>
      <c r="L95" s="37"/>
      <c r="M95" s="188">
        <f t="shared" si="11"/>
        <v>0</v>
      </c>
      <c r="N95" s="315">
        <f t="shared" si="12"/>
        <v>0</v>
      </c>
      <c r="O95" s="268"/>
      <c r="P95" s="316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678" t="s">
        <v>68</v>
      </c>
      <c r="B96" s="678"/>
      <c r="C96" s="301">
        <f t="shared" ref="C96:P96" si="13">SUM(C87:C95)</f>
        <v>160400</v>
      </c>
      <c r="D96" s="302">
        <f t="shared" si="13"/>
        <v>0</v>
      </c>
      <c r="E96" s="303">
        <f t="shared" si="13"/>
        <v>59800</v>
      </c>
      <c r="F96" s="301">
        <f t="shared" si="13"/>
        <v>220200</v>
      </c>
      <c r="G96" s="301">
        <f t="shared" si="13"/>
        <v>0</v>
      </c>
      <c r="H96" s="301">
        <f t="shared" si="13"/>
        <v>0</v>
      </c>
      <c r="I96" s="301">
        <f t="shared" si="13"/>
        <v>0</v>
      </c>
      <c r="J96" s="302">
        <f t="shared" si="13"/>
        <v>0</v>
      </c>
      <c r="K96" s="304">
        <f t="shared" si="13"/>
        <v>0</v>
      </c>
      <c r="L96" s="303">
        <f t="shared" si="13"/>
        <v>169600</v>
      </c>
      <c r="M96" s="301">
        <f t="shared" si="13"/>
        <v>169600</v>
      </c>
      <c r="N96" s="301">
        <f t="shared" si="13"/>
        <v>50600</v>
      </c>
      <c r="O96" s="301">
        <f t="shared" si="13"/>
        <v>0</v>
      </c>
      <c r="P96" s="301">
        <f t="shared" si="13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642"/>
      <c r="B99" s="662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664" t="s">
        <v>74</v>
      </c>
      <c r="B100" s="665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666" t="s">
        <v>75</v>
      </c>
      <c r="B101" s="667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666" t="s">
        <v>76</v>
      </c>
      <c r="B102" s="667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666" t="s">
        <v>77</v>
      </c>
      <c r="B103" s="667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659" t="s">
        <v>78</v>
      </c>
      <c r="B104" s="66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ht="30" customHeight="1" x14ac:dyDescent="0.2">
      <c r="A105" s="9" t="s">
        <v>79</v>
      </c>
      <c r="C105" s="248"/>
      <c r="AA105" s="22"/>
      <c r="AB105" s="22"/>
      <c r="AC105" s="22"/>
      <c r="AD105" s="12"/>
      <c r="AF105" s="22"/>
      <c r="AG105" s="22"/>
      <c r="AH105" s="22"/>
      <c r="AI105" s="12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12"/>
      <c r="AB108" s="12"/>
      <c r="AC108" s="12"/>
      <c r="AD108" s="12"/>
      <c r="AF108" s="12"/>
      <c r="AG108" s="12"/>
      <c r="AH108" s="12"/>
      <c r="AI108" s="12"/>
    </row>
    <row r="109" spans="1:35" ht="15" customHeight="1" x14ac:dyDescent="0.15">
      <c r="A109" s="13" t="s">
        <v>91</v>
      </c>
      <c r="B109" s="99">
        <f t="shared" ref="B109:B118" si="14"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si="14"/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4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4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4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4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4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4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4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4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5">SUM(B109:B118)</f>
        <v>0</v>
      </c>
      <c r="C119" s="117">
        <f t="shared" si="15"/>
        <v>0</v>
      </c>
      <c r="D119" s="117">
        <f t="shared" si="15"/>
        <v>0</v>
      </c>
      <c r="E119" s="117">
        <f t="shared" si="15"/>
        <v>0</v>
      </c>
      <c r="F119" s="117">
        <f t="shared" si="15"/>
        <v>0</v>
      </c>
      <c r="G119" s="117">
        <f t="shared" si="15"/>
        <v>0</v>
      </c>
      <c r="H119" s="117">
        <f t="shared" si="15"/>
        <v>0</v>
      </c>
      <c r="I119" s="117">
        <f t="shared" si="15"/>
        <v>0</v>
      </c>
      <c r="J119" s="117">
        <f t="shared" si="15"/>
        <v>0</v>
      </c>
      <c r="K119" s="117">
        <f t="shared" si="15"/>
        <v>0</v>
      </c>
      <c r="L119" s="117">
        <f t="shared" si="15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13" t="s">
        <v>91</v>
      </c>
      <c r="B124" s="263">
        <f t="shared" ref="B124:B133" si="16"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si="16"/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16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16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16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0" ht="15.75" customHeight="1" x14ac:dyDescent="0.15">
      <c r="A129" s="23" t="s">
        <v>96</v>
      </c>
      <c r="B129" s="265">
        <f t="shared" si="16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  <c r="AB129" s="12"/>
      <c r="AC129" s="12"/>
      <c r="AD129" s="12"/>
    </row>
    <row r="130" spans="1:30" ht="15.75" customHeight="1" x14ac:dyDescent="0.15">
      <c r="A130" s="23" t="s">
        <v>97</v>
      </c>
      <c r="B130" s="265">
        <f t="shared" si="16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  <c r="AB130" s="12"/>
      <c r="AC130" s="12"/>
      <c r="AD130" s="12"/>
    </row>
    <row r="131" spans="1:30" ht="15.75" customHeight="1" x14ac:dyDescent="0.15">
      <c r="A131" s="23" t="s">
        <v>98</v>
      </c>
      <c r="B131" s="265">
        <f t="shared" si="16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  <c r="AB131" s="12"/>
      <c r="AC131" s="12"/>
      <c r="AD131" s="12"/>
    </row>
    <row r="132" spans="1:30" ht="15.75" customHeight="1" x14ac:dyDescent="0.15">
      <c r="A132" s="23" t="s">
        <v>99</v>
      </c>
      <c r="B132" s="265">
        <f t="shared" si="16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  <c r="AB132" s="12"/>
      <c r="AC132" s="12"/>
      <c r="AD132" s="12"/>
    </row>
    <row r="133" spans="1:30" ht="15.75" customHeight="1" x14ac:dyDescent="0.15">
      <c r="A133" s="41" t="s">
        <v>100</v>
      </c>
      <c r="B133" s="267">
        <f t="shared" si="16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  <c r="AB133" s="12"/>
      <c r="AC133" s="12"/>
      <c r="AD133" s="12"/>
    </row>
    <row r="134" spans="1:30" ht="15.75" customHeight="1" x14ac:dyDescent="0.15">
      <c r="A134" s="261" t="s">
        <v>5</v>
      </c>
      <c r="B134" s="270">
        <f t="shared" ref="B134:L134" si="17">SUM(B124:B133)</f>
        <v>0</v>
      </c>
      <c r="C134" s="271">
        <f t="shared" si="17"/>
        <v>0</v>
      </c>
      <c r="D134" s="271">
        <f t="shared" si="17"/>
        <v>0</v>
      </c>
      <c r="E134" s="271">
        <f t="shared" si="17"/>
        <v>0</v>
      </c>
      <c r="F134" s="271">
        <f t="shared" si="17"/>
        <v>0</v>
      </c>
      <c r="G134" s="271">
        <f t="shared" si="17"/>
        <v>0</v>
      </c>
      <c r="H134" s="271">
        <f t="shared" si="17"/>
        <v>0</v>
      </c>
      <c r="I134" s="271">
        <f t="shared" si="17"/>
        <v>0</v>
      </c>
      <c r="J134" s="271">
        <f t="shared" si="17"/>
        <v>0</v>
      </c>
      <c r="K134" s="271">
        <f t="shared" si="17"/>
        <v>0</v>
      </c>
      <c r="L134" s="271">
        <f t="shared" si="17"/>
        <v>0</v>
      </c>
      <c r="X134" s="12"/>
      <c r="AB134" s="12"/>
      <c r="AC134" s="12"/>
      <c r="AD134" s="12"/>
    </row>
    <row r="135" spans="1:30" ht="24" customHeight="1" x14ac:dyDescent="0.2">
      <c r="A135" s="9" t="s">
        <v>102</v>
      </c>
      <c r="X135" s="12"/>
      <c r="AB135" s="12"/>
      <c r="AC135" s="12"/>
      <c r="AD135" s="12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12"/>
      <c r="AB136" s="12"/>
      <c r="AC136" s="12"/>
      <c r="AD136" s="12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12"/>
      <c r="AB137" s="12"/>
      <c r="AC137" s="12"/>
      <c r="AD137" s="12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12"/>
      <c r="AB138" s="12"/>
      <c r="AC138" s="12"/>
      <c r="AD138" s="12"/>
    </row>
    <row r="139" spans="1:30" ht="15" customHeight="1" x14ac:dyDescent="0.15">
      <c r="A139" s="628" t="s">
        <v>91</v>
      </c>
      <c r="B139" s="629"/>
      <c r="C139" s="272"/>
      <c r="D139" s="70"/>
      <c r="E139" s="222"/>
      <c r="F139" s="273">
        <f t="shared" ref="F139:F148" si="18">SUM(C139:E139)</f>
        <v>0</v>
      </c>
      <c r="G139" s="274">
        <f t="shared" ref="G139:G148" si="19">B109</f>
        <v>0</v>
      </c>
      <c r="H139" s="71"/>
      <c r="I139" s="71"/>
      <c r="J139" s="71"/>
      <c r="K139" s="219">
        <f t="shared" ref="K139:K148" si="20">SUM(G139:J139)</f>
        <v>0</v>
      </c>
      <c r="L139" s="275">
        <f t="shared" ref="L139:L148" si="21">F139-K139</f>
        <v>0</v>
      </c>
      <c r="X139" s="12"/>
      <c r="AB139" s="12"/>
      <c r="AC139" s="12"/>
      <c r="AD139" s="12"/>
    </row>
    <row r="140" spans="1:30" ht="15" customHeight="1" x14ac:dyDescent="0.15">
      <c r="A140" s="622" t="s">
        <v>92</v>
      </c>
      <c r="B140" s="630"/>
      <c r="C140" s="276"/>
      <c r="D140" s="240"/>
      <c r="E140" s="242"/>
      <c r="F140" s="277">
        <f t="shared" si="18"/>
        <v>0</v>
      </c>
      <c r="G140" s="278">
        <f t="shared" si="19"/>
        <v>0</v>
      </c>
      <c r="H140" s="241"/>
      <c r="I140" s="80"/>
      <c r="J140" s="242"/>
      <c r="K140" s="227">
        <f t="shared" si="20"/>
        <v>0</v>
      </c>
      <c r="L140" s="279">
        <f t="shared" si="21"/>
        <v>0</v>
      </c>
      <c r="X140" s="12"/>
      <c r="AB140" s="12"/>
      <c r="AC140" s="12"/>
      <c r="AD140" s="12"/>
    </row>
    <row r="141" spans="1:30" ht="15" customHeight="1" x14ac:dyDescent="0.15">
      <c r="A141" s="622" t="s">
        <v>93</v>
      </c>
      <c r="B141" s="630"/>
      <c r="C141" s="276"/>
      <c r="D141" s="240"/>
      <c r="E141" s="242"/>
      <c r="F141" s="277">
        <f t="shared" si="18"/>
        <v>0</v>
      </c>
      <c r="G141" s="278">
        <f t="shared" si="19"/>
        <v>0</v>
      </c>
      <c r="H141" s="241"/>
      <c r="I141" s="80"/>
      <c r="J141" s="242"/>
      <c r="K141" s="227">
        <f t="shared" si="20"/>
        <v>0</v>
      </c>
      <c r="L141" s="279">
        <f t="shared" si="21"/>
        <v>0</v>
      </c>
      <c r="X141" s="12"/>
      <c r="AB141" s="12"/>
      <c r="AC141" s="12"/>
      <c r="AD141" s="12"/>
    </row>
    <row r="142" spans="1:30" ht="15" customHeight="1" x14ac:dyDescent="0.15">
      <c r="A142" s="622" t="s">
        <v>94</v>
      </c>
      <c r="B142" s="630"/>
      <c r="C142" s="276"/>
      <c r="D142" s="240"/>
      <c r="E142" s="242"/>
      <c r="F142" s="277">
        <f t="shared" si="18"/>
        <v>0</v>
      </c>
      <c r="G142" s="278">
        <f t="shared" si="19"/>
        <v>0</v>
      </c>
      <c r="H142" s="241"/>
      <c r="I142" s="80"/>
      <c r="J142" s="242"/>
      <c r="K142" s="227">
        <f t="shared" si="20"/>
        <v>0</v>
      </c>
      <c r="L142" s="279">
        <f t="shared" si="21"/>
        <v>0</v>
      </c>
      <c r="X142" s="12"/>
      <c r="AB142" s="12"/>
      <c r="AC142" s="12"/>
      <c r="AD142" s="12"/>
    </row>
    <row r="143" spans="1:30" ht="15" customHeight="1" x14ac:dyDescent="0.15">
      <c r="A143" s="622" t="s">
        <v>95</v>
      </c>
      <c r="B143" s="630"/>
      <c r="C143" s="280"/>
      <c r="D143" s="240"/>
      <c r="E143" s="242"/>
      <c r="F143" s="277">
        <f t="shared" si="18"/>
        <v>0</v>
      </c>
      <c r="G143" s="278">
        <f t="shared" si="19"/>
        <v>0</v>
      </c>
      <c r="H143" s="241"/>
      <c r="I143" s="80"/>
      <c r="J143" s="242"/>
      <c r="K143" s="227">
        <f t="shared" si="20"/>
        <v>0</v>
      </c>
      <c r="L143" s="279">
        <f t="shared" si="21"/>
        <v>0</v>
      </c>
      <c r="X143" s="12"/>
      <c r="AB143" s="12"/>
      <c r="AC143" s="12"/>
      <c r="AD143" s="12"/>
    </row>
    <row r="144" spans="1:30" ht="15" customHeight="1" x14ac:dyDescent="0.15">
      <c r="A144" s="622" t="s">
        <v>96</v>
      </c>
      <c r="B144" s="623"/>
      <c r="C144" s="280"/>
      <c r="D144" s="240"/>
      <c r="E144" s="242"/>
      <c r="F144" s="277">
        <f t="shared" si="18"/>
        <v>0</v>
      </c>
      <c r="G144" s="278">
        <f t="shared" si="19"/>
        <v>0</v>
      </c>
      <c r="H144" s="241"/>
      <c r="I144" s="80"/>
      <c r="J144" s="242"/>
      <c r="K144" s="227">
        <f t="shared" si="20"/>
        <v>0</v>
      </c>
      <c r="L144" s="279">
        <f t="shared" si="21"/>
        <v>0</v>
      </c>
      <c r="X144" s="12"/>
      <c r="AB144" s="12"/>
      <c r="AC144" s="12"/>
      <c r="AD144" s="12"/>
    </row>
    <row r="145" spans="1:30" ht="15" customHeight="1" x14ac:dyDescent="0.15">
      <c r="A145" s="622" t="s">
        <v>97</v>
      </c>
      <c r="B145" s="623"/>
      <c r="C145" s="280"/>
      <c r="D145" s="240"/>
      <c r="E145" s="242"/>
      <c r="F145" s="277">
        <f t="shared" si="18"/>
        <v>0</v>
      </c>
      <c r="G145" s="278">
        <f t="shared" si="19"/>
        <v>0</v>
      </c>
      <c r="H145" s="241"/>
      <c r="I145" s="80"/>
      <c r="J145" s="242"/>
      <c r="K145" s="227">
        <f t="shared" si="20"/>
        <v>0</v>
      </c>
      <c r="L145" s="279">
        <f t="shared" si="21"/>
        <v>0</v>
      </c>
      <c r="X145" s="12"/>
      <c r="AB145" s="12"/>
      <c r="AC145" s="12"/>
      <c r="AD145" s="12"/>
    </row>
    <row r="146" spans="1:30" ht="15" customHeight="1" x14ac:dyDescent="0.15">
      <c r="A146" s="622" t="s">
        <v>98</v>
      </c>
      <c r="B146" s="623"/>
      <c r="C146" s="280"/>
      <c r="D146" s="240"/>
      <c r="E146" s="242"/>
      <c r="F146" s="277">
        <f t="shared" si="18"/>
        <v>0</v>
      </c>
      <c r="G146" s="278">
        <f t="shared" si="19"/>
        <v>0</v>
      </c>
      <c r="H146" s="241"/>
      <c r="I146" s="80"/>
      <c r="J146" s="242"/>
      <c r="K146" s="227">
        <f t="shared" si="20"/>
        <v>0</v>
      </c>
      <c r="L146" s="279">
        <f t="shared" si="21"/>
        <v>0</v>
      </c>
      <c r="X146" s="12"/>
      <c r="AB146" s="12"/>
      <c r="AC146" s="12"/>
      <c r="AD146" s="12"/>
    </row>
    <row r="147" spans="1:30" ht="15" customHeight="1" x14ac:dyDescent="0.15">
      <c r="A147" s="622" t="s">
        <v>99</v>
      </c>
      <c r="B147" s="623"/>
      <c r="C147" s="280"/>
      <c r="D147" s="240"/>
      <c r="E147" s="242"/>
      <c r="F147" s="277">
        <f t="shared" si="18"/>
        <v>0</v>
      </c>
      <c r="G147" s="278">
        <f t="shared" si="19"/>
        <v>0</v>
      </c>
      <c r="H147" s="241"/>
      <c r="I147" s="80"/>
      <c r="J147" s="242"/>
      <c r="K147" s="227">
        <f t="shared" si="20"/>
        <v>0</v>
      </c>
      <c r="L147" s="279">
        <f t="shared" si="21"/>
        <v>0</v>
      </c>
      <c r="X147" s="12"/>
      <c r="AB147" s="12"/>
      <c r="AC147" s="12"/>
      <c r="AD147" s="12"/>
    </row>
    <row r="148" spans="1:30" ht="15" customHeight="1" x14ac:dyDescent="0.15">
      <c r="A148" s="624" t="s">
        <v>100</v>
      </c>
      <c r="B148" s="625"/>
      <c r="C148" s="281"/>
      <c r="D148" s="107"/>
      <c r="E148" s="243"/>
      <c r="F148" s="277">
        <f t="shared" si="18"/>
        <v>0</v>
      </c>
      <c r="G148" s="282">
        <f t="shared" si="19"/>
        <v>0</v>
      </c>
      <c r="H148" s="108"/>
      <c r="I148" s="108"/>
      <c r="J148" s="108"/>
      <c r="K148" s="283">
        <f t="shared" si="20"/>
        <v>0</v>
      </c>
      <c r="L148" s="284">
        <f t="shared" si="21"/>
        <v>0</v>
      </c>
      <c r="X148" s="12"/>
      <c r="AB148" s="12"/>
      <c r="AC148" s="12"/>
      <c r="AD148" s="12"/>
    </row>
    <row r="149" spans="1:30" ht="14.25" customHeight="1" x14ac:dyDescent="0.15">
      <c r="A149" s="626" t="s">
        <v>68</v>
      </c>
      <c r="B149" s="627"/>
      <c r="C149" s="285">
        <f t="shared" ref="C149:L149" si="22">SUM(C139:C148)</f>
        <v>0</v>
      </c>
      <c r="D149" s="285">
        <f t="shared" si="22"/>
        <v>0</v>
      </c>
      <c r="E149" s="244">
        <f t="shared" si="22"/>
        <v>0</v>
      </c>
      <c r="F149" s="286">
        <f t="shared" si="22"/>
        <v>0</v>
      </c>
      <c r="G149" s="244">
        <f t="shared" si="22"/>
        <v>0</v>
      </c>
      <c r="H149" s="286">
        <f t="shared" si="22"/>
        <v>0</v>
      </c>
      <c r="I149" s="285">
        <f t="shared" si="22"/>
        <v>0</v>
      </c>
      <c r="J149" s="244">
        <f t="shared" si="22"/>
        <v>0</v>
      </c>
      <c r="K149" s="244">
        <f t="shared" si="22"/>
        <v>0</v>
      </c>
      <c r="L149" s="246">
        <f t="shared" si="22"/>
        <v>0</v>
      </c>
      <c r="X149" s="12"/>
      <c r="AB149" s="12"/>
      <c r="AC149" s="12"/>
      <c r="AD149" s="12"/>
    </row>
    <row r="150" spans="1:30" x14ac:dyDescent="0.15">
      <c r="X150" s="12"/>
      <c r="AB150" s="12"/>
      <c r="AC150" s="12"/>
      <c r="AD150" s="12"/>
    </row>
    <row r="151" spans="1:30" x14ac:dyDescent="0.15">
      <c r="X151" s="12"/>
      <c r="AB151" s="12"/>
      <c r="AC151" s="12"/>
      <c r="AD151" s="12"/>
    </row>
    <row r="152" spans="1:30" x14ac:dyDescent="0.15">
      <c r="AB152" s="12"/>
      <c r="AC152" s="12"/>
      <c r="AD152" s="12"/>
    </row>
    <row r="153" spans="1:30" x14ac:dyDescent="0.15">
      <c r="AB153" s="12"/>
      <c r="AC153" s="12"/>
      <c r="AD153" s="12"/>
    </row>
    <row r="154" spans="1:30" x14ac:dyDescent="0.15">
      <c r="AB154" s="12"/>
      <c r="AC154" s="12"/>
      <c r="AD154" s="12"/>
    </row>
    <row r="155" spans="1:30" x14ac:dyDescent="0.15">
      <c r="AB155" s="12"/>
      <c r="AC155" s="12"/>
      <c r="AD155" s="12"/>
    </row>
    <row r="156" spans="1:30" x14ac:dyDescent="0.15">
      <c r="AB156" s="12"/>
      <c r="AC156" s="12"/>
      <c r="AD156" s="12"/>
    </row>
    <row r="157" spans="1:30" x14ac:dyDescent="0.15">
      <c r="AB157" s="12"/>
      <c r="AC157" s="12"/>
      <c r="AD157" s="12"/>
    </row>
    <row r="158" spans="1:30" x14ac:dyDescent="0.15">
      <c r="AB158" s="12"/>
      <c r="AC158" s="12"/>
      <c r="AD158" s="12"/>
    </row>
    <row r="159" spans="1:30" x14ac:dyDescent="0.15">
      <c r="AB159" s="12"/>
      <c r="AC159" s="12"/>
      <c r="AD159" s="12"/>
    </row>
    <row r="160" spans="1:30" x14ac:dyDescent="0.15">
      <c r="AB160" s="12"/>
      <c r="AC160" s="12"/>
      <c r="AD160" s="12"/>
    </row>
    <row r="201" spans="1:32" ht="18.75" customHeight="1" x14ac:dyDescent="0.15"/>
    <row r="202" spans="1:32" ht="18.75" hidden="1" customHeight="1" x14ac:dyDescent="0.15">
      <c r="A202" s="287">
        <v>1660400</v>
      </c>
      <c r="AF202" s="288">
        <f>SUM(AF1:AI201)</f>
        <v>0</v>
      </c>
    </row>
    <row r="203" spans="1:32" ht="18.75" customHeight="1" x14ac:dyDescent="0.15"/>
  </sheetData>
  <mergeCells count="178">
    <mergeCell ref="A145:B145"/>
    <mergeCell ref="A146:B146"/>
    <mergeCell ref="K137:K138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A136:B138"/>
    <mergeCell ref="C136:C138"/>
    <mergeCell ref="D136:E136"/>
    <mergeCell ref="F136:F138"/>
    <mergeCell ref="G136:K136"/>
    <mergeCell ref="L136:L138"/>
    <mergeCell ref="E137:E138"/>
    <mergeCell ref="G137:G138"/>
    <mergeCell ref="H137:H138"/>
    <mergeCell ref="I137:I138"/>
    <mergeCell ref="J137:J138"/>
    <mergeCell ref="D137:D138"/>
    <mergeCell ref="H106:H108"/>
    <mergeCell ref="I106:I108"/>
    <mergeCell ref="J106:J108"/>
    <mergeCell ref="K106:K108"/>
    <mergeCell ref="L106:L108"/>
    <mergeCell ref="J121:J123"/>
    <mergeCell ref="K121:K123"/>
    <mergeCell ref="L121:L123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A103:B103"/>
    <mergeCell ref="A104:B104"/>
    <mergeCell ref="A106:A108"/>
    <mergeCell ref="B106:B108"/>
    <mergeCell ref="C106:C108"/>
    <mergeCell ref="D106:D108"/>
    <mergeCell ref="E106:E108"/>
    <mergeCell ref="F106:F108"/>
    <mergeCell ref="G106:G108"/>
    <mergeCell ref="A93:B93"/>
    <mergeCell ref="A94:B94"/>
    <mergeCell ref="A95:B95"/>
    <mergeCell ref="A96:B96"/>
    <mergeCell ref="A98:B99"/>
    <mergeCell ref="C98:D98"/>
    <mergeCell ref="A100:B100"/>
    <mergeCell ref="A101:B101"/>
    <mergeCell ref="A102:B102"/>
    <mergeCell ref="A87:B87"/>
    <mergeCell ref="A88:B88"/>
    <mergeCell ref="A89:B89"/>
    <mergeCell ref="F84:F86"/>
    <mergeCell ref="G84:M84"/>
    <mergeCell ref="N84:N86"/>
    <mergeCell ref="O84:P84"/>
    <mergeCell ref="A91:B91"/>
    <mergeCell ref="A92:B92"/>
    <mergeCell ref="A75:B75"/>
    <mergeCell ref="P76:V76"/>
    <mergeCell ref="A77:B77"/>
    <mergeCell ref="A78:B78"/>
    <mergeCell ref="A79:B79"/>
    <mergeCell ref="A80:B80"/>
    <mergeCell ref="A84:B86"/>
    <mergeCell ref="C84:C86"/>
    <mergeCell ref="D84:E84"/>
    <mergeCell ref="D85:D86"/>
    <mergeCell ref="E85:E86"/>
    <mergeCell ref="G85:I85"/>
    <mergeCell ref="J85:J86"/>
    <mergeCell ref="K85:K86"/>
    <mergeCell ref="L85:L86"/>
    <mergeCell ref="M85:M86"/>
    <mergeCell ref="O85:O86"/>
    <mergeCell ref="P85:P86"/>
    <mergeCell ref="A66:A68"/>
    <mergeCell ref="A69:B69"/>
    <mergeCell ref="A71:B74"/>
    <mergeCell ref="C71:C74"/>
    <mergeCell ref="D71:J71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M72:M74"/>
    <mergeCell ref="N72:N74"/>
    <mergeCell ref="O72:O74"/>
    <mergeCell ref="A50:A54"/>
    <mergeCell ref="P50:V50"/>
    <mergeCell ref="P52:V52"/>
    <mergeCell ref="A55:A60"/>
    <mergeCell ref="P55:V55"/>
    <mergeCell ref="P56:V56"/>
    <mergeCell ref="P57:V57"/>
    <mergeCell ref="P58:V58"/>
    <mergeCell ref="A61:A65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M47:M49"/>
    <mergeCell ref="N47:N49"/>
    <mergeCell ref="O47:O49"/>
    <mergeCell ref="A38:B38"/>
    <mergeCell ref="A40:B40"/>
    <mergeCell ref="A42:B42"/>
    <mergeCell ref="A43:B43"/>
    <mergeCell ref="A46:A49"/>
    <mergeCell ref="B46:B49"/>
    <mergeCell ref="C46:C49"/>
    <mergeCell ref="D46:J46"/>
    <mergeCell ref="K46:L46"/>
    <mergeCell ref="A34:B37"/>
    <mergeCell ref="C34:C37"/>
    <mergeCell ref="D34:J34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O35:O37"/>
    <mergeCell ref="A13:A17"/>
    <mergeCell ref="A18:A23"/>
    <mergeCell ref="F10:F12"/>
    <mergeCell ref="G10:G12"/>
    <mergeCell ref="H10:H12"/>
    <mergeCell ref="I10:I12"/>
    <mergeCell ref="A24:A27"/>
    <mergeCell ref="A29:A31"/>
    <mergeCell ref="A32:B32"/>
    <mergeCell ref="D10:D12"/>
    <mergeCell ref="E10:E12"/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L10:L12"/>
    <mergeCell ref="M10:M12"/>
    <mergeCell ref="N10:N12"/>
    <mergeCell ref="O10:O12"/>
  </mergeCells>
  <dataValidations count="8"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allowBlank="1" showInputMessage="1" showErrorMessage="1" errorTitle="ERROR" error="Por favor ingrese solo Números." sqref="AA1:AD104857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opLeftCell="A10" workbookViewId="0">
      <selection activeCell="I94" sqref="I94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",[4]NOMBRE!$B$2," - ","( ",[4]NOMBRE!$C$2,[4]NOMBRE!$D$2,[4]NOMBRE!$E$2,[4]NOMBRE!$F$2,[4]NOMBRE!$G$2,"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",[4]NOMBRE!$B$3," - ","( ",[4]NOMBRE!$C$3,[4]NOMBRE!$D$3,[4]NOMBRE!$E$3,[4]NOMBRE!$F$3,[4]NOMBRE!$G$3,[4]NOMBRE!$H$3,"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",[4]NOMBRE!$B$6," - ","( ",[4]NOMBRE!$C$6,[4]NOMBRE!$D$6,"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",[4]NOMBRE!$B$7)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322"/>
      <c r="Z6" s="603"/>
      <c r="AE6" s="603"/>
    </row>
    <row r="7" spans="1:35" s="323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94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94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94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95"/>
      <c r="B17" s="327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44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94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94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94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94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95"/>
      <c r="B23" s="327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44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94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94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94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327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44" t="s">
        <v>33</v>
      </c>
      <c r="B29" s="344" t="s">
        <v>34</v>
      </c>
      <c r="C29" s="531">
        <f>SUM(D29:H29)</f>
        <v>0</v>
      </c>
      <c r="D29" s="515"/>
      <c r="E29" s="516"/>
      <c r="F29" s="517"/>
      <c r="G29" s="517"/>
      <c r="H29" s="517"/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94"/>
      <c r="B30" s="346" t="s">
        <v>35</v>
      </c>
      <c r="C30" s="532">
        <f>SUM(D30:H30)</f>
        <v>0</v>
      </c>
      <c r="D30" s="519"/>
      <c r="E30" s="520"/>
      <c r="F30" s="521"/>
      <c r="G30" s="521"/>
      <c r="H30" s="521"/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95"/>
      <c r="B31" s="327" t="s">
        <v>27</v>
      </c>
      <c r="C31" s="529">
        <f>SUM(D31:O31)</f>
        <v>0</v>
      </c>
      <c r="D31" s="522">
        <f>SUM(D29:D30)</f>
        <v>0</v>
      </c>
      <c r="E31" s="522">
        <f t="shared" ref="E31:H31" si="2">SUM(E29:E30)</f>
        <v>0</v>
      </c>
      <c r="F31" s="522">
        <f t="shared" si="2"/>
        <v>0</v>
      </c>
      <c r="G31" s="522">
        <f t="shared" si="2"/>
        <v>0</v>
      </c>
      <c r="H31" s="522">
        <f t="shared" si="2"/>
        <v>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725" t="s">
        <v>5</v>
      </c>
      <c r="B32" s="726"/>
      <c r="C32" s="533">
        <f>SUM(D32:O32)</f>
        <v>0</v>
      </c>
      <c r="D32" s="527">
        <f>+D17+D23+D31+D28</f>
        <v>0</v>
      </c>
      <c r="E32" s="527">
        <f t="shared" ref="E32:O32" si="3">+E17+E23+E31+E28</f>
        <v>0</v>
      </c>
      <c r="F32" s="527">
        <f t="shared" si="3"/>
        <v>0</v>
      </c>
      <c r="G32" s="527">
        <f t="shared" si="3"/>
        <v>0</v>
      </c>
      <c r="H32" s="527">
        <f t="shared" si="3"/>
        <v>0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703" t="s">
        <v>21</v>
      </c>
      <c r="B38" s="704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736" t="s">
        <v>30</v>
      </c>
      <c r="B40" s="737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0</v>
      </c>
      <c r="D41" s="438"/>
      <c r="E41" s="438"/>
      <c r="F41" s="438"/>
      <c r="G41" s="438"/>
      <c r="H41" s="438"/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3" t="s">
        <v>38</v>
      </c>
      <c r="B42" s="738"/>
      <c r="C42" s="442">
        <f>SUM(D42:O42)</f>
        <v>0</v>
      </c>
      <c r="D42" s="443">
        <f>SUM(D38:D41)</f>
        <v>0</v>
      </c>
      <c r="E42" s="443">
        <f t="shared" ref="E42:G42" si="4">SUM(E38:E41)</f>
        <v>0</v>
      </c>
      <c r="F42" s="443">
        <f t="shared" si="4"/>
        <v>0</v>
      </c>
      <c r="G42" s="443">
        <f t="shared" si="4"/>
        <v>0</v>
      </c>
      <c r="H42" s="443">
        <f>SUM(H38:H41)</f>
        <v>0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92" t="s">
        <v>39</v>
      </c>
      <c r="B43" s="693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44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94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94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94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95"/>
      <c r="B54" s="327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44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94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94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94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94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95"/>
      <c r="B60" s="327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44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94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94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94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95"/>
      <c r="B65" s="327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38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2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725" t="s">
        <v>5</v>
      </c>
      <c r="B69" s="726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703" t="s">
        <v>21</v>
      </c>
      <c r="B75" s="704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707" t="s">
        <v>30</v>
      </c>
      <c r="B77" s="708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89" t="s">
        <v>44</v>
      </c>
      <c r="B78" s="690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2" t="s">
        <v>5</v>
      </c>
      <c r="B79" s="691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92" t="s">
        <v>39</v>
      </c>
      <c r="B80" s="693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83" t="s">
        <v>22</v>
      </c>
      <c r="B87" s="683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84" t="s">
        <v>23</v>
      </c>
      <c r="B88" s="684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85" t="s">
        <v>29</v>
      </c>
      <c r="B89" s="685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68" t="s">
        <v>26</v>
      </c>
      <c r="B91" s="669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70" t="s">
        <v>64</v>
      </c>
      <c r="B92" s="671"/>
      <c r="C92" s="515">
        <v>23200</v>
      </c>
      <c r="D92" s="515"/>
      <c r="E92" s="516">
        <v>48000</v>
      </c>
      <c r="F92" s="548">
        <f t="shared" si="11"/>
        <v>71200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71200</v>
      </c>
      <c r="M92" s="564">
        <f t="shared" si="14"/>
        <v>71200</v>
      </c>
      <c r="N92" s="567">
        <f t="shared" si="13"/>
        <v>0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72" t="s">
        <v>65</v>
      </c>
      <c r="B93" s="673"/>
      <c r="C93" s="542">
        <v>27400</v>
      </c>
      <c r="D93" s="542"/>
      <c r="E93" s="546">
        <v>43200</v>
      </c>
      <c r="F93" s="550">
        <f t="shared" si="11"/>
        <v>70600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64800</v>
      </c>
      <c r="M93" s="566">
        <f t="shared" si="14"/>
        <v>64800</v>
      </c>
      <c r="N93" s="565">
        <f t="shared" si="13"/>
        <v>5800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74" t="s">
        <v>66</v>
      </c>
      <c r="B94" s="675"/>
      <c r="C94" s="542"/>
      <c r="D94" s="542"/>
      <c r="E94" s="546"/>
      <c r="F94" s="550">
        <f t="shared" ref="F94:F95" si="15">SUM(C94:E94)</f>
        <v>0</v>
      </c>
      <c r="G94" s="554">
        <f>C29</f>
        <v>0</v>
      </c>
      <c r="H94" s="553">
        <f>C66</f>
        <v>0</v>
      </c>
      <c r="I94" s="551">
        <f t="shared" ref="I94:I95" si="16">+G94+H94</f>
        <v>0</v>
      </c>
      <c r="J94" s="542"/>
      <c r="K94" s="518"/>
      <c r="L94" s="546"/>
      <c r="M94" s="566">
        <f t="shared" si="14"/>
        <v>0</v>
      </c>
      <c r="N94" s="565">
        <f t="shared" si="13"/>
        <v>0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76" t="s">
        <v>67</v>
      </c>
      <c r="B95" s="677"/>
      <c r="C95" s="542"/>
      <c r="D95" s="542"/>
      <c r="E95" s="546"/>
      <c r="F95" s="550">
        <f t="shared" si="15"/>
        <v>0</v>
      </c>
      <c r="G95" s="554">
        <f>C30</f>
        <v>0</v>
      </c>
      <c r="H95" s="553">
        <f>C67</f>
        <v>0</v>
      </c>
      <c r="I95" s="551">
        <f t="shared" si="16"/>
        <v>0</v>
      </c>
      <c r="J95" s="542"/>
      <c r="K95" s="518"/>
      <c r="L95" s="546"/>
      <c r="M95" s="566">
        <f t="shared" si="14"/>
        <v>0</v>
      </c>
      <c r="N95" s="565">
        <f t="shared" si="13"/>
        <v>0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78" t="s">
        <v>68</v>
      </c>
      <c r="B96" s="678"/>
      <c r="C96" s="561">
        <f>SUM(C87:C95)</f>
        <v>50600</v>
      </c>
      <c r="D96" s="596">
        <f t="shared" ref="D96:P96" si="17">SUM(D87:D95)</f>
        <v>0</v>
      </c>
      <c r="E96" s="562">
        <f t="shared" si="17"/>
        <v>91200</v>
      </c>
      <c r="F96" s="561">
        <f t="shared" si="17"/>
        <v>141800</v>
      </c>
      <c r="G96" s="561">
        <f t="shared" si="17"/>
        <v>0</v>
      </c>
      <c r="H96" s="561">
        <f t="shared" si="17"/>
        <v>0</v>
      </c>
      <c r="I96" s="561">
        <f t="shared" si="17"/>
        <v>0</v>
      </c>
      <c r="J96" s="596">
        <f t="shared" si="17"/>
        <v>0</v>
      </c>
      <c r="K96" s="597">
        <f t="shared" si="17"/>
        <v>0</v>
      </c>
      <c r="L96" s="562">
        <f t="shared" si="17"/>
        <v>136000</v>
      </c>
      <c r="M96" s="561">
        <f t="shared" si="17"/>
        <v>136000</v>
      </c>
      <c r="N96" s="561">
        <f t="shared" si="17"/>
        <v>5800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2"/>
      <c r="B99" s="662"/>
      <c r="C99" s="333" t="s">
        <v>72</v>
      </c>
      <c r="D99" s="33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664" t="s">
        <v>74</v>
      </c>
      <c r="B100" s="665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666" t="s">
        <v>75</v>
      </c>
      <c r="B101" s="667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666" t="s">
        <v>76</v>
      </c>
      <c r="B102" s="667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666" t="s">
        <v>77</v>
      </c>
      <c r="B103" s="667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659" t="s">
        <v>78</v>
      </c>
      <c r="B104" s="66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599"/>
      <c r="AB136" s="599"/>
      <c r="AC136" s="599"/>
      <c r="AD136" s="599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599"/>
      <c r="AB137" s="599"/>
      <c r="AC137" s="599"/>
      <c r="AD137" s="599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599"/>
      <c r="AB138" s="599"/>
      <c r="AC138" s="599"/>
      <c r="AD138" s="599"/>
    </row>
    <row r="139" spans="1:30" ht="15" customHeight="1" x14ac:dyDescent="0.15">
      <c r="A139" s="628" t="s">
        <v>91</v>
      </c>
      <c r="B139" s="629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622" t="s">
        <v>92</v>
      </c>
      <c r="B140" s="630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622" t="s">
        <v>93</v>
      </c>
      <c r="B141" s="630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622" t="s">
        <v>94</v>
      </c>
      <c r="B142" s="630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622" t="s">
        <v>95</v>
      </c>
      <c r="B143" s="630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622" t="s">
        <v>96</v>
      </c>
      <c r="B144" s="623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622" t="s">
        <v>97</v>
      </c>
      <c r="B145" s="623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622" t="s">
        <v>98</v>
      </c>
      <c r="B146" s="623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622" t="s">
        <v>99</v>
      </c>
      <c r="B147" s="623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624" t="s">
        <v>100</v>
      </c>
      <c r="B148" s="625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626" t="s">
        <v>68</v>
      </c>
      <c r="B149" s="627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1122800</v>
      </c>
      <c r="AF202" s="342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3"/>
  <sheetViews>
    <sheetView topLeftCell="A10" workbookViewId="0">
      <selection activeCell="A5" sqref="A5"/>
    </sheetView>
  </sheetViews>
  <sheetFormatPr baseColWidth="10" defaultRowHeight="15" x14ac:dyDescent="0.25"/>
  <sheetData>
    <row r="1" spans="1:35" x14ac:dyDescent="0.25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602"/>
      <c r="AA1" s="320"/>
      <c r="AB1" s="320"/>
      <c r="AC1" s="320"/>
      <c r="AD1" s="320"/>
      <c r="AE1" s="602"/>
      <c r="AF1" s="320"/>
      <c r="AG1" s="320"/>
      <c r="AH1" s="320"/>
      <c r="AI1" s="320"/>
    </row>
    <row r="2" spans="1:35" x14ac:dyDescent="0.25">
      <c r="A2" s="318" t="s">
        <v>104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602"/>
      <c r="AA2" s="320"/>
      <c r="AB2" s="320"/>
      <c r="AC2" s="320"/>
      <c r="AD2" s="320"/>
      <c r="AE2" s="602"/>
      <c r="AF2" s="320"/>
      <c r="AG2" s="320"/>
      <c r="AH2" s="320"/>
      <c r="AI2" s="320"/>
    </row>
    <row r="3" spans="1:35" x14ac:dyDescent="0.25">
      <c r="A3" s="318" t="s">
        <v>105</v>
      </c>
      <c r="B3" s="319"/>
      <c r="C3" s="319"/>
      <c r="D3" s="321"/>
      <c r="E3" s="319"/>
      <c r="F3" s="319"/>
      <c r="G3" s="319"/>
      <c r="H3" s="319"/>
      <c r="I3" s="319"/>
      <c r="J3" s="319"/>
      <c r="K3" s="319"/>
      <c r="L3" s="319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602"/>
      <c r="AA3" s="320"/>
      <c r="AB3" s="320"/>
      <c r="AC3" s="320"/>
      <c r="AD3" s="320"/>
      <c r="AE3" s="602"/>
      <c r="AF3" s="320"/>
      <c r="AG3" s="320"/>
      <c r="AH3" s="320"/>
      <c r="AI3" s="320"/>
    </row>
    <row r="4" spans="1:35" x14ac:dyDescent="0.25">
      <c r="A4" s="318" t="s">
        <v>106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602"/>
      <c r="AA4" s="320"/>
      <c r="AB4" s="320"/>
      <c r="AC4" s="320"/>
      <c r="AD4" s="320"/>
      <c r="AE4" s="602"/>
      <c r="AF4" s="320"/>
      <c r="AG4" s="320"/>
      <c r="AH4" s="320"/>
      <c r="AI4" s="320"/>
    </row>
    <row r="5" spans="1:35" x14ac:dyDescent="0.25">
      <c r="A5" s="318" t="s">
        <v>107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602"/>
      <c r="AA5" s="320"/>
      <c r="AB5" s="320"/>
      <c r="AC5" s="320"/>
      <c r="AD5" s="320"/>
      <c r="AE5" s="602"/>
      <c r="AF5" s="320"/>
      <c r="AG5" s="320"/>
      <c r="AH5" s="320"/>
      <c r="AI5" s="320"/>
    </row>
    <row r="6" spans="1:35" x14ac:dyDescent="0.2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322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603"/>
      <c r="AA6" s="323"/>
      <c r="AB6" s="323"/>
      <c r="AC6" s="323"/>
      <c r="AD6" s="323"/>
      <c r="AE6" s="603"/>
      <c r="AF6" s="323"/>
      <c r="AG6" s="323"/>
      <c r="AH6" s="323"/>
      <c r="AI6" s="323"/>
    </row>
    <row r="7" spans="1:35" ht="18" x14ac:dyDescent="0.2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323"/>
      <c r="S7" s="323"/>
      <c r="T7" s="323"/>
      <c r="U7" s="323"/>
      <c r="V7" s="323"/>
      <c r="W7" s="323"/>
      <c r="X7" s="323"/>
      <c r="Y7" s="323"/>
      <c r="Z7" s="603"/>
      <c r="AA7" s="323"/>
      <c r="AB7" s="323"/>
      <c r="AC7" s="323"/>
      <c r="AD7" s="323"/>
      <c r="AE7" s="603"/>
      <c r="AF7" s="323"/>
      <c r="AG7" s="323"/>
      <c r="AH7" s="323"/>
      <c r="AI7" s="323"/>
    </row>
    <row r="8" spans="1:35" x14ac:dyDescent="0.25">
      <c r="A8" s="324" t="s">
        <v>2</v>
      </c>
      <c r="B8" s="34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</row>
    <row r="9" spans="1:35" x14ac:dyDescent="0.2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</row>
    <row r="10" spans="1:35" x14ac:dyDescent="0.2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</row>
    <row r="11" spans="1:35" x14ac:dyDescent="0.2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1:35" x14ac:dyDescent="0.2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</row>
    <row r="13" spans="1:35" x14ac:dyDescent="0.25">
      <c r="A13" s="644" t="s">
        <v>21</v>
      </c>
      <c r="B13" s="344" t="s">
        <v>22</v>
      </c>
      <c r="C13" s="528"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364" t="s">
        <v>108</v>
      </c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x14ac:dyDescent="0.25">
      <c r="A14" s="694"/>
      <c r="B14" s="345" t="s">
        <v>23</v>
      </c>
      <c r="C14" s="528"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364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x14ac:dyDescent="0.25">
      <c r="A15" s="694"/>
      <c r="B15" s="345" t="s">
        <v>24</v>
      </c>
      <c r="C15" s="528"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364" t="s">
        <v>109</v>
      </c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38" t="s">
        <v>25</v>
      </c>
      <c r="AB15" s="338" t="s">
        <v>25</v>
      </c>
      <c r="AC15" s="338" t="s">
        <v>25</v>
      </c>
      <c r="AD15" s="338" t="s">
        <v>25</v>
      </c>
      <c r="AE15" s="317"/>
      <c r="AF15" s="338">
        <v>0</v>
      </c>
      <c r="AG15" s="338">
        <v>0</v>
      </c>
      <c r="AH15" s="338">
        <v>0</v>
      </c>
      <c r="AI15" s="338">
        <v>0</v>
      </c>
    </row>
    <row r="16" spans="1:35" x14ac:dyDescent="0.25">
      <c r="A16" s="694"/>
      <c r="B16" s="346" t="s">
        <v>26</v>
      </c>
      <c r="C16" s="528"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</row>
    <row r="17" spans="1:35" x14ac:dyDescent="0.25">
      <c r="A17" s="695"/>
      <c r="B17" s="327" t="s">
        <v>27</v>
      </c>
      <c r="C17" s="529">
        <v>0</v>
      </c>
      <c r="D17" s="522">
        <v>0</v>
      </c>
      <c r="E17" s="523">
        <v>0</v>
      </c>
      <c r="F17" s="524">
        <v>0</v>
      </c>
      <c r="G17" s="524">
        <v>0</v>
      </c>
      <c r="H17" s="524">
        <v>0</v>
      </c>
      <c r="I17" s="524">
        <v>0</v>
      </c>
      <c r="J17" s="525">
        <v>0</v>
      </c>
      <c r="K17" s="523">
        <v>0</v>
      </c>
      <c r="L17" s="525">
        <v>0</v>
      </c>
      <c r="M17" s="523">
        <v>0</v>
      </c>
      <c r="N17" s="524">
        <v>0</v>
      </c>
      <c r="O17" s="525">
        <v>0</v>
      </c>
      <c r="P17" s="365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599"/>
      <c r="AB17" s="599"/>
      <c r="AC17" s="599"/>
      <c r="AD17" s="599"/>
      <c r="AE17" s="317"/>
      <c r="AF17" s="599"/>
      <c r="AG17" s="599"/>
      <c r="AH17" s="599"/>
      <c r="AI17" s="599"/>
    </row>
    <row r="18" spans="1:35" x14ac:dyDescent="0.25">
      <c r="A18" s="644" t="s">
        <v>28</v>
      </c>
      <c r="B18" s="345" t="s">
        <v>22</v>
      </c>
      <c r="C18" s="528"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364" t="s">
        <v>108</v>
      </c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x14ac:dyDescent="0.25">
      <c r="A19" s="694"/>
      <c r="B19" s="345" t="s">
        <v>23</v>
      </c>
      <c r="C19" s="528"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364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x14ac:dyDescent="0.25">
      <c r="A20" s="694"/>
      <c r="B20" s="345" t="s">
        <v>29</v>
      </c>
      <c r="C20" s="528"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364" t="s">
        <v>110</v>
      </c>
      <c r="Q20" s="328"/>
      <c r="R20" s="328"/>
      <c r="S20" s="317"/>
      <c r="T20" s="317"/>
      <c r="U20" s="317"/>
      <c r="V20" s="317"/>
      <c r="W20" s="317"/>
      <c r="X20" s="317"/>
      <c r="Y20" s="317"/>
      <c r="Z20" s="317"/>
      <c r="AA20" s="600"/>
      <c r="AB20" s="600"/>
      <c r="AC20" s="600"/>
      <c r="AD20" s="600"/>
      <c r="AE20" s="317"/>
      <c r="AF20" s="600"/>
      <c r="AG20" s="600"/>
      <c r="AH20" s="600"/>
      <c r="AI20" s="600"/>
    </row>
    <row r="21" spans="1:35" x14ac:dyDescent="0.25">
      <c r="A21" s="694"/>
      <c r="B21" s="345" t="s">
        <v>24</v>
      </c>
      <c r="C21" s="528"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364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600"/>
      <c r="AB21" s="600"/>
      <c r="AC21" s="599"/>
      <c r="AD21" s="599"/>
      <c r="AE21" s="317"/>
      <c r="AF21" s="600"/>
      <c r="AG21" s="600"/>
      <c r="AH21" s="599"/>
      <c r="AI21" s="599"/>
    </row>
    <row r="22" spans="1:35" x14ac:dyDescent="0.25">
      <c r="A22" s="694"/>
      <c r="B22" s="345" t="s">
        <v>26</v>
      </c>
      <c r="C22" s="528"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599"/>
      <c r="AB22" s="599"/>
      <c r="AC22" s="599"/>
      <c r="AD22" s="599"/>
      <c r="AE22" s="317"/>
      <c r="AF22" s="599"/>
      <c r="AG22" s="599"/>
      <c r="AH22" s="599"/>
      <c r="AI22" s="599"/>
    </row>
    <row r="23" spans="1:35" x14ac:dyDescent="0.25">
      <c r="A23" s="695"/>
      <c r="B23" s="327" t="s">
        <v>27</v>
      </c>
      <c r="C23" s="529">
        <v>0</v>
      </c>
      <c r="D23" s="522">
        <v>0</v>
      </c>
      <c r="E23" s="523">
        <v>0</v>
      </c>
      <c r="F23" s="524">
        <v>0</v>
      </c>
      <c r="G23" s="524">
        <v>0</v>
      </c>
      <c r="H23" s="524">
        <v>0</v>
      </c>
      <c r="I23" s="524">
        <v>0</v>
      </c>
      <c r="J23" s="525">
        <v>0</v>
      </c>
      <c r="K23" s="525">
        <v>0</v>
      </c>
      <c r="L23" s="525">
        <v>0</v>
      </c>
      <c r="M23" s="523">
        <v>0</v>
      </c>
      <c r="N23" s="524">
        <v>0</v>
      </c>
      <c r="O23" s="525">
        <v>0</v>
      </c>
      <c r="P23" s="366"/>
      <c r="Q23" s="328"/>
      <c r="R23" s="328"/>
      <c r="S23" s="317"/>
      <c r="T23" s="317"/>
      <c r="U23" s="317"/>
      <c r="V23" s="317"/>
      <c r="W23" s="317"/>
      <c r="X23" s="317"/>
      <c r="Y23" s="317"/>
      <c r="Z23" s="317"/>
      <c r="AA23" s="599"/>
      <c r="AB23" s="599"/>
      <c r="AC23" s="599"/>
      <c r="AD23" s="599"/>
      <c r="AE23" s="317"/>
      <c r="AF23" s="599"/>
      <c r="AG23" s="599"/>
      <c r="AH23" s="599"/>
      <c r="AI23" s="599"/>
    </row>
    <row r="24" spans="1:35" x14ac:dyDescent="0.25">
      <c r="A24" s="644" t="s">
        <v>30</v>
      </c>
      <c r="B24" s="345" t="s">
        <v>31</v>
      </c>
      <c r="C24" s="528"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364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x14ac:dyDescent="0.25">
      <c r="A25" s="694"/>
      <c r="B25" s="345" t="s">
        <v>32</v>
      </c>
      <c r="C25" s="528"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364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x14ac:dyDescent="0.25">
      <c r="A26" s="694"/>
      <c r="B26" s="345" t="s">
        <v>22</v>
      </c>
      <c r="C26" s="528"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S26" s="317"/>
      <c r="T26" s="317"/>
      <c r="U26" s="317"/>
      <c r="V26" s="317"/>
      <c r="W26" s="317"/>
      <c r="X26" s="317"/>
      <c r="Y26" s="317"/>
      <c r="Z26" s="317"/>
      <c r="AA26" s="600"/>
      <c r="AB26" s="600"/>
      <c r="AC26" s="600"/>
      <c r="AD26" s="599"/>
      <c r="AE26" s="317"/>
      <c r="AF26" s="599"/>
      <c r="AG26" s="599"/>
      <c r="AH26" s="599"/>
      <c r="AI26" s="599"/>
    </row>
    <row r="27" spans="1:35" x14ac:dyDescent="0.25">
      <c r="A27" s="694"/>
      <c r="B27" s="368" t="s">
        <v>29</v>
      </c>
      <c r="C27" s="530"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S27" s="329"/>
      <c r="T27" s="329"/>
      <c r="U27" s="329"/>
      <c r="V27" s="329"/>
      <c r="W27" s="329"/>
      <c r="X27" s="329"/>
      <c r="Y27" s="329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x14ac:dyDescent="0.25">
      <c r="A28" s="367"/>
      <c r="B28" s="327" t="s">
        <v>27</v>
      </c>
      <c r="C28" s="529">
        <v>0</v>
      </c>
      <c r="D28" s="522">
        <v>0</v>
      </c>
      <c r="E28" s="523">
        <v>0</v>
      </c>
      <c r="F28" s="524">
        <v>0</v>
      </c>
      <c r="G28" s="524">
        <v>0</v>
      </c>
      <c r="H28" s="524"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S28" s="329"/>
      <c r="T28" s="329"/>
      <c r="U28" s="329"/>
      <c r="V28" s="329"/>
      <c r="W28" s="329"/>
      <c r="X28" s="329"/>
      <c r="Y28" s="329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x14ac:dyDescent="0.25">
      <c r="A29" s="644" t="s">
        <v>33</v>
      </c>
      <c r="B29" s="344" t="s">
        <v>34</v>
      </c>
      <c r="C29" s="531">
        <v>0</v>
      </c>
      <c r="D29" s="515"/>
      <c r="E29" s="516"/>
      <c r="F29" s="517"/>
      <c r="G29" s="517"/>
      <c r="H29" s="517"/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S29" s="329"/>
      <c r="T29" s="329"/>
      <c r="U29" s="329"/>
      <c r="V29" s="329"/>
      <c r="W29" s="329"/>
      <c r="X29" s="329"/>
      <c r="Y29" s="329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x14ac:dyDescent="0.25">
      <c r="A30" s="694"/>
      <c r="B30" s="346" t="s">
        <v>35</v>
      </c>
      <c r="C30" s="532">
        <v>0</v>
      </c>
      <c r="D30" s="519"/>
      <c r="E30" s="520"/>
      <c r="F30" s="521"/>
      <c r="G30" s="521"/>
      <c r="H30" s="521"/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S30" s="329"/>
      <c r="T30" s="329"/>
      <c r="U30" s="329"/>
      <c r="V30" s="329"/>
      <c r="W30" s="329"/>
      <c r="X30" s="329"/>
      <c r="Y30" s="329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x14ac:dyDescent="0.25">
      <c r="A31" s="695"/>
      <c r="B31" s="327" t="s">
        <v>27</v>
      </c>
      <c r="C31" s="529">
        <v>0</v>
      </c>
      <c r="D31" s="522">
        <v>0</v>
      </c>
      <c r="E31" s="522">
        <v>0</v>
      </c>
      <c r="F31" s="522">
        <v>0</v>
      </c>
      <c r="G31" s="522">
        <v>0</v>
      </c>
      <c r="H31" s="522">
        <v>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S31" s="317"/>
      <c r="T31" s="317"/>
      <c r="U31" s="317"/>
      <c r="V31" s="317"/>
      <c r="W31" s="317"/>
      <c r="X31" s="317"/>
      <c r="Y31" s="317"/>
      <c r="Z31" s="317"/>
      <c r="AA31" s="599"/>
      <c r="AB31" s="599"/>
      <c r="AC31" s="599"/>
      <c r="AD31" s="599"/>
      <c r="AE31" s="317"/>
      <c r="AF31" s="599"/>
      <c r="AG31" s="599"/>
      <c r="AH31" s="599"/>
      <c r="AI31" s="599"/>
    </row>
    <row r="32" spans="1:35" x14ac:dyDescent="0.25">
      <c r="A32" s="725" t="s">
        <v>5</v>
      </c>
      <c r="B32" s="726"/>
      <c r="C32" s="533">
        <v>0</v>
      </c>
      <c r="D32" s="527">
        <v>0</v>
      </c>
      <c r="E32" s="527">
        <v>0</v>
      </c>
      <c r="F32" s="527">
        <v>0</v>
      </c>
      <c r="G32" s="527">
        <v>0</v>
      </c>
      <c r="H32" s="527">
        <v>0</v>
      </c>
      <c r="I32" s="527">
        <v>0</v>
      </c>
      <c r="J32" s="527">
        <v>0</v>
      </c>
      <c r="K32" s="527">
        <v>0</v>
      </c>
      <c r="L32" s="527">
        <v>0</v>
      </c>
      <c r="M32" s="527">
        <v>0</v>
      </c>
      <c r="N32" s="527">
        <v>0</v>
      </c>
      <c r="O32" s="527">
        <v>0</v>
      </c>
      <c r="P32" s="366"/>
      <c r="Q32" s="328"/>
      <c r="R32" s="328"/>
      <c r="S32" s="317"/>
      <c r="T32" s="317"/>
      <c r="U32" s="317"/>
      <c r="V32" s="317"/>
      <c r="W32" s="317"/>
      <c r="X32" s="317"/>
      <c r="Y32" s="317"/>
      <c r="Z32" s="317"/>
      <c r="AA32" s="599"/>
      <c r="AB32" s="599"/>
      <c r="AC32" s="599"/>
      <c r="AD32" s="599"/>
      <c r="AE32" s="317"/>
      <c r="AF32" s="599"/>
      <c r="AG32" s="599"/>
      <c r="AH32" s="599"/>
      <c r="AI32" s="599"/>
    </row>
    <row r="33" spans="1:35" x14ac:dyDescent="0.25">
      <c r="A33" s="324" t="s">
        <v>36</v>
      </c>
      <c r="B33" s="317"/>
      <c r="C33" s="330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599"/>
      <c r="AB33" s="599"/>
      <c r="AC33" s="599"/>
      <c r="AD33" s="599"/>
      <c r="AE33" s="317"/>
      <c r="AF33" s="599"/>
      <c r="AG33" s="599"/>
      <c r="AH33" s="599"/>
      <c r="AI33" s="599"/>
    </row>
    <row r="34" spans="1:35" x14ac:dyDescent="0.2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P34" s="317"/>
      <c r="Q34" s="317"/>
      <c r="R34" s="331"/>
      <c r="S34" s="317"/>
      <c r="T34" s="317"/>
      <c r="U34" s="317"/>
      <c r="V34" s="317"/>
      <c r="W34" s="317"/>
      <c r="X34" s="317"/>
      <c r="Y34" s="317"/>
      <c r="Z34" s="317"/>
      <c r="AA34" s="599"/>
      <c r="AB34" s="599"/>
      <c r="AC34" s="599"/>
      <c r="AD34" s="599"/>
      <c r="AE34" s="317"/>
      <c r="AF34" s="599"/>
      <c r="AG34" s="599"/>
      <c r="AH34" s="599"/>
      <c r="AI34" s="599"/>
    </row>
    <row r="35" spans="1:35" x14ac:dyDescent="0.2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P35" s="317"/>
      <c r="Q35" s="317"/>
      <c r="R35" s="331"/>
      <c r="S35" s="317"/>
      <c r="T35" s="317"/>
      <c r="U35" s="317"/>
      <c r="V35" s="317"/>
      <c r="W35" s="317"/>
      <c r="X35" s="317"/>
      <c r="Y35" s="317"/>
      <c r="Z35" s="317"/>
      <c r="AA35" s="599"/>
      <c r="AB35" s="599"/>
      <c r="AC35" s="599"/>
      <c r="AD35" s="599"/>
      <c r="AE35" s="317"/>
      <c r="AF35" s="599"/>
      <c r="AG35" s="599"/>
      <c r="AH35" s="599"/>
      <c r="AI35" s="599"/>
    </row>
    <row r="36" spans="1:35" x14ac:dyDescent="0.2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P36" s="317"/>
      <c r="Q36" s="317"/>
      <c r="R36" s="331"/>
      <c r="S36" s="317"/>
      <c r="T36" s="317"/>
      <c r="U36" s="317"/>
      <c r="V36" s="317"/>
      <c r="W36" s="317"/>
      <c r="X36" s="317"/>
      <c r="Y36" s="317"/>
      <c r="Z36" s="317"/>
      <c r="AA36" s="599"/>
      <c r="AB36" s="599"/>
      <c r="AC36" s="599"/>
      <c r="AD36" s="599"/>
      <c r="AE36" s="317"/>
      <c r="AF36" s="599"/>
      <c r="AG36" s="599"/>
      <c r="AH36" s="599"/>
      <c r="AI36" s="599"/>
    </row>
    <row r="37" spans="1:35" x14ac:dyDescent="0.2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P37" s="317"/>
      <c r="Q37" s="317"/>
      <c r="R37" s="331"/>
      <c r="S37" s="317"/>
      <c r="T37" s="317"/>
      <c r="U37" s="317"/>
      <c r="V37" s="317"/>
      <c r="W37" s="317"/>
      <c r="X37" s="317"/>
      <c r="Y37" s="317"/>
      <c r="Z37" s="317"/>
      <c r="AA37" s="599"/>
      <c r="AB37" s="599"/>
      <c r="AC37" s="599"/>
      <c r="AD37" s="599"/>
      <c r="AE37" s="317"/>
      <c r="AF37" s="599"/>
      <c r="AG37" s="599"/>
      <c r="AH37" s="599"/>
      <c r="AI37" s="599"/>
    </row>
    <row r="38" spans="1:35" x14ac:dyDescent="0.25">
      <c r="A38" s="703" t="s">
        <v>21</v>
      </c>
      <c r="B38" s="704"/>
      <c r="C38" s="429"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364" t="s">
        <v>111</v>
      </c>
      <c r="Q38" s="317"/>
      <c r="R38" s="331"/>
      <c r="S38" s="317"/>
      <c r="T38" s="317"/>
      <c r="U38" s="317"/>
      <c r="V38" s="317"/>
      <c r="W38" s="317"/>
      <c r="X38" s="317"/>
      <c r="Y38" s="317"/>
      <c r="Z38" s="317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x14ac:dyDescent="0.25">
      <c r="A39" s="351" t="s">
        <v>28</v>
      </c>
      <c r="B39" s="352"/>
      <c r="C39" s="431"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364" t="s">
        <v>112</v>
      </c>
      <c r="Q39" s="317"/>
      <c r="R39" s="331"/>
      <c r="S39" s="317"/>
      <c r="T39" s="317"/>
      <c r="U39" s="317"/>
      <c r="V39" s="317"/>
      <c r="W39" s="317"/>
      <c r="X39" s="317"/>
      <c r="Y39" s="317"/>
      <c r="Z39" s="317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x14ac:dyDescent="0.25">
      <c r="A40" s="747" t="s">
        <v>30</v>
      </c>
      <c r="B40" s="748"/>
      <c r="C40" s="433"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Q40" s="317"/>
      <c r="R40" s="331"/>
      <c r="S40" s="317"/>
      <c r="T40" s="317"/>
      <c r="U40" s="317"/>
      <c r="V40" s="317"/>
      <c r="W40" s="317"/>
      <c r="X40" s="317"/>
      <c r="Y40" s="317"/>
      <c r="Z40" s="317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x14ac:dyDescent="0.25">
      <c r="A41" s="468" t="s">
        <v>37</v>
      </c>
      <c r="B41" s="370"/>
      <c r="C41" s="437">
        <v>0</v>
      </c>
      <c r="D41" s="438"/>
      <c r="E41" s="438"/>
      <c r="F41" s="438"/>
      <c r="G41" s="438"/>
      <c r="H41" s="438"/>
      <c r="I41" s="439"/>
      <c r="J41" s="474"/>
      <c r="K41" s="440"/>
      <c r="L41" s="441"/>
      <c r="M41" s="440"/>
      <c r="N41" s="440"/>
      <c r="O41" s="441"/>
      <c r="P41" s="365"/>
      <c r="Q41" s="317"/>
      <c r="R41" s="331"/>
      <c r="S41" s="317"/>
      <c r="T41" s="317"/>
      <c r="U41" s="317"/>
      <c r="V41" s="317"/>
      <c r="W41" s="317"/>
      <c r="X41" s="317"/>
      <c r="Y41" s="317"/>
      <c r="Z41" s="317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x14ac:dyDescent="0.25">
      <c r="A42" s="663" t="s">
        <v>38</v>
      </c>
      <c r="B42" s="738"/>
      <c r="C42" s="442">
        <v>0</v>
      </c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2">
        <v>0</v>
      </c>
      <c r="K42" s="471">
        <v>0</v>
      </c>
      <c r="L42" s="442">
        <v>0</v>
      </c>
      <c r="M42" s="471">
        <v>0</v>
      </c>
      <c r="N42" s="443">
        <v>0</v>
      </c>
      <c r="O42" s="443">
        <v>0</v>
      </c>
      <c r="P42" s="365"/>
      <c r="Q42" s="317"/>
      <c r="R42" s="332"/>
      <c r="S42" s="317"/>
      <c r="T42" s="317"/>
      <c r="U42" s="317"/>
      <c r="V42" s="317"/>
      <c r="W42" s="317"/>
      <c r="X42" s="317"/>
      <c r="Y42" s="317"/>
      <c r="Z42" s="317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x14ac:dyDescent="0.25">
      <c r="A43" s="692" t="s">
        <v>39</v>
      </c>
      <c r="B43" s="693"/>
      <c r="C43" s="442"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331"/>
      <c r="R43" s="317"/>
      <c r="S43" s="317"/>
      <c r="T43" s="317"/>
      <c r="U43" s="317"/>
      <c r="V43" s="317"/>
      <c r="W43" s="317"/>
      <c r="X43" s="317"/>
      <c r="Y43" s="317"/>
      <c r="Z43" s="317"/>
      <c r="AA43" s="600"/>
      <c r="AB43" s="600"/>
      <c r="AC43" s="600"/>
      <c r="AD43" s="599"/>
      <c r="AE43" s="317"/>
      <c r="AF43" s="600"/>
      <c r="AG43" s="600"/>
      <c r="AH43" s="600"/>
      <c r="AI43" s="599"/>
    </row>
    <row r="44" spans="1:35" x14ac:dyDescent="0.25">
      <c r="A44" s="325" t="s">
        <v>40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x14ac:dyDescent="0.25">
      <c r="A45" s="324" t="s">
        <v>41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600"/>
      <c r="AB45" s="599"/>
      <c r="AC45" s="599"/>
      <c r="AD45" s="599"/>
      <c r="AE45" s="317"/>
      <c r="AF45" s="599"/>
      <c r="AG45" s="599"/>
      <c r="AH45" s="599"/>
      <c r="AI45" s="599"/>
    </row>
    <row r="46" spans="1:35" x14ac:dyDescent="0.2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599"/>
      <c r="AB46" s="600"/>
      <c r="AC46" s="599"/>
      <c r="AD46" s="599"/>
      <c r="AE46" s="317"/>
      <c r="AF46" s="599"/>
      <c r="AG46" s="599"/>
      <c r="AH46" s="599"/>
      <c r="AI46" s="599"/>
    </row>
    <row r="47" spans="1:35" x14ac:dyDescent="0.2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599"/>
      <c r="AB47" s="600"/>
      <c r="AC47" s="599"/>
      <c r="AD47" s="599"/>
      <c r="AE47" s="317"/>
      <c r="AF47" s="599"/>
      <c r="AG47" s="599"/>
      <c r="AH47" s="599"/>
      <c r="AI47" s="599"/>
    </row>
    <row r="48" spans="1:35" x14ac:dyDescent="0.2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599"/>
      <c r="AB48" s="600"/>
      <c r="AC48" s="599"/>
      <c r="AD48" s="599"/>
      <c r="AE48" s="317"/>
      <c r="AF48" s="599"/>
      <c r="AG48" s="599"/>
      <c r="AH48" s="599"/>
      <c r="AI48" s="599"/>
    </row>
    <row r="49" spans="1:35" x14ac:dyDescent="0.2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599"/>
      <c r="AB49" s="599"/>
      <c r="AC49" s="599"/>
      <c r="AD49" s="599"/>
      <c r="AE49" s="317"/>
      <c r="AF49" s="599"/>
      <c r="AG49" s="599"/>
      <c r="AH49" s="599"/>
      <c r="AI49" s="599"/>
    </row>
    <row r="50" spans="1:35" x14ac:dyDescent="0.25">
      <c r="A50" s="644" t="s">
        <v>21</v>
      </c>
      <c r="B50" s="345" t="s">
        <v>22</v>
      </c>
      <c r="C50" s="528"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60" t="s">
        <v>108</v>
      </c>
      <c r="Q50" s="761"/>
      <c r="R50" s="761"/>
      <c r="S50" s="761"/>
      <c r="T50" s="761"/>
      <c r="U50" s="761"/>
      <c r="V50" s="761"/>
      <c r="W50" s="317"/>
      <c r="X50" s="317"/>
      <c r="Y50" s="317"/>
      <c r="Z50" s="317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x14ac:dyDescent="0.25">
      <c r="A51" s="694"/>
      <c r="B51" s="345" t="s">
        <v>23</v>
      </c>
      <c r="C51" s="528"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343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x14ac:dyDescent="0.25">
      <c r="A52" s="694"/>
      <c r="B52" s="345" t="s">
        <v>24</v>
      </c>
      <c r="C52" s="528"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60" t="s">
        <v>109</v>
      </c>
      <c r="Q52" s="761"/>
      <c r="R52" s="761"/>
      <c r="S52" s="761"/>
      <c r="T52" s="761"/>
      <c r="U52" s="761"/>
      <c r="V52" s="761"/>
      <c r="W52" s="317"/>
      <c r="X52" s="317"/>
      <c r="Y52" s="317"/>
      <c r="Z52" s="317"/>
      <c r="AA52" s="338" t="s">
        <v>25</v>
      </c>
      <c r="AB52" s="338" t="s">
        <v>25</v>
      </c>
      <c r="AC52" s="338" t="s">
        <v>25</v>
      </c>
      <c r="AD52" s="338" t="s">
        <v>25</v>
      </c>
      <c r="AE52" s="317"/>
      <c r="AF52" s="338">
        <v>0</v>
      </c>
      <c r="AG52" s="338">
        <v>0</v>
      </c>
      <c r="AH52" s="338">
        <v>0</v>
      </c>
      <c r="AI52" s="338">
        <v>0</v>
      </c>
    </row>
    <row r="53" spans="1:35" x14ac:dyDescent="0.25">
      <c r="A53" s="694"/>
      <c r="B53" s="345" t="s">
        <v>26</v>
      </c>
      <c r="C53" s="528"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460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</row>
    <row r="54" spans="1:35" x14ac:dyDescent="0.25">
      <c r="A54" s="695"/>
      <c r="B54" s="327" t="s">
        <v>27</v>
      </c>
      <c r="C54" s="529">
        <v>0</v>
      </c>
      <c r="D54" s="522">
        <v>0</v>
      </c>
      <c r="E54" s="523">
        <v>0</v>
      </c>
      <c r="F54" s="524">
        <v>0</v>
      </c>
      <c r="G54" s="524">
        <v>0</v>
      </c>
      <c r="H54" s="524">
        <v>0</v>
      </c>
      <c r="I54" s="524">
        <v>0</v>
      </c>
      <c r="J54" s="526">
        <v>0</v>
      </c>
      <c r="K54" s="522">
        <v>0</v>
      </c>
      <c r="L54" s="525">
        <v>0</v>
      </c>
      <c r="M54" s="522">
        <v>0</v>
      </c>
      <c r="N54" s="524">
        <v>0</v>
      </c>
      <c r="O54" s="525">
        <v>0</v>
      </c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599"/>
      <c r="AB54" s="599"/>
      <c r="AC54" s="599"/>
      <c r="AD54" s="599"/>
      <c r="AE54" s="317"/>
      <c r="AF54" s="599"/>
      <c r="AG54" s="599"/>
      <c r="AH54" s="599"/>
      <c r="AI54" s="599"/>
    </row>
    <row r="55" spans="1:35" x14ac:dyDescent="0.25">
      <c r="A55" s="644" t="s">
        <v>28</v>
      </c>
      <c r="B55" s="345" t="s">
        <v>22</v>
      </c>
      <c r="C55" s="528"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62" t="s">
        <v>108</v>
      </c>
      <c r="Q55" s="763"/>
      <c r="R55" s="763"/>
      <c r="S55" s="763"/>
      <c r="T55" s="763"/>
      <c r="U55" s="763"/>
      <c r="V55" s="763"/>
      <c r="W55" s="317"/>
      <c r="X55" s="317"/>
      <c r="Y55" s="317"/>
      <c r="Z55" s="317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x14ac:dyDescent="0.25">
      <c r="A56" s="694"/>
      <c r="B56" s="345" t="s">
        <v>23</v>
      </c>
      <c r="C56" s="528"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60" t="s">
        <v>109</v>
      </c>
      <c r="Q56" s="761"/>
      <c r="R56" s="761"/>
      <c r="S56" s="761"/>
      <c r="T56" s="761"/>
      <c r="U56" s="761"/>
      <c r="V56" s="761"/>
      <c r="W56" s="317"/>
      <c r="X56" s="317"/>
      <c r="Y56" s="317"/>
      <c r="Z56" s="317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x14ac:dyDescent="0.25">
      <c r="A57" s="694"/>
      <c r="B57" s="345" t="s">
        <v>29</v>
      </c>
      <c r="C57" s="528"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60" t="s">
        <v>110</v>
      </c>
      <c r="Q57" s="761"/>
      <c r="R57" s="761"/>
      <c r="S57" s="761"/>
      <c r="T57" s="761"/>
      <c r="U57" s="761"/>
      <c r="V57" s="761"/>
      <c r="W57" s="317"/>
      <c r="X57" s="317"/>
      <c r="Y57" s="317"/>
      <c r="Z57" s="317"/>
      <c r="AA57" s="338"/>
      <c r="AB57" s="338"/>
      <c r="AC57" s="338"/>
      <c r="AD57" s="338"/>
      <c r="AE57" s="317"/>
      <c r="AF57" s="338">
        <v>0</v>
      </c>
      <c r="AG57" s="338">
        <v>0</v>
      </c>
      <c r="AH57" s="338">
        <v>0</v>
      </c>
      <c r="AI57" s="338">
        <v>0</v>
      </c>
    </row>
    <row r="58" spans="1:35" x14ac:dyDescent="0.25">
      <c r="A58" s="694"/>
      <c r="B58" s="345" t="s">
        <v>24</v>
      </c>
      <c r="C58" s="528"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60" t="s">
        <v>108</v>
      </c>
      <c r="Q58" s="761"/>
      <c r="R58" s="761"/>
      <c r="S58" s="761"/>
      <c r="T58" s="761"/>
      <c r="U58" s="761"/>
      <c r="V58" s="761"/>
      <c r="W58" s="317"/>
      <c r="X58" s="317"/>
      <c r="Y58" s="317"/>
      <c r="Z58" s="317"/>
      <c r="AA58" s="600"/>
      <c r="AB58" s="600"/>
      <c r="AC58" s="599"/>
      <c r="AD58" s="599"/>
      <c r="AE58" s="317"/>
      <c r="AF58" s="600"/>
      <c r="AG58" s="600"/>
      <c r="AH58" s="599"/>
      <c r="AI58" s="599"/>
    </row>
    <row r="59" spans="1:35" x14ac:dyDescent="0.25">
      <c r="A59" s="694"/>
      <c r="B59" s="345" t="s">
        <v>26</v>
      </c>
      <c r="C59" s="528"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599"/>
      <c r="AB59" s="599"/>
      <c r="AC59" s="599"/>
      <c r="AD59" s="599"/>
      <c r="AE59" s="317"/>
      <c r="AF59" s="599"/>
      <c r="AG59" s="599"/>
      <c r="AH59" s="599"/>
      <c r="AI59" s="599"/>
    </row>
    <row r="60" spans="1:35" x14ac:dyDescent="0.25">
      <c r="A60" s="695"/>
      <c r="B60" s="327" t="s">
        <v>27</v>
      </c>
      <c r="C60" s="529">
        <v>0</v>
      </c>
      <c r="D60" s="522">
        <v>0</v>
      </c>
      <c r="E60" s="523">
        <v>0</v>
      </c>
      <c r="F60" s="524">
        <v>0</v>
      </c>
      <c r="G60" s="524">
        <v>0</v>
      </c>
      <c r="H60" s="524">
        <v>0</v>
      </c>
      <c r="I60" s="524">
        <v>0</v>
      </c>
      <c r="J60" s="526">
        <v>0</v>
      </c>
      <c r="K60" s="522">
        <v>0</v>
      </c>
      <c r="L60" s="525">
        <v>0</v>
      </c>
      <c r="M60" s="522">
        <v>0</v>
      </c>
      <c r="N60" s="524">
        <v>0</v>
      </c>
      <c r="O60" s="525">
        <v>0</v>
      </c>
      <c r="P60" s="328"/>
      <c r="Q60" s="328"/>
      <c r="R60" s="328"/>
      <c r="S60" s="317"/>
      <c r="T60" s="317"/>
      <c r="U60" s="317"/>
      <c r="V60" s="317"/>
      <c r="W60" s="317"/>
      <c r="X60" s="317"/>
      <c r="Y60" s="317"/>
      <c r="Z60" s="317"/>
      <c r="AA60" s="599"/>
      <c r="AB60" s="599"/>
      <c r="AC60" s="599"/>
      <c r="AD60" s="599"/>
      <c r="AE60" s="317"/>
      <c r="AF60" s="599"/>
      <c r="AG60" s="599"/>
      <c r="AH60" s="599"/>
      <c r="AI60" s="599"/>
    </row>
    <row r="61" spans="1:35" x14ac:dyDescent="0.25">
      <c r="A61" s="644" t="s">
        <v>30</v>
      </c>
      <c r="B61" s="345" t="s">
        <v>31</v>
      </c>
      <c r="C61" s="528"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343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x14ac:dyDescent="0.25">
      <c r="A62" s="694"/>
      <c r="B62" s="345" t="s">
        <v>32</v>
      </c>
      <c r="C62" s="528"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343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x14ac:dyDescent="0.25">
      <c r="A63" s="694"/>
      <c r="B63" s="345" t="s">
        <v>22</v>
      </c>
      <c r="C63" s="528"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S63" s="317"/>
      <c r="T63" s="317"/>
      <c r="U63" s="317"/>
      <c r="V63" s="317"/>
      <c r="W63" s="317"/>
      <c r="X63" s="317"/>
      <c r="Y63" s="317"/>
      <c r="Z63" s="317"/>
      <c r="AA63" s="599"/>
      <c r="AB63" s="599"/>
      <c r="AC63" s="599"/>
      <c r="AD63" s="599"/>
      <c r="AE63" s="317"/>
      <c r="AF63" s="599"/>
      <c r="AG63" s="599"/>
      <c r="AH63" s="599"/>
      <c r="AI63" s="599"/>
    </row>
    <row r="64" spans="1:35" x14ac:dyDescent="0.25">
      <c r="A64" s="694"/>
      <c r="B64" s="345" t="s">
        <v>29</v>
      </c>
      <c r="C64" s="528"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599"/>
      <c r="AB64" s="599"/>
      <c r="AC64" s="599"/>
      <c r="AD64" s="599"/>
      <c r="AE64" s="317"/>
      <c r="AF64" s="599"/>
      <c r="AG64" s="599"/>
      <c r="AH64" s="599"/>
      <c r="AI64" s="599"/>
    </row>
    <row r="65" spans="1:35" x14ac:dyDescent="0.25">
      <c r="A65" s="695"/>
      <c r="B65" s="327" t="s">
        <v>27</v>
      </c>
      <c r="C65" s="529">
        <v>0</v>
      </c>
      <c r="D65" s="522">
        <v>0</v>
      </c>
      <c r="E65" s="523">
        <v>0</v>
      </c>
      <c r="F65" s="524">
        <v>0</v>
      </c>
      <c r="G65" s="524">
        <v>0</v>
      </c>
      <c r="H65" s="524">
        <v>0</v>
      </c>
      <c r="I65" s="524">
        <v>0</v>
      </c>
      <c r="J65" s="526">
        <v>0</v>
      </c>
      <c r="K65" s="522">
        <v>0</v>
      </c>
      <c r="L65" s="525">
        <v>0</v>
      </c>
      <c r="M65" s="522">
        <v>0</v>
      </c>
      <c r="N65" s="524">
        <v>0</v>
      </c>
      <c r="O65" s="525">
        <v>0</v>
      </c>
      <c r="P65" s="328"/>
      <c r="Q65" s="328"/>
      <c r="R65" s="328"/>
      <c r="S65" s="317"/>
      <c r="T65" s="317"/>
      <c r="U65" s="317"/>
      <c r="V65" s="317"/>
      <c r="W65" s="317"/>
      <c r="X65" s="317"/>
      <c r="Y65" s="317"/>
      <c r="Z65" s="317"/>
      <c r="AA65" s="599"/>
      <c r="AB65" s="599"/>
      <c r="AC65" s="599"/>
      <c r="AD65" s="599"/>
      <c r="AE65" s="317"/>
      <c r="AF65" s="599"/>
      <c r="AG65" s="599"/>
      <c r="AH65" s="599"/>
      <c r="AI65" s="599"/>
    </row>
    <row r="66" spans="1:35" x14ac:dyDescent="0.25">
      <c r="A66" s="638" t="s">
        <v>42</v>
      </c>
      <c r="B66" s="344" t="s">
        <v>34</v>
      </c>
      <c r="C66" s="531"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S66" s="317"/>
      <c r="T66" s="317"/>
      <c r="U66" s="317"/>
      <c r="V66" s="317"/>
      <c r="W66" s="317"/>
      <c r="X66" s="317"/>
      <c r="Y66" s="317"/>
      <c r="Z66" s="317"/>
      <c r="AA66" s="599"/>
      <c r="AB66" s="599"/>
      <c r="AC66" s="599"/>
      <c r="AD66" s="599"/>
      <c r="AE66" s="317"/>
      <c r="AF66" s="599"/>
      <c r="AG66" s="599"/>
      <c r="AH66" s="599"/>
      <c r="AI66" s="599"/>
    </row>
    <row r="67" spans="1:35" x14ac:dyDescent="0.25">
      <c r="A67" s="640"/>
      <c r="B67" s="346" t="s">
        <v>35</v>
      </c>
      <c r="C67" s="532"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S67" s="317"/>
      <c r="T67" s="317"/>
      <c r="U67" s="317"/>
      <c r="V67" s="317"/>
      <c r="W67" s="317"/>
      <c r="X67" s="317"/>
      <c r="Y67" s="317"/>
      <c r="Z67" s="317"/>
      <c r="AA67" s="599"/>
      <c r="AB67" s="599"/>
      <c r="AC67" s="599"/>
      <c r="AD67" s="599"/>
      <c r="AE67" s="317"/>
      <c r="AF67" s="599"/>
      <c r="AG67" s="599"/>
      <c r="AH67" s="599"/>
      <c r="AI67" s="599"/>
    </row>
    <row r="68" spans="1:35" x14ac:dyDescent="0.25">
      <c r="A68" s="642"/>
      <c r="B68" s="585" t="s">
        <v>27</v>
      </c>
      <c r="C68" s="533">
        <v>0</v>
      </c>
      <c r="D68" s="539">
        <v>0</v>
      </c>
      <c r="E68" s="539">
        <v>0</v>
      </c>
      <c r="F68" s="539">
        <v>0</v>
      </c>
      <c r="G68" s="539">
        <v>0</v>
      </c>
      <c r="H68" s="539">
        <v>0</v>
      </c>
      <c r="I68" s="539">
        <v>0</v>
      </c>
      <c r="J68" s="539">
        <v>0</v>
      </c>
      <c r="K68" s="539">
        <v>0</v>
      </c>
      <c r="L68" s="539">
        <v>0</v>
      </c>
      <c r="M68" s="539">
        <v>0</v>
      </c>
      <c r="N68" s="539">
        <v>0</v>
      </c>
      <c r="O68" s="539">
        <v>0</v>
      </c>
      <c r="P68" s="328"/>
      <c r="Q68" s="328"/>
      <c r="R68" s="328"/>
      <c r="S68" s="317"/>
      <c r="T68" s="317"/>
      <c r="U68" s="317"/>
      <c r="V68" s="317"/>
      <c r="W68" s="317"/>
      <c r="X68" s="317"/>
      <c r="Y68" s="317"/>
      <c r="Z68" s="317"/>
      <c r="AA68" s="599"/>
      <c r="AB68" s="599"/>
      <c r="AC68" s="599"/>
      <c r="AD68" s="599"/>
      <c r="AE68" s="317"/>
      <c r="AF68" s="599"/>
      <c r="AG68" s="599"/>
      <c r="AH68" s="599"/>
      <c r="AI68" s="599"/>
    </row>
    <row r="69" spans="1:35" x14ac:dyDescent="0.25">
      <c r="A69" s="725" t="s">
        <v>5</v>
      </c>
      <c r="B69" s="726"/>
      <c r="C69" s="533">
        <v>0</v>
      </c>
      <c r="D69" s="527">
        <v>0</v>
      </c>
      <c r="E69" s="540">
        <v>0</v>
      </c>
      <c r="F69" s="540">
        <v>0</v>
      </c>
      <c r="G69" s="540">
        <v>0</v>
      </c>
      <c r="H69" s="540">
        <v>0</v>
      </c>
      <c r="I69" s="540">
        <v>0</v>
      </c>
      <c r="J69" s="605">
        <v>0</v>
      </c>
      <c r="K69" s="522">
        <v>0</v>
      </c>
      <c r="L69" s="606">
        <v>0</v>
      </c>
      <c r="M69" s="540">
        <v>0</v>
      </c>
      <c r="N69" s="540">
        <v>0</v>
      </c>
      <c r="O69" s="540">
        <v>0</v>
      </c>
      <c r="P69" s="328"/>
      <c r="Q69" s="328"/>
      <c r="R69" s="328"/>
      <c r="S69" s="317"/>
      <c r="T69" s="317"/>
      <c r="U69" s="317"/>
      <c r="V69" s="317"/>
      <c r="W69" s="317"/>
      <c r="X69" s="317"/>
      <c r="Y69" s="317"/>
      <c r="Z69" s="317"/>
      <c r="AA69" s="599"/>
      <c r="AB69" s="599"/>
      <c r="AC69" s="599"/>
      <c r="AD69" s="599"/>
      <c r="AE69" s="317"/>
      <c r="AF69" s="599"/>
      <c r="AG69" s="599"/>
      <c r="AH69" s="599"/>
      <c r="AI69" s="599"/>
    </row>
    <row r="70" spans="1:35" x14ac:dyDescent="0.25">
      <c r="A70" s="324" t="s">
        <v>43</v>
      </c>
      <c r="B70" s="317"/>
      <c r="C70" s="330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599"/>
      <c r="AB70" s="599"/>
      <c r="AC70" s="599"/>
      <c r="AD70" s="599"/>
      <c r="AE70" s="317"/>
      <c r="AF70" s="599"/>
      <c r="AG70" s="599"/>
      <c r="AH70" s="599"/>
      <c r="AI70" s="599"/>
    </row>
    <row r="71" spans="1:35" x14ac:dyDescent="0.2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P71" s="317"/>
      <c r="Q71" s="317"/>
      <c r="R71" s="331"/>
      <c r="S71" s="317"/>
      <c r="T71" s="317"/>
      <c r="U71" s="317"/>
      <c r="V71" s="317"/>
      <c r="W71" s="317"/>
      <c r="X71" s="317"/>
      <c r="Y71" s="317"/>
      <c r="Z71" s="317"/>
      <c r="AA71" s="599"/>
      <c r="AB71" s="599"/>
      <c r="AC71" s="599"/>
      <c r="AD71" s="599"/>
      <c r="AE71" s="317"/>
      <c r="AF71" s="599"/>
      <c r="AG71" s="599"/>
      <c r="AH71" s="599"/>
      <c r="AI71" s="599"/>
    </row>
    <row r="72" spans="1:35" x14ac:dyDescent="0.2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P72" s="317"/>
      <c r="Q72" s="317"/>
      <c r="R72" s="331"/>
      <c r="S72" s="317"/>
      <c r="T72" s="317"/>
      <c r="U72" s="317"/>
      <c r="V72" s="317"/>
      <c r="W72" s="317"/>
      <c r="X72" s="317"/>
      <c r="Y72" s="317"/>
      <c r="Z72" s="317"/>
      <c r="AA72" s="599"/>
      <c r="AB72" s="599"/>
      <c r="AC72" s="599"/>
      <c r="AD72" s="599"/>
      <c r="AE72" s="317"/>
      <c r="AF72" s="599"/>
      <c r="AG72" s="599"/>
      <c r="AH72" s="599"/>
      <c r="AI72" s="599"/>
    </row>
    <row r="73" spans="1:35" x14ac:dyDescent="0.2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P73" s="317"/>
      <c r="Q73" s="317"/>
      <c r="R73" s="331"/>
      <c r="S73" s="317"/>
      <c r="T73" s="317"/>
      <c r="U73" s="317"/>
      <c r="V73" s="317"/>
      <c r="W73" s="317"/>
      <c r="X73" s="317"/>
      <c r="Y73" s="317"/>
      <c r="Z73" s="317"/>
      <c r="AA73" s="599"/>
      <c r="AB73" s="599"/>
      <c r="AC73" s="599"/>
      <c r="AD73" s="599"/>
      <c r="AE73" s="317"/>
      <c r="AF73" s="599"/>
      <c r="AG73" s="599"/>
      <c r="AH73" s="599"/>
      <c r="AI73" s="599"/>
    </row>
    <row r="74" spans="1:35" x14ac:dyDescent="0.2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P74" s="317"/>
      <c r="Q74" s="317"/>
      <c r="R74" s="331"/>
      <c r="S74" s="317"/>
      <c r="T74" s="317"/>
      <c r="U74" s="317"/>
      <c r="V74" s="317"/>
      <c r="W74" s="317"/>
      <c r="X74" s="317"/>
      <c r="Y74" s="317"/>
      <c r="Z74" s="317"/>
      <c r="AA74" s="599"/>
      <c r="AB74" s="599"/>
      <c r="AC74" s="599"/>
      <c r="AD74" s="599"/>
      <c r="AE74" s="317"/>
      <c r="AF74" s="599"/>
      <c r="AG74" s="599"/>
      <c r="AH74" s="599"/>
      <c r="AI74" s="599"/>
    </row>
    <row r="75" spans="1:35" x14ac:dyDescent="0.25">
      <c r="A75" s="703" t="s">
        <v>21</v>
      </c>
      <c r="B75" s="704"/>
      <c r="C75" s="429"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343"/>
      <c r="Q75" s="317"/>
      <c r="R75" s="331"/>
      <c r="S75" s="317"/>
      <c r="T75" s="317"/>
      <c r="U75" s="317"/>
      <c r="V75" s="317"/>
      <c r="W75" s="317"/>
      <c r="X75" s="317"/>
      <c r="Y75" s="317"/>
      <c r="Z75" s="317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x14ac:dyDescent="0.25">
      <c r="A76" s="351" t="s">
        <v>28</v>
      </c>
      <c r="B76" s="352"/>
      <c r="C76" s="431"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60" t="s">
        <v>112</v>
      </c>
      <c r="Q76" s="761"/>
      <c r="R76" s="761"/>
      <c r="S76" s="761"/>
      <c r="T76" s="761"/>
      <c r="U76" s="761"/>
      <c r="V76" s="761"/>
      <c r="W76" s="317"/>
      <c r="X76" s="317"/>
      <c r="Y76" s="317"/>
      <c r="Z76" s="317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x14ac:dyDescent="0.25">
      <c r="A77" s="751" t="s">
        <v>30</v>
      </c>
      <c r="B77" s="752"/>
      <c r="C77" s="506"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P77" s="317"/>
      <c r="Q77" s="317"/>
      <c r="R77" s="331"/>
      <c r="S77" s="317"/>
      <c r="T77" s="317"/>
      <c r="U77" s="317"/>
      <c r="V77" s="317"/>
      <c r="W77" s="317"/>
      <c r="X77" s="317"/>
      <c r="Y77" s="317"/>
      <c r="Z77" s="317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x14ac:dyDescent="0.25">
      <c r="A78" s="756" t="s">
        <v>44</v>
      </c>
      <c r="B78" s="757"/>
      <c r="C78" s="485"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P78" s="317"/>
      <c r="Q78" s="317"/>
      <c r="R78" s="331"/>
      <c r="S78" s="317"/>
      <c r="T78" s="317"/>
      <c r="U78" s="317"/>
      <c r="V78" s="317"/>
      <c r="W78" s="317"/>
      <c r="X78" s="317"/>
      <c r="Y78" s="317"/>
      <c r="Z78" s="317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x14ac:dyDescent="0.25">
      <c r="A79" s="642" t="s">
        <v>5</v>
      </c>
      <c r="B79" s="691"/>
      <c r="C79" s="485">
        <v>0</v>
      </c>
      <c r="D79" s="486">
        <v>0</v>
      </c>
      <c r="E79" s="486">
        <v>0</v>
      </c>
      <c r="F79" s="486">
        <v>0</v>
      </c>
      <c r="G79" s="486">
        <v>0</v>
      </c>
      <c r="H79" s="486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486">
        <v>0</v>
      </c>
      <c r="O79" s="486">
        <v>0</v>
      </c>
      <c r="P79" s="317"/>
      <c r="Q79" s="317"/>
      <c r="R79" s="331"/>
      <c r="S79" s="317"/>
      <c r="T79" s="317"/>
      <c r="U79" s="317"/>
      <c r="V79" s="317"/>
      <c r="W79" s="317"/>
      <c r="X79" s="317"/>
      <c r="Y79" s="317"/>
      <c r="Z79" s="317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x14ac:dyDescent="0.25">
      <c r="A80" s="692" t="s">
        <v>39</v>
      </c>
      <c r="B80" s="693"/>
      <c r="C80" s="442"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P80" s="317"/>
      <c r="Q80" s="317"/>
      <c r="R80" s="331"/>
      <c r="S80" s="317"/>
      <c r="T80" s="317"/>
      <c r="U80" s="317"/>
      <c r="V80" s="317"/>
      <c r="W80" s="317"/>
      <c r="X80" s="317"/>
      <c r="Y80" s="317"/>
      <c r="Z80" s="317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x14ac:dyDescent="0.2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P81" s="317"/>
      <c r="Q81" s="317"/>
      <c r="R81" s="331"/>
      <c r="S81" s="317"/>
      <c r="T81" s="317"/>
      <c r="U81" s="317"/>
      <c r="V81" s="317"/>
      <c r="W81" s="317"/>
      <c r="X81" s="317"/>
      <c r="Y81" s="317"/>
      <c r="Z81" s="317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x14ac:dyDescent="0.2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P82" s="317"/>
      <c r="Q82" s="317"/>
      <c r="R82" s="331"/>
      <c r="S82" s="317"/>
      <c r="T82" s="317"/>
      <c r="U82" s="317"/>
      <c r="V82" s="317"/>
      <c r="W82" s="317"/>
      <c r="X82" s="317"/>
      <c r="Y82" s="317"/>
      <c r="Z82" s="317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x14ac:dyDescent="0.25">
      <c r="A83" s="324" t="s">
        <v>46</v>
      </c>
      <c r="B83" s="317"/>
      <c r="C83" s="317"/>
      <c r="D83" s="317"/>
      <c r="E83" s="317"/>
      <c r="F83" s="317"/>
      <c r="G83" s="330"/>
      <c r="H83" s="330"/>
      <c r="I83" s="317"/>
      <c r="J83" s="317"/>
      <c r="K83" s="317"/>
      <c r="L83" s="317"/>
      <c r="M83" s="317"/>
      <c r="N83" s="317"/>
      <c r="O83" s="317"/>
      <c r="P83" s="317"/>
      <c r="Q83" s="317"/>
      <c r="R83" s="331"/>
      <c r="S83" s="317"/>
      <c r="T83" s="317"/>
      <c r="U83" s="317"/>
      <c r="V83" s="317"/>
      <c r="W83" s="317"/>
      <c r="X83" s="317"/>
      <c r="Y83" s="317"/>
      <c r="Z83" s="317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x14ac:dyDescent="0.2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746" t="s">
        <v>50</v>
      </c>
      <c r="H84" s="746"/>
      <c r="I84" s="746"/>
      <c r="J84" s="746"/>
      <c r="K84" s="746"/>
      <c r="L84" s="746"/>
      <c r="M84" s="746"/>
      <c r="N84" s="743" t="s">
        <v>51</v>
      </c>
      <c r="O84" s="645" t="s">
        <v>52</v>
      </c>
      <c r="P84" s="646"/>
      <c r="Q84" s="317"/>
      <c r="R84" s="331"/>
      <c r="S84" s="317"/>
      <c r="T84" s="317"/>
      <c r="U84" s="317"/>
      <c r="V84" s="317"/>
      <c r="W84" s="317"/>
      <c r="X84" s="317"/>
      <c r="Y84" s="317"/>
      <c r="Z84" s="317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x14ac:dyDescent="0.25">
      <c r="A85" s="640"/>
      <c r="B85" s="641"/>
      <c r="C85" s="694"/>
      <c r="D85" s="653" t="s">
        <v>53</v>
      </c>
      <c r="E85" s="655" t="s">
        <v>54</v>
      </c>
      <c r="F85" s="749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744"/>
      <c r="O85" s="679" t="s">
        <v>60</v>
      </c>
      <c r="P85" s="681" t="s">
        <v>61</v>
      </c>
      <c r="Q85" s="317"/>
      <c r="R85" s="331"/>
      <c r="S85" s="317"/>
      <c r="T85" s="317"/>
      <c r="U85" s="317"/>
      <c r="V85" s="317"/>
      <c r="W85" s="317"/>
      <c r="X85" s="317"/>
      <c r="Y85" s="317"/>
      <c r="Z85" s="317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1" x14ac:dyDescent="0.25">
      <c r="A86" s="640"/>
      <c r="B86" s="641"/>
      <c r="C86" s="695"/>
      <c r="D86" s="654"/>
      <c r="E86" s="656"/>
      <c r="F86" s="750"/>
      <c r="G86" s="335" t="s">
        <v>62</v>
      </c>
      <c r="H86" s="336" t="s">
        <v>63</v>
      </c>
      <c r="I86" s="337" t="s">
        <v>5</v>
      </c>
      <c r="J86" s="633"/>
      <c r="K86" s="634"/>
      <c r="L86" s="635"/>
      <c r="M86" s="636"/>
      <c r="N86" s="745"/>
      <c r="O86" s="680"/>
      <c r="P86" s="682"/>
      <c r="Q86" s="317"/>
      <c r="R86" s="331"/>
      <c r="S86" s="317"/>
      <c r="T86" s="317"/>
      <c r="U86" s="317"/>
      <c r="V86" s="317"/>
      <c r="W86" s="317"/>
      <c r="X86" s="317"/>
      <c r="Y86" s="317"/>
      <c r="Z86" s="317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x14ac:dyDescent="0.25">
      <c r="A87" s="683" t="s">
        <v>22</v>
      </c>
      <c r="B87" s="683"/>
      <c r="C87" s="593"/>
      <c r="D87" s="515"/>
      <c r="E87" s="545"/>
      <c r="F87" s="548">
        <v>0</v>
      </c>
      <c r="G87" s="548">
        <v>0</v>
      </c>
      <c r="H87" s="548">
        <v>0</v>
      </c>
      <c r="I87" s="549">
        <v>0</v>
      </c>
      <c r="J87" s="538"/>
      <c r="K87" s="538"/>
      <c r="L87" s="538"/>
      <c r="M87" s="564">
        <v>0</v>
      </c>
      <c r="N87" s="565">
        <v>0</v>
      </c>
      <c r="O87" s="598"/>
      <c r="P87" s="541"/>
      <c r="Q87" s="317"/>
      <c r="R87" s="331"/>
      <c r="S87" s="317"/>
      <c r="T87" s="317"/>
      <c r="U87" s="317"/>
      <c r="V87" s="317"/>
      <c r="W87" s="317"/>
      <c r="X87" s="317"/>
      <c r="Y87" s="317"/>
      <c r="Z87" s="317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x14ac:dyDescent="0.25">
      <c r="A88" s="684" t="s">
        <v>23</v>
      </c>
      <c r="B88" s="684"/>
      <c r="C88" s="594"/>
      <c r="D88" s="547"/>
      <c r="E88" s="545"/>
      <c r="F88" s="550">
        <v>0</v>
      </c>
      <c r="G88" s="550">
        <v>0</v>
      </c>
      <c r="H88" s="550">
        <v>0</v>
      </c>
      <c r="I88" s="551">
        <v>0</v>
      </c>
      <c r="J88" s="538"/>
      <c r="K88" s="538"/>
      <c r="L88" s="538"/>
      <c r="M88" s="566">
        <v>0</v>
      </c>
      <c r="N88" s="565">
        <v>0</v>
      </c>
      <c r="O88" s="547"/>
      <c r="P88" s="607"/>
      <c r="Q88" s="317"/>
      <c r="R88" s="331"/>
      <c r="S88" s="317"/>
      <c r="T88" s="317"/>
      <c r="U88" s="317"/>
      <c r="V88" s="317"/>
      <c r="W88" s="317"/>
      <c r="X88" s="317"/>
      <c r="Y88" s="317"/>
      <c r="Z88" s="317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x14ac:dyDescent="0.25">
      <c r="A89" s="685" t="s">
        <v>29</v>
      </c>
      <c r="B89" s="685"/>
      <c r="C89" s="594"/>
      <c r="D89" s="547"/>
      <c r="E89" s="545"/>
      <c r="F89" s="550">
        <v>0</v>
      </c>
      <c r="G89" s="552">
        <v>0</v>
      </c>
      <c r="H89" s="553">
        <v>0</v>
      </c>
      <c r="I89" s="551">
        <v>0</v>
      </c>
      <c r="J89" s="538"/>
      <c r="K89" s="538"/>
      <c r="L89" s="538"/>
      <c r="M89" s="566">
        <v>0</v>
      </c>
      <c r="N89" s="565">
        <v>0</v>
      </c>
      <c r="O89" s="547"/>
      <c r="P89" s="607"/>
      <c r="Q89" s="317"/>
      <c r="R89" s="331"/>
      <c r="S89" s="317"/>
      <c r="T89" s="317"/>
      <c r="U89" s="317"/>
      <c r="V89" s="317"/>
      <c r="W89" s="317"/>
      <c r="X89" s="317"/>
      <c r="Y89" s="317"/>
      <c r="Z89" s="317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x14ac:dyDescent="0.25">
      <c r="A90" s="326" t="s">
        <v>24</v>
      </c>
      <c r="B90" s="339"/>
      <c r="C90" s="594"/>
      <c r="D90" s="547"/>
      <c r="E90" s="545"/>
      <c r="F90" s="550">
        <v>0</v>
      </c>
      <c r="G90" s="554">
        <v>0</v>
      </c>
      <c r="H90" s="553">
        <v>0</v>
      </c>
      <c r="I90" s="551">
        <v>0</v>
      </c>
      <c r="J90" s="538"/>
      <c r="K90" s="538"/>
      <c r="L90" s="538"/>
      <c r="M90" s="566">
        <v>0</v>
      </c>
      <c r="N90" s="565">
        <v>0</v>
      </c>
      <c r="O90" s="547"/>
      <c r="P90" s="607"/>
      <c r="Q90" s="317"/>
      <c r="R90" s="331"/>
      <c r="S90" s="317"/>
      <c r="T90" s="317"/>
      <c r="U90" s="317"/>
      <c r="V90" s="317"/>
      <c r="W90" s="317"/>
      <c r="X90" s="317"/>
      <c r="Y90" s="317"/>
      <c r="Z90" s="317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x14ac:dyDescent="0.25">
      <c r="A91" s="668" t="s">
        <v>26</v>
      </c>
      <c r="B91" s="669"/>
      <c r="C91" s="595"/>
      <c r="D91" s="547"/>
      <c r="E91" s="545"/>
      <c r="F91" s="555">
        <v>0</v>
      </c>
      <c r="G91" s="556">
        <v>0</v>
      </c>
      <c r="H91" s="557">
        <v>0</v>
      </c>
      <c r="I91" s="558">
        <v>0</v>
      </c>
      <c r="J91" s="538"/>
      <c r="K91" s="538"/>
      <c r="L91" s="538"/>
      <c r="M91" s="566">
        <v>0</v>
      </c>
      <c r="N91" s="565">
        <v>0</v>
      </c>
      <c r="O91" s="547"/>
      <c r="P91" s="608"/>
      <c r="Q91" s="317"/>
      <c r="R91" s="331"/>
      <c r="S91" s="317"/>
      <c r="T91" s="317"/>
      <c r="U91" s="317"/>
      <c r="V91" s="317"/>
      <c r="W91" s="317"/>
      <c r="X91" s="317"/>
      <c r="Y91" s="317"/>
      <c r="Z91" s="317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x14ac:dyDescent="0.25">
      <c r="A92" s="670" t="s">
        <v>64</v>
      </c>
      <c r="B92" s="671"/>
      <c r="C92" s="515">
        <v>0</v>
      </c>
      <c r="D92" s="515">
        <v>144000</v>
      </c>
      <c r="E92" s="516"/>
      <c r="F92" s="548">
        <v>144000</v>
      </c>
      <c r="G92" s="559">
        <v>0</v>
      </c>
      <c r="H92" s="560">
        <v>0</v>
      </c>
      <c r="I92" s="549">
        <v>0</v>
      </c>
      <c r="J92" s="515"/>
      <c r="K92" s="517"/>
      <c r="L92" s="516">
        <v>44000</v>
      </c>
      <c r="M92" s="564">
        <v>44000</v>
      </c>
      <c r="N92" s="567">
        <v>100000</v>
      </c>
      <c r="O92" s="515"/>
      <c r="P92" s="541"/>
      <c r="Q92" s="317"/>
      <c r="R92" s="331"/>
      <c r="S92" s="317"/>
      <c r="T92" s="317"/>
      <c r="U92" s="317"/>
      <c r="V92" s="317"/>
      <c r="W92" s="317"/>
      <c r="X92" s="317"/>
      <c r="Y92" s="317"/>
      <c r="Z92" s="317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x14ac:dyDescent="0.25">
      <c r="A93" s="672" t="s">
        <v>65</v>
      </c>
      <c r="B93" s="673"/>
      <c r="C93" s="542">
        <v>5800</v>
      </c>
      <c r="D93" s="542">
        <v>32400</v>
      </c>
      <c r="E93" s="546"/>
      <c r="F93" s="550">
        <v>38200</v>
      </c>
      <c r="G93" s="554">
        <v>0</v>
      </c>
      <c r="H93" s="553">
        <v>0</v>
      </c>
      <c r="I93" s="551">
        <v>0</v>
      </c>
      <c r="J93" s="542"/>
      <c r="K93" s="518"/>
      <c r="L93" s="546">
        <v>34200</v>
      </c>
      <c r="M93" s="566">
        <v>34200</v>
      </c>
      <c r="N93" s="565">
        <v>4000</v>
      </c>
      <c r="O93" s="542"/>
      <c r="P93" s="543"/>
      <c r="Q93" s="317"/>
      <c r="R93" s="331"/>
      <c r="S93" s="317"/>
      <c r="T93" s="317"/>
      <c r="U93" s="317"/>
      <c r="V93" s="317"/>
      <c r="W93" s="317"/>
      <c r="X93" s="317"/>
      <c r="Y93" s="317"/>
      <c r="Z93" s="317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x14ac:dyDescent="0.25">
      <c r="A94" s="674" t="s">
        <v>66</v>
      </c>
      <c r="B94" s="675"/>
      <c r="C94" s="542"/>
      <c r="D94" s="542"/>
      <c r="E94" s="546"/>
      <c r="F94" s="550">
        <v>0</v>
      </c>
      <c r="G94" s="554">
        <v>0</v>
      </c>
      <c r="H94" s="553">
        <v>0</v>
      </c>
      <c r="I94" s="551">
        <v>0</v>
      </c>
      <c r="J94" s="542"/>
      <c r="K94" s="518"/>
      <c r="L94" s="546"/>
      <c r="M94" s="566">
        <v>0</v>
      </c>
      <c r="N94" s="565">
        <v>0</v>
      </c>
      <c r="O94" s="542"/>
      <c r="P94" s="543"/>
      <c r="Q94" s="317"/>
      <c r="R94" s="331"/>
      <c r="S94" s="317"/>
      <c r="T94" s="317"/>
      <c r="U94" s="317"/>
      <c r="V94" s="317"/>
      <c r="W94" s="317"/>
      <c r="X94" s="317"/>
      <c r="Y94" s="317"/>
      <c r="Z94" s="317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x14ac:dyDescent="0.25">
      <c r="A95" s="676" t="s">
        <v>67</v>
      </c>
      <c r="B95" s="677"/>
      <c r="C95" s="542"/>
      <c r="D95" s="542"/>
      <c r="E95" s="546"/>
      <c r="F95" s="550">
        <v>0</v>
      </c>
      <c r="G95" s="554">
        <v>0</v>
      </c>
      <c r="H95" s="553">
        <v>0</v>
      </c>
      <c r="I95" s="551">
        <v>0</v>
      </c>
      <c r="J95" s="542"/>
      <c r="K95" s="518"/>
      <c r="L95" s="546"/>
      <c r="M95" s="566">
        <v>0</v>
      </c>
      <c r="N95" s="565">
        <v>0</v>
      </c>
      <c r="O95" s="519"/>
      <c r="P95" s="544"/>
      <c r="Q95" s="317"/>
      <c r="R95" s="331"/>
      <c r="S95" s="317"/>
      <c r="T95" s="317"/>
      <c r="U95" s="317"/>
      <c r="V95" s="317"/>
      <c r="W95" s="317"/>
      <c r="X95" s="317"/>
      <c r="Y95" s="317"/>
      <c r="Z95" s="317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x14ac:dyDescent="0.25">
      <c r="A96" s="678" t="s">
        <v>68</v>
      </c>
      <c r="B96" s="678"/>
      <c r="C96" s="561">
        <v>5800</v>
      </c>
      <c r="D96" s="596">
        <v>176400</v>
      </c>
      <c r="E96" s="562">
        <v>0</v>
      </c>
      <c r="F96" s="561">
        <v>182200</v>
      </c>
      <c r="G96" s="561">
        <v>0</v>
      </c>
      <c r="H96" s="561">
        <v>0</v>
      </c>
      <c r="I96" s="561">
        <v>0</v>
      </c>
      <c r="J96" s="596">
        <v>0</v>
      </c>
      <c r="K96" s="597">
        <v>0</v>
      </c>
      <c r="L96" s="562">
        <v>78200</v>
      </c>
      <c r="M96" s="561">
        <v>78200</v>
      </c>
      <c r="N96" s="561">
        <v>104000</v>
      </c>
      <c r="O96" s="561">
        <v>0</v>
      </c>
      <c r="P96" s="561">
        <v>0</v>
      </c>
      <c r="Q96" s="317"/>
      <c r="R96" s="331"/>
      <c r="S96" s="317"/>
      <c r="T96" s="317"/>
      <c r="U96" s="317"/>
      <c r="V96" s="317"/>
      <c r="W96" s="317"/>
      <c r="X96" s="317"/>
      <c r="Y96" s="317"/>
      <c r="Z96" s="317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x14ac:dyDescent="0.25">
      <c r="A97" s="324" t="s">
        <v>69</v>
      </c>
      <c r="B97" s="317"/>
      <c r="C97" s="340"/>
      <c r="D97" s="317"/>
      <c r="E97" s="317"/>
      <c r="F97" s="317"/>
      <c r="G97" s="350"/>
      <c r="H97" s="350"/>
      <c r="I97" s="349"/>
      <c r="J97" s="349"/>
      <c r="K97" s="349"/>
      <c r="L97" s="349"/>
      <c r="M97" s="349"/>
      <c r="N97" s="349"/>
      <c r="O97" s="349"/>
      <c r="P97" s="317"/>
      <c r="Q97" s="317"/>
      <c r="R97" s="331"/>
      <c r="S97" s="317"/>
      <c r="T97" s="317"/>
      <c r="U97" s="317"/>
      <c r="V97" s="317"/>
      <c r="W97" s="317"/>
      <c r="X97" s="317"/>
      <c r="Y97" s="317"/>
      <c r="Z97" s="317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x14ac:dyDescent="0.25">
      <c r="A98" s="638" t="s">
        <v>70</v>
      </c>
      <c r="B98" s="753"/>
      <c r="C98" s="663" t="s">
        <v>71</v>
      </c>
      <c r="D98" s="755"/>
      <c r="E98" s="317"/>
      <c r="F98" s="317"/>
      <c r="G98" s="350"/>
      <c r="H98" s="350"/>
      <c r="I98" s="349"/>
      <c r="J98" s="349"/>
      <c r="K98" s="349"/>
      <c r="L98" s="349"/>
      <c r="M98" s="349"/>
      <c r="N98" s="349"/>
      <c r="O98" s="349"/>
      <c r="P98" s="317"/>
      <c r="Q98" s="317"/>
      <c r="R98" s="331"/>
      <c r="S98" s="317"/>
      <c r="T98" s="317"/>
      <c r="U98" s="317"/>
      <c r="V98" s="317"/>
      <c r="W98" s="317"/>
      <c r="X98" s="317"/>
      <c r="Y98" s="317"/>
      <c r="Z98" s="317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31.5" x14ac:dyDescent="0.25">
      <c r="A99" s="642"/>
      <c r="B99" s="754"/>
      <c r="C99" s="333" t="s">
        <v>72</v>
      </c>
      <c r="D99" s="334" t="s">
        <v>73</v>
      </c>
      <c r="E99" s="317"/>
      <c r="F99" s="317"/>
      <c r="G99" s="350"/>
      <c r="H99" s="350"/>
      <c r="I99" s="349"/>
      <c r="J99" s="349"/>
      <c r="K99" s="349"/>
      <c r="L99" s="349"/>
      <c r="M99" s="349"/>
      <c r="N99" s="349"/>
      <c r="O99" s="349"/>
      <c r="P99" s="317"/>
      <c r="Q99" s="317"/>
      <c r="R99" s="331"/>
      <c r="S99" s="317"/>
      <c r="T99" s="317"/>
      <c r="U99" s="317"/>
      <c r="V99" s="317"/>
      <c r="W99" s="317"/>
      <c r="X99" s="317"/>
      <c r="Y99" s="317"/>
      <c r="Z99" s="317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x14ac:dyDescent="0.25">
      <c r="A100" s="664" t="s">
        <v>74</v>
      </c>
      <c r="B100" s="665"/>
      <c r="C100" s="495"/>
      <c r="D100" s="496"/>
      <c r="E100" s="317"/>
      <c r="F100" s="317"/>
      <c r="G100" s="350"/>
      <c r="H100" s="350"/>
      <c r="I100" s="349"/>
      <c r="J100" s="349"/>
      <c r="K100" s="349"/>
      <c r="L100" s="349"/>
      <c r="M100" s="349"/>
      <c r="N100" s="349"/>
      <c r="O100" s="349"/>
      <c r="P100" s="317"/>
      <c r="Q100" s="317"/>
      <c r="R100" s="331"/>
      <c r="S100" s="317"/>
      <c r="T100" s="317"/>
      <c r="U100" s="317"/>
      <c r="V100" s="317"/>
      <c r="W100" s="317"/>
      <c r="X100" s="317"/>
      <c r="Y100" s="317"/>
      <c r="Z100" s="317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x14ac:dyDescent="0.25">
      <c r="A101" s="666" t="s">
        <v>75</v>
      </c>
      <c r="B101" s="667"/>
      <c r="C101" s="497"/>
      <c r="D101" s="498"/>
      <c r="E101" s="317"/>
      <c r="F101" s="317"/>
      <c r="G101" s="350"/>
      <c r="H101" s="350"/>
      <c r="I101" s="349"/>
      <c r="J101" s="349"/>
      <c r="K101" s="349"/>
      <c r="L101" s="349"/>
      <c r="M101" s="349"/>
      <c r="N101" s="349"/>
      <c r="O101" s="349"/>
      <c r="P101" s="317"/>
      <c r="Q101" s="317"/>
      <c r="R101" s="331"/>
      <c r="S101" s="317"/>
      <c r="T101" s="317"/>
      <c r="U101" s="317"/>
      <c r="V101" s="317"/>
      <c r="W101" s="317"/>
      <c r="X101" s="317"/>
      <c r="Y101" s="317"/>
      <c r="Z101" s="317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x14ac:dyDescent="0.25">
      <c r="A102" s="666" t="s">
        <v>76</v>
      </c>
      <c r="B102" s="667"/>
      <c r="C102" s="497"/>
      <c r="D102" s="498"/>
      <c r="E102" s="317"/>
      <c r="F102" s="317"/>
      <c r="G102" s="350"/>
      <c r="H102" s="350"/>
      <c r="I102" s="349"/>
      <c r="J102" s="349"/>
      <c r="K102" s="349"/>
      <c r="L102" s="349"/>
      <c r="M102" s="349"/>
      <c r="N102" s="349"/>
      <c r="O102" s="349"/>
      <c r="P102" s="317"/>
      <c r="Q102" s="317"/>
      <c r="R102" s="331"/>
      <c r="S102" s="317"/>
      <c r="T102" s="317"/>
      <c r="U102" s="317"/>
      <c r="V102" s="317"/>
      <c r="W102" s="317"/>
      <c r="X102" s="317"/>
      <c r="Y102" s="317"/>
      <c r="Z102" s="317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x14ac:dyDescent="0.25">
      <c r="A103" s="666" t="s">
        <v>77</v>
      </c>
      <c r="B103" s="667"/>
      <c r="C103" s="497"/>
      <c r="D103" s="498"/>
      <c r="E103" s="317"/>
      <c r="F103" s="317"/>
      <c r="G103" s="350"/>
      <c r="H103" s="350"/>
      <c r="I103" s="349"/>
      <c r="J103" s="349"/>
      <c r="K103" s="349"/>
      <c r="L103" s="349"/>
      <c r="M103" s="349"/>
      <c r="N103" s="349"/>
      <c r="O103" s="349"/>
      <c r="P103" s="317"/>
      <c r="Q103" s="317"/>
      <c r="R103" s="331"/>
      <c r="S103" s="317"/>
      <c r="T103" s="317"/>
      <c r="U103" s="317"/>
      <c r="V103" s="317"/>
      <c r="W103" s="317"/>
      <c r="X103" s="317"/>
      <c r="Y103" s="317"/>
      <c r="Z103" s="317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x14ac:dyDescent="0.25">
      <c r="A104" s="659" t="s">
        <v>78</v>
      </c>
      <c r="B104" s="660"/>
      <c r="C104" s="499"/>
      <c r="D104" s="500"/>
      <c r="E104" s="317"/>
      <c r="F104" s="317"/>
      <c r="G104" s="350"/>
      <c r="H104" s="350"/>
      <c r="I104" s="349"/>
      <c r="J104" s="349"/>
      <c r="K104" s="349"/>
      <c r="L104" s="349"/>
      <c r="M104" s="349"/>
      <c r="N104" s="349"/>
      <c r="O104" s="349"/>
      <c r="P104" s="317"/>
      <c r="Q104" s="317"/>
      <c r="R104" s="331"/>
      <c r="S104" s="317"/>
      <c r="T104" s="317"/>
      <c r="U104" s="317"/>
      <c r="V104" s="317"/>
      <c r="W104" s="317"/>
      <c r="X104" s="317"/>
      <c r="Y104" s="317"/>
      <c r="Z104" s="317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x14ac:dyDescent="0.25">
      <c r="A105" s="324" t="s">
        <v>79</v>
      </c>
      <c r="B105" s="317"/>
      <c r="C105" s="340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600"/>
      <c r="AB105" s="600"/>
      <c r="AC105" s="600"/>
      <c r="AD105" s="599"/>
      <c r="AE105" s="317"/>
      <c r="AF105" s="600"/>
      <c r="AG105" s="600"/>
      <c r="AH105" s="600"/>
      <c r="AI105" s="599"/>
    </row>
    <row r="106" spans="1:35" x14ac:dyDescent="0.2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x14ac:dyDescent="0.2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x14ac:dyDescent="0.2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599"/>
      <c r="AB108" s="599"/>
      <c r="AC108" s="599"/>
      <c r="AD108" s="599"/>
      <c r="AE108" s="317"/>
      <c r="AF108" s="599"/>
      <c r="AG108" s="599"/>
      <c r="AH108" s="599"/>
      <c r="AI108" s="599"/>
    </row>
    <row r="109" spans="1:35" x14ac:dyDescent="0.25">
      <c r="A109" s="344" t="s">
        <v>91</v>
      </c>
      <c r="B109" s="531"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</row>
    <row r="110" spans="1:35" x14ac:dyDescent="0.25">
      <c r="A110" s="345" t="s">
        <v>92</v>
      </c>
      <c r="B110" s="576"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</row>
    <row r="111" spans="1:35" x14ac:dyDescent="0.25">
      <c r="A111" s="345" t="s">
        <v>93</v>
      </c>
      <c r="B111" s="576"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</row>
    <row r="112" spans="1:35" x14ac:dyDescent="0.25">
      <c r="A112" s="345" t="s">
        <v>94</v>
      </c>
      <c r="B112" s="576"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</row>
    <row r="113" spans="1:16" x14ac:dyDescent="0.25">
      <c r="A113" s="345" t="s">
        <v>95</v>
      </c>
      <c r="B113" s="576"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  <c r="M113" s="317"/>
      <c r="N113" s="317"/>
      <c r="O113" s="317"/>
      <c r="P113" s="317"/>
    </row>
    <row r="114" spans="1:16" x14ac:dyDescent="0.25">
      <c r="A114" s="345" t="s">
        <v>96</v>
      </c>
      <c r="B114" s="576"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  <c r="M114" s="317"/>
      <c r="N114" s="317"/>
      <c r="O114" s="317"/>
      <c r="P114" s="317"/>
    </row>
    <row r="115" spans="1:16" x14ac:dyDescent="0.25">
      <c r="A115" s="345" t="s">
        <v>97</v>
      </c>
      <c r="B115" s="576"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  <c r="M115" s="317"/>
      <c r="N115" s="317"/>
      <c r="O115" s="317"/>
      <c r="P115" s="317"/>
    </row>
    <row r="116" spans="1:16" x14ac:dyDescent="0.25">
      <c r="A116" s="345" t="s">
        <v>98</v>
      </c>
      <c r="B116" s="576"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  <c r="M116" s="317"/>
      <c r="N116" s="317"/>
      <c r="O116" s="317"/>
      <c r="P116" s="317"/>
    </row>
    <row r="117" spans="1:16" x14ac:dyDescent="0.25">
      <c r="A117" s="345" t="s">
        <v>99</v>
      </c>
      <c r="B117" s="576"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  <c r="M117" s="317"/>
      <c r="N117" s="317"/>
      <c r="O117" s="317"/>
      <c r="P117" s="317"/>
    </row>
    <row r="118" spans="1:16" x14ac:dyDescent="0.25">
      <c r="A118" s="346" t="s">
        <v>100</v>
      </c>
      <c r="B118" s="532"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  <c r="M118" s="317"/>
      <c r="N118" s="317"/>
      <c r="O118" s="317"/>
      <c r="P118" s="317"/>
    </row>
    <row r="119" spans="1:16" x14ac:dyDescent="0.25">
      <c r="A119" s="369" t="s">
        <v>5</v>
      </c>
      <c r="B119" s="577">
        <v>0</v>
      </c>
      <c r="C119" s="533">
        <v>0</v>
      </c>
      <c r="D119" s="533">
        <v>0</v>
      </c>
      <c r="E119" s="533">
        <v>0</v>
      </c>
      <c r="F119" s="533">
        <v>0</v>
      </c>
      <c r="G119" s="533">
        <v>0</v>
      </c>
      <c r="H119" s="533">
        <v>0</v>
      </c>
      <c r="I119" s="533">
        <v>0</v>
      </c>
      <c r="J119" s="533">
        <v>0</v>
      </c>
      <c r="K119" s="533">
        <v>0</v>
      </c>
      <c r="L119" s="533">
        <v>0</v>
      </c>
      <c r="M119" s="320"/>
      <c r="N119" s="317"/>
      <c r="O119" s="317"/>
      <c r="P119" s="320"/>
    </row>
    <row r="120" spans="1:16" x14ac:dyDescent="0.25">
      <c r="A120" s="324" t="s">
        <v>101</v>
      </c>
      <c r="B120" s="317"/>
      <c r="C120" s="340"/>
      <c r="D120" s="317"/>
      <c r="E120" s="317"/>
      <c r="F120" s="317"/>
      <c r="G120" s="317"/>
      <c r="H120" s="317"/>
      <c r="I120" s="317"/>
      <c r="J120" s="317"/>
      <c r="K120" s="317"/>
      <c r="L120" s="317"/>
      <c r="M120" s="320"/>
      <c r="N120" s="317"/>
      <c r="O120" s="317"/>
      <c r="P120" s="320"/>
    </row>
    <row r="121" spans="1:16" x14ac:dyDescent="0.2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20"/>
      <c r="N121" s="317"/>
      <c r="O121" s="317"/>
      <c r="P121" s="320"/>
    </row>
    <row r="122" spans="1:16" x14ac:dyDescent="0.2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  <c r="M122" s="317"/>
      <c r="N122" s="317"/>
      <c r="O122" s="317"/>
      <c r="P122" s="317"/>
    </row>
    <row r="123" spans="1:16" x14ac:dyDescent="0.2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  <c r="M123" s="317"/>
      <c r="N123" s="317"/>
      <c r="O123" s="317"/>
      <c r="P123" s="317"/>
    </row>
    <row r="124" spans="1:16" x14ac:dyDescent="0.25">
      <c r="A124" s="344" t="s">
        <v>91</v>
      </c>
      <c r="B124" s="588"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  <c r="M124" s="317"/>
      <c r="N124" s="317"/>
      <c r="O124" s="317"/>
      <c r="P124" s="317"/>
    </row>
    <row r="125" spans="1:16" x14ac:dyDescent="0.25">
      <c r="A125" s="345" t="s">
        <v>92</v>
      </c>
      <c r="B125" s="589"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  <c r="M125" s="317"/>
      <c r="N125" s="317"/>
      <c r="O125" s="317"/>
      <c r="P125" s="317"/>
    </row>
    <row r="126" spans="1:16" x14ac:dyDescent="0.25">
      <c r="A126" s="345" t="s">
        <v>93</v>
      </c>
      <c r="B126" s="589"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  <c r="M126" s="317"/>
      <c r="N126" s="317"/>
      <c r="O126" s="317"/>
      <c r="P126" s="317"/>
    </row>
    <row r="127" spans="1:16" x14ac:dyDescent="0.25">
      <c r="A127" s="345" t="s">
        <v>94</v>
      </c>
      <c r="B127" s="589"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  <c r="M127" s="317"/>
      <c r="N127" s="317"/>
      <c r="O127" s="317"/>
      <c r="P127" s="317"/>
    </row>
    <row r="128" spans="1:16" x14ac:dyDescent="0.25">
      <c r="A128" s="345" t="s">
        <v>95</v>
      </c>
      <c r="B128" s="589"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  <c r="M128" s="317"/>
      <c r="N128" s="317"/>
      <c r="O128" s="317"/>
      <c r="P128" s="317"/>
    </row>
    <row r="129" spans="1:30" x14ac:dyDescent="0.25">
      <c r="A129" s="345" t="s">
        <v>96</v>
      </c>
      <c r="B129" s="589"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599"/>
      <c r="AC129" s="599"/>
      <c r="AD129" s="599"/>
    </row>
    <row r="130" spans="1:30" x14ac:dyDescent="0.25">
      <c r="A130" s="345" t="s">
        <v>97</v>
      </c>
      <c r="B130" s="589"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599"/>
      <c r="AC130" s="599"/>
      <c r="AD130" s="599"/>
    </row>
    <row r="131" spans="1:30" x14ac:dyDescent="0.25">
      <c r="A131" s="345" t="s">
        <v>98</v>
      </c>
      <c r="B131" s="589"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599"/>
      <c r="AC131" s="599"/>
      <c r="AD131" s="599"/>
    </row>
    <row r="132" spans="1:30" x14ac:dyDescent="0.25">
      <c r="A132" s="345" t="s">
        <v>99</v>
      </c>
      <c r="B132" s="589"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599"/>
      <c r="AC132" s="599"/>
      <c r="AD132" s="599"/>
    </row>
    <row r="133" spans="1:30" x14ac:dyDescent="0.25">
      <c r="A133" s="346" t="s">
        <v>100</v>
      </c>
      <c r="B133" s="590"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599"/>
      <c r="AC133" s="599"/>
      <c r="AD133" s="599"/>
    </row>
    <row r="134" spans="1:30" x14ac:dyDescent="0.25">
      <c r="A134" s="369" t="s">
        <v>5</v>
      </c>
      <c r="B134" s="591">
        <v>0</v>
      </c>
      <c r="C134" s="592">
        <v>0</v>
      </c>
      <c r="D134" s="592">
        <v>0</v>
      </c>
      <c r="E134" s="592">
        <v>0</v>
      </c>
      <c r="F134" s="592">
        <v>0</v>
      </c>
      <c r="G134" s="592">
        <v>0</v>
      </c>
      <c r="H134" s="592">
        <v>0</v>
      </c>
      <c r="I134" s="592">
        <v>0</v>
      </c>
      <c r="J134" s="592">
        <v>0</v>
      </c>
      <c r="K134" s="592">
        <v>0</v>
      </c>
      <c r="L134" s="592">
        <v>0</v>
      </c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599"/>
      <c r="Y134" s="317"/>
      <c r="Z134" s="317"/>
      <c r="AA134" s="317"/>
      <c r="AB134" s="599"/>
      <c r="AC134" s="599"/>
      <c r="AD134" s="599"/>
    </row>
    <row r="135" spans="1:30" x14ac:dyDescent="0.25">
      <c r="A135" s="324" t="s">
        <v>102</v>
      </c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599"/>
      <c r="Y135" s="317"/>
      <c r="Z135" s="317"/>
      <c r="AA135" s="317"/>
      <c r="AB135" s="599"/>
      <c r="AC135" s="599"/>
      <c r="AD135" s="599"/>
    </row>
    <row r="136" spans="1:30" x14ac:dyDescent="0.2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758" t="s">
        <v>50</v>
      </c>
      <c r="H136" s="759"/>
      <c r="I136" s="759"/>
      <c r="J136" s="759"/>
      <c r="K136" s="755"/>
      <c r="L136" s="743" t="s">
        <v>51</v>
      </c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599"/>
      <c r="Y136" s="317"/>
      <c r="Z136" s="317"/>
      <c r="AA136" s="317"/>
      <c r="AB136" s="599"/>
      <c r="AC136" s="599"/>
      <c r="AD136" s="599"/>
    </row>
    <row r="137" spans="1:30" x14ac:dyDescent="0.25">
      <c r="A137" s="640"/>
      <c r="B137" s="641"/>
      <c r="C137" s="640"/>
      <c r="D137" s="653" t="s">
        <v>53</v>
      </c>
      <c r="E137" s="655" t="s">
        <v>54</v>
      </c>
      <c r="F137" s="749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749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599"/>
      <c r="Y137" s="317"/>
      <c r="Z137" s="317"/>
      <c r="AA137" s="317"/>
      <c r="AB137" s="599"/>
      <c r="AC137" s="599"/>
      <c r="AD137" s="599"/>
    </row>
    <row r="138" spans="1:30" x14ac:dyDescent="0.25">
      <c r="A138" s="642"/>
      <c r="B138" s="643"/>
      <c r="C138" s="642"/>
      <c r="D138" s="654"/>
      <c r="E138" s="656"/>
      <c r="F138" s="750"/>
      <c r="G138" s="632"/>
      <c r="H138" s="633"/>
      <c r="I138" s="634"/>
      <c r="J138" s="635"/>
      <c r="K138" s="636"/>
      <c r="L138" s="750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599"/>
      <c r="Y138" s="317"/>
      <c r="Z138" s="317"/>
      <c r="AA138" s="317"/>
      <c r="AB138" s="599"/>
      <c r="AC138" s="599"/>
      <c r="AD138" s="599"/>
    </row>
    <row r="139" spans="1:30" x14ac:dyDescent="0.25">
      <c r="A139" s="628" t="s">
        <v>91</v>
      </c>
      <c r="B139" s="629"/>
      <c r="C139" s="569"/>
      <c r="D139" s="515"/>
      <c r="E139" s="541"/>
      <c r="F139" s="586">
        <v>0</v>
      </c>
      <c r="G139" s="582">
        <v>0</v>
      </c>
      <c r="H139" s="516"/>
      <c r="I139" s="516"/>
      <c r="J139" s="516"/>
      <c r="K139" s="564">
        <v>0</v>
      </c>
      <c r="L139" s="578">
        <v>0</v>
      </c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599"/>
      <c r="Y139" s="317"/>
      <c r="Z139" s="317"/>
      <c r="AA139" s="317"/>
      <c r="AB139" s="599"/>
      <c r="AC139" s="599"/>
      <c r="AD139" s="599"/>
    </row>
    <row r="140" spans="1:30" x14ac:dyDescent="0.25">
      <c r="A140" s="622" t="s">
        <v>92</v>
      </c>
      <c r="B140" s="630"/>
      <c r="C140" s="570"/>
      <c r="D140" s="542"/>
      <c r="E140" s="543"/>
      <c r="F140" s="587">
        <v>0</v>
      </c>
      <c r="G140" s="583">
        <v>0</v>
      </c>
      <c r="H140" s="546"/>
      <c r="I140" s="518"/>
      <c r="J140" s="543"/>
      <c r="K140" s="566">
        <v>0</v>
      </c>
      <c r="L140" s="579">
        <v>0</v>
      </c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599"/>
      <c r="Y140" s="317"/>
      <c r="Z140" s="317"/>
      <c r="AA140" s="317"/>
      <c r="AB140" s="599"/>
      <c r="AC140" s="599"/>
      <c r="AD140" s="599"/>
    </row>
    <row r="141" spans="1:30" x14ac:dyDescent="0.25">
      <c r="A141" s="622" t="s">
        <v>93</v>
      </c>
      <c r="B141" s="630"/>
      <c r="C141" s="570"/>
      <c r="D141" s="542"/>
      <c r="E141" s="543"/>
      <c r="F141" s="587">
        <v>0</v>
      </c>
      <c r="G141" s="583">
        <v>0</v>
      </c>
      <c r="H141" s="546"/>
      <c r="I141" s="518"/>
      <c r="J141" s="543"/>
      <c r="K141" s="566">
        <v>0</v>
      </c>
      <c r="L141" s="579">
        <v>0</v>
      </c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599"/>
      <c r="Y141" s="317"/>
      <c r="Z141" s="317"/>
      <c r="AA141" s="317"/>
      <c r="AB141" s="599"/>
      <c r="AC141" s="599"/>
      <c r="AD141" s="599"/>
    </row>
    <row r="142" spans="1:30" x14ac:dyDescent="0.25">
      <c r="A142" s="622" t="s">
        <v>94</v>
      </c>
      <c r="B142" s="630"/>
      <c r="C142" s="570"/>
      <c r="D142" s="542"/>
      <c r="E142" s="543"/>
      <c r="F142" s="587">
        <v>0</v>
      </c>
      <c r="G142" s="583">
        <v>0</v>
      </c>
      <c r="H142" s="546"/>
      <c r="I142" s="518"/>
      <c r="J142" s="543"/>
      <c r="K142" s="566">
        <v>0</v>
      </c>
      <c r="L142" s="579">
        <v>0</v>
      </c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599"/>
      <c r="Y142" s="317"/>
      <c r="Z142" s="317"/>
      <c r="AA142" s="317"/>
      <c r="AB142" s="599"/>
      <c r="AC142" s="599"/>
      <c r="AD142" s="599"/>
    </row>
    <row r="143" spans="1:30" x14ac:dyDescent="0.25">
      <c r="A143" s="622" t="s">
        <v>95</v>
      </c>
      <c r="B143" s="630"/>
      <c r="C143" s="571"/>
      <c r="D143" s="542"/>
      <c r="E143" s="543"/>
      <c r="F143" s="587">
        <v>0</v>
      </c>
      <c r="G143" s="583">
        <v>0</v>
      </c>
      <c r="H143" s="546"/>
      <c r="I143" s="518"/>
      <c r="J143" s="543"/>
      <c r="K143" s="566">
        <v>0</v>
      </c>
      <c r="L143" s="579">
        <v>0</v>
      </c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599"/>
      <c r="Y143" s="317"/>
      <c r="Z143" s="317"/>
      <c r="AA143" s="317"/>
      <c r="AB143" s="599"/>
      <c r="AC143" s="599"/>
      <c r="AD143" s="599"/>
    </row>
    <row r="144" spans="1:30" x14ac:dyDescent="0.25">
      <c r="A144" s="622" t="s">
        <v>96</v>
      </c>
      <c r="B144" s="623"/>
      <c r="C144" s="571"/>
      <c r="D144" s="542"/>
      <c r="E144" s="543"/>
      <c r="F144" s="587">
        <v>0</v>
      </c>
      <c r="G144" s="583">
        <v>0</v>
      </c>
      <c r="H144" s="546"/>
      <c r="I144" s="518"/>
      <c r="J144" s="543"/>
      <c r="K144" s="566">
        <v>0</v>
      </c>
      <c r="L144" s="579">
        <v>0</v>
      </c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599"/>
      <c r="Y144" s="317"/>
      <c r="Z144" s="317"/>
      <c r="AA144" s="317"/>
      <c r="AB144" s="599"/>
      <c r="AC144" s="599"/>
      <c r="AD144" s="599"/>
    </row>
    <row r="145" spans="1:30" x14ac:dyDescent="0.25">
      <c r="A145" s="622" t="s">
        <v>97</v>
      </c>
      <c r="B145" s="623"/>
      <c r="C145" s="571"/>
      <c r="D145" s="542"/>
      <c r="E145" s="543"/>
      <c r="F145" s="587">
        <v>0</v>
      </c>
      <c r="G145" s="583">
        <v>0</v>
      </c>
      <c r="H145" s="546"/>
      <c r="I145" s="518"/>
      <c r="J145" s="543"/>
      <c r="K145" s="566">
        <v>0</v>
      </c>
      <c r="L145" s="579">
        <v>0</v>
      </c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599"/>
      <c r="Y145" s="317"/>
      <c r="Z145" s="317"/>
      <c r="AA145" s="317"/>
      <c r="AB145" s="599"/>
      <c r="AC145" s="599"/>
      <c r="AD145" s="599"/>
    </row>
    <row r="146" spans="1:30" x14ac:dyDescent="0.25">
      <c r="A146" s="622" t="s">
        <v>98</v>
      </c>
      <c r="B146" s="623"/>
      <c r="C146" s="571"/>
      <c r="D146" s="542"/>
      <c r="E146" s="543"/>
      <c r="F146" s="587">
        <v>0</v>
      </c>
      <c r="G146" s="583">
        <v>0</v>
      </c>
      <c r="H146" s="546"/>
      <c r="I146" s="518"/>
      <c r="J146" s="543"/>
      <c r="K146" s="566">
        <v>0</v>
      </c>
      <c r="L146" s="579">
        <v>0</v>
      </c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599"/>
      <c r="Y146" s="317"/>
      <c r="Z146" s="317"/>
      <c r="AA146" s="317"/>
      <c r="AB146" s="599"/>
      <c r="AC146" s="599"/>
      <c r="AD146" s="599"/>
    </row>
    <row r="147" spans="1:30" x14ac:dyDescent="0.25">
      <c r="A147" s="622" t="s">
        <v>99</v>
      </c>
      <c r="B147" s="623"/>
      <c r="C147" s="571"/>
      <c r="D147" s="542"/>
      <c r="E147" s="543"/>
      <c r="F147" s="587">
        <v>0</v>
      </c>
      <c r="G147" s="583">
        <v>0</v>
      </c>
      <c r="H147" s="546"/>
      <c r="I147" s="518"/>
      <c r="J147" s="543"/>
      <c r="K147" s="566">
        <v>0</v>
      </c>
      <c r="L147" s="579">
        <v>0</v>
      </c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599"/>
      <c r="Y147" s="317"/>
      <c r="Z147" s="317"/>
      <c r="AA147" s="317"/>
      <c r="AB147" s="599"/>
      <c r="AC147" s="599"/>
      <c r="AD147" s="599"/>
    </row>
    <row r="148" spans="1:30" x14ac:dyDescent="0.25">
      <c r="A148" s="624" t="s">
        <v>100</v>
      </c>
      <c r="B148" s="625"/>
      <c r="C148" s="572"/>
      <c r="D148" s="519"/>
      <c r="E148" s="544"/>
      <c r="F148" s="587">
        <v>0</v>
      </c>
      <c r="G148" s="584">
        <v>0</v>
      </c>
      <c r="H148" s="520"/>
      <c r="I148" s="520"/>
      <c r="J148" s="520"/>
      <c r="K148" s="581">
        <v>0</v>
      </c>
      <c r="L148" s="580">
        <v>0</v>
      </c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599"/>
      <c r="Y148" s="317"/>
      <c r="Z148" s="317"/>
      <c r="AA148" s="317"/>
      <c r="AB148" s="599"/>
      <c r="AC148" s="599"/>
      <c r="AD148" s="599"/>
    </row>
    <row r="149" spans="1:30" x14ac:dyDescent="0.25">
      <c r="A149" s="626" t="s">
        <v>68</v>
      </c>
      <c r="B149" s="627"/>
      <c r="C149" s="568">
        <v>0</v>
      </c>
      <c r="D149" s="568">
        <v>0</v>
      </c>
      <c r="E149" s="561">
        <v>0</v>
      </c>
      <c r="F149" s="563">
        <v>0</v>
      </c>
      <c r="G149" s="561">
        <v>0</v>
      </c>
      <c r="H149" s="563">
        <v>0</v>
      </c>
      <c r="I149" s="568">
        <v>0</v>
      </c>
      <c r="J149" s="561">
        <v>0</v>
      </c>
      <c r="K149" s="561">
        <v>0</v>
      </c>
      <c r="L149" s="562">
        <v>0</v>
      </c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599"/>
      <c r="Y149" s="317"/>
      <c r="Z149" s="317"/>
      <c r="AA149" s="317"/>
      <c r="AB149" s="599"/>
      <c r="AC149" s="599"/>
      <c r="AD149" s="599"/>
    </row>
    <row r="150" spans="1:30" x14ac:dyDescent="0.25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599"/>
      <c r="Y150" s="317"/>
      <c r="Z150" s="317"/>
      <c r="AA150" s="317"/>
      <c r="AB150" s="599"/>
      <c r="AC150" s="599"/>
      <c r="AD150" s="599"/>
    </row>
    <row r="151" spans="1:30" x14ac:dyDescent="0.25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599"/>
      <c r="Y151" s="317"/>
      <c r="Z151" s="317"/>
      <c r="AA151" s="317"/>
      <c r="AB151" s="599"/>
      <c r="AC151" s="599"/>
      <c r="AD151" s="599"/>
    </row>
    <row r="152" spans="1:30" x14ac:dyDescent="0.25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599"/>
      <c r="AC152" s="599"/>
      <c r="AD152" s="599"/>
    </row>
    <row r="153" spans="1:30" x14ac:dyDescent="0.25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599"/>
      <c r="AC153" s="599"/>
      <c r="AD153" s="599"/>
    </row>
    <row r="154" spans="1:30" x14ac:dyDescent="0.25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599"/>
      <c r="AC154" s="599"/>
      <c r="AD154" s="599"/>
    </row>
    <row r="155" spans="1:30" x14ac:dyDescent="0.25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599"/>
      <c r="AC155" s="599"/>
      <c r="AD155" s="599"/>
    </row>
    <row r="156" spans="1:30" x14ac:dyDescent="0.25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599"/>
      <c r="AC156" s="599"/>
      <c r="AD156" s="599"/>
    </row>
    <row r="157" spans="1:30" x14ac:dyDescent="0.25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599"/>
      <c r="AC157" s="599"/>
      <c r="AD157" s="599"/>
    </row>
    <row r="158" spans="1:30" x14ac:dyDescent="0.25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599"/>
      <c r="AC158" s="599"/>
      <c r="AD158" s="599"/>
    </row>
    <row r="159" spans="1:30" x14ac:dyDescent="0.25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599"/>
      <c r="AC159" s="599"/>
      <c r="AD159" s="599"/>
    </row>
    <row r="160" spans="1:30" x14ac:dyDescent="0.25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599"/>
      <c r="AC160" s="599"/>
      <c r="AD160" s="599"/>
    </row>
    <row r="201" spans="1:32" x14ac:dyDescent="0.25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317"/>
      <c r="P201" s="317"/>
      <c r="Q201" s="317"/>
      <c r="R201" s="317"/>
      <c r="S201" s="317"/>
      <c r="T201" s="317"/>
      <c r="U201" s="317"/>
      <c r="V201" s="317"/>
      <c r="W201" s="317"/>
      <c r="X201" s="317"/>
      <c r="Y201" s="317"/>
      <c r="Z201" s="317"/>
      <c r="AA201" s="317"/>
      <c r="AB201" s="317"/>
      <c r="AC201" s="317"/>
      <c r="AD201" s="317"/>
      <c r="AE201" s="317"/>
      <c r="AF201" s="317"/>
    </row>
    <row r="202" spans="1:32" x14ac:dyDescent="0.25">
      <c r="A202" s="341">
        <v>1249600</v>
      </c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317"/>
      <c r="P202" s="317"/>
      <c r="Q202" s="317"/>
      <c r="R202" s="317"/>
      <c r="S202" s="317"/>
      <c r="T202" s="317"/>
      <c r="U202" s="317"/>
      <c r="V202" s="317"/>
      <c r="W202" s="317"/>
      <c r="X202" s="317"/>
      <c r="Y202" s="317"/>
      <c r="Z202" s="317"/>
      <c r="AA202" s="317"/>
      <c r="AB202" s="317"/>
      <c r="AC202" s="317"/>
      <c r="AD202" s="317"/>
      <c r="AE202" s="317"/>
      <c r="AF202" s="342">
        <v>0</v>
      </c>
    </row>
    <row r="203" spans="1:32" x14ac:dyDescent="0.25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/>
      <c r="W203" s="317"/>
      <c r="X203" s="317"/>
      <c r="Y203" s="317"/>
      <c r="Z203" s="317"/>
      <c r="AA203" s="317"/>
      <c r="AB203" s="317"/>
      <c r="AC203" s="317"/>
      <c r="AD203" s="317"/>
      <c r="AE203" s="317"/>
      <c r="AF203" s="317"/>
    </row>
  </sheetData>
  <mergeCells count="178">
    <mergeCell ref="P50:V50"/>
    <mergeCell ref="P52:V52"/>
    <mergeCell ref="P55:V55"/>
    <mergeCell ref="P56:V56"/>
    <mergeCell ref="P57:V57"/>
    <mergeCell ref="P58:V58"/>
    <mergeCell ref="P76:V76"/>
    <mergeCell ref="A140:B140"/>
    <mergeCell ref="A141:B141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A106:A108"/>
    <mergeCell ref="B106:B108"/>
    <mergeCell ref="A143:B143"/>
    <mergeCell ref="A144:B144"/>
    <mergeCell ref="A145:B145"/>
    <mergeCell ref="A146:B146"/>
    <mergeCell ref="A147:B147"/>
    <mergeCell ref="A149:B149"/>
    <mergeCell ref="A142:B142"/>
    <mergeCell ref="A148:B148"/>
    <mergeCell ref="L136:L138"/>
    <mergeCell ref="D137:D138"/>
    <mergeCell ref="E137:E138"/>
    <mergeCell ref="H137:H138"/>
    <mergeCell ref="I137:I138"/>
    <mergeCell ref="J137:J138"/>
    <mergeCell ref="K137:K138"/>
    <mergeCell ref="A139:B139"/>
    <mergeCell ref="G137:G138"/>
    <mergeCell ref="G136:K136"/>
    <mergeCell ref="A136:B138"/>
    <mergeCell ref="C136:C138"/>
    <mergeCell ref="D136:E136"/>
    <mergeCell ref="F136:F138"/>
    <mergeCell ref="A71:B74"/>
    <mergeCell ref="C71:C74"/>
    <mergeCell ref="D71:J71"/>
    <mergeCell ref="I72:I74"/>
    <mergeCell ref="J72:J74"/>
    <mergeCell ref="A79:B79"/>
    <mergeCell ref="A77:B77"/>
    <mergeCell ref="A98:B99"/>
    <mergeCell ref="C98:D98"/>
    <mergeCell ref="A78:B78"/>
    <mergeCell ref="G72:G74"/>
    <mergeCell ref="H72:H74"/>
    <mergeCell ref="J106:J108"/>
    <mergeCell ref="K106:K108"/>
    <mergeCell ref="A103:B103"/>
    <mergeCell ref="A104:B104"/>
    <mergeCell ref="A102:B102"/>
    <mergeCell ref="A100:B100"/>
    <mergeCell ref="A101:B101"/>
    <mergeCell ref="C106:C108"/>
    <mergeCell ref="D106:D108"/>
    <mergeCell ref="E106:E108"/>
    <mergeCell ref="F106:F108"/>
    <mergeCell ref="G106:G108"/>
    <mergeCell ref="H106:H108"/>
    <mergeCell ref="I106:I108"/>
    <mergeCell ref="A6:K6"/>
    <mergeCell ref="A7:Q7"/>
    <mergeCell ref="A9:A12"/>
    <mergeCell ref="B9:B12"/>
    <mergeCell ref="C9:C12"/>
    <mergeCell ref="D9:J9"/>
    <mergeCell ref="M34:O34"/>
    <mergeCell ref="L10:L12"/>
    <mergeCell ref="K9:L9"/>
    <mergeCell ref="M9:O9"/>
    <mergeCell ref="O10:O12"/>
    <mergeCell ref="A32:B32"/>
    <mergeCell ref="A13:A17"/>
    <mergeCell ref="A18:A23"/>
    <mergeCell ref="F10:F12"/>
    <mergeCell ref="A34:B37"/>
    <mergeCell ref="G10:G12"/>
    <mergeCell ref="D10:D12"/>
    <mergeCell ref="E10:E12"/>
    <mergeCell ref="D34:J34"/>
    <mergeCell ref="D35:D37"/>
    <mergeCell ref="K10:K12"/>
    <mergeCell ref="N10:N12"/>
    <mergeCell ref="M10:M12"/>
    <mergeCell ref="J10:J12"/>
    <mergeCell ref="H10:H12"/>
    <mergeCell ref="I10:I12"/>
    <mergeCell ref="K34:L34"/>
    <mergeCell ref="A43:B43"/>
    <mergeCell ref="A84:B86"/>
    <mergeCell ref="C84:C86"/>
    <mergeCell ref="D85:D86"/>
    <mergeCell ref="A40:B40"/>
    <mergeCell ref="G85:I85"/>
    <mergeCell ref="F84:F86"/>
    <mergeCell ref="C34:C37"/>
    <mergeCell ref="A24:A27"/>
    <mergeCell ref="A50:A54"/>
    <mergeCell ref="A46:A49"/>
    <mergeCell ref="B46:B49"/>
    <mergeCell ref="C46:C49"/>
    <mergeCell ref="I47:I49"/>
    <mergeCell ref="F47:F49"/>
    <mergeCell ref="G47:G49"/>
    <mergeCell ref="H47:H49"/>
    <mergeCell ref="D72:D74"/>
    <mergeCell ref="E72:E74"/>
    <mergeCell ref="F72:F74"/>
    <mergeCell ref="A29:A31"/>
    <mergeCell ref="A66:A68"/>
    <mergeCell ref="J47:J49"/>
    <mergeCell ref="D46:J46"/>
    <mergeCell ref="A55:A60"/>
    <mergeCell ref="A61:A65"/>
    <mergeCell ref="A69:B69"/>
    <mergeCell ref="A80:B80"/>
    <mergeCell ref="O35:O37"/>
    <mergeCell ref="E35:E37"/>
    <mergeCell ref="N35:N37"/>
    <mergeCell ref="A42:B42"/>
    <mergeCell ref="M35:M37"/>
    <mergeCell ref="J35:J37"/>
    <mergeCell ref="K35:K37"/>
    <mergeCell ref="H35:H37"/>
    <mergeCell ref="I35:I37"/>
    <mergeCell ref="A38:B38"/>
    <mergeCell ref="L35:L37"/>
    <mergeCell ref="G35:G37"/>
    <mergeCell ref="F35:F37"/>
    <mergeCell ref="M46:O46"/>
    <mergeCell ref="D47:D49"/>
    <mergeCell ref="N72:N74"/>
    <mergeCell ref="E47:E49"/>
    <mergeCell ref="N84:N86"/>
    <mergeCell ref="O84:P84"/>
    <mergeCell ref="D84:E84"/>
    <mergeCell ref="A96:B96"/>
    <mergeCell ref="A87:B87"/>
    <mergeCell ref="A88:B88"/>
    <mergeCell ref="A89:B89"/>
    <mergeCell ref="A91:B91"/>
    <mergeCell ref="A92:B92"/>
    <mergeCell ref="G84:M84"/>
    <mergeCell ref="P85:P86"/>
    <mergeCell ref="O85:O86"/>
    <mergeCell ref="A93:B93"/>
    <mergeCell ref="E85:E86"/>
    <mergeCell ref="L85:L86"/>
    <mergeCell ref="M85:M86"/>
    <mergeCell ref="J85:J86"/>
    <mergeCell ref="K85:K86"/>
    <mergeCell ref="A94:B94"/>
    <mergeCell ref="A95:B95"/>
    <mergeCell ref="M47:M49"/>
    <mergeCell ref="N47:N49"/>
    <mergeCell ref="A75:B75"/>
    <mergeCell ref="K46:L46"/>
    <mergeCell ref="M71:O71"/>
    <mergeCell ref="K71:L71"/>
    <mergeCell ref="K47:K49"/>
    <mergeCell ref="L47:L49"/>
    <mergeCell ref="O47:O49"/>
    <mergeCell ref="M72:M74"/>
    <mergeCell ref="K72:K74"/>
    <mergeCell ref="L72:L74"/>
    <mergeCell ref="O72:O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D33" sqref="D33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",[5]NOMBRE!$B$2," - ","( ",[5]NOMBRE!$C$2,[5]NOMBRE!$D$2,[5]NOMBRE!$E$2,[5]NOMBRE!$F$2,[5]NOMBRE!$G$2,"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",[5]NOMBRE!$B$3," - ","( ",[5]NOMBRE!$C$3,[5]NOMBRE!$D$3,[5]NOMBRE!$E$3,[5]NOMBRE!$F$3,[5]NOMBRE!$G$3,[5]NOMBRE!$H$3,"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",[5]NOMBRE!$B$6," - ","( ",[5]NOMBRE!$C$6,[5]NOMBRE!$D$6,"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",[5]NOMBRE!$B$7)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322"/>
      <c r="Z6" s="603"/>
      <c r="AE6" s="603"/>
    </row>
    <row r="7" spans="1:35" s="323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94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94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94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95"/>
      <c r="B17" s="327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44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94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94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94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94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95"/>
      <c r="B23" s="327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44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94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94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94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327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44" t="s">
        <v>33</v>
      </c>
      <c r="B29" s="344" t="s">
        <v>34</v>
      </c>
      <c r="C29" s="531">
        <f>SUM(D29:H29)</f>
        <v>24</v>
      </c>
      <c r="D29" s="515"/>
      <c r="E29" s="516">
        <v>4</v>
      </c>
      <c r="F29" s="517">
        <v>6</v>
      </c>
      <c r="G29" s="517">
        <v>4</v>
      </c>
      <c r="H29" s="517">
        <v>10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94"/>
      <c r="B30" s="346" t="s">
        <v>35</v>
      </c>
      <c r="C30" s="532">
        <f>SUM(D30:H30)</f>
        <v>9.6</v>
      </c>
      <c r="D30" s="519"/>
      <c r="E30" s="520">
        <v>4</v>
      </c>
      <c r="F30" s="521"/>
      <c r="G30" s="521">
        <v>3.2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95"/>
      <c r="B31" s="327" t="s">
        <v>27</v>
      </c>
      <c r="C31" s="529">
        <f>SUM(D31:O31)</f>
        <v>33.6</v>
      </c>
      <c r="D31" s="522">
        <f>SUM(D29:D30)</f>
        <v>0</v>
      </c>
      <c r="E31" s="522">
        <f t="shared" ref="E31:H31" si="2">SUM(E29:E30)</f>
        <v>8</v>
      </c>
      <c r="F31" s="522">
        <f t="shared" si="2"/>
        <v>6</v>
      </c>
      <c r="G31" s="522">
        <f t="shared" si="2"/>
        <v>7.2</v>
      </c>
      <c r="H31" s="522">
        <f t="shared" si="2"/>
        <v>12.4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725" t="s">
        <v>5</v>
      </c>
      <c r="B32" s="726"/>
      <c r="C32" s="533">
        <f>SUM(D32:O32)</f>
        <v>33.6</v>
      </c>
      <c r="D32" s="527">
        <f>+D17+D23+D31+D28</f>
        <v>0</v>
      </c>
      <c r="E32" s="527">
        <f t="shared" ref="E32:O32" si="3">+E17+E23+E31+E28</f>
        <v>8</v>
      </c>
      <c r="F32" s="527">
        <f t="shared" si="3"/>
        <v>6</v>
      </c>
      <c r="G32" s="527">
        <f t="shared" si="3"/>
        <v>7.2</v>
      </c>
      <c r="H32" s="527">
        <f t="shared" si="3"/>
        <v>12.4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703" t="s">
        <v>21</v>
      </c>
      <c r="B38" s="704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736" t="s">
        <v>30</v>
      </c>
      <c r="B40" s="737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11</v>
      </c>
      <c r="D41" s="438"/>
      <c r="E41" s="438">
        <v>2</v>
      </c>
      <c r="F41" s="438">
        <v>2</v>
      </c>
      <c r="G41" s="438">
        <v>3</v>
      </c>
      <c r="H41" s="438">
        <v>4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3" t="s">
        <v>38</v>
      </c>
      <c r="B42" s="738"/>
      <c r="C42" s="442">
        <f>SUM(D42:O42)</f>
        <v>11</v>
      </c>
      <c r="D42" s="443">
        <f>SUM(D38:D41)</f>
        <v>0</v>
      </c>
      <c r="E42" s="443">
        <f t="shared" ref="E42:G42" si="4">SUM(E38:E41)</f>
        <v>2</v>
      </c>
      <c r="F42" s="443">
        <f t="shared" si="4"/>
        <v>2</v>
      </c>
      <c r="G42" s="443">
        <f t="shared" si="4"/>
        <v>3</v>
      </c>
      <c r="H42" s="443">
        <f>SUM(H38:H41)</f>
        <v>4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92" t="s">
        <v>39</v>
      </c>
      <c r="B43" s="693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44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94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94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94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95"/>
      <c r="B54" s="327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44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94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94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94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94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95"/>
      <c r="B60" s="327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44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94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94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94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95"/>
      <c r="B65" s="327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38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2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725" t="s">
        <v>5</v>
      </c>
      <c r="B69" s="726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703" t="s">
        <v>21</v>
      </c>
      <c r="B75" s="704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707" t="s">
        <v>30</v>
      </c>
      <c r="B77" s="708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89" t="s">
        <v>44</v>
      </c>
      <c r="B78" s="690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2" t="s">
        <v>5</v>
      </c>
      <c r="B79" s="691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92" t="s">
        <v>39</v>
      </c>
      <c r="B80" s="693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83" t="s">
        <v>22</v>
      </c>
      <c r="B87" s="683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84" t="s">
        <v>23</v>
      </c>
      <c r="B88" s="684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85" t="s">
        <v>29</v>
      </c>
      <c r="B89" s="685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68" t="s">
        <v>26</v>
      </c>
      <c r="B91" s="669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70" t="s">
        <v>64</v>
      </c>
      <c r="B92" s="671"/>
      <c r="C92" s="515">
        <v>100</v>
      </c>
      <c r="D92" s="515">
        <v>48</v>
      </c>
      <c r="E92" s="516"/>
      <c r="F92" s="548">
        <f t="shared" si="11"/>
        <v>148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80.400000000000006</v>
      </c>
      <c r="M92" s="564">
        <f t="shared" si="14"/>
        <v>80.400000000000006</v>
      </c>
      <c r="N92" s="567">
        <f t="shared" si="13"/>
        <v>67.599999999999994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72" t="s">
        <v>65</v>
      </c>
      <c r="B93" s="673"/>
      <c r="C93" s="542">
        <v>4</v>
      </c>
      <c r="D93" s="542">
        <v>43.2</v>
      </c>
      <c r="E93" s="546">
        <v>32.4</v>
      </c>
      <c r="F93" s="550">
        <f t="shared" si="11"/>
        <v>79.599999999999994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58.5</v>
      </c>
      <c r="M93" s="566">
        <f t="shared" si="14"/>
        <v>58.5</v>
      </c>
      <c r="N93" s="565">
        <f t="shared" si="13"/>
        <v>21.099999999999994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74" t="s">
        <v>66</v>
      </c>
      <c r="B94" s="675"/>
      <c r="C94" s="542">
        <v>74.400000000000006</v>
      </c>
      <c r="D94" s="542"/>
      <c r="E94" s="546"/>
      <c r="F94" s="550">
        <f t="shared" ref="F94:F95" si="15">SUM(C94:E94)</f>
        <v>74.400000000000006</v>
      </c>
      <c r="G94" s="554">
        <f>C29</f>
        <v>24</v>
      </c>
      <c r="H94" s="553">
        <f>C66</f>
        <v>0</v>
      </c>
      <c r="I94" s="551">
        <f t="shared" ref="I94:I95" si="16">+G94+H94</f>
        <v>24</v>
      </c>
      <c r="J94" s="542"/>
      <c r="K94" s="518"/>
      <c r="L94" s="546"/>
      <c r="M94" s="566">
        <f t="shared" si="14"/>
        <v>24</v>
      </c>
      <c r="N94" s="565">
        <f t="shared" si="13"/>
        <v>50.400000000000006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76" t="s">
        <v>67</v>
      </c>
      <c r="B95" s="677"/>
      <c r="C95" s="542">
        <v>44.4</v>
      </c>
      <c r="D95" s="542"/>
      <c r="E95" s="546"/>
      <c r="F95" s="550">
        <f t="shared" si="15"/>
        <v>44.4</v>
      </c>
      <c r="G95" s="554">
        <f>C30</f>
        <v>9.6</v>
      </c>
      <c r="H95" s="553">
        <f>C67</f>
        <v>0</v>
      </c>
      <c r="I95" s="551">
        <f t="shared" si="16"/>
        <v>9.6</v>
      </c>
      <c r="J95" s="542"/>
      <c r="K95" s="518"/>
      <c r="L95" s="546"/>
      <c r="M95" s="566">
        <f t="shared" si="14"/>
        <v>9.6</v>
      </c>
      <c r="N95" s="565">
        <f t="shared" si="13"/>
        <v>34.799999999999997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78" t="s">
        <v>68</v>
      </c>
      <c r="B96" s="678"/>
      <c r="C96" s="561">
        <f>SUM(C87:C95)</f>
        <v>222.8</v>
      </c>
      <c r="D96" s="596">
        <f t="shared" ref="D96:P96" si="17">SUM(D87:D95)</f>
        <v>91.2</v>
      </c>
      <c r="E96" s="562">
        <f t="shared" si="17"/>
        <v>32.4</v>
      </c>
      <c r="F96" s="561">
        <f t="shared" si="17"/>
        <v>346.4</v>
      </c>
      <c r="G96" s="561">
        <f t="shared" si="17"/>
        <v>33.6</v>
      </c>
      <c r="H96" s="561">
        <f t="shared" si="17"/>
        <v>0</v>
      </c>
      <c r="I96" s="561">
        <f t="shared" si="17"/>
        <v>33.6</v>
      </c>
      <c r="J96" s="596">
        <f t="shared" si="17"/>
        <v>0</v>
      </c>
      <c r="K96" s="597">
        <f t="shared" si="17"/>
        <v>0</v>
      </c>
      <c r="L96" s="562">
        <f t="shared" si="17"/>
        <v>138.9</v>
      </c>
      <c r="M96" s="561">
        <f t="shared" si="17"/>
        <v>172.5</v>
      </c>
      <c r="N96" s="561">
        <f t="shared" si="17"/>
        <v>173.89999999999998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2"/>
      <c r="B99" s="662"/>
      <c r="C99" s="333" t="s">
        <v>72</v>
      </c>
      <c r="D99" s="33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664" t="s">
        <v>74</v>
      </c>
      <c r="B100" s="665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666" t="s">
        <v>75</v>
      </c>
      <c r="B101" s="667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666" t="s">
        <v>76</v>
      </c>
      <c r="B102" s="667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666" t="s">
        <v>77</v>
      </c>
      <c r="B103" s="667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659" t="s">
        <v>78</v>
      </c>
      <c r="B104" s="66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599"/>
      <c r="AB136" s="599"/>
      <c r="AC136" s="599"/>
      <c r="AD136" s="599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599"/>
      <c r="AB137" s="599"/>
      <c r="AC137" s="599"/>
      <c r="AD137" s="599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599"/>
      <c r="AB138" s="599"/>
      <c r="AC138" s="599"/>
      <c r="AD138" s="599"/>
    </row>
    <row r="139" spans="1:30" ht="15" customHeight="1" x14ac:dyDescent="0.15">
      <c r="A139" s="628" t="s">
        <v>91</v>
      </c>
      <c r="B139" s="629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622" t="s">
        <v>92</v>
      </c>
      <c r="B140" s="630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622" t="s">
        <v>93</v>
      </c>
      <c r="B141" s="630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622" t="s">
        <v>94</v>
      </c>
      <c r="B142" s="630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622" t="s">
        <v>95</v>
      </c>
      <c r="B143" s="630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622" t="s">
        <v>96</v>
      </c>
      <c r="B144" s="623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622" t="s">
        <v>97</v>
      </c>
      <c r="B145" s="623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622" t="s">
        <v>98</v>
      </c>
      <c r="B146" s="623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622" t="s">
        <v>99</v>
      </c>
      <c r="B147" s="623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624" t="s">
        <v>100</v>
      </c>
      <c r="B148" s="625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626" t="s">
        <v>68</v>
      </c>
      <c r="B149" s="627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2736.2000000000003</v>
      </c>
      <c r="AF202" s="342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C15" sqref="C15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",[6]NOMBRE!$B$2," - ","( ",[6]NOMBRE!$C$2,[6]NOMBRE!$D$2,[6]NOMBRE!$E$2,[6]NOMBRE!$F$2,[6]NOMBRE!$G$2,"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",[6]NOMBRE!$B$3," - ","( ",[6]NOMBRE!$C$3,[6]NOMBRE!$D$3,[6]NOMBRE!$E$3,[6]NOMBRE!$F$3,[6]NOMBRE!$G$3,[6]NOMBRE!$H$3,"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",[6]NOMBRE!$B$6," - ","( ",[6]NOMBRE!$C$6,[6]NOMBRE!$D$6,"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",[6]NOMBRE!$B$7)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17"/>
      <c r="Z6" s="603"/>
      <c r="AE6" s="603"/>
    </row>
    <row r="7" spans="1:35" s="323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94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94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94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95"/>
      <c r="B17" s="614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44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94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94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94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94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95"/>
      <c r="B23" s="614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44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94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94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94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14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44" t="s">
        <v>33</v>
      </c>
      <c r="B29" s="344" t="s">
        <v>34</v>
      </c>
      <c r="C29" s="531">
        <f>SUM(D29:H29)</f>
        <v>30.400000000000002</v>
      </c>
      <c r="D29" s="515">
        <v>4.4000000000000004</v>
      </c>
      <c r="E29" s="516">
        <v>4</v>
      </c>
      <c r="F29" s="517">
        <v>7.2</v>
      </c>
      <c r="G29" s="517">
        <v>8</v>
      </c>
      <c r="H29" s="517">
        <v>6.8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94"/>
      <c r="B30" s="346" t="s">
        <v>35</v>
      </c>
      <c r="C30" s="532">
        <f>SUM(D30:H30)</f>
        <v>17.599999999999998</v>
      </c>
      <c r="D30" s="519"/>
      <c r="E30" s="520">
        <v>6.8</v>
      </c>
      <c r="F30" s="521">
        <v>1.6</v>
      </c>
      <c r="G30" s="521">
        <v>6.8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95"/>
      <c r="B31" s="614" t="s">
        <v>27</v>
      </c>
      <c r="C31" s="529">
        <f>SUM(D31:O31)</f>
        <v>48</v>
      </c>
      <c r="D31" s="522">
        <f>SUM(D29:D30)</f>
        <v>4.4000000000000004</v>
      </c>
      <c r="E31" s="522">
        <f t="shared" ref="E31:H31" si="2">SUM(E29:E30)</f>
        <v>10.8</v>
      </c>
      <c r="F31" s="522">
        <f t="shared" si="2"/>
        <v>8.8000000000000007</v>
      </c>
      <c r="G31" s="522">
        <f t="shared" si="2"/>
        <v>14.8</v>
      </c>
      <c r="H31" s="522">
        <f t="shared" si="2"/>
        <v>9.1999999999999993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725" t="s">
        <v>5</v>
      </c>
      <c r="B32" s="726"/>
      <c r="C32" s="533">
        <f>SUM(D32:O32)</f>
        <v>48</v>
      </c>
      <c r="D32" s="527">
        <f>+D17+D23+D31+D28</f>
        <v>4.4000000000000004</v>
      </c>
      <c r="E32" s="527">
        <f t="shared" ref="E32:O32" si="3">+E17+E23+E31+E28</f>
        <v>10.8</v>
      </c>
      <c r="F32" s="527">
        <f t="shared" si="3"/>
        <v>8.8000000000000007</v>
      </c>
      <c r="G32" s="527">
        <f t="shared" si="3"/>
        <v>14.8</v>
      </c>
      <c r="H32" s="527">
        <f t="shared" si="3"/>
        <v>9.1999999999999993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703" t="s">
        <v>21</v>
      </c>
      <c r="B38" s="704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736" t="s">
        <v>30</v>
      </c>
      <c r="B40" s="737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16</v>
      </c>
      <c r="D41" s="438">
        <v>2</v>
      </c>
      <c r="E41" s="438">
        <v>3</v>
      </c>
      <c r="F41" s="438">
        <v>3</v>
      </c>
      <c r="G41" s="438">
        <v>5</v>
      </c>
      <c r="H41" s="438">
        <v>3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3" t="s">
        <v>38</v>
      </c>
      <c r="B42" s="738"/>
      <c r="C42" s="442">
        <f>SUM(D42:O42)</f>
        <v>16</v>
      </c>
      <c r="D42" s="443">
        <f>SUM(D38:D41)</f>
        <v>2</v>
      </c>
      <c r="E42" s="443">
        <f t="shared" ref="E42:G42" si="4">SUM(E38:E41)</f>
        <v>3</v>
      </c>
      <c r="F42" s="443">
        <f t="shared" si="4"/>
        <v>3</v>
      </c>
      <c r="G42" s="443">
        <f t="shared" si="4"/>
        <v>5</v>
      </c>
      <c r="H42" s="443">
        <f>SUM(H38:H41)</f>
        <v>3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92" t="s">
        <v>39</v>
      </c>
      <c r="B43" s="693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44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94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94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94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95"/>
      <c r="B54" s="614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44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94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94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94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94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95"/>
      <c r="B60" s="614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44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94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94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94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95"/>
      <c r="B65" s="614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38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2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725" t="s">
        <v>5</v>
      </c>
      <c r="B69" s="726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703" t="s">
        <v>21</v>
      </c>
      <c r="B75" s="704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707" t="s">
        <v>30</v>
      </c>
      <c r="B77" s="708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89" t="s">
        <v>44</v>
      </c>
      <c r="B78" s="690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2" t="s">
        <v>5</v>
      </c>
      <c r="B79" s="691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92" t="s">
        <v>39</v>
      </c>
      <c r="B80" s="693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83" t="s">
        <v>22</v>
      </c>
      <c r="B87" s="683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84" t="s">
        <v>23</v>
      </c>
      <c r="B88" s="684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85" t="s">
        <v>29</v>
      </c>
      <c r="B89" s="685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68" t="s">
        <v>26</v>
      </c>
      <c r="B91" s="669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70" t="s">
        <v>64</v>
      </c>
      <c r="B92" s="671"/>
      <c r="C92" s="515">
        <v>67.599999999999994</v>
      </c>
      <c r="D92" s="515">
        <v>48</v>
      </c>
      <c r="E92" s="516"/>
      <c r="F92" s="548">
        <f t="shared" si="11"/>
        <v>115.6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72</v>
      </c>
      <c r="M92" s="564">
        <f t="shared" si="14"/>
        <v>72</v>
      </c>
      <c r="N92" s="567">
        <f t="shared" si="13"/>
        <v>43.599999999999994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72" t="s">
        <v>65</v>
      </c>
      <c r="B93" s="673"/>
      <c r="C93" s="542">
        <v>21.1</v>
      </c>
      <c r="D93" s="542">
        <v>86.4</v>
      </c>
      <c r="E93" s="546">
        <v>9</v>
      </c>
      <c r="F93" s="550">
        <f t="shared" si="11"/>
        <v>116.5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44.1</v>
      </c>
      <c r="M93" s="566">
        <f t="shared" si="14"/>
        <v>44.1</v>
      </c>
      <c r="N93" s="565">
        <f t="shared" si="13"/>
        <v>72.400000000000006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74" t="s">
        <v>66</v>
      </c>
      <c r="B94" s="675"/>
      <c r="C94" s="542">
        <v>50.4</v>
      </c>
      <c r="D94" s="542">
        <v>48</v>
      </c>
      <c r="E94" s="546"/>
      <c r="F94" s="550">
        <f t="shared" ref="F94:F95" si="15">SUM(C94:E94)</f>
        <v>98.4</v>
      </c>
      <c r="G94" s="554">
        <f>C29</f>
        <v>30.400000000000002</v>
      </c>
      <c r="H94" s="553">
        <f>C66</f>
        <v>0</v>
      </c>
      <c r="I94" s="551">
        <f t="shared" ref="I94:I95" si="16">+G94+H94</f>
        <v>30.400000000000002</v>
      </c>
      <c r="J94" s="542"/>
      <c r="K94" s="518"/>
      <c r="L94" s="546"/>
      <c r="M94" s="566">
        <f t="shared" si="14"/>
        <v>30.400000000000002</v>
      </c>
      <c r="N94" s="565">
        <f t="shared" si="13"/>
        <v>68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76" t="s">
        <v>67</v>
      </c>
      <c r="B95" s="677"/>
      <c r="C95" s="542">
        <v>34.799999999999997</v>
      </c>
      <c r="D95" s="542">
        <v>20.8</v>
      </c>
      <c r="E95" s="546"/>
      <c r="F95" s="550">
        <f t="shared" si="15"/>
        <v>55.599999999999994</v>
      </c>
      <c r="G95" s="554">
        <f>C30</f>
        <v>17.599999999999998</v>
      </c>
      <c r="H95" s="553">
        <f>C67</f>
        <v>0</v>
      </c>
      <c r="I95" s="551">
        <f t="shared" si="16"/>
        <v>17.599999999999998</v>
      </c>
      <c r="J95" s="542"/>
      <c r="K95" s="518"/>
      <c r="L95" s="546"/>
      <c r="M95" s="566">
        <f t="shared" si="14"/>
        <v>17.599999999999998</v>
      </c>
      <c r="N95" s="565">
        <f t="shared" si="13"/>
        <v>38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78" t="s">
        <v>68</v>
      </c>
      <c r="B96" s="678"/>
      <c r="C96" s="561">
        <f>SUM(C87:C95)</f>
        <v>173.89999999999998</v>
      </c>
      <c r="D96" s="596">
        <f t="shared" ref="D96:P96" si="17">SUM(D87:D95)</f>
        <v>203.20000000000002</v>
      </c>
      <c r="E96" s="562">
        <f t="shared" si="17"/>
        <v>9</v>
      </c>
      <c r="F96" s="561">
        <f t="shared" si="17"/>
        <v>386.1</v>
      </c>
      <c r="G96" s="561">
        <f t="shared" si="17"/>
        <v>48</v>
      </c>
      <c r="H96" s="561">
        <f t="shared" si="17"/>
        <v>0</v>
      </c>
      <c r="I96" s="561">
        <f t="shared" si="17"/>
        <v>48</v>
      </c>
      <c r="J96" s="596">
        <f t="shared" si="17"/>
        <v>0</v>
      </c>
      <c r="K96" s="597">
        <f t="shared" si="17"/>
        <v>0</v>
      </c>
      <c r="L96" s="562">
        <f t="shared" si="17"/>
        <v>116.1</v>
      </c>
      <c r="M96" s="561">
        <f t="shared" si="17"/>
        <v>164.1</v>
      </c>
      <c r="N96" s="561">
        <f t="shared" si="17"/>
        <v>222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2"/>
      <c r="B99" s="662"/>
      <c r="C99" s="615" t="s">
        <v>72</v>
      </c>
      <c r="D99" s="616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664" t="s">
        <v>74</v>
      </c>
      <c r="B100" s="665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666" t="s">
        <v>75</v>
      </c>
      <c r="B101" s="667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666" t="s">
        <v>76</v>
      </c>
      <c r="B102" s="667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666" t="s">
        <v>77</v>
      </c>
      <c r="B103" s="667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659" t="s">
        <v>78</v>
      </c>
      <c r="B104" s="66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599"/>
      <c r="AB136" s="599"/>
      <c r="AC136" s="599"/>
      <c r="AD136" s="599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599"/>
      <c r="AB137" s="599"/>
      <c r="AC137" s="599"/>
      <c r="AD137" s="599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599"/>
      <c r="AB138" s="599"/>
      <c r="AC138" s="599"/>
      <c r="AD138" s="599"/>
    </row>
    <row r="139" spans="1:30" ht="15" customHeight="1" x14ac:dyDescent="0.15">
      <c r="A139" s="628" t="s">
        <v>91</v>
      </c>
      <c r="B139" s="629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622" t="s">
        <v>92</v>
      </c>
      <c r="B140" s="630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622" t="s">
        <v>93</v>
      </c>
      <c r="B141" s="630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622" t="s">
        <v>94</v>
      </c>
      <c r="B142" s="630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622" t="s">
        <v>95</v>
      </c>
      <c r="B143" s="630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622" t="s">
        <v>96</v>
      </c>
      <c r="B144" s="623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622" t="s">
        <v>97</v>
      </c>
      <c r="B145" s="623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622" t="s">
        <v>98</v>
      </c>
      <c r="B146" s="623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622" t="s">
        <v>99</v>
      </c>
      <c r="B147" s="623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624" t="s">
        <v>100</v>
      </c>
      <c r="B148" s="625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626" t="s">
        <v>68</v>
      </c>
      <c r="B149" s="627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3092.7999999999997</v>
      </c>
      <c r="AF202" s="342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D9" sqref="D9:J9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",[7]NOMBRE!$B$2," - ","( ",[7]NOMBRE!$C$2,[7]NOMBRE!$D$2,[7]NOMBRE!$E$2,[7]NOMBRE!$F$2,[7]NOMBRE!$G$2,"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",[7]NOMBRE!$B$3," - ","( ",[7]NOMBRE!$C$3,[7]NOMBRE!$D$3,[7]NOMBRE!$E$3,[7]NOMBRE!$F$3,[7]NOMBRE!$G$3,[7]NOMBRE!$H$3,"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",[7]NOMBRE!$B$6," - ","( ",[7]NOMBRE!$C$6,[7]NOMBRE!$D$6,"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",[7]NOMBRE!$B$7)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741"/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610"/>
      <c r="Z6" s="603"/>
      <c r="AE6" s="603"/>
    </row>
    <row r="7" spans="1:35" s="323" customFormat="1" ht="33" customHeight="1" x14ac:dyDescent="0.15">
      <c r="A7" s="742" t="s">
        <v>1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44" t="s">
        <v>3</v>
      </c>
      <c r="B9" s="631" t="s">
        <v>4</v>
      </c>
      <c r="C9" s="631" t="s">
        <v>5</v>
      </c>
      <c r="D9" s="727" t="s">
        <v>6</v>
      </c>
      <c r="E9" s="728"/>
      <c r="F9" s="728"/>
      <c r="G9" s="728"/>
      <c r="H9" s="728"/>
      <c r="I9" s="728"/>
      <c r="J9" s="728"/>
      <c r="K9" s="727" t="s">
        <v>7</v>
      </c>
      <c r="L9" s="729"/>
      <c r="M9" s="732" t="s">
        <v>8</v>
      </c>
      <c r="N9" s="709"/>
      <c r="O9" s="710"/>
    </row>
    <row r="10" spans="1:35" ht="12.75" customHeight="1" x14ac:dyDescent="0.15">
      <c r="A10" s="694"/>
      <c r="B10" s="657"/>
      <c r="C10" s="657"/>
      <c r="D10" s="711" t="s">
        <v>9</v>
      </c>
      <c r="E10" s="711" t="s">
        <v>10</v>
      </c>
      <c r="F10" s="714" t="s">
        <v>11</v>
      </c>
      <c r="G10" s="717" t="s">
        <v>12</v>
      </c>
      <c r="H10" s="714" t="s">
        <v>13</v>
      </c>
      <c r="I10" s="714" t="s">
        <v>14</v>
      </c>
      <c r="J10" s="720" t="s">
        <v>15</v>
      </c>
      <c r="K10" s="696" t="s">
        <v>16</v>
      </c>
      <c r="L10" s="655" t="s">
        <v>17</v>
      </c>
      <c r="M10" s="679" t="s">
        <v>18</v>
      </c>
      <c r="N10" s="699" t="s">
        <v>19</v>
      </c>
      <c r="O10" s="681" t="s">
        <v>20</v>
      </c>
    </row>
    <row r="11" spans="1:35" ht="12.75" customHeight="1" x14ac:dyDescent="0.15">
      <c r="A11" s="694"/>
      <c r="B11" s="657"/>
      <c r="C11" s="657"/>
      <c r="D11" s="712"/>
      <c r="E11" s="712"/>
      <c r="F11" s="715"/>
      <c r="G11" s="718"/>
      <c r="H11" s="715"/>
      <c r="I11" s="715"/>
      <c r="J11" s="721"/>
      <c r="K11" s="697"/>
      <c r="L11" s="724"/>
      <c r="M11" s="723"/>
      <c r="N11" s="700"/>
      <c r="O11" s="702"/>
    </row>
    <row r="12" spans="1:35" ht="16.5" customHeight="1" x14ac:dyDescent="0.15">
      <c r="A12" s="695"/>
      <c r="B12" s="632"/>
      <c r="C12" s="632"/>
      <c r="D12" s="713"/>
      <c r="E12" s="713"/>
      <c r="F12" s="716"/>
      <c r="G12" s="719"/>
      <c r="H12" s="716"/>
      <c r="I12" s="716"/>
      <c r="J12" s="722"/>
      <c r="K12" s="698"/>
      <c r="L12" s="656"/>
      <c r="M12" s="680"/>
      <c r="N12" s="701"/>
      <c r="O12" s="682"/>
    </row>
    <row r="13" spans="1:35" ht="15" customHeight="1" x14ac:dyDescent="0.15">
      <c r="A13" s="644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94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94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94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95"/>
      <c r="B17" s="613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44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94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94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94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94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95"/>
      <c r="B23" s="613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44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94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94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94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13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44" t="s">
        <v>33</v>
      </c>
      <c r="B29" s="344" t="s">
        <v>34</v>
      </c>
      <c r="C29" s="531">
        <f>SUM(D29:H29)</f>
        <v>22</v>
      </c>
      <c r="D29" s="515"/>
      <c r="E29" s="516">
        <v>2.8</v>
      </c>
      <c r="F29" s="517">
        <v>7.2</v>
      </c>
      <c r="G29" s="517">
        <v>5.2</v>
      </c>
      <c r="H29" s="517">
        <v>6.8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94"/>
      <c r="B30" s="346" t="s">
        <v>35</v>
      </c>
      <c r="C30" s="532">
        <f>SUM(D30:H30)</f>
        <v>16</v>
      </c>
      <c r="D30" s="519"/>
      <c r="E30" s="520">
        <v>2.8</v>
      </c>
      <c r="F30" s="521">
        <v>4</v>
      </c>
      <c r="G30" s="521">
        <v>6.8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95"/>
      <c r="B31" s="613" t="s">
        <v>27</v>
      </c>
      <c r="C31" s="529">
        <f>SUM(D31:O31)</f>
        <v>38</v>
      </c>
      <c r="D31" s="522">
        <f>SUM(D29:D30)</f>
        <v>0</v>
      </c>
      <c r="E31" s="522">
        <f t="shared" ref="E31:H31" si="2">SUM(E29:E30)</f>
        <v>5.6</v>
      </c>
      <c r="F31" s="522">
        <f t="shared" si="2"/>
        <v>11.2</v>
      </c>
      <c r="G31" s="522">
        <f t="shared" si="2"/>
        <v>12</v>
      </c>
      <c r="H31" s="522">
        <f t="shared" si="2"/>
        <v>9.1999999999999993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725" t="s">
        <v>5</v>
      </c>
      <c r="B32" s="726"/>
      <c r="C32" s="533">
        <f>SUM(D32:O32)</f>
        <v>38</v>
      </c>
      <c r="D32" s="527">
        <f>+D17+D23+D31+D28</f>
        <v>0</v>
      </c>
      <c r="E32" s="527">
        <f t="shared" ref="E32:O32" si="3">+E17+E23+E31+E28</f>
        <v>5.6</v>
      </c>
      <c r="F32" s="527">
        <f t="shared" si="3"/>
        <v>11.2</v>
      </c>
      <c r="G32" s="527">
        <f t="shared" si="3"/>
        <v>12</v>
      </c>
      <c r="H32" s="527">
        <f t="shared" si="3"/>
        <v>9.1999999999999993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38" t="s">
        <v>3</v>
      </c>
      <c r="B34" s="639"/>
      <c r="C34" s="644" t="s">
        <v>5</v>
      </c>
      <c r="D34" s="727" t="s">
        <v>6</v>
      </c>
      <c r="E34" s="728"/>
      <c r="F34" s="728"/>
      <c r="G34" s="728"/>
      <c r="H34" s="728"/>
      <c r="I34" s="728"/>
      <c r="J34" s="729"/>
      <c r="K34" s="739" t="s">
        <v>7</v>
      </c>
      <c r="L34" s="740"/>
      <c r="M34" s="732" t="s">
        <v>8</v>
      </c>
      <c r="N34" s="709"/>
      <c r="O34" s="710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0"/>
      <c r="B35" s="641"/>
      <c r="C35" s="640"/>
      <c r="D35" s="711" t="s">
        <v>9</v>
      </c>
      <c r="E35" s="714" t="s">
        <v>10</v>
      </c>
      <c r="F35" s="714" t="s">
        <v>11</v>
      </c>
      <c r="G35" s="717" t="s">
        <v>12</v>
      </c>
      <c r="H35" s="714" t="s">
        <v>13</v>
      </c>
      <c r="I35" s="714" t="s">
        <v>14</v>
      </c>
      <c r="J35" s="720" t="s">
        <v>15</v>
      </c>
      <c r="K35" s="696" t="s">
        <v>16</v>
      </c>
      <c r="L35" s="655" t="s">
        <v>17</v>
      </c>
      <c r="M35" s="696" t="s">
        <v>18</v>
      </c>
      <c r="N35" s="699" t="s">
        <v>19</v>
      </c>
      <c r="O35" s="681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0"/>
      <c r="B36" s="641"/>
      <c r="C36" s="640"/>
      <c r="D36" s="712"/>
      <c r="E36" s="715"/>
      <c r="F36" s="715"/>
      <c r="G36" s="718"/>
      <c r="H36" s="715"/>
      <c r="I36" s="715"/>
      <c r="J36" s="721"/>
      <c r="K36" s="697"/>
      <c r="L36" s="724"/>
      <c r="M36" s="697"/>
      <c r="N36" s="700"/>
      <c r="O36" s="702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2"/>
      <c r="B37" s="643"/>
      <c r="C37" s="640"/>
      <c r="D37" s="713"/>
      <c r="E37" s="716"/>
      <c r="F37" s="716"/>
      <c r="G37" s="719"/>
      <c r="H37" s="716"/>
      <c r="I37" s="716"/>
      <c r="J37" s="722"/>
      <c r="K37" s="698"/>
      <c r="L37" s="656"/>
      <c r="M37" s="698"/>
      <c r="N37" s="701"/>
      <c r="O37" s="682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703" t="s">
        <v>21</v>
      </c>
      <c r="B38" s="704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736" t="s">
        <v>30</v>
      </c>
      <c r="B40" s="737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12</v>
      </c>
      <c r="D41" s="438"/>
      <c r="E41" s="438">
        <v>2</v>
      </c>
      <c r="F41" s="438">
        <v>3</v>
      </c>
      <c r="G41" s="438">
        <v>4</v>
      </c>
      <c r="H41" s="438">
        <v>3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3" t="s">
        <v>38</v>
      </c>
      <c r="B42" s="738"/>
      <c r="C42" s="442">
        <f>SUM(D42:O42)</f>
        <v>12</v>
      </c>
      <c r="D42" s="443">
        <f>SUM(D38:D41)</f>
        <v>0</v>
      </c>
      <c r="E42" s="443">
        <f t="shared" ref="E42:G42" si="4">SUM(E38:E41)</f>
        <v>2</v>
      </c>
      <c r="F42" s="443">
        <f t="shared" si="4"/>
        <v>3</v>
      </c>
      <c r="G42" s="443">
        <f t="shared" si="4"/>
        <v>4</v>
      </c>
      <c r="H42" s="443">
        <f>SUM(H38:H41)</f>
        <v>3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92" t="s">
        <v>39</v>
      </c>
      <c r="B43" s="693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44" t="s">
        <v>3</v>
      </c>
      <c r="B46" s="631" t="s">
        <v>4</v>
      </c>
      <c r="C46" s="631" t="s">
        <v>5</v>
      </c>
      <c r="D46" s="727" t="s">
        <v>6</v>
      </c>
      <c r="E46" s="728"/>
      <c r="F46" s="728"/>
      <c r="G46" s="728"/>
      <c r="H46" s="728"/>
      <c r="I46" s="728"/>
      <c r="J46" s="728"/>
      <c r="K46" s="727" t="s">
        <v>7</v>
      </c>
      <c r="L46" s="729"/>
      <c r="M46" s="732" t="s">
        <v>8</v>
      </c>
      <c r="N46" s="709"/>
      <c r="O46" s="710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94"/>
      <c r="B47" s="657"/>
      <c r="C47" s="657"/>
      <c r="D47" s="711" t="s">
        <v>9</v>
      </c>
      <c r="E47" s="711" t="s">
        <v>10</v>
      </c>
      <c r="F47" s="714" t="s">
        <v>11</v>
      </c>
      <c r="G47" s="717" t="s">
        <v>12</v>
      </c>
      <c r="H47" s="714" t="s">
        <v>13</v>
      </c>
      <c r="I47" s="714" t="s">
        <v>14</v>
      </c>
      <c r="J47" s="733" t="s">
        <v>15</v>
      </c>
      <c r="K47" s="679" t="s">
        <v>16</v>
      </c>
      <c r="L47" s="655" t="s">
        <v>17</v>
      </c>
      <c r="M47" s="679" t="s">
        <v>18</v>
      </c>
      <c r="N47" s="699" t="s">
        <v>19</v>
      </c>
      <c r="O47" s="681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94"/>
      <c r="B48" s="657"/>
      <c r="C48" s="657"/>
      <c r="D48" s="712"/>
      <c r="E48" s="712"/>
      <c r="F48" s="715"/>
      <c r="G48" s="718"/>
      <c r="H48" s="715"/>
      <c r="I48" s="715"/>
      <c r="J48" s="734"/>
      <c r="K48" s="723"/>
      <c r="L48" s="724"/>
      <c r="M48" s="723"/>
      <c r="N48" s="700"/>
      <c r="O48" s="702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95"/>
      <c r="B49" s="632"/>
      <c r="C49" s="632"/>
      <c r="D49" s="713"/>
      <c r="E49" s="713"/>
      <c r="F49" s="716"/>
      <c r="G49" s="719"/>
      <c r="H49" s="716"/>
      <c r="I49" s="716"/>
      <c r="J49" s="735"/>
      <c r="K49" s="680"/>
      <c r="L49" s="656"/>
      <c r="M49" s="680"/>
      <c r="N49" s="701"/>
      <c r="O49" s="682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44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05" t="str">
        <f>AA50&amp;" "&amp;AB50</f>
        <v xml:space="preserve"> </v>
      </c>
      <c r="Q50" s="706"/>
      <c r="R50" s="706"/>
      <c r="S50" s="706"/>
      <c r="T50" s="706"/>
      <c r="U50" s="706"/>
      <c r="V50" s="70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94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94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05" t="str">
        <f>AA52&amp;" "&amp;AB52&amp;" "&amp;AC52&amp;" "&amp;AD52</f>
        <v xml:space="preserve">   </v>
      </c>
      <c r="Q52" s="706"/>
      <c r="R52" s="706"/>
      <c r="S52" s="706"/>
      <c r="T52" s="706"/>
      <c r="U52" s="706"/>
      <c r="V52" s="70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94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95"/>
      <c r="B54" s="613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44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0" t="str">
        <f>AA55&amp;" "&amp;AB55</f>
        <v xml:space="preserve"> </v>
      </c>
      <c r="Q55" s="731"/>
      <c r="R55" s="731"/>
      <c r="S55" s="731"/>
      <c r="T55" s="731"/>
      <c r="U55" s="731"/>
      <c r="V55" s="73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94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05" t="str">
        <f>AA56&amp;" "&amp;AB56&amp;" "&amp;AC56&amp;" "&amp;AD56</f>
        <v xml:space="preserve">   </v>
      </c>
      <c r="Q56" s="706"/>
      <c r="R56" s="706"/>
      <c r="S56" s="706"/>
      <c r="T56" s="706"/>
      <c r="U56" s="706"/>
      <c r="V56" s="70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94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05" t="str">
        <f>AA57&amp;" "&amp;AB57&amp;" "&amp;AC57&amp;" "&amp;AD57&amp;" "&amp;AA58&amp;" "&amp;AB58</f>
        <v xml:space="preserve">     </v>
      </c>
      <c r="Q57" s="706"/>
      <c r="R57" s="706"/>
      <c r="S57" s="706"/>
      <c r="T57" s="706"/>
      <c r="U57" s="706"/>
      <c r="V57" s="70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94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05" t="str">
        <f>AC58&amp;" "&amp;AD58</f>
        <v xml:space="preserve"> </v>
      </c>
      <c r="Q58" s="706"/>
      <c r="R58" s="706"/>
      <c r="S58" s="706"/>
      <c r="T58" s="706"/>
      <c r="U58" s="706"/>
      <c r="V58" s="70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94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95"/>
      <c r="B60" s="613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44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94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94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94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95"/>
      <c r="B65" s="613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38" t="s">
        <v>42</v>
      </c>
      <c r="B66" s="344" t="s">
        <v>34</v>
      </c>
      <c r="C66" s="531">
        <f>SUM(D66:H66)</f>
        <v>4</v>
      </c>
      <c r="D66" s="515"/>
      <c r="E66" s="516"/>
      <c r="F66" s="517">
        <v>4</v>
      </c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4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725" t="s">
        <v>5</v>
      </c>
      <c r="B69" s="726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4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38" t="s">
        <v>3</v>
      </c>
      <c r="B71" s="639"/>
      <c r="C71" s="644" t="s">
        <v>5</v>
      </c>
      <c r="D71" s="727" t="s">
        <v>6</v>
      </c>
      <c r="E71" s="728"/>
      <c r="F71" s="728"/>
      <c r="G71" s="728"/>
      <c r="H71" s="728"/>
      <c r="I71" s="728"/>
      <c r="J71" s="729"/>
      <c r="K71" s="727" t="s">
        <v>7</v>
      </c>
      <c r="L71" s="729"/>
      <c r="M71" s="709" t="s">
        <v>8</v>
      </c>
      <c r="N71" s="709"/>
      <c r="O71" s="710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0"/>
      <c r="B72" s="641"/>
      <c r="C72" s="640"/>
      <c r="D72" s="711" t="s">
        <v>9</v>
      </c>
      <c r="E72" s="711" t="s">
        <v>10</v>
      </c>
      <c r="F72" s="714" t="s">
        <v>11</v>
      </c>
      <c r="G72" s="717" t="s">
        <v>12</v>
      </c>
      <c r="H72" s="714" t="s">
        <v>13</v>
      </c>
      <c r="I72" s="714" t="s">
        <v>14</v>
      </c>
      <c r="J72" s="720" t="s">
        <v>15</v>
      </c>
      <c r="K72" s="679" t="s">
        <v>16</v>
      </c>
      <c r="L72" s="655" t="s">
        <v>17</v>
      </c>
      <c r="M72" s="696" t="s">
        <v>18</v>
      </c>
      <c r="N72" s="699" t="s">
        <v>19</v>
      </c>
      <c r="O72" s="681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0"/>
      <c r="B73" s="641"/>
      <c r="C73" s="640"/>
      <c r="D73" s="712"/>
      <c r="E73" s="712"/>
      <c r="F73" s="715"/>
      <c r="G73" s="718"/>
      <c r="H73" s="715"/>
      <c r="I73" s="715"/>
      <c r="J73" s="721"/>
      <c r="K73" s="723"/>
      <c r="L73" s="724"/>
      <c r="M73" s="697"/>
      <c r="N73" s="700"/>
      <c r="O73" s="702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2"/>
      <c r="B74" s="643"/>
      <c r="C74" s="640"/>
      <c r="D74" s="713"/>
      <c r="E74" s="713"/>
      <c r="F74" s="716"/>
      <c r="G74" s="719"/>
      <c r="H74" s="716"/>
      <c r="I74" s="716"/>
      <c r="J74" s="722"/>
      <c r="K74" s="680"/>
      <c r="L74" s="656"/>
      <c r="M74" s="698"/>
      <c r="N74" s="701"/>
      <c r="O74" s="682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703" t="s">
        <v>21</v>
      </c>
      <c r="B75" s="704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0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706"/>
      <c r="R76" s="706"/>
      <c r="S76" s="706"/>
      <c r="T76" s="706"/>
      <c r="U76" s="706"/>
      <c r="V76" s="70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707" t="s">
        <v>30</v>
      </c>
      <c r="B77" s="708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89" t="s">
        <v>44</v>
      </c>
      <c r="B78" s="690"/>
      <c r="C78" s="485">
        <f>SUM(D78:H78)</f>
        <v>1</v>
      </c>
      <c r="D78" s="501"/>
      <c r="E78" s="502"/>
      <c r="F78" s="502">
        <v>1</v>
      </c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2" t="s">
        <v>5</v>
      </c>
      <c r="B79" s="691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1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92" t="s">
        <v>39</v>
      </c>
      <c r="B80" s="693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38" t="s">
        <v>4</v>
      </c>
      <c r="B84" s="639"/>
      <c r="C84" s="644" t="s">
        <v>47</v>
      </c>
      <c r="D84" s="645" t="s">
        <v>48</v>
      </c>
      <c r="E84" s="646"/>
      <c r="F84" s="644" t="s">
        <v>49</v>
      </c>
      <c r="G84" s="686" t="s">
        <v>50</v>
      </c>
      <c r="H84" s="686"/>
      <c r="I84" s="686"/>
      <c r="J84" s="686"/>
      <c r="K84" s="686"/>
      <c r="L84" s="686"/>
      <c r="M84" s="686"/>
      <c r="N84" s="652" t="s">
        <v>51</v>
      </c>
      <c r="O84" s="645" t="s">
        <v>52</v>
      </c>
      <c r="P84" s="646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0"/>
      <c r="B85" s="641"/>
      <c r="C85" s="694"/>
      <c r="D85" s="653" t="s">
        <v>53</v>
      </c>
      <c r="E85" s="655" t="s">
        <v>54</v>
      </c>
      <c r="F85" s="647"/>
      <c r="G85" s="637" t="s">
        <v>55</v>
      </c>
      <c r="H85" s="637"/>
      <c r="I85" s="637"/>
      <c r="J85" s="633" t="s">
        <v>56</v>
      </c>
      <c r="K85" s="634" t="s">
        <v>57</v>
      </c>
      <c r="L85" s="635" t="s">
        <v>58</v>
      </c>
      <c r="M85" s="636" t="s">
        <v>59</v>
      </c>
      <c r="N85" s="687"/>
      <c r="O85" s="679" t="s">
        <v>60</v>
      </c>
      <c r="P85" s="681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0"/>
      <c r="B86" s="641"/>
      <c r="C86" s="695"/>
      <c r="D86" s="654"/>
      <c r="E86" s="656"/>
      <c r="F86" s="648"/>
      <c r="G86" s="212" t="s">
        <v>62</v>
      </c>
      <c r="H86" s="213" t="s">
        <v>63</v>
      </c>
      <c r="I86" s="214" t="s">
        <v>5</v>
      </c>
      <c r="J86" s="633"/>
      <c r="K86" s="634"/>
      <c r="L86" s="635"/>
      <c r="M86" s="636"/>
      <c r="N86" s="688"/>
      <c r="O86" s="680"/>
      <c r="P86" s="682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83" t="s">
        <v>22</v>
      </c>
      <c r="B87" s="683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84" t="s">
        <v>23</v>
      </c>
      <c r="B88" s="684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85" t="s">
        <v>29</v>
      </c>
      <c r="B89" s="685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68" t="s">
        <v>26</v>
      </c>
      <c r="B91" s="669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70" t="s">
        <v>64</v>
      </c>
      <c r="B92" s="671"/>
      <c r="C92" s="515">
        <v>43.6</v>
      </c>
      <c r="D92" s="515">
        <v>48</v>
      </c>
      <c r="E92" s="516"/>
      <c r="F92" s="548">
        <f t="shared" si="11"/>
        <v>91.6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73.599999999999994</v>
      </c>
      <c r="M92" s="564">
        <f t="shared" si="14"/>
        <v>73.599999999999994</v>
      </c>
      <c r="N92" s="567">
        <f t="shared" si="13"/>
        <v>18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72" t="s">
        <v>65</v>
      </c>
      <c r="B93" s="673"/>
      <c r="C93" s="542">
        <v>72.400000000000006</v>
      </c>
      <c r="D93" s="542">
        <v>64.8</v>
      </c>
      <c r="E93" s="546"/>
      <c r="F93" s="550">
        <f t="shared" si="11"/>
        <v>137.19999999999999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54.9</v>
      </c>
      <c r="M93" s="566">
        <f t="shared" si="14"/>
        <v>54.9</v>
      </c>
      <c r="N93" s="565">
        <f t="shared" si="13"/>
        <v>82.299999999999983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74" t="s">
        <v>66</v>
      </c>
      <c r="B94" s="675"/>
      <c r="C94" s="542">
        <v>68</v>
      </c>
      <c r="D94" s="542">
        <v>9.6</v>
      </c>
      <c r="E94" s="546"/>
      <c r="F94" s="550">
        <f t="shared" ref="F94:F95" si="15">SUM(C94:E94)</f>
        <v>77.599999999999994</v>
      </c>
      <c r="G94" s="554">
        <f>C29</f>
        <v>22</v>
      </c>
      <c r="H94" s="553">
        <f>C66</f>
        <v>4</v>
      </c>
      <c r="I94" s="551">
        <f t="shared" ref="I94:I95" si="16">+G94+H94</f>
        <v>26</v>
      </c>
      <c r="J94" s="542"/>
      <c r="K94" s="518"/>
      <c r="L94" s="546"/>
      <c r="M94" s="566">
        <f t="shared" si="14"/>
        <v>26</v>
      </c>
      <c r="N94" s="565">
        <f t="shared" si="13"/>
        <v>51.599999999999994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76" t="s">
        <v>67</v>
      </c>
      <c r="B95" s="677"/>
      <c r="C95" s="542">
        <v>38</v>
      </c>
      <c r="D95" s="542">
        <v>6.4</v>
      </c>
      <c r="E95" s="546"/>
      <c r="F95" s="550">
        <f t="shared" si="15"/>
        <v>44.4</v>
      </c>
      <c r="G95" s="554">
        <f>C30</f>
        <v>16</v>
      </c>
      <c r="H95" s="553">
        <f>C67</f>
        <v>0</v>
      </c>
      <c r="I95" s="551">
        <f t="shared" si="16"/>
        <v>16</v>
      </c>
      <c r="J95" s="542"/>
      <c r="K95" s="518"/>
      <c r="L95" s="546"/>
      <c r="M95" s="566">
        <f t="shared" si="14"/>
        <v>16</v>
      </c>
      <c r="N95" s="565">
        <f t="shared" si="13"/>
        <v>28.4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78" t="s">
        <v>68</v>
      </c>
      <c r="B96" s="678"/>
      <c r="C96" s="561">
        <f>SUM(C87:C95)</f>
        <v>222</v>
      </c>
      <c r="D96" s="596">
        <f t="shared" ref="D96:P96" si="17">SUM(D87:D95)</f>
        <v>128.79999999999998</v>
      </c>
      <c r="E96" s="562">
        <f t="shared" si="17"/>
        <v>0</v>
      </c>
      <c r="F96" s="561">
        <f t="shared" si="17"/>
        <v>350.79999999999995</v>
      </c>
      <c r="G96" s="561">
        <f t="shared" si="17"/>
        <v>38</v>
      </c>
      <c r="H96" s="561">
        <f t="shared" si="17"/>
        <v>4</v>
      </c>
      <c r="I96" s="561">
        <f t="shared" si="17"/>
        <v>42</v>
      </c>
      <c r="J96" s="596">
        <f t="shared" si="17"/>
        <v>0</v>
      </c>
      <c r="K96" s="597">
        <f t="shared" si="17"/>
        <v>0</v>
      </c>
      <c r="L96" s="562">
        <f t="shared" si="17"/>
        <v>128.5</v>
      </c>
      <c r="M96" s="561">
        <f t="shared" si="17"/>
        <v>170.5</v>
      </c>
      <c r="N96" s="561">
        <f t="shared" si="17"/>
        <v>180.29999999999998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38" t="s">
        <v>70</v>
      </c>
      <c r="B98" s="661"/>
      <c r="C98" s="663" t="s">
        <v>71</v>
      </c>
      <c r="D98" s="65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2"/>
      <c r="B99" s="662"/>
      <c r="C99" s="611" t="s">
        <v>72</v>
      </c>
      <c r="D99" s="612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664" t="s">
        <v>74</v>
      </c>
      <c r="B100" s="665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666" t="s">
        <v>75</v>
      </c>
      <c r="B101" s="667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666" t="s">
        <v>76</v>
      </c>
      <c r="B102" s="667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666" t="s">
        <v>77</v>
      </c>
      <c r="B103" s="667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659" t="s">
        <v>78</v>
      </c>
      <c r="B104" s="66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658" t="s">
        <v>81</v>
      </c>
      <c r="D106" s="658" t="s">
        <v>82</v>
      </c>
      <c r="E106" s="658" t="s">
        <v>83</v>
      </c>
      <c r="F106" s="637" t="s">
        <v>84</v>
      </c>
      <c r="G106" s="658" t="s">
        <v>85</v>
      </c>
      <c r="H106" s="658" t="s">
        <v>86</v>
      </c>
      <c r="I106" s="658" t="s">
        <v>87</v>
      </c>
      <c r="J106" s="636" t="s">
        <v>88</v>
      </c>
      <c r="K106" s="637" t="s">
        <v>89</v>
      </c>
      <c r="L106" s="636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57"/>
      <c r="B107" s="657"/>
      <c r="C107" s="658"/>
      <c r="D107" s="658"/>
      <c r="E107" s="658"/>
      <c r="F107" s="637"/>
      <c r="G107" s="658"/>
      <c r="H107" s="658"/>
      <c r="I107" s="658"/>
      <c r="J107" s="636"/>
      <c r="K107" s="637"/>
      <c r="L107" s="636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2"/>
      <c r="B108" s="632"/>
      <c r="C108" s="658"/>
      <c r="D108" s="658"/>
      <c r="E108" s="658"/>
      <c r="F108" s="637"/>
      <c r="G108" s="658"/>
      <c r="H108" s="658"/>
      <c r="I108" s="658"/>
      <c r="J108" s="636"/>
      <c r="K108" s="637"/>
      <c r="L108" s="636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658" t="s">
        <v>81</v>
      </c>
      <c r="D121" s="658" t="s">
        <v>82</v>
      </c>
      <c r="E121" s="658" t="s">
        <v>83</v>
      </c>
      <c r="F121" s="637" t="s">
        <v>84</v>
      </c>
      <c r="G121" s="658" t="s">
        <v>85</v>
      </c>
      <c r="H121" s="658" t="s">
        <v>86</v>
      </c>
      <c r="I121" s="658" t="s">
        <v>87</v>
      </c>
      <c r="J121" s="636" t="s">
        <v>88</v>
      </c>
      <c r="K121" s="637" t="s">
        <v>89</v>
      </c>
      <c r="L121" s="636" t="s">
        <v>90</v>
      </c>
      <c r="M121" s="3"/>
      <c r="P121" s="3"/>
    </row>
    <row r="122" spans="1:16" ht="13.5" customHeight="1" x14ac:dyDescent="0.15">
      <c r="A122" s="657"/>
      <c r="B122" s="657"/>
      <c r="C122" s="658"/>
      <c r="D122" s="658"/>
      <c r="E122" s="658"/>
      <c r="F122" s="637"/>
      <c r="G122" s="658"/>
      <c r="H122" s="658"/>
      <c r="I122" s="658"/>
      <c r="J122" s="636"/>
      <c r="K122" s="637"/>
      <c r="L122" s="636"/>
    </row>
    <row r="123" spans="1:16" ht="13.5" customHeight="1" x14ac:dyDescent="0.15">
      <c r="A123" s="632"/>
      <c r="B123" s="632"/>
      <c r="C123" s="658"/>
      <c r="D123" s="658"/>
      <c r="E123" s="658"/>
      <c r="F123" s="637"/>
      <c r="G123" s="658"/>
      <c r="H123" s="658"/>
      <c r="I123" s="658"/>
      <c r="J123" s="636"/>
      <c r="K123" s="637"/>
      <c r="L123" s="636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38" t="s">
        <v>4</v>
      </c>
      <c r="B136" s="639"/>
      <c r="C136" s="644" t="s">
        <v>47</v>
      </c>
      <c r="D136" s="645" t="s">
        <v>48</v>
      </c>
      <c r="E136" s="646"/>
      <c r="F136" s="644" t="s">
        <v>49</v>
      </c>
      <c r="G136" s="649" t="s">
        <v>50</v>
      </c>
      <c r="H136" s="650"/>
      <c r="I136" s="650"/>
      <c r="J136" s="650"/>
      <c r="K136" s="651"/>
      <c r="L136" s="652" t="s">
        <v>51</v>
      </c>
      <c r="X136" s="599"/>
      <c r="AB136" s="599"/>
      <c r="AC136" s="599"/>
      <c r="AD136" s="599"/>
    </row>
    <row r="137" spans="1:30" x14ac:dyDescent="0.15">
      <c r="A137" s="640"/>
      <c r="B137" s="641"/>
      <c r="C137" s="640"/>
      <c r="D137" s="653" t="s">
        <v>53</v>
      </c>
      <c r="E137" s="655" t="s">
        <v>54</v>
      </c>
      <c r="F137" s="647"/>
      <c r="G137" s="631" t="s">
        <v>103</v>
      </c>
      <c r="H137" s="633" t="s">
        <v>56</v>
      </c>
      <c r="I137" s="634" t="s">
        <v>57</v>
      </c>
      <c r="J137" s="635" t="s">
        <v>58</v>
      </c>
      <c r="K137" s="636" t="s">
        <v>59</v>
      </c>
      <c r="L137" s="647"/>
      <c r="X137" s="599"/>
      <c r="AB137" s="599"/>
      <c r="AC137" s="599"/>
      <c r="AD137" s="599"/>
    </row>
    <row r="138" spans="1:30" ht="21" customHeight="1" x14ac:dyDescent="0.15">
      <c r="A138" s="642"/>
      <c r="B138" s="643"/>
      <c r="C138" s="642"/>
      <c r="D138" s="654"/>
      <c r="E138" s="656"/>
      <c r="F138" s="648"/>
      <c r="G138" s="632"/>
      <c r="H138" s="633"/>
      <c r="I138" s="634"/>
      <c r="J138" s="635"/>
      <c r="K138" s="636"/>
      <c r="L138" s="648"/>
      <c r="X138" s="599"/>
      <c r="AB138" s="599"/>
      <c r="AC138" s="599"/>
      <c r="AD138" s="599"/>
    </row>
    <row r="139" spans="1:30" ht="15" customHeight="1" x14ac:dyDescent="0.15">
      <c r="A139" s="628" t="s">
        <v>91</v>
      </c>
      <c r="B139" s="629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622" t="s">
        <v>92</v>
      </c>
      <c r="B140" s="630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622" t="s">
        <v>93</v>
      </c>
      <c r="B141" s="630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622" t="s">
        <v>94</v>
      </c>
      <c r="B142" s="630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622" t="s">
        <v>95</v>
      </c>
      <c r="B143" s="630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622" t="s">
        <v>96</v>
      </c>
      <c r="B144" s="623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622" t="s">
        <v>97</v>
      </c>
      <c r="B145" s="623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622" t="s">
        <v>98</v>
      </c>
      <c r="B146" s="623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622" t="s">
        <v>99</v>
      </c>
      <c r="B147" s="623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624" t="s">
        <v>100</v>
      </c>
      <c r="B148" s="625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626" t="s">
        <v>68</v>
      </c>
      <c r="B149" s="627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2833.8</v>
      </c>
      <c r="AF202" s="342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Hoja12</vt:lpstr>
      <vt:lpstr>Hoja13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2017-11-17T17:38:43Z</dcterms:modified>
</cp:coreProperties>
</file>